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hidePivotFieldList="1" showPivotChartFilter="1" defaultThemeVersion="124226"/>
  <workbookProtection workbookPassword="C9EC" lockStructure="1"/>
  <bookViews>
    <workbookView xWindow="240" yWindow="15" windowWidth="16095" windowHeight="9660" activeTab="3"/>
  </bookViews>
  <sheets>
    <sheet name="Planilha_Original" sheetId="3" r:id="rId1"/>
    <sheet name="Análise" sheetId="6" r:id="rId2"/>
    <sheet name="Tabela_Dinâmica" sheetId="8" r:id="rId3"/>
    <sheet name="Dashboard" sheetId="9" r:id="rId4"/>
    <sheet name="Relatório" sheetId="10" r:id="rId5"/>
  </sheets>
  <definedNames>
    <definedName name="_xlnm._FilterDatabase" localSheetId="1" hidden="1">Análise!$A$1:$L$5001</definedName>
    <definedName name="SegmentaçãodeDados_Ano">#N/A</definedName>
    <definedName name="SegmentaçãodeDados_Mês">#N/A</definedName>
    <definedName name="SegmentaçãodeDados_Situação">#N/A</definedName>
    <definedName name="SegmentaçãodeDados_Tipo_de_Investimento">#N/A</definedName>
  </definedNames>
  <calcPr calcId="145621"/>
  <pivotCaches>
    <pivotCache cacheId="7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3" i="8" l="1"/>
  <c r="D3" i="8"/>
  <c r="FJ5" i="9" l="1"/>
  <c r="E3" i="8"/>
  <c r="FJ9" i="9" s="1"/>
  <c r="FJ11" i="9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C3381" i="6"/>
  <c r="C3382" i="6"/>
  <c r="C3383" i="6"/>
  <c r="C3384" i="6"/>
  <c r="C3385" i="6"/>
  <c r="C3386" i="6"/>
  <c r="C3387" i="6"/>
  <c r="C3388" i="6"/>
  <c r="C3389" i="6"/>
  <c r="C3390" i="6"/>
  <c r="C3391" i="6"/>
  <c r="C3392" i="6"/>
  <c r="C3393" i="6"/>
  <c r="C3394" i="6"/>
  <c r="C3395" i="6"/>
  <c r="C3396" i="6"/>
  <c r="C3397" i="6"/>
  <c r="C3398" i="6"/>
  <c r="C3399" i="6"/>
  <c r="C3400" i="6"/>
  <c r="C3401" i="6"/>
  <c r="C3402" i="6"/>
  <c r="C3403" i="6"/>
  <c r="C3404" i="6"/>
  <c r="C3405" i="6"/>
  <c r="C3406" i="6"/>
  <c r="C3407" i="6"/>
  <c r="C3408" i="6"/>
  <c r="C3409" i="6"/>
  <c r="C3410" i="6"/>
  <c r="C3411" i="6"/>
  <c r="C3412" i="6"/>
  <c r="C3413" i="6"/>
  <c r="C3414" i="6"/>
  <c r="C3415" i="6"/>
  <c r="C3416" i="6"/>
  <c r="C3417" i="6"/>
  <c r="C3418" i="6"/>
  <c r="C3419" i="6"/>
  <c r="C3420" i="6"/>
  <c r="C3421" i="6"/>
  <c r="C3422" i="6"/>
  <c r="C3423" i="6"/>
  <c r="C3424" i="6"/>
  <c r="C3425" i="6"/>
  <c r="C3426" i="6"/>
  <c r="C3427" i="6"/>
  <c r="C3428" i="6"/>
  <c r="C3429" i="6"/>
  <c r="C3430" i="6"/>
  <c r="C3431" i="6"/>
  <c r="C3432" i="6"/>
  <c r="C3433" i="6"/>
  <c r="C3434" i="6"/>
  <c r="C3435" i="6"/>
  <c r="C3436" i="6"/>
  <c r="C3437" i="6"/>
  <c r="C3438" i="6"/>
  <c r="C3439" i="6"/>
  <c r="C3440" i="6"/>
  <c r="C3441" i="6"/>
  <c r="C3442" i="6"/>
  <c r="C3443" i="6"/>
  <c r="C3444" i="6"/>
  <c r="C3445" i="6"/>
  <c r="C3446" i="6"/>
  <c r="C3447" i="6"/>
  <c r="C3448" i="6"/>
  <c r="C3449" i="6"/>
  <c r="C3450" i="6"/>
  <c r="C3451" i="6"/>
  <c r="C3452" i="6"/>
  <c r="C3453" i="6"/>
  <c r="C3454" i="6"/>
  <c r="C3455" i="6"/>
  <c r="C3456" i="6"/>
  <c r="C3457" i="6"/>
  <c r="C3458" i="6"/>
  <c r="C3459" i="6"/>
  <c r="C3460" i="6"/>
  <c r="C3461" i="6"/>
  <c r="C3462" i="6"/>
  <c r="C3463" i="6"/>
  <c r="C3464" i="6"/>
  <c r="C3465" i="6"/>
  <c r="C3466" i="6"/>
  <c r="C3467" i="6"/>
  <c r="C3468" i="6"/>
  <c r="C3469" i="6"/>
  <c r="C3470" i="6"/>
  <c r="C3471" i="6"/>
  <c r="C3472" i="6"/>
  <c r="C3473" i="6"/>
  <c r="C3474" i="6"/>
  <c r="C3475" i="6"/>
  <c r="C3476" i="6"/>
  <c r="C3477" i="6"/>
  <c r="C3478" i="6"/>
  <c r="C3479" i="6"/>
  <c r="C3480" i="6"/>
  <c r="C3481" i="6"/>
  <c r="C3482" i="6"/>
  <c r="C3483" i="6"/>
  <c r="C3484" i="6"/>
  <c r="C3485" i="6"/>
  <c r="C3486" i="6"/>
  <c r="C3487" i="6"/>
  <c r="C3488" i="6"/>
  <c r="C3489" i="6"/>
  <c r="C3490" i="6"/>
  <c r="C3491" i="6"/>
  <c r="C3492" i="6"/>
  <c r="C3493" i="6"/>
  <c r="C3494" i="6"/>
  <c r="C3495" i="6"/>
  <c r="C3496" i="6"/>
  <c r="C3497" i="6"/>
  <c r="C3498" i="6"/>
  <c r="C3499" i="6"/>
  <c r="C3500" i="6"/>
  <c r="C3501" i="6"/>
  <c r="C3502" i="6"/>
  <c r="C3503" i="6"/>
  <c r="C3504" i="6"/>
  <c r="C3505" i="6"/>
  <c r="C3506" i="6"/>
  <c r="C3507" i="6"/>
  <c r="C3508" i="6"/>
  <c r="C3509" i="6"/>
  <c r="C3510" i="6"/>
  <c r="C3511" i="6"/>
  <c r="C3512" i="6"/>
  <c r="C3513" i="6"/>
  <c r="C3514" i="6"/>
  <c r="C3515" i="6"/>
  <c r="C3516" i="6"/>
  <c r="C3517" i="6"/>
  <c r="C3518" i="6"/>
  <c r="C3519" i="6"/>
  <c r="C3520" i="6"/>
  <c r="C3521" i="6"/>
  <c r="C3522" i="6"/>
  <c r="C3523" i="6"/>
  <c r="C3524" i="6"/>
  <c r="C3525" i="6"/>
  <c r="C3526" i="6"/>
  <c r="C3527" i="6"/>
  <c r="C3528" i="6"/>
  <c r="C3529" i="6"/>
  <c r="C3530" i="6"/>
  <c r="C3531" i="6"/>
  <c r="C3532" i="6"/>
  <c r="C3533" i="6"/>
  <c r="C3534" i="6"/>
  <c r="C3535" i="6"/>
  <c r="C3536" i="6"/>
  <c r="C3537" i="6"/>
  <c r="C3538" i="6"/>
  <c r="C3539" i="6"/>
  <c r="C3540" i="6"/>
  <c r="C3541" i="6"/>
  <c r="C3542" i="6"/>
  <c r="C3543" i="6"/>
  <c r="C3544" i="6"/>
  <c r="C3545" i="6"/>
  <c r="C3546" i="6"/>
  <c r="C3547" i="6"/>
  <c r="C3548" i="6"/>
  <c r="C3549" i="6"/>
  <c r="C3550" i="6"/>
  <c r="C3551" i="6"/>
  <c r="C3552" i="6"/>
  <c r="C3553" i="6"/>
  <c r="C3554" i="6"/>
  <c r="C3555" i="6"/>
  <c r="C3556" i="6"/>
  <c r="C3557" i="6"/>
  <c r="C3558" i="6"/>
  <c r="C3559" i="6"/>
  <c r="C3560" i="6"/>
  <c r="C3561" i="6"/>
  <c r="C3562" i="6"/>
  <c r="C3563" i="6"/>
  <c r="C3564" i="6"/>
  <c r="C3565" i="6"/>
  <c r="C3566" i="6"/>
  <c r="C3567" i="6"/>
  <c r="C3568" i="6"/>
  <c r="C3569" i="6"/>
  <c r="C3570" i="6"/>
  <c r="C3571" i="6"/>
  <c r="C3572" i="6"/>
  <c r="C3573" i="6"/>
  <c r="C3574" i="6"/>
  <c r="C3575" i="6"/>
  <c r="C3576" i="6"/>
  <c r="C3577" i="6"/>
  <c r="C3578" i="6"/>
  <c r="C3579" i="6"/>
  <c r="C3580" i="6"/>
  <c r="C3581" i="6"/>
  <c r="C3582" i="6"/>
  <c r="C3583" i="6"/>
  <c r="C3584" i="6"/>
  <c r="C3585" i="6"/>
  <c r="C3586" i="6"/>
  <c r="C3587" i="6"/>
  <c r="C3588" i="6"/>
  <c r="C3589" i="6"/>
  <c r="C3590" i="6"/>
  <c r="C3591" i="6"/>
  <c r="C3592" i="6"/>
  <c r="C3593" i="6"/>
  <c r="C3594" i="6"/>
  <c r="C3595" i="6"/>
  <c r="C3596" i="6"/>
  <c r="C3597" i="6"/>
  <c r="C3598" i="6"/>
  <c r="C3599" i="6"/>
  <c r="C3600" i="6"/>
  <c r="C3601" i="6"/>
  <c r="C3602" i="6"/>
  <c r="C3603" i="6"/>
  <c r="C3604" i="6"/>
  <c r="C3605" i="6"/>
  <c r="C3606" i="6"/>
  <c r="C3607" i="6"/>
  <c r="C3608" i="6"/>
  <c r="C3609" i="6"/>
  <c r="C3610" i="6"/>
  <c r="C3611" i="6"/>
  <c r="C3612" i="6"/>
  <c r="C3613" i="6"/>
  <c r="C3614" i="6"/>
  <c r="C3615" i="6"/>
  <c r="C3616" i="6"/>
  <c r="C3617" i="6"/>
  <c r="C3618" i="6"/>
  <c r="C3619" i="6"/>
  <c r="C3620" i="6"/>
  <c r="C3621" i="6"/>
  <c r="C3622" i="6"/>
  <c r="C3623" i="6"/>
  <c r="C3624" i="6"/>
  <c r="C3625" i="6"/>
  <c r="C3626" i="6"/>
  <c r="C3627" i="6"/>
  <c r="C3628" i="6"/>
  <c r="C3629" i="6"/>
  <c r="C3630" i="6"/>
  <c r="C3631" i="6"/>
  <c r="C3632" i="6"/>
  <c r="C3633" i="6"/>
  <c r="C3634" i="6"/>
  <c r="C3635" i="6"/>
  <c r="C3636" i="6"/>
  <c r="C3637" i="6"/>
  <c r="C3638" i="6"/>
  <c r="C3639" i="6"/>
  <c r="C3640" i="6"/>
  <c r="C3641" i="6"/>
  <c r="C3642" i="6"/>
  <c r="C3643" i="6"/>
  <c r="C3644" i="6"/>
  <c r="C3645" i="6"/>
  <c r="C3646" i="6"/>
  <c r="C3647" i="6"/>
  <c r="C3648" i="6"/>
  <c r="C3649" i="6"/>
  <c r="C3650" i="6"/>
  <c r="C3651" i="6"/>
  <c r="C3652" i="6"/>
  <c r="C3653" i="6"/>
  <c r="C3654" i="6"/>
  <c r="C3655" i="6"/>
  <c r="C3656" i="6"/>
  <c r="C3657" i="6"/>
  <c r="C3658" i="6"/>
  <c r="C3659" i="6"/>
  <c r="C3660" i="6"/>
  <c r="C3661" i="6"/>
  <c r="C3662" i="6"/>
  <c r="C3663" i="6"/>
  <c r="C3664" i="6"/>
  <c r="C3665" i="6"/>
  <c r="C3666" i="6"/>
  <c r="C3667" i="6"/>
  <c r="C3668" i="6"/>
  <c r="C3669" i="6"/>
  <c r="C3670" i="6"/>
  <c r="C3671" i="6"/>
  <c r="C3672" i="6"/>
  <c r="C3673" i="6"/>
  <c r="C3674" i="6"/>
  <c r="C3675" i="6"/>
  <c r="C3676" i="6"/>
  <c r="C3677" i="6"/>
  <c r="C3678" i="6"/>
  <c r="C3679" i="6"/>
  <c r="C3680" i="6"/>
  <c r="C3681" i="6"/>
  <c r="C3682" i="6"/>
  <c r="C3683" i="6"/>
  <c r="C3684" i="6"/>
  <c r="C3685" i="6"/>
  <c r="C3686" i="6"/>
  <c r="C3687" i="6"/>
  <c r="C3688" i="6"/>
  <c r="C3689" i="6"/>
  <c r="C3690" i="6"/>
  <c r="C3691" i="6"/>
  <c r="C3692" i="6"/>
  <c r="C3693" i="6"/>
  <c r="C3694" i="6"/>
  <c r="C3695" i="6"/>
  <c r="C3696" i="6"/>
  <c r="C3697" i="6"/>
  <c r="C3698" i="6"/>
  <c r="C3699" i="6"/>
  <c r="C3700" i="6"/>
  <c r="C3701" i="6"/>
  <c r="C3702" i="6"/>
  <c r="C3703" i="6"/>
  <c r="C3704" i="6"/>
  <c r="C3705" i="6"/>
  <c r="C3706" i="6"/>
  <c r="C3707" i="6"/>
  <c r="C3708" i="6"/>
  <c r="C3709" i="6"/>
  <c r="C3710" i="6"/>
  <c r="C3711" i="6"/>
  <c r="C3712" i="6"/>
  <c r="C3713" i="6"/>
  <c r="C3714" i="6"/>
  <c r="C3715" i="6"/>
  <c r="C3716" i="6"/>
  <c r="C3717" i="6"/>
  <c r="C3718" i="6"/>
  <c r="C3719" i="6"/>
  <c r="C3720" i="6"/>
  <c r="C3721" i="6"/>
  <c r="C3722" i="6"/>
  <c r="C3723" i="6"/>
  <c r="C3724" i="6"/>
  <c r="C3725" i="6"/>
  <c r="C3726" i="6"/>
  <c r="C3727" i="6"/>
  <c r="C3728" i="6"/>
  <c r="C3729" i="6"/>
  <c r="C3730" i="6"/>
  <c r="C3731" i="6"/>
  <c r="C3732" i="6"/>
  <c r="C3733" i="6"/>
  <c r="C3734" i="6"/>
  <c r="C3735" i="6"/>
  <c r="C3736" i="6"/>
  <c r="C3737" i="6"/>
  <c r="C3738" i="6"/>
  <c r="C3739" i="6"/>
  <c r="C3740" i="6"/>
  <c r="C3741" i="6"/>
  <c r="C3742" i="6"/>
  <c r="C3743" i="6"/>
  <c r="C3744" i="6"/>
  <c r="C3745" i="6"/>
  <c r="C3746" i="6"/>
  <c r="C3747" i="6"/>
  <c r="C3748" i="6"/>
  <c r="C3749" i="6"/>
  <c r="C3750" i="6"/>
  <c r="C3751" i="6"/>
  <c r="C3752" i="6"/>
  <c r="C3753" i="6"/>
  <c r="C3754" i="6"/>
  <c r="C3755" i="6"/>
  <c r="C3756" i="6"/>
  <c r="C3757" i="6"/>
  <c r="C3758" i="6"/>
  <c r="C3759" i="6"/>
  <c r="C3760" i="6"/>
  <c r="C3761" i="6"/>
  <c r="C3762" i="6"/>
  <c r="C3763" i="6"/>
  <c r="C3764" i="6"/>
  <c r="C3765" i="6"/>
  <c r="C3766" i="6"/>
  <c r="C3767" i="6"/>
  <c r="C3768" i="6"/>
  <c r="C3769" i="6"/>
  <c r="C3770" i="6"/>
  <c r="C3771" i="6"/>
  <c r="C3772" i="6"/>
  <c r="C3773" i="6"/>
  <c r="C3774" i="6"/>
  <c r="C3775" i="6"/>
  <c r="C3776" i="6"/>
  <c r="C3777" i="6"/>
  <c r="C3778" i="6"/>
  <c r="C3779" i="6"/>
  <c r="C3780" i="6"/>
  <c r="C3781" i="6"/>
  <c r="C3782" i="6"/>
  <c r="C3783" i="6"/>
  <c r="C3784" i="6"/>
  <c r="C3785" i="6"/>
  <c r="C3786" i="6"/>
  <c r="C3787" i="6"/>
  <c r="C3788" i="6"/>
  <c r="C3789" i="6"/>
  <c r="C3790" i="6"/>
  <c r="C3791" i="6"/>
  <c r="C3792" i="6"/>
  <c r="C3793" i="6"/>
  <c r="C3794" i="6"/>
  <c r="C3795" i="6"/>
  <c r="C3796" i="6"/>
  <c r="C3797" i="6"/>
  <c r="C3798" i="6"/>
  <c r="C3799" i="6"/>
  <c r="C3800" i="6"/>
  <c r="C3801" i="6"/>
  <c r="C3802" i="6"/>
  <c r="C3803" i="6"/>
  <c r="C3804" i="6"/>
  <c r="C3805" i="6"/>
  <c r="C3806" i="6"/>
  <c r="C3807" i="6"/>
  <c r="C3808" i="6"/>
  <c r="C3809" i="6"/>
  <c r="C3810" i="6"/>
  <c r="C3811" i="6"/>
  <c r="C3812" i="6"/>
  <c r="C3813" i="6"/>
  <c r="C3814" i="6"/>
  <c r="C3815" i="6"/>
  <c r="C3816" i="6"/>
  <c r="C3817" i="6"/>
  <c r="C3818" i="6"/>
  <c r="C3819" i="6"/>
  <c r="C3820" i="6"/>
  <c r="C3821" i="6"/>
  <c r="C3822" i="6"/>
  <c r="C3823" i="6"/>
  <c r="C3824" i="6"/>
  <c r="C3825" i="6"/>
  <c r="C3826" i="6"/>
  <c r="C3827" i="6"/>
  <c r="C3828" i="6"/>
  <c r="C3829" i="6"/>
  <c r="C3830" i="6"/>
  <c r="C3831" i="6"/>
  <c r="C3832" i="6"/>
  <c r="C3833" i="6"/>
  <c r="C3834" i="6"/>
  <c r="C3835" i="6"/>
  <c r="C3836" i="6"/>
  <c r="C3837" i="6"/>
  <c r="C3838" i="6"/>
  <c r="C3839" i="6"/>
  <c r="C3840" i="6"/>
  <c r="C3841" i="6"/>
  <c r="C3842" i="6"/>
  <c r="C3843" i="6"/>
  <c r="C3844" i="6"/>
  <c r="C3845" i="6"/>
  <c r="C3846" i="6"/>
  <c r="C3847" i="6"/>
  <c r="C3848" i="6"/>
  <c r="C3849" i="6"/>
  <c r="C3850" i="6"/>
  <c r="C3851" i="6"/>
  <c r="C3852" i="6"/>
  <c r="C3853" i="6"/>
  <c r="C3854" i="6"/>
  <c r="C3855" i="6"/>
  <c r="C3856" i="6"/>
  <c r="C3857" i="6"/>
  <c r="C3858" i="6"/>
  <c r="C3859" i="6"/>
  <c r="C3860" i="6"/>
  <c r="C3861" i="6"/>
  <c r="C3862" i="6"/>
  <c r="C3863" i="6"/>
  <c r="C3864" i="6"/>
  <c r="C3865" i="6"/>
  <c r="C3866" i="6"/>
  <c r="C3867" i="6"/>
  <c r="C3868" i="6"/>
  <c r="C3869" i="6"/>
  <c r="C3870" i="6"/>
  <c r="C3871" i="6"/>
  <c r="C3872" i="6"/>
  <c r="C3873" i="6"/>
  <c r="C3874" i="6"/>
  <c r="C3875" i="6"/>
  <c r="C3876" i="6"/>
  <c r="C3877" i="6"/>
  <c r="C3878" i="6"/>
  <c r="C3879" i="6"/>
  <c r="C3880" i="6"/>
  <c r="C3881" i="6"/>
  <c r="C3882" i="6"/>
  <c r="C3883" i="6"/>
  <c r="C3884" i="6"/>
  <c r="C3885" i="6"/>
  <c r="C3886" i="6"/>
  <c r="C3887" i="6"/>
  <c r="C3888" i="6"/>
  <c r="C3889" i="6"/>
  <c r="C3890" i="6"/>
  <c r="C3891" i="6"/>
  <c r="C3892" i="6"/>
  <c r="C3893" i="6"/>
  <c r="C3894" i="6"/>
  <c r="C3895" i="6"/>
  <c r="C3896" i="6"/>
  <c r="C3897" i="6"/>
  <c r="C3898" i="6"/>
  <c r="C3899" i="6"/>
  <c r="C3900" i="6"/>
  <c r="C3901" i="6"/>
  <c r="C3902" i="6"/>
  <c r="C3903" i="6"/>
  <c r="C3904" i="6"/>
  <c r="C3905" i="6"/>
  <c r="C3906" i="6"/>
  <c r="C3907" i="6"/>
  <c r="C3908" i="6"/>
  <c r="C3909" i="6"/>
  <c r="C3910" i="6"/>
  <c r="C3911" i="6"/>
  <c r="C3912" i="6"/>
  <c r="C3913" i="6"/>
  <c r="C3914" i="6"/>
  <c r="C3915" i="6"/>
  <c r="C3916" i="6"/>
  <c r="C3917" i="6"/>
  <c r="C3918" i="6"/>
  <c r="C3919" i="6"/>
  <c r="C3920" i="6"/>
  <c r="C3921" i="6"/>
  <c r="C3922" i="6"/>
  <c r="C3923" i="6"/>
  <c r="C3924" i="6"/>
  <c r="C3925" i="6"/>
  <c r="C3926" i="6"/>
  <c r="C3927" i="6"/>
  <c r="C3928" i="6"/>
  <c r="C3929" i="6"/>
  <c r="C3930" i="6"/>
  <c r="C3931" i="6"/>
  <c r="C3932" i="6"/>
  <c r="C3933" i="6"/>
  <c r="C3934" i="6"/>
  <c r="C3935" i="6"/>
  <c r="C3936" i="6"/>
  <c r="C3937" i="6"/>
  <c r="C3938" i="6"/>
  <c r="C3939" i="6"/>
  <c r="C3940" i="6"/>
  <c r="C3941" i="6"/>
  <c r="C3942" i="6"/>
  <c r="C3943" i="6"/>
  <c r="C3944" i="6"/>
  <c r="C3945" i="6"/>
  <c r="C3946" i="6"/>
  <c r="C3947" i="6"/>
  <c r="C3948" i="6"/>
  <c r="C3949" i="6"/>
  <c r="C3950" i="6"/>
  <c r="C3951" i="6"/>
  <c r="C3952" i="6"/>
  <c r="C3953" i="6"/>
  <c r="C3954" i="6"/>
  <c r="C3955" i="6"/>
  <c r="C3956" i="6"/>
  <c r="C3957" i="6"/>
  <c r="C3958" i="6"/>
  <c r="C3959" i="6"/>
  <c r="C3960" i="6"/>
  <c r="C3961" i="6"/>
  <c r="C3962" i="6"/>
  <c r="C3963" i="6"/>
  <c r="C3964" i="6"/>
  <c r="C3965" i="6"/>
  <c r="C3966" i="6"/>
  <c r="C3967" i="6"/>
  <c r="C3968" i="6"/>
  <c r="C3969" i="6"/>
  <c r="C3970" i="6"/>
  <c r="C3971" i="6"/>
  <c r="C3972" i="6"/>
  <c r="C3973" i="6"/>
  <c r="C3974" i="6"/>
  <c r="C3975" i="6"/>
  <c r="C3976" i="6"/>
  <c r="C3977" i="6"/>
  <c r="C3978" i="6"/>
  <c r="C3979" i="6"/>
  <c r="C3980" i="6"/>
  <c r="C3981" i="6"/>
  <c r="C3982" i="6"/>
  <c r="C3983" i="6"/>
  <c r="C3984" i="6"/>
  <c r="C3985" i="6"/>
  <c r="C3986" i="6"/>
  <c r="C3987" i="6"/>
  <c r="C3988" i="6"/>
  <c r="C3989" i="6"/>
  <c r="C3990" i="6"/>
  <c r="C3991" i="6"/>
  <c r="C3992" i="6"/>
  <c r="C3993" i="6"/>
  <c r="C3994" i="6"/>
  <c r="C3995" i="6"/>
  <c r="C3996" i="6"/>
  <c r="C3997" i="6"/>
  <c r="C3998" i="6"/>
  <c r="C3999" i="6"/>
  <c r="C4000" i="6"/>
  <c r="C4001" i="6"/>
  <c r="C4002" i="6"/>
  <c r="C4003" i="6"/>
  <c r="C4004" i="6"/>
  <c r="C4005" i="6"/>
  <c r="C4006" i="6"/>
  <c r="C4007" i="6"/>
  <c r="C4008" i="6"/>
  <c r="C4009" i="6"/>
  <c r="C4010" i="6"/>
  <c r="C4011" i="6"/>
  <c r="C4012" i="6"/>
  <c r="C4013" i="6"/>
  <c r="C4014" i="6"/>
  <c r="C4015" i="6"/>
  <c r="C4016" i="6"/>
  <c r="C4017" i="6"/>
  <c r="C4018" i="6"/>
  <c r="C4019" i="6"/>
  <c r="C4020" i="6"/>
  <c r="C4021" i="6"/>
  <c r="C4022" i="6"/>
  <c r="C4023" i="6"/>
  <c r="C4024" i="6"/>
  <c r="C4025" i="6"/>
  <c r="C4026" i="6"/>
  <c r="C4027" i="6"/>
  <c r="C4028" i="6"/>
  <c r="C4029" i="6"/>
  <c r="C4030" i="6"/>
  <c r="C4031" i="6"/>
  <c r="C4032" i="6"/>
  <c r="C4033" i="6"/>
  <c r="C4034" i="6"/>
  <c r="C4035" i="6"/>
  <c r="C4036" i="6"/>
  <c r="C4037" i="6"/>
  <c r="C4038" i="6"/>
  <c r="C4039" i="6"/>
  <c r="C4040" i="6"/>
  <c r="C4041" i="6"/>
  <c r="C4042" i="6"/>
  <c r="C4043" i="6"/>
  <c r="C4044" i="6"/>
  <c r="C4045" i="6"/>
  <c r="C4046" i="6"/>
  <c r="C4047" i="6"/>
  <c r="C4048" i="6"/>
  <c r="C4049" i="6"/>
  <c r="C4050" i="6"/>
  <c r="C4051" i="6"/>
  <c r="C4052" i="6"/>
  <c r="C4053" i="6"/>
  <c r="C4054" i="6"/>
  <c r="C4055" i="6"/>
  <c r="C4056" i="6"/>
  <c r="C4057" i="6"/>
  <c r="C4058" i="6"/>
  <c r="C4059" i="6"/>
  <c r="C4060" i="6"/>
  <c r="C4061" i="6"/>
  <c r="C4062" i="6"/>
  <c r="C4063" i="6"/>
  <c r="C4064" i="6"/>
  <c r="C4065" i="6"/>
  <c r="C4066" i="6"/>
  <c r="C4067" i="6"/>
  <c r="C4068" i="6"/>
  <c r="C4069" i="6"/>
  <c r="C4070" i="6"/>
  <c r="C4071" i="6"/>
  <c r="C4072" i="6"/>
  <c r="C4073" i="6"/>
  <c r="C4074" i="6"/>
  <c r="C4075" i="6"/>
  <c r="C4076" i="6"/>
  <c r="C4077" i="6"/>
  <c r="C4078" i="6"/>
  <c r="C4079" i="6"/>
  <c r="C4080" i="6"/>
  <c r="C4081" i="6"/>
  <c r="C4082" i="6"/>
  <c r="C4083" i="6"/>
  <c r="C4084" i="6"/>
  <c r="C4085" i="6"/>
  <c r="C4086" i="6"/>
  <c r="C4087" i="6"/>
  <c r="C4088" i="6"/>
  <c r="C4089" i="6"/>
  <c r="C4090" i="6"/>
  <c r="C4091" i="6"/>
  <c r="C4092" i="6"/>
  <c r="C4093" i="6"/>
  <c r="C4094" i="6"/>
  <c r="C4095" i="6"/>
  <c r="C4096" i="6"/>
  <c r="C4097" i="6"/>
  <c r="C4098" i="6"/>
  <c r="C4099" i="6"/>
  <c r="C4100" i="6"/>
  <c r="C4101" i="6"/>
  <c r="C4102" i="6"/>
  <c r="C4103" i="6"/>
  <c r="C4104" i="6"/>
  <c r="C4105" i="6"/>
  <c r="C4106" i="6"/>
  <c r="C4107" i="6"/>
  <c r="C4108" i="6"/>
  <c r="C4109" i="6"/>
  <c r="C4110" i="6"/>
  <c r="C4111" i="6"/>
  <c r="C4112" i="6"/>
  <c r="C4113" i="6"/>
  <c r="C4114" i="6"/>
  <c r="C4115" i="6"/>
  <c r="C4116" i="6"/>
  <c r="C4117" i="6"/>
  <c r="C4118" i="6"/>
  <c r="C4119" i="6"/>
  <c r="C4120" i="6"/>
  <c r="C4121" i="6"/>
  <c r="C4122" i="6"/>
  <c r="C4123" i="6"/>
  <c r="C4124" i="6"/>
  <c r="C4125" i="6"/>
  <c r="C4126" i="6"/>
  <c r="C4127" i="6"/>
  <c r="C4128" i="6"/>
  <c r="C4129" i="6"/>
  <c r="C4130" i="6"/>
  <c r="C4131" i="6"/>
  <c r="C4132" i="6"/>
  <c r="C4133" i="6"/>
  <c r="C4134" i="6"/>
  <c r="C4135" i="6"/>
  <c r="C4136" i="6"/>
  <c r="C4137" i="6"/>
  <c r="C4138" i="6"/>
  <c r="C4139" i="6"/>
  <c r="C4140" i="6"/>
  <c r="C4141" i="6"/>
  <c r="C4142" i="6"/>
  <c r="C4143" i="6"/>
  <c r="C4144" i="6"/>
  <c r="C4145" i="6"/>
  <c r="C4146" i="6"/>
  <c r="C4147" i="6"/>
  <c r="C4148" i="6"/>
  <c r="C4149" i="6"/>
  <c r="C4150" i="6"/>
  <c r="C4151" i="6"/>
  <c r="C4152" i="6"/>
  <c r="C4153" i="6"/>
  <c r="C4154" i="6"/>
  <c r="C4155" i="6"/>
  <c r="C4156" i="6"/>
  <c r="C4157" i="6"/>
  <c r="C4158" i="6"/>
  <c r="C4159" i="6"/>
  <c r="C4160" i="6"/>
  <c r="C4161" i="6"/>
  <c r="C4162" i="6"/>
  <c r="C4163" i="6"/>
  <c r="C4164" i="6"/>
  <c r="C4165" i="6"/>
  <c r="C4166" i="6"/>
  <c r="C4167" i="6"/>
  <c r="C4168" i="6"/>
  <c r="C4169" i="6"/>
  <c r="C4170" i="6"/>
  <c r="C4171" i="6"/>
  <c r="C4172" i="6"/>
  <c r="C4173" i="6"/>
  <c r="C4174" i="6"/>
  <c r="C4175" i="6"/>
  <c r="C4176" i="6"/>
  <c r="C4177" i="6"/>
  <c r="C4178" i="6"/>
  <c r="C4179" i="6"/>
  <c r="C4180" i="6"/>
  <c r="C4181" i="6"/>
  <c r="C4182" i="6"/>
  <c r="C4183" i="6"/>
  <c r="C4184" i="6"/>
  <c r="C4185" i="6"/>
  <c r="C4186" i="6"/>
  <c r="C4187" i="6"/>
  <c r="C4188" i="6"/>
  <c r="C4189" i="6"/>
  <c r="C4190" i="6"/>
  <c r="C4191" i="6"/>
  <c r="C4192" i="6"/>
  <c r="C4193" i="6"/>
  <c r="C4194" i="6"/>
  <c r="C4195" i="6"/>
  <c r="C4196" i="6"/>
  <c r="C4197" i="6"/>
  <c r="C4198" i="6"/>
  <c r="C4199" i="6"/>
  <c r="C4200" i="6"/>
  <c r="C4201" i="6"/>
  <c r="C4202" i="6"/>
  <c r="C4203" i="6"/>
  <c r="C4204" i="6"/>
  <c r="C4205" i="6"/>
  <c r="C4206" i="6"/>
  <c r="C4207" i="6"/>
  <c r="C4208" i="6"/>
  <c r="C4209" i="6"/>
  <c r="C4210" i="6"/>
  <c r="C4211" i="6"/>
  <c r="C4212" i="6"/>
  <c r="C4213" i="6"/>
  <c r="C4214" i="6"/>
  <c r="C4215" i="6"/>
  <c r="C4216" i="6"/>
  <c r="C4217" i="6"/>
  <c r="C4218" i="6"/>
  <c r="C4219" i="6"/>
  <c r="C4220" i="6"/>
  <c r="C4221" i="6"/>
  <c r="C4222" i="6"/>
  <c r="C4223" i="6"/>
  <c r="C4224" i="6"/>
  <c r="C4225" i="6"/>
  <c r="C4226" i="6"/>
  <c r="C4227" i="6"/>
  <c r="C4228" i="6"/>
  <c r="C4229" i="6"/>
  <c r="C4230" i="6"/>
  <c r="C4231" i="6"/>
  <c r="C4232" i="6"/>
  <c r="C4233" i="6"/>
  <c r="C4234" i="6"/>
  <c r="C4235" i="6"/>
  <c r="C4236" i="6"/>
  <c r="C4237" i="6"/>
  <c r="C4238" i="6"/>
  <c r="C4239" i="6"/>
  <c r="C4240" i="6"/>
  <c r="C4241" i="6"/>
  <c r="C4242" i="6"/>
  <c r="C4243" i="6"/>
  <c r="C4244" i="6"/>
  <c r="C4245" i="6"/>
  <c r="C4246" i="6"/>
  <c r="C4247" i="6"/>
  <c r="C4248" i="6"/>
  <c r="C4249" i="6"/>
  <c r="C4250" i="6"/>
  <c r="C4251" i="6"/>
  <c r="C4252" i="6"/>
  <c r="C4253" i="6"/>
  <c r="C4254" i="6"/>
  <c r="C4255" i="6"/>
  <c r="C4256" i="6"/>
  <c r="C4257" i="6"/>
  <c r="C4258" i="6"/>
  <c r="C4259" i="6"/>
  <c r="C4260" i="6"/>
  <c r="C4261" i="6"/>
  <c r="C4262" i="6"/>
  <c r="C4263" i="6"/>
  <c r="C4264" i="6"/>
  <c r="C4265" i="6"/>
  <c r="C4266" i="6"/>
  <c r="C4267" i="6"/>
  <c r="C4268" i="6"/>
  <c r="C4269" i="6"/>
  <c r="C4270" i="6"/>
  <c r="C4271" i="6"/>
  <c r="C4272" i="6"/>
  <c r="C4273" i="6"/>
  <c r="C4274" i="6"/>
  <c r="C4275" i="6"/>
  <c r="C4276" i="6"/>
  <c r="C4277" i="6"/>
  <c r="C4278" i="6"/>
  <c r="C4279" i="6"/>
  <c r="C4280" i="6"/>
  <c r="C4281" i="6"/>
  <c r="C4282" i="6"/>
  <c r="C4283" i="6"/>
  <c r="C4284" i="6"/>
  <c r="C4285" i="6"/>
  <c r="C4286" i="6"/>
  <c r="C4287" i="6"/>
  <c r="C4288" i="6"/>
  <c r="C4289" i="6"/>
  <c r="C4290" i="6"/>
  <c r="C4291" i="6"/>
  <c r="C4292" i="6"/>
  <c r="C4293" i="6"/>
  <c r="C4294" i="6"/>
  <c r="C4295" i="6"/>
  <c r="C4296" i="6"/>
  <c r="C4297" i="6"/>
  <c r="C4298" i="6"/>
  <c r="C4299" i="6"/>
  <c r="C4300" i="6"/>
  <c r="C4301" i="6"/>
  <c r="C4302" i="6"/>
  <c r="C4303" i="6"/>
  <c r="C4304" i="6"/>
  <c r="C4305" i="6"/>
  <c r="C4306" i="6"/>
  <c r="C4307" i="6"/>
  <c r="C4308" i="6"/>
  <c r="C4309" i="6"/>
  <c r="C4310" i="6"/>
  <c r="C4311" i="6"/>
  <c r="C4312" i="6"/>
  <c r="C4313" i="6"/>
  <c r="C4314" i="6"/>
  <c r="C4315" i="6"/>
  <c r="C4316" i="6"/>
  <c r="C4317" i="6"/>
  <c r="C4318" i="6"/>
  <c r="C4319" i="6"/>
  <c r="C4320" i="6"/>
  <c r="C4321" i="6"/>
  <c r="C4322" i="6"/>
  <c r="C4323" i="6"/>
  <c r="C4324" i="6"/>
  <c r="C4325" i="6"/>
  <c r="C4326" i="6"/>
  <c r="C4327" i="6"/>
  <c r="C4328" i="6"/>
  <c r="C4329" i="6"/>
  <c r="C4330" i="6"/>
  <c r="C4331" i="6"/>
  <c r="C4332" i="6"/>
  <c r="C4333" i="6"/>
  <c r="C4334" i="6"/>
  <c r="C4335" i="6"/>
  <c r="C4336" i="6"/>
  <c r="C4337" i="6"/>
  <c r="C4338" i="6"/>
  <c r="C4339" i="6"/>
  <c r="C4340" i="6"/>
  <c r="C4341" i="6"/>
  <c r="C4342" i="6"/>
  <c r="C4343" i="6"/>
  <c r="C4344" i="6"/>
  <c r="C4345" i="6"/>
  <c r="C4346" i="6"/>
  <c r="C4347" i="6"/>
  <c r="C4348" i="6"/>
  <c r="C4349" i="6"/>
  <c r="C4350" i="6"/>
  <c r="C4351" i="6"/>
  <c r="C4352" i="6"/>
  <c r="C4353" i="6"/>
  <c r="C4354" i="6"/>
  <c r="C4355" i="6"/>
  <c r="C4356" i="6"/>
  <c r="C4357" i="6"/>
  <c r="C4358" i="6"/>
  <c r="C4359" i="6"/>
  <c r="C4360" i="6"/>
  <c r="C4361" i="6"/>
  <c r="C4362" i="6"/>
  <c r="C4363" i="6"/>
  <c r="C4364" i="6"/>
  <c r="C4365" i="6"/>
  <c r="C4366" i="6"/>
  <c r="C4367" i="6"/>
  <c r="C4368" i="6"/>
  <c r="C4369" i="6"/>
  <c r="C4370" i="6"/>
  <c r="C4371" i="6"/>
  <c r="C4372" i="6"/>
  <c r="C4373" i="6"/>
  <c r="C4374" i="6"/>
  <c r="C4375" i="6"/>
  <c r="C4376" i="6"/>
  <c r="C4377" i="6"/>
  <c r="C4378" i="6"/>
  <c r="C4379" i="6"/>
  <c r="C4380" i="6"/>
  <c r="C4381" i="6"/>
  <c r="C4382" i="6"/>
  <c r="C4383" i="6"/>
  <c r="C4384" i="6"/>
  <c r="C4385" i="6"/>
  <c r="C4386" i="6"/>
  <c r="C4387" i="6"/>
  <c r="C4388" i="6"/>
  <c r="C4389" i="6"/>
  <c r="C4390" i="6"/>
  <c r="C4391" i="6"/>
  <c r="C4392" i="6"/>
  <c r="C4393" i="6"/>
  <c r="C4394" i="6"/>
  <c r="C4395" i="6"/>
  <c r="C4396" i="6"/>
  <c r="C4397" i="6"/>
  <c r="C4398" i="6"/>
  <c r="C4399" i="6"/>
  <c r="C4400" i="6"/>
  <c r="C4401" i="6"/>
  <c r="C4402" i="6"/>
  <c r="C4403" i="6"/>
  <c r="C4404" i="6"/>
  <c r="C4405" i="6"/>
  <c r="C4406" i="6"/>
  <c r="C4407" i="6"/>
  <c r="C4408" i="6"/>
  <c r="C4409" i="6"/>
  <c r="C4410" i="6"/>
  <c r="C4411" i="6"/>
  <c r="C4412" i="6"/>
  <c r="C4413" i="6"/>
  <c r="C4414" i="6"/>
  <c r="C4415" i="6"/>
  <c r="C4416" i="6"/>
  <c r="C4417" i="6"/>
  <c r="C4418" i="6"/>
  <c r="C4419" i="6"/>
  <c r="C4420" i="6"/>
  <c r="C4421" i="6"/>
  <c r="C4422" i="6"/>
  <c r="C4423" i="6"/>
  <c r="C4424" i="6"/>
  <c r="C4425" i="6"/>
  <c r="C4426" i="6"/>
  <c r="C4427" i="6"/>
  <c r="C4428" i="6"/>
  <c r="C4429" i="6"/>
  <c r="C4430" i="6"/>
  <c r="C4431" i="6"/>
  <c r="C4432" i="6"/>
  <c r="C4433" i="6"/>
  <c r="C4434" i="6"/>
  <c r="C4435" i="6"/>
  <c r="C4436" i="6"/>
  <c r="C4437" i="6"/>
  <c r="C4438" i="6"/>
  <c r="C4439" i="6"/>
  <c r="C4440" i="6"/>
  <c r="C4441" i="6"/>
  <c r="C4442" i="6"/>
  <c r="C4443" i="6"/>
  <c r="C4444" i="6"/>
  <c r="C4445" i="6"/>
  <c r="C4446" i="6"/>
  <c r="C4447" i="6"/>
  <c r="C4448" i="6"/>
  <c r="C4449" i="6"/>
  <c r="C4450" i="6"/>
  <c r="C4451" i="6"/>
  <c r="C4452" i="6"/>
  <c r="C4453" i="6"/>
  <c r="C4454" i="6"/>
  <c r="C4455" i="6"/>
  <c r="C4456" i="6"/>
  <c r="C4457" i="6"/>
  <c r="C4458" i="6"/>
  <c r="C4459" i="6"/>
  <c r="C4460" i="6"/>
  <c r="C4461" i="6"/>
  <c r="C4462" i="6"/>
  <c r="C4463" i="6"/>
  <c r="C4464" i="6"/>
  <c r="C4465" i="6"/>
  <c r="C4466" i="6"/>
  <c r="C4467" i="6"/>
  <c r="C4468" i="6"/>
  <c r="C4469" i="6"/>
  <c r="C4470" i="6"/>
  <c r="C4471" i="6"/>
  <c r="C4472" i="6"/>
  <c r="C4473" i="6"/>
  <c r="C4474" i="6"/>
  <c r="C4475" i="6"/>
  <c r="C4476" i="6"/>
  <c r="C4477" i="6"/>
  <c r="C4478" i="6"/>
  <c r="C4479" i="6"/>
  <c r="C4480" i="6"/>
  <c r="C4481" i="6"/>
  <c r="C4482" i="6"/>
  <c r="C4483" i="6"/>
  <c r="C4484" i="6"/>
  <c r="C4485" i="6"/>
  <c r="C4486" i="6"/>
  <c r="C4487" i="6"/>
  <c r="C4488" i="6"/>
  <c r="C4489" i="6"/>
  <c r="C4490" i="6"/>
  <c r="C4491" i="6"/>
  <c r="C4492" i="6"/>
  <c r="C4493" i="6"/>
  <c r="C4494" i="6"/>
  <c r="C4495" i="6"/>
  <c r="C4496" i="6"/>
  <c r="C4497" i="6"/>
  <c r="C4498" i="6"/>
  <c r="C4499" i="6"/>
  <c r="C4500" i="6"/>
  <c r="C4501" i="6"/>
  <c r="C4502" i="6"/>
  <c r="C4503" i="6"/>
  <c r="C4504" i="6"/>
  <c r="C4505" i="6"/>
  <c r="C4506" i="6"/>
  <c r="C4507" i="6"/>
  <c r="C4508" i="6"/>
  <c r="C4509" i="6"/>
  <c r="C4510" i="6"/>
  <c r="C4511" i="6"/>
  <c r="C4512" i="6"/>
  <c r="C4513" i="6"/>
  <c r="C4514" i="6"/>
  <c r="C4515" i="6"/>
  <c r="C4516" i="6"/>
  <c r="C4517" i="6"/>
  <c r="C4518" i="6"/>
  <c r="C4519" i="6"/>
  <c r="C4520" i="6"/>
  <c r="C4521" i="6"/>
  <c r="C4522" i="6"/>
  <c r="C4523" i="6"/>
  <c r="C4524" i="6"/>
  <c r="C4525" i="6"/>
  <c r="C4526" i="6"/>
  <c r="C4527" i="6"/>
  <c r="C4528" i="6"/>
  <c r="C4529" i="6"/>
  <c r="C4530" i="6"/>
  <c r="C4531" i="6"/>
  <c r="C4532" i="6"/>
  <c r="C4533" i="6"/>
  <c r="C4534" i="6"/>
  <c r="C4535" i="6"/>
  <c r="C4536" i="6"/>
  <c r="C4537" i="6"/>
  <c r="C4538" i="6"/>
  <c r="C4539" i="6"/>
  <c r="C4540" i="6"/>
  <c r="C4541" i="6"/>
  <c r="C4542" i="6"/>
  <c r="C4543" i="6"/>
  <c r="C4544" i="6"/>
  <c r="C4545" i="6"/>
  <c r="C4546" i="6"/>
  <c r="C4547" i="6"/>
  <c r="C4548" i="6"/>
  <c r="C4549" i="6"/>
  <c r="C4550" i="6"/>
  <c r="C4551" i="6"/>
  <c r="C4552" i="6"/>
  <c r="C4553" i="6"/>
  <c r="C4554" i="6"/>
  <c r="C4555" i="6"/>
  <c r="C4556" i="6"/>
  <c r="C4557" i="6"/>
  <c r="C4558" i="6"/>
  <c r="C4559" i="6"/>
  <c r="C4560" i="6"/>
  <c r="C4561" i="6"/>
  <c r="C4562" i="6"/>
  <c r="C4563" i="6"/>
  <c r="C4564" i="6"/>
  <c r="C4565" i="6"/>
  <c r="C4566" i="6"/>
  <c r="C4567" i="6"/>
  <c r="C4568" i="6"/>
  <c r="C4569" i="6"/>
  <c r="C4570" i="6"/>
  <c r="C4571" i="6"/>
  <c r="C4572" i="6"/>
  <c r="C4573" i="6"/>
  <c r="C4574" i="6"/>
  <c r="C4575" i="6"/>
  <c r="C4576" i="6"/>
  <c r="C4577" i="6"/>
  <c r="C4578" i="6"/>
  <c r="C4579" i="6"/>
  <c r="C4580" i="6"/>
  <c r="C4581" i="6"/>
  <c r="C4582" i="6"/>
  <c r="C4583" i="6"/>
  <c r="C4584" i="6"/>
  <c r="C4585" i="6"/>
  <c r="C4586" i="6"/>
  <c r="C4587" i="6"/>
  <c r="C4588" i="6"/>
  <c r="C4589" i="6"/>
  <c r="C4590" i="6"/>
  <c r="C4591" i="6"/>
  <c r="C4592" i="6"/>
  <c r="C4593" i="6"/>
  <c r="C4594" i="6"/>
  <c r="C4595" i="6"/>
  <c r="C4596" i="6"/>
  <c r="C4597" i="6"/>
  <c r="C4598" i="6"/>
  <c r="C4599" i="6"/>
  <c r="C4600" i="6"/>
  <c r="C4601" i="6"/>
  <c r="C4602" i="6"/>
  <c r="C4603" i="6"/>
  <c r="C4604" i="6"/>
  <c r="C4605" i="6"/>
  <c r="C4606" i="6"/>
  <c r="C4607" i="6"/>
  <c r="C4608" i="6"/>
  <c r="C4609" i="6"/>
  <c r="C4610" i="6"/>
  <c r="C4611" i="6"/>
  <c r="C4612" i="6"/>
  <c r="C4613" i="6"/>
  <c r="C4614" i="6"/>
  <c r="C4615" i="6"/>
  <c r="C4616" i="6"/>
  <c r="C4617" i="6"/>
  <c r="C4618" i="6"/>
  <c r="C4619" i="6"/>
  <c r="C4620" i="6"/>
  <c r="C4621" i="6"/>
  <c r="C4622" i="6"/>
  <c r="C4623" i="6"/>
  <c r="C4624" i="6"/>
  <c r="C4625" i="6"/>
  <c r="C4626" i="6"/>
  <c r="C4627" i="6"/>
  <c r="C4628" i="6"/>
  <c r="C4629" i="6"/>
  <c r="C4630" i="6"/>
  <c r="C4631" i="6"/>
  <c r="C4632" i="6"/>
  <c r="C4633" i="6"/>
  <c r="C4634" i="6"/>
  <c r="C4635" i="6"/>
  <c r="C4636" i="6"/>
  <c r="C4637" i="6"/>
  <c r="C4638" i="6"/>
  <c r="C4639" i="6"/>
  <c r="C4640" i="6"/>
  <c r="C4641" i="6"/>
  <c r="C4642" i="6"/>
  <c r="C4643" i="6"/>
  <c r="C4644" i="6"/>
  <c r="C4645" i="6"/>
  <c r="C4646" i="6"/>
  <c r="C4647" i="6"/>
  <c r="C4648" i="6"/>
  <c r="C4649" i="6"/>
  <c r="C4650" i="6"/>
  <c r="C4651" i="6"/>
  <c r="C4652" i="6"/>
  <c r="C4653" i="6"/>
  <c r="C4654" i="6"/>
  <c r="C4655" i="6"/>
  <c r="C4656" i="6"/>
  <c r="C4657" i="6"/>
  <c r="C4658" i="6"/>
  <c r="C4659" i="6"/>
  <c r="C4660" i="6"/>
  <c r="C4661" i="6"/>
  <c r="C4662" i="6"/>
  <c r="C4663" i="6"/>
  <c r="C4664" i="6"/>
  <c r="C4665" i="6"/>
  <c r="C4666" i="6"/>
  <c r="C4667" i="6"/>
  <c r="C4668" i="6"/>
  <c r="C4669" i="6"/>
  <c r="C4670" i="6"/>
  <c r="C4671" i="6"/>
  <c r="C4672" i="6"/>
  <c r="C4673" i="6"/>
  <c r="C4674" i="6"/>
  <c r="C4675" i="6"/>
  <c r="C4676" i="6"/>
  <c r="C4677" i="6"/>
  <c r="C4678" i="6"/>
  <c r="C4679" i="6"/>
  <c r="C4680" i="6"/>
  <c r="C4681" i="6"/>
  <c r="C4682" i="6"/>
  <c r="C4683" i="6"/>
  <c r="C4684" i="6"/>
  <c r="C4685" i="6"/>
  <c r="C4686" i="6"/>
  <c r="C4687" i="6"/>
  <c r="C4688" i="6"/>
  <c r="C4689" i="6"/>
  <c r="C4690" i="6"/>
  <c r="C4691" i="6"/>
  <c r="C4692" i="6"/>
  <c r="C4693" i="6"/>
  <c r="C4694" i="6"/>
  <c r="C4695" i="6"/>
  <c r="C4696" i="6"/>
  <c r="C4697" i="6"/>
  <c r="C4698" i="6"/>
  <c r="C4699" i="6"/>
  <c r="C4700" i="6"/>
  <c r="C4701" i="6"/>
  <c r="C4702" i="6"/>
  <c r="C4703" i="6"/>
  <c r="C4704" i="6"/>
  <c r="C4705" i="6"/>
  <c r="C4706" i="6"/>
  <c r="C4707" i="6"/>
  <c r="C4708" i="6"/>
  <c r="C4709" i="6"/>
  <c r="C4710" i="6"/>
  <c r="C4711" i="6"/>
  <c r="C4712" i="6"/>
  <c r="C4713" i="6"/>
  <c r="C4714" i="6"/>
  <c r="C4715" i="6"/>
  <c r="C4716" i="6"/>
  <c r="C4717" i="6"/>
  <c r="C4718" i="6"/>
  <c r="C4719" i="6"/>
  <c r="C4720" i="6"/>
  <c r="C4721" i="6"/>
  <c r="C4722" i="6"/>
  <c r="C4723" i="6"/>
  <c r="C4724" i="6"/>
  <c r="C4725" i="6"/>
  <c r="C4726" i="6"/>
  <c r="C4727" i="6"/>
  <c r="C4728" i="6"/>
  <c r="C4729" i="6"/>
  <c r="C4730" i="6"/>
  <c r="C4731" i="6"/>
  <c r="C4732" i="6"/>
  <c r="C4733" i="6"/>
  <c r="C4734" i="6"/>
  <c r="C4735" i="6"/>
  <c r="C4736" i="6"/>
  <c r="C4737" i="6"/>
  <c r="C4738" i="6"/>
  <c r="C4739" i="6"/>
  <c r="C4740" i="6"/>
  <c r="C4741" i="6"/>
  <c r="C4742" i="6"/>
  <c r="C4743" i="6"/>
  <c r="C4744" i="6"/>
  <c r="C4745" i="6"/>
  <c r="C4746" i="6"/>
  <c r="C4747" i="6"/>
  <c r="C4748" i="6"/>
  <c r="C4749" i="6"/>
  <c r="C4750" i="6"/>
  <c r="C4751" i="6"/>
  <c r="C4752" i="6"/>
  <c r="C4753" i="6"/>
  <c r="C4754" i="6"/>
  <c r="C4755" i="6"/>
  <c r="C4756" i="6"/>
  <c r="C4757" i="6"/>
  <c r="C4758" i="6"/>
  <c r="C4759" i="6"/>
  <c r="C4760" i="6"/>
  <c r="C4761" i="6"/>
  <c r="C4762" i="6"/>
  <c r="C4763" i="6"/>
  <c r="C4764" i="6"/>
  <c r="C4765" i="6"/>
  <c r="C4766" i="6"/>
  <c r="C4767" i="6"/>
  <c r="C4768" i="6"/>
  <c r="C4769" i="6"/>
  <c r="C4770" i="6"/>
  <c r="C4771" i="6"/>
  <c r="C4772" i="6"/>
  <c r="C4773" i="6"/>
  <c r="C4774" i="6"/>
  <c r="C4775" i="6"/>
  <c r="C4776" i="6"/>
  <c r="C4777" i="6"/>
  <c r="C4778" i="6"/>
  <c r="C4779" i="6"/>
  <c r="C4780" i="6"/>
  <c r="C4781" i="6"/>
  <c r="C4782" i="6"/>
  <c r="C4783" i="6"/>
  <c r="C4784" i="6"/>
  <c r="C4785" i="6"/>
  <c r="C4786" i="6"/>
  <c r="C4787" i="6"/>
  <c r="C4788" i="6"/>
  <c r="C4789" i="6"/>
  <c r="C4790" i="6"/>
  <c r="C4791" i="6"/>
  <c r="C4792" i="6"/>
  <c r="C4793" i="6"/>
  <c r="C4794" i="6"/>
  <c r="C4795" i="6"/>
  <c r="C4796" i="6"/>
  <c r="C4797" i="6"/>
  <c r="C4798" i="6"/>
  <c r="C4799" i="6"/>
  <c r="C4800" i="6"/>
  <c r="C4801" i="6"/>
  <c r="C4802" i="6"/>
  <c r="C4803" i="6"/>
  <c r="C4804" i="6"/>
  <c r="C4805" i="6"/>
  <c r="C4806" i="6"/>
  <c r="C4807" i="6"/>
  <c r="C4808" i="6"/>
  <c r="C4809" i="6"/>
  <c r="C4810" i="6"/>
  <c r="C4811" i="6"/>
  <c r="C4812" i="6"/>
  <c r="C4813" i="6"/>
  <c r="C4814" i="6"/>
  <c r="C4815" i="6"/>
  <c r="C4816" i="6"/>
  <c r="C4817" i="6"/>
  <c r="C4818" i="6"/>
  <c r="C4819" i="6"/>
  <c r="C4820" i="6"/>
  <c r="C4821" i="6"/>
  <c r="C4822" i="6"/>
  <c r="C4823" i="6"/>
  <c r="C4824" i="6"/>
  <c r="C4825" i="6"/>
  <c r="C4826" i="6"/>
  <c r="C4827" i="6"/>
  <c r="C4828" i="6"/>
  <c r="C4829" i="6"/>
  <c r="C4830" i="6"/>
  <c r="C4831" i="6"/>
  <c r="C4832" i="6"/>
  <c r="C4833" i="6"/>
  <c r="C4834" i="6"/>
  <c r="C4835" i="6"/>
  <c r="C4836" i="6"/>
  <c r="C4837" i="6"/>
  <c r="C4838" i="6"/>
  <c r="C4839" i="6"/>
  <c r="C4840" i="6"/>
  <c r="C4841" i="6"/>
  <c r="C4842" i="6"/>
  <c r="C4843" i="6"/>
  <c r="C4844" i="6"/>
  <c r="C4845" i="6"/>
  <c r="C4846" i="6"/>
  <c r="C4847" i="6"/>
  <c r="C4848" i="6"/>
  <c r="C4849" i="6"/>
  <c r="C4850" i="6"/>
  <c r="C4851" i="6"/>
  <c r="C4852" i="6"/>
  <c r="C4853" i="6"/>
  <c r="C4854" i="6"/>
  <c r="C4855" i="6"/>
  <c r="C4856" i="6"/>
  <c r="C4857" i="6"/>
  <c r="C4858" i="6"/>
  <c r="C4859" i="6"/>
  <c r="C4860" i="6"/>
  <c r="C4861" i="6"/>
  <c r="C4862" i="6"/>
  <c r="C4863" i="6"/>
  <c r="C4864" i="6"/>
  <c r="C4865" i="6"/>
  <c r="C4866" i="6"/>
  <c r="C4867" i="6"/>
  <c r="C4868" i="6"/>
  <c r="C4869" i="6"/>
  <c r="C4870" i="6"/>
  <c r="C4871" i="6"/>
  <c r="C4872" i="6"/>
  <c r="C4873" i="6"/>
  <c r="C4874" i="6"/>
  <c r="C4875" i="6"/>
  <c r="C4876" i="6"/>
  <c r="C4877" i="6"/>
  <c r="C4878" i="6"/>
  <c r="C4879" i="6"/>
  <c r="C4880" i="6"/>
  <c r="C4881" i="6"/>
  <c r="C4882" i="6"/>
  <c r="C4883" i="6"/>
  <c r="C4884" i="6"/>
  <c r="C4885" i="6"/>
  <c r="C4886" i="6"/>
  <c r="C4887" i="6"/>
  <c r="C4888" i="6"/>
  <c r="C4889" i="6"/>
  <c r="C4890" i="6"/>
  <c r="C4891" i="6"/>
  <c r="C4892" i="6"/>
  <c r="C4893" i="6"/>
  <c r="C4894" i="6"/>
  <c r="C4895" i="6"/>
  <c r="C4896" i="6"/>
  <c r="C4897" i="6"/>
  <c r="C4898" i="6"/>
  <c r="C4899" i="6"/>
  <c r="C4900" i="6"/>
  <c r="C4901" i="6"/>
  <c r="C4902" i="6"/>
  <c r="C4903" i="6"/>
  <c r="C4904" i="6"/>
  <c r="C4905" i="6"/>
  <c r="C4906" i="6"/>
  <c r="C4907" i="6"/>
  <c r="C4908" i="6"/>
  <c r="C4909" i="6"/>
  <c r="C4910" i="6"/>
  <c r="C4911" i="6"/>
  <c r="C4912" i="6"/>
  <c r="C4913" i="6"/>
  <c r="C4914" i="6"/>
  <c r="C4915" i="6"/>
  <c r="C4916" i="6"/>
  <c r="C4917" i="6"/>
  <c r="C4918" i="6"/>
  <c r="C4919" i="6"/>
  <c r="C4920" i="6"/>
  <c r="C4921" i="6"/>
  <c r="C4922" i="6"/>
  <c r="C4923" i="6"/>
  <c r="C4924" i="6"/>
  <c r="C4925" i="6"/>
  <c r="C4926" i="6"/>
  <c r="C4927" i="6"/>
  <c r="C4928" i="6"/>
  <c r="C4929" i="6"/>
  <c r="C4930" i="6"/>
  <c r="C4931" i="6"/>
  <c r="C4932" i="6"/>
  <c r="C4933" i="6"/>
  <c r="C4934" i="6"/>
  <c r="C4935" i="6"/>
  <c r="C4936" i="6"/>
  <c r="C4937" i="6"/>
  <c r="C4938" i="6"/>
  <c r="C4939" i="6"/>
  <c r="C4940" i="6"/>
  <c r="C4941" i="6"/>
  <c r="C4942" i="6"/>
  <c r="C4943" i="6"/>
  <c r="C4944" i="6"/>
  <c r="C4945" i="6"/>
  <c r="C4946" i="6"/>
  <c r="C4947" i="6"/>
  <c r="C4948" i="6"/>
  <c r="C4949" i="6"/>
  <c r="C4950" i="6"/>
  <c r="C4951" i="6"/>
  <c r="C4952" i="6"/>
  <c r="C4953" i="6"/>
  <c r="C4954" i="6"/>
  <c r="C4955" i="6"/>
  <c r="C4956" i="6"/>
  <c r="C4957" i="6"/>
  <c r="C4958" i="6"/>
  <c r="C4959" i="6"/>
  <c r="C4960" i="6"/>
  <c r="C4961" i="6"/>
  <c r="C4962" i="6"/>
  <c r="C4963" i="6"/>
  <c r="C4964" i="6"/>
  <c r="C4965" i="6"/>
  <c r="C4966" i="6"/>
  <c r="C4967" i="6"/>
  <c r="C4968" i="6"/>
  <c r="C4969" i="6"/>
  <c r="C4970" i="6"/>
  <c r="C4971" i="6"/>
  <c r="C4972" i="6"/>
  <c r="C4973" i="6"/>
  <c r="C4974" i="6"/>
  <c r="C4975" i="6"/>
  <c r="C4976" i="6"/>
  <c r="C4977" i="6"/>
  <c r="C4978" i="6"/>
  <c r="C4979" i="6"/>
  <c r="C4980" i="6"/>
  <c r="C4981" i="6"/>
  <c r="C4982" i="6"/>
  <c r="C4983" i="6"/>
  <c r="C4984" i="6"/>
  <c r="C4985" i="6"/>
  <c r="C4986" i="6"/>
  <c r="C4987" i="6"/>
  <c r="C4988" i="6"/>
  <c r="C4989" i="6"/>
  <c r="C4990" i="6"/>
  <c r="C4991" i="6"/>
  <c r="C4992" i="6"/>
  <c r="C4993" i="6"/>
  <c r="C4994" i="6"/>
  <c r="C4995" i="6"/>
  <c r="C4996" i="6"/>
  <c r="C4997" i="6"/>
  <c r="C4998" i="6"/>
  <c r="C4999" i="6"/>
  <c r="C5000" i="6"/>
  <c r="C5001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3005" i="6"/>
  <c r="B3006" i="6"/>
  <c r="B3007" i="6"/>
  <c r="B3008" i="6"/>
  <c r="B3009" i="6"/>
  <c r="B3010" i="6"/>
  <c r="B3011" i="6"/>
  <c r="B3012" i="6"/>
  <c r="B3013" i="6"/>
  <c r="B3014" i="6"/>
  <c r="B3015" i="6"/>
  <c r="B3016" i="6"/>
  <c r="B3017" i="6"/>
  <c r="B3018" i="6"/>
  <c r="B3019" i="6"/>
  <c r="B3020" i="6"/>
  <c r="B3021" i="6"/>
  <c r="B3022" i="6"/>
  <c r="B3023" i="6"/>
  <c r="B3024" i="6"/>
  <c r="B3025" i="6"/>
  <c r="B3026" i="6"/>
  <c r="B3027" i="6"/>
  <c r="B3028" i="6"/>
  <c r="B3029" i="6"/>
  <c r="B3030" i="6"/>
  <c r="B3031" i="6"/>
  <c r="B3032" i="6"/>
  <c r="B3033" i="6"/>
  <c r="B3034" i="6"/>
  <c r="B3035" i="6"/>
  <c r="B3036" i="6"/>
  <c r="B3037" i="6"/>
  <c r="B3038" i="6"/>
  <c r="B3039" i="6"/>
  <c r="B3040" i="6"/>
  <c r="B3041" i="6"/>
  <c r="B3042" i="6"/>
  <c r="B3043" i="6"/>
  <c r="B3044" i="6"/>
  <c r="B3045" i="6"/>
  <c r="B3046" i="6"/>
  <c r="B3047" i="6"/>
  <c r="B3048" i="6"/>
  <c r="B3049" i="6"/>
  <c r="B3050" i="6"/>
  <c r="B3051" i="6"/>
  <c r="B3052" i="6"/>
  <c r="B3053" i="6"/>
  <c r="B3054" i="6"/>
  <c r="B3055" i="6"/>
  <c r="B3056" i="6"/>
  <c r="B3057" i="6"/>
  <c r="B3058" i="6"/>
  <c r="B3059" i="6"/>
  <c r="B3060" i="6"/>
  <c r="B3061" i="6"/>
  <c r="B3062" i="6"/>
  <c r="B3063" i="6"/>
  <c r="B3064" i="6"/>
  <c r="B3065" i="6"/>
  <c r="B3066" i="6"/>
  <c r="B3067" i="6"/>
  <c r="B3068" i="6"/>
  <c r="B3069" i="6"/>
  <c r="B3070" i="6"/>
  <c r="B3071" i="6"/>
  <c r="B3072" i="6"/>
  <c r="B3073" i="6"/>
  <c r="B3074" i="6"/>
  <c r="B3075" i="6"/>
  <c r="B3076" i="6"/>
  <c r="B3077" i="6"/>
  <c r="B3078" i="6"/>
  <c r="B3079" i="6"/>
  <c r="B3080" i="6"/>
  <c r="B3081" i="6"/>
  <c r="B3082" i="6"/>
  <c r="B3083" i="6"/>
  <c r="B3084" i="6"/>
  <c r="B3085" i="6"/>
  <c r="B3086" i="6"/>
  <c r="B3087" i="6"/>
  <c r="B3088" i="6"/>
  <c r="B3089" i="6"/>
  <c r="B3090" i="6"/>
  <c r="B3091" i="6"/>
  <c r="B3092" i="6"/>
  <c r="B3093" i="6"/>
  <c r="B3094" i="6"/>
  <c r="B3095" i="6"/>
  <c r="B3096" i="6"/>
  <c r="B3097" i="6"/>
  <c r="B3098" i="6"/>
  <c r="B3099" i="6"/>
  <c r="B3100" i="6"/>
  <c r="B3101" i="6"/>
  <c r="B3102" i="6"/>
  <c r="B3103" i="6"/>
  <c r="B3104" i="6"/>
  <c r="B3105" i="6"/>
  <c r="B3106" i="6"/>
  <c r="B3107" i="6"/>
  <c r="B3108" i="6"/>
  <c r="B3109" i="6"/>
  <c r="B3110" i="6"/>
  <c r="B3111" i="6"/>
  <c r="B3112" i="6"/>
  <c r="B3113" i="6"/>
  <c r="B3114" i="6"/>
  <c r="B3115" i="6"/>
  <c r="B3116" i="6"/>
  <c r="B3117" i="6"/>
  <c r="B3118" i="6"/>
  <c r="B3119" i="6"/>
  <c r="B3120" i="6"/>
  <c r="B3121" i="6"/>
  <c r="B3122" i="6"/>
  <c r="B3123" i="6"/>
  <c r="B3124" i="6"/>
  <c r="B3125" i="6"/>
  <c r="B3126" i="6"/>
  <c r="B3127" i="6"/>
  <c r="B3128" i="6"/>
  <c r="B3129" i="6"/>
  <c r="B3130" i="6"/>
  <c r="B3131" i="6"/>
  <c r="B3132" i="6"/>
  <c r="B3133" i="6"/>
  <c r="B3134" i="6"/>
  <c r="B3135" i="6"/>
  <c r="B3136" i="6"/>
  <c r="B3137" i="6"/>
  <c r="B3138" i="6"/>
  <c r="B3139" i="6"/>
  <c r="B3140" i="6"/>
  <c r="B3141" i="6"/>
  <c r="B3142" i="6"/>
  <c r="B3143" i="6"/>
  <c r="B3144" i="6"/>
  <c r="B3145" i="6"/>
  <c r="B3146" i="6"/>
  <c r="B3147" i="6"/>
  <c r="B3148" i="6"/>
  <c r="B3149" i="6"/>
  <c r="B3150" i="6"/>
  <c r="B3151" i="6"/>
  <c r="B3152" i="6"/>
  <c r="B3153" i="6"/>
  <c r="B3154" i="6"/>
  <c r="B3155" i="6"/>
  <c r="B3156" i="6"/>
  <c r="B3157" i="6"/>
  <c r="B3158" i="6"/>
  <c r="B3159" i="6"/>
  <c r="B3160" i="6"/>
  <c r="B3161" i="6"/>
  <c r="B3162" i="6"/>
  <c r="B3163" i="6"/>
  <c r="B3164" i="6"/>
  <c r="B3165" i="6"/>
  <c r="B3166" i="6"/>
  <c r="B3167" i="6"/>
  <c r="B3168" i="6"/>
  <c r="B3169" i="6"/>
  <c r="B3170" i="6"/>
  <c r="B3171" i="6"/>
  <c r="B3172" i="6"/>
  <c r="B3173" i="6"/>
  <c r="B3174" i="6"/>
  <c r="B3175" i="6"/>
  <c r="B3176" i="6"/>
  <c r="B3177" i="6"/>
  <c r="B3178" i="6"/>
  <c r="B3179" i="6"/>
  <c r="B3180" i="6"/>
  <c r="B3181" i="6"/>
  <c r="B3182" i="6"/>
  <c r="B3183" i="6"/>
  <c r="B3184" i="6"/>
  <c r="B3185" i="6"/>
  <c r="B3186" i="6"/>
  <c r="B3187" i="6"/>
  <c r="B3188" i="6"/>
  <c r="B3189" i="6"/>
  <c r="B3190" i="6"/>
  <c r="B3191" i="6"/>
  <c r="B3192" i="6"/>
  <c r="B3193" i="6"/>
  <c r="B3194" i="6"/>
  <c r="B3195" i="6"/>
  <c r="B3196" i="6"/>
  <c r="B3197" i="6"/>
  <c r="B3198" i="6"/>
  <c r="B3199" i="6"/>
  <c r="B3200" i="6"/>
  <c r="B3201" i="6"/>
  <c r="B3202" i="6"/>
  <c r="B3203" i="6"/>
  <c r="B3204" i="6"/>
  <c r="B3205" i="6"/>
  <c r="B3206" i="6"/>
  <c r="B3207" i="6"/>
  <c r="B3208" i="6"/>
  <c r="B3209" i="6"/>
  <c r="B3210" i="6"/>
  <c r="B3211" i="6"/>
  <c r="B3212" i="6"/>
  <c r="B3213" i="6"/>
  <c r="B3214" i="6"/>
  <c r="B3215" i="6"/>
  <c r="B3216" i="6"/>
  <c r="B3217" i="6"/>
  <c r="B3218" i="6"/>
  <c r="B3219" i="6"/>
  <c r="B3220" i="6"/>
  <c r="B3221" i="6"/>
  <c r="B3222" i="6"/>
  <c r="B3223" i="6"/>
  <c r="B3224" i="6"/>
  <c r="B3225" i="6"/>
  <c r="B3226" i="6"/>
  <c r="B3227" i="6"/>
  <c r="B3228" i="6"/>
  <c r="B3229" i="6"/>
  <c r="B3230" i="6"/>
  <c r="B3231" i="6"/>
  <c r="B3232" i="6"/>
  <c r="B3233" i="6"/>
  <c r="B3234" i="6"/>
  <c r="B3235" i="6"/>
  <c r="B3236" i="6"/>
  <c r="B3237" i="6"/>
  <c r="B3238" i="6"/>
  <c r="B3239" i="6"/>
  <c r="B3240" i="6"/>
  <c r="B3241" i="6"/>
  <c r="B3242" i="6"/>
  <c r="B3243" i="6"/>
  <c r="B3244" i="6"/>
  <c r="B3245" i="6"/>
  <c r="B3246" i="6"/>
  <c r="B3247" i="6"/>
  <c r="B3248" i="6"/>
  <c r="B3249" i="6"/>
  <c r="B3250" i="6"/>
  <c r="B3251" i="6"/>
  <c r="B3252" i="6"/>
  <c r="B3253" i="6"/>
  <c r="B3254" i="6"/>
  <c r="B3255" i="6"/>
  <c r="B3256" i="6"/>
  <c r="B3257" i="6"/>
  <c r="B3258" i="6"/>
  <c r="B3259" i="6"/>
  <c r="B3260" i="6"/>
  <c r="B3261" i="6"/>
  <c r="B3262" i="6"/>
  <c r="B3263" i="6"/>
  <c r="B3264" i="6"/>
  <c r="B3265" i="6"/>
  <c r="B3266" i="6"/>
  <c r="B3267" i="6"/>
  <c r="B3268" i="6"/>
  <c r="B3269" i="6"/>
  <c r="B3270" i="6"/>
  <c r="B3271" i="6"/>
  <c r="B3272" i="6"/>
  <c r="B3273" i="6"/>
  <c r="B3274" i="6"/>
  <c r="B3275" i="6"/>
  <c r="B3276" i="6"/>
  <c r="B3277" i="6"/>
  <c r="B3278" i="6"/>
  <c r="B3279" i="6"/>
  <c r="B3280" i="6"/>
  <c r="B3281" i="6"/>
  <c r="B3282" i="6"/>
  <c r="B3283" i="6"/>
  <c r="B3284" i="6"/>
  <c r="B3285" i="6"/>
  <c r="B3286" i="6"/>
  <c r="B3287" i="6"/>
  <c r="B3288" i="6"/>
  <c r="B3289" i="6"/>
  <c r="B3290" i="6"/>
  <c r="B3291" i="6"/>
  <c r="B3292" i="6"/>
  <c r="B3293" i="6"/>
  <c r="B3294" i="6"/>
  <c r="B3295" i="6"/>
  <c r="B3296" i="6"/>
  <c r="B3297" i="6"/>
  <c r="B3298" i="6"/>
  <c r="B3299" i="6"/>
  <c r="B3300" i="6"/>
  <c r="B3301" i="6"/>
  <c r="B3302" i="6"/>
  <c r="B3303" i="6"/>
  <c r="B3304" i="6"/>
  <c r="B3305" i="6"/>
  <c r="B3306" i="6"/>
  <c r="B3307" i="6"/>
  <c r="B3308" i="6"/>
  <c r="B3309" i="6"/>
  <c r="B3310" i="6"/>
  <c r="B3311" i="6"/>
  <c r="B3312" i="6"/>
  <c r="B3313" i="6"/>
  <c r="B3314" i="6"/>
  <c r="B3315" i="6"/>
  <c r="B3316" i="6"/>
  <c r="B3317" i="6"/>
  <c r="B3318" i="6"/>
  <c r="B3319" i="6"/>
  <c r="B3320" i="6"/>
  <c r="B3321" i="6"/>
  <c r="B3322" i="6"/>
  <c r="B3323" i="6"/>
  <c r="B3324" i="6"/>
  <c r="B3325" i="6"/>
  <c r="B3326" i="6"/>
  <c r="B3327" i="6"/>
  <c r="B3328" i="6"/>
  <c r="B3329" i="6"/>
  <c r="B3330" i="6"/>
  <c r="B3331" i="6"/>
  <c r="B3332" i="6"/>
  <c r="B3333" i="6"/>
  <c r="B3334" i="6"/>
  <c r="B3335" i="6"/>
  <c r="B3336" i="6"/>
  <c r="B3337" i="6"/>
  <c r="B3338" i="6"/>
  <c r="B3339" i="6"/>
  <c r="B3340" i="6"/>
  <c r="B3341" i="6"/>
  <c r="B3342" i="6"/>
  <c r="B3343" i="6"/>
  <c r="B3344" i="6"/>
  <c r="B3345" i="6"/>
  <c r="B3346" i="6"/>
  <c r="B3347" i="6"/>
  <c r="B3348" i="6"/>
  <c r="B3349" i="6"/>
  <c r="B3350" i="6"/>
  <c r="B3351" i="6"/>
  <c r="B3352" i="6"/>
  <c r="B3353" i="6"/>
  <c r="B3354" i="6"/>
  <c r="B3355" i="6"/>
  <c r="B3356" i="6"/>
  <c r="B3357" i="6"/>
  <c r="B3358" i="6"/>
  <c r="B3359" i="6"/>
  <c r="B3360" i="6"/>
  <c r="B3361" i="6"/>
  <c r="B3362" i="6"/>
  <c r="B3363" i="6"/>
  <c r="B3364" i="6"/>
  <c r="B3365" i="6"/>
  <c r="B3366" i="6"/>
  <c r="B3367" i="6"/>
  <c r="B3368" i="6"/>
  <c r="B3369" i="6"/>
  <c r="B3370" i="6"/>
  <c r="B3371" i="6"/>
  <c r="B3372" i="6"/>
  <c r="B3373" i="6"/>
  <c r="B3374" i="6"/>
  <c r="B3375" i="6"/>
  <c r="B3376" i="6"/>
  <c r="B3377" i="6"/>
  <c r="B3378" i="6"/>
  <c r="B3379" i="6"/>
  <c r="B3380" i="6"/>
  <c r="B3381" i="6"/>
  <c r="B3382" i="6"/>
  <c r="B3383" i="6"/>
  <c r="B3384" i="6"/>
  <c r="B3385" i="6"/>
  <c r="B3386" i="6"/>
  <c r="B3387" i="6"/>
  <c r="B3388" i="6"/>
  <c r="B3389" i="6"/>
  <c r="B3390" i="6"/>
  <c r="B3391" i="6"/>
  <c r="B3392" i="6"/>
  <c r="B3393" i="6"/>
  <c r="B3394" i="6"/>
  <c r="B3395" i="6"/>
  <c r="B3396" i="6"/>
  <c r="B3397" i="6"/>
  <c r="B3398" i="6"/>
  <c r="B3399" i="6"/>
  <c r="B3400" i="6"/>
  <c r="B3401" i="6"/>
  <c r="B3402" i="6"/>
  <c r="B3403" i="6"/>
  <c r="B3404" i="6"/>
  <c r="B3405" i="6"/>
  <c r="B3406" i="6"/>
  <c r="B3407" i="6"/>
  <c r="B3408" i="6"/>
  <c r="B3409" i="6"/>
  <c r="B3410" i="6"/>
  <c r="B3411" i="6"/>
  <c r="B3412" i="6"/>
  <c r="B3413" i="6"/>
  <c r="B3414" i="6"/>
  <c r="B3415" i="6"/>
  <c r="B3416" i="6"/>
  <c r="B3417" i="6"/>
  <c r="B3418" i="6"/>
  <c r="B3419" i="6"/>
  <c r="B3420" i="6"/>
  <c r="B3421" i="6"/>
  <c r="B3422" i="6"/>
  <c r="B3423" i="6"/>
  <c r="B3424" i="6"/>
  <c r="B3425" i="6"/>
  <c r="B3426" i="6"/>
  <c r="B3427" i="6"/>
  <c r="B3428" i="6"/>
  <c r="B3429" i="6"/>
  <c r="B3430" i="6"/>
  <c r="B3431" i="6"/>
  <c r="B3432" i="6"/>
  <c r="B3433" i="6"/>
  <c r="B3434" i="6"/>
  <c r="B3435" i="6"/>
  <c r="B3436" i="6"/>
  <c r="B3437" i="6"/>
  <c r="B3438" i="6"/>
  <c r="B3439" i="6"/>
  <c r="B3440" i="6"/>
  <c r="B3441" i="6"/>
  <c r="B3442" i="6"/>
  <c r="B3443" i="6"/>
  <c r="B3444" i="6"/>
  <c r="B3445" i="6"/>
  <c r="B3446" i="6"/>
  <c r="B3447" i="6"/>
  <c r="B3448" i="6"/>
  <c r="B3449" i="6"/>
  <c r="B3450" i="6"/>
  <c r="B3451" i="6"/>
  <c r="B3452" i="6"/>
  <c r="B3453" i="6"/>
  <c r="B3454" i="6"/>
  <c r="B3455" i="6"/>
  <c r="B3456" i="6"/>
  <c r="B3457" i="6"/>
  <c r="B3458" i="6"/>
  <c r="B3459" i="6"/>
  <c r="B3460" i="6"/>
  <c r="B3461" i="6"/>
  <c r="B3462" i="6"/>
  <c r="B3463" i="6"/>
  <c r="B3464" i="6"/>
  <c r="B3465" i="6"/>
  <c r="B3466" i="6"/>
  <c r="B3467" i="6"/>
  <c r="B3468" i="6"/>
  <c r="B3469" i="6"/>
  <c r="B3470" i="6"/>
  <c r="B3471" i="6"/>
  <c r="B3472" i="6"/>
  <c r="B3473" i="6"/>
  <c r="B3474" i="6"/>
  <c r="B3475" i="6"/>
  <c r="B3476" i="6"/>
  <c r="B3477" i="6"/>
  <c r="B3478" i="6"/>
  <c r="B3479" i="6"/>
  <c r="B3480" i="6"/>
  <c r="B3481" i="6"/>
  <c r="B3482" i="6"/>
  <c r="B3483" i="6"/>
  <c r="B3484" i="6"/>
  <c r="B3485" i="6"/>
  <c r="B3486" i="6"/>
  <c r="B3487" i="6"/>
  <c r="B3488" i="6"/>
  <c r="B3489" i="6"/>
  <c r="B3490" i="6"/>
  <c r="B3491" i="6"/>
  <c r="B3492" i="6"/>
  <c r="B3493" i="6"/>
  <c r="B3494" i="6"/>
  <c r="B3495" i="6"/>
  <c r="B3496" i="6"/>
  <c r="B3497" i="6"/>
  <c r="B3498" i="6"/>
  <c r="B3499" i="6"/>
  <c r="B3500" i="6"/>
  <c r="B3501" i="6"/>
  <c r="B3502" i="6"/>
  <c r="B3503" i="6"/>
  <c r="B3504" i="6"/>
  <c r="B3505" i="6"/>
  <c r="B3506" i="6"/>
  <c r="B3507" i="6"/>
  <c r="B3508" i="6"/>
  <c r="B3509" i="6"/>
  <c r="B3510" i="6"/>
  <c r="B3511" i="6"/>
  <c r="B3512" i="6"/>
  <c r="B3513" i="6"/>
  <c r="B3514" i="6"/>
  <c r="B3515" i="6"/>
  <c r="B3516" i="6"/>
  <c r="B3517" i="6"/>
  <c r="B3518" i="6"/>
  <c r="B3519" i="6"/>
  <c r="B3520" i="6"/>
  <c r="B3521" i="6"/>
  <c r="B3522" i="6"/>
  <c r="B3523" i="6"/>
  <c r="B3524" i="6"/>
  <c r="B3525" i="6"/>
  <c r="B3526" i="6"/>
  <c r="B3527" i="6"/>
  <c r="B3528" i="6"/>
  <c r="B3529" i="6"/>
  <c r="B3530" i="6"/>
  <c r="B3531" i="6"/>
  <c r="B3532" i="6"/>
  <c r="B3533" i="6"/>
  <c r="B3534" i="6"/>
  <c r="B3535" i="6"/>
  <c r="B3536" i="6"/>
  <c r="B3537" i="6"/>
  <c r="B3538" i="6"/>
  <c r="B3539" i="6"/>
  <c r="B3540" i="6"/>
  <c r="B3541" i="6"/>
  <c r="B3542" i="6"/>
  <c r="B3543" i="6"/>
  <c r="B3544" i="6"/>
  <c r="B3545" i="6"/>
  <c r="B3546" i="6"/>
  <c r="B3547" i="6"/>
  <c r="B3548" i="6"/>
  <c r="B3549" i="6"/>
  <c r="B3550" i="6"/>
  <c r="B3551" i="6"/>
  <c r="B3552" i="6"/>
  <c r="B3553" i="6"/>
  <c r="B3554" i="6"/>
  <c r="B3555" i="6"/>
  <c r="B3556" i="6"/>
  <c r="B3557" i="6"/>
  <c r="B3558" i="6"/>
  <c r="B3559" i="6"/>
  <c r="B3560" i="6"/>
  <c r="B3561" i="6"/>
  <c r="B3562" i="6"/>
  <c r="B3563" i="6"/>
  <c r="B3564" i="6"/>
  <c r="B3565" i="6"/>
  <c r="B3566" i="6"/>
  <c r="B3567" i="6"/>
  <c r="B3568" i="6"/>
  <c r="B3569" i="6"/>
  <c r="B3570" i="6"/>
  <c r="B3571" i="6"/>
  <c r="B3572" i="6"/>
  <c r="B3573" i="6"/>
  <c r="B3574" i="6"/>
  <c r="B3575" i="6"/>
  <c r="B3576" i="6"/>
  <c r="B3577" i="6"/>
  <c r="B3578" i="6"/>
  <c r="B3579" i="6"/>
  <c r="B3580" i="6"/>
  <c r="B3581" i="6"/>
  <c r="B3582" i="6"/>
  <c r="B3583" i="6"/>
  <c r="B3584" i="6"/>
  <c r="B3585" i="6"/>
  <c r="B3586" i="6"/>
  <c r="B3587" i="6"/>
  <c r="B3588" i="6"/>
  <c r="B3589" i="6"/>
  <c r="B3590" i="6"/>
  <c r="B3591" i="6"/>
  <c r="B3592" i="6"/>
  <c r="B3593" i="6"/>
  <c r="B3594" i="6"/>
  <c r="B3595" i="6"/>
  <c r="B3596" i="6"/>
  <c r="B3597" i="6"/>
  <c r="B3598" i="6"/>
  <c r="B3599" i="6"/>
  <c r="B3600" i="6"/>
  <c r="B3601" i="6"/>
  <c r="B3602" i="6"/>
  <c r="B3603" i="6"/>
  <c r="B3604" i="6"/>
  <c r="B3605" i="6"/>
  <c r="B3606" i="6"/>
  <c r="B3607" i="6"/>
  <c r="B3608" i="6"/>
  <c r="B3609" i="6"/>
  <c r="B3610" i="6"/>
  <c r="B3611" i="6"/>
  <c r="B3612" i="6"/>
  <c r="B3613" i="6"/>
  <c r="B3614" i="6"/>
  <c r="B3615" i="6"/>
  <c r="B3616" i="6"/>
  <c r="B3617" i="6"/>
  <c r="B3618" i="6"/>
  <c r="B3619" i="6"/>
  <c r="B3620" i="6"/>
  <c r="B3621" i="6"/>
  <c r="B3622" i="6"/>
  <c r="B3623" i="6"/>
  <c r="B3624" i="6"/>
  <c r="B3625" i="6"/>
  <c r="B3626" i="6"/>
  <c r="B3627" i="6"/>
  <c r="B3628" i="6"/>
  <c r="B3629" i="6"/>
  <c r="B3630" i="6"/>
  <c r="B3631" i="6"/>
  <c r="B3632" i="6"/>
  <c r="B3633" i="6"/>
  <c r="B3634" i="6"/>
  <c r="B3635" i="6"/>
  <c r="B3636" i="6"/>
  <c r="B3637" i="6"/>
  <c r="B3638" i="6"/>
  <c r="B3639" i="6"/>
  <c r="B3640" i="6"/>
  <c r="B3641" i="6"/>
  <c r="B3642" i="6"/>
  <c r="B3643" i="6"/>
  <c r="B3644" i="6"/>
  <c r="B3645" i="6"/>
  <c r="B3646" i="6"/>
  <c r="B3647" i="6"/>
  <c r="B3648" i="6"/>
  <c r="B3649" i="6"/>
  <c r="B3650" i="6"/>
  <c r="B3651" i="6"/>
  <c r="B3652" i="6"/>
  <c r="B3653" i="6"/>
  <c r="B3654" i="6"/>
  <c r="B3655" i="6"/>
  <c r="B3656" i="6"/>
  <c r="B3657" i="6"/>
  <c r="B3658" i="6"/>
  <c r="B3659" i="6"/>
  <c r="B3660" i="6"/>
  <c r="B3661" i="6"/>
  <c r="B3662" i="6"/>
  <c r="B3663" i="6"/>
  <c r="B3664" i="6"/>
  <c r="B3665" i="6"/>
  <c r="B3666" i="6"/>
  <c r="B3667" i="6"/>
  <c r="B3668" i="6"/>
  <c r="B3669" i="6"/>
  <c r="B3670" i="6"/>
  <c r="B3671" i="6"/>
  <c r="B3672" i="6"/>
  <c r="B3673" i="6"/>
  <c r="B3674" i="6"/>
  <c r="B3675" i="6"/>
  <c r="B3676" i="6"/>
  <c r="B3677" i="6"/>
  <c r="B3678" i="6"/>
  <c r="B3679" i="6"/>
  <c r="B3680" i="6"/>
  <c r="B3681" i="6"/>
  <c r="B3682" i="6"/>
  <c r="B3683" i="6"/>
  <c r="B3684" i="6"/>
  <c r="B3685" i="6"/>
  <c r="B3686" i="6"/>
  <c r="B3687" i="6"/>
  <c r="B3688" i="6"/>
  <c r="B3689" i="6"/>
  <c r="B3690" i="6"/>
  <c r="B3691" i="6"/>
  <c r="B3692" i="6"/>
  <c r="B3693" i="6"/>
  <c r="B3694" i="6"/>
  <c r="B3695" i="6"/>
  <c r="B3696" i="6"/>
  <c r="B3697" i="6"/>
  <c r="B3698" i="6"/>
  <c r="B3699" i="6"/>
  <c r="B3700" i="6"/>
  <c r="B3701" i="6"/>
  <c r="B3702" i="6"/>
  <c r="B3703" i="6"/>
  <c r="B3704" i="6"/>
  <c r="B3705" i="6"/>
  <c r="B3706" i="6"/>
  <c r="B3707" i="6"/>
  <c r="B3708" i="6"/>
  <c r="B3709" i="6"/>
  <c r="B3710" i="6"/>
  <c r="B3711" i="6"/>
  <c r="B3712" i="6"/>
  <c r="B3713" i="6"/>
  <c r="B3714" i="6"/>
  <c r="B3715" i="6"/>
  <c r="B3716" i="6"/>
  <c r="B3717" i="6"/>
  <c r="B3718" i="6"/>
  <c r="B3719" i="6"/>
  <c r="B3720" i="6"/>
  <c r="B3721" i="6"/>
  <c r="B3722" i="6"/>
  <c r="B3723" i="6"/>
  <c r="B3724" i="6"/>
  <c r="B3725" i="6"/>
  <c r="B3726" i="6"/>
  <c r="B3727" i="6"/>
  <c r="B3728" i="6"/>
  <c r="B3729" i="6"/>
  <c r="B3730" i="6"/>
  <c r="B3731" i="6"/>
  <c r="B3732" i="6"/>
  <c r="B3733" i="6"/>
  <c r="B3734" i="6"/>
  <c r="B3735" i="6"/>
  <c r="B3736" i="6"/>
  <c r="B3737" i="6"/>
  <c r="B3738" i="6"/>
  <c r="B3739" i="6"/>
  <c r="B3740" i="6"/>
  <c r="B3741" i="6"/>
  <c r="B3742" i="6"/>
  <c r="B3743" i="6"/>
  <c r="B3744" i="6"/>
  <c r="B3745" i="6"/>
  <c r="B3746" i="6"/>
  <c r="B3747" i="6"/>
  <c r="B3748" i="6"/>
  <c r="B3749" i="6"/>
  <c r="B3750" i="6"/>
  <c r="B3751" i="6"/>
  <c r="B3752" i="6"/>
  <c r="B3753" i="6"/>
  <c r="B3754" i="6"/>
  <c r="B3755" i="6"/>
  <c r="B3756" i="6"/>
  <c r="B3757" i="6"/>
  <c r="B3758" i="6"/>
  <c r="B3759" i="6"/>
  <c r="B3760" i="6"/>
  <c r="B3761" i="6"/>
  <c r="B3762" i="6"/>
  <c r="B3763" i="6"/>
  <c r="B3764" i="6"/>
  <c r="B3765" i="6"/>
  <c r="B3766" i="6"/>
  <c r="B3767" i="6"/>
  <c r="B3768" i="6"/>
  <c r="B3769" i="6"/>
  <c r="B3770" i="6"/>
  <c r="B3771" i="6"/>
  <c r="B3772" i="6"/>
  <c r="B3773" i="6"/>
  <c r="B3774" i="6"/>
  <c r="B3775" i="6"/>
  <c r="B3776" i="6"/>
  <c r="B3777" i="6"/>
  <c r="B3778" i="6"/>
  <c r="B3779" i="6"/>
  <c r="B3780" i="6"/>
  <c r="B3781" i="6"/>
  <c r="B3782" i="6"/>
  <c r="B3783" i="6"/>
  <c r="B3784" i="6"/>
  <c r="B3785" i="6"/>
  <c r="B3786" i="6"/>
  <c r="B3787" i="6"/>
  <c r="B3788" i="6"/>
  <c r="B3789" i="6"/>
  <c r="B3790" i="6"/>
  <c r="B3791" i="6"/>
  <c r="B3792" i="6"/>
  <c r="B3793" i="6"/>
  <c r="B3794" i="6"/>
  <c r="B3795" i="6"/>
  <c r="B3796" i="6"/>
  <c r="B3797" i="6"/>
  <c r="B3798" i="6"/>
  <c r="B3799" i="6"/>
  <c r="B3800" i="6"/>
  <c r="B3801" i="6"/>
  <c r="B3802" i="6"/>
  <c r="B3803" i="6"/>
  <c r="B3804" i="6"/>
  <c r="B3805" i="6"/>
  <c r="B3806" i="6"/>
  <c r="B3807" i="6"/>
  <c r="B3808" i="6"/>
  <c r="B3809" i="6"/>
  <c r="B3810" i="6"/>
  <c r="B3811" i="6"/>
  <c r="B3812" i="6"/>
  <c r="B3813" i="6"/>
  <c r="B3814" i="6"/>
  <c r="B3815" i="6"/>
  <c r="B3816" i="6"/>
  <c r="B3817" i="6"/>
  <c r="B3818" i="6"/>
  <c r="B3819" i="6"/>
  <c r="B3820" i="6"/>
  <c r="B3821" i="6"/>
  <c r="B3822" i="6"/>
  <c r="B3823" i="6"/>
  <c r="B3824" i="6"/>
  <c r="B3825" i="6"/>
  <c r="B3826" i="6"/>
  <c r="B3827" i="6"/>
  <c r="B3828" i="6"/>
  <c r="B3829" i="6"/>
  <c r="B3830" i="6"/>
  <c r="B3831" i="6"/>
  <c r="B3832" i="6"/>
  <c r="B3833" i="6"/>
  <c r="B3834" i="6"/>
  <c r="B3835" i="6"/>
  <c r="B3836" i="6"/>
  <c r="B3837" i="6"/>
  <c r="B3838" i="6"/>
  <c r="B3839" i="6"/>
  <c r="B3840" i="6"/>
  <c r="B3841" i="6"/>
  <c r="B3842" i="6"/>
  <c r="B3843" i="6"/>
  <c r="B3844" i="6"/>
  <c r="B3845" i="6"/>
  <c r="B3846" i="6"/>
  <c r="B3847" i="6"/>
  <c r="B3848" i="6"/>
  <c r="B3849" i="6"/>
  <c r="B3850" i="6"/>
  <c r="B3851" i="6"/>
  <c r="B3852" i="6"/>
  <c r="B3853" i="6"/>
  <c r="B3854" i="6"/>
  <c r="B3855" i="6"/>
  <c r="B3856" i="6"/>
  <c r="B3857" i="6"/>
  <c r="B3858" i="6"/>
  <c r="B3859" i="6"/>
  <c r="B3860" i="6"/>
  <c r="B3861" i="6"/>
  <c r="B3862" i="6"/>
  <c r="B3863" i="6"/>
  <c r="B3864" i="6"/>
  <c r="B3865" i="6"/>
  <c r="B3866" i="6"/>
  <c r="B3867" i="6"/>
  <c r="B3868" i="6"/>
  <c r="B3869" i="6"/>
  <c r="B3870" i="6"/>
  <c r="B3871" i="6"/>
  <c r="B3872" i="6"/>
  <c r="B3873" i="6"/>
  <c r="B3874" i="6"/>
  <c r="B3875" i="6"/>
  <c r="B3876" i="6"/>
  <c r="B3877" i="6"/>
  <c r="B3878" i="6"/>
  <c r="B3879" i="6"/>
  <c r="B3880" i="6"/>
  <c r="B3881" i="6"/>
  <c r="B3882" i="6"/>
  <c r="B3883" i="6"/>
  <c r="B3884" i="6"/>
  <c r="B3885" i="6"/>
  <c r="B3886" i="6"/>
  <c r="B3887" i="6"/>
  <c r="B3888" i="6"/>
  <c r="B3889" i="6"/>
  <c r="B3890" i="6"/>
  <c r="B3891" i="6"/>
  <c r="B3892" i="6"/>
  <c r="B3893" i="6"/>
  <c r="B3894" i="6"/>
  <c r="B3895" i="6"/>
  <c r="B3896" i="6"/>
  <c r="B3897" i="6"/>
  <c r="B3898" i="6"/>
  <c r="B3899" i="6"/>
  <c r="B3900" i="6"/>
  <c r="B3901" i="6"/>
  <c r="B3902" i="6"/>
  <c r="B3903" i="6"/>
  <c r="B3904" i="6"/>
  <c r="B3905" i="6"/>
  <c r="B3906" i="6"/>
  <c r="B3907" i="6"/>
  <c r="B3908" i="6"/>
  <c r="B3909" i="6"/>
  <c r="B3910" i="6"/>
  <c r="B3911" i="6"/>
  <c r="B3912" i="6"/>
  <c r="B3913" i="6"/>
  <c r="B3914" i="6"/>
  <c r="B3915" i="6"/>
  <c r="B3916" i="6"/>
  <c r="B3917" i="6"/>
  <c r="B3918" i="6"/>
  <c r="B3919" i="6"/>
  <c r="B3920" i="6"/>
  <c r="B3921" i="6"/>
  <c r="B3922" i="6"/>
  <c r="B3923" i="6"/>
  <c r="B3924" i="6"/>
  <c r="B3925" i="6"/>
  <c r="B3926" i="6"/>
  <c r="B3927" i="6"/>
  <c r="B3928" i="6"/>
  <c r="B3929" i="6"/>
  <c r="B3930" i="6"/>
  <c r="B3931" i="6"/>
  <c r="B3932" i="6"/>
  <c r="B3933" i="6"/>
  <c r="B3934" i="6"/>
  <c r="B3935" i="6"/>
  <c r="B3936" i="6"/>
  <c r="B3937" i="6"/>
  <c r="B3938" i="6"/>
  <c r="B3939" i="6"/>
  <c r="B3940" i="6"/>
  <c r="B3941" i="6"/>
  <c r="B3942" i="6"/>
  <c r="B3943" i="6"/>
  <c r="B3944" i="6"/>
  <c r="B3945" i="6"/>
  <c r="B3946" i="6"/>
  <c r="B3947" i="6"/>
  <c r="B3948" i="6"/>
  <c r="B3949" i="6"/>
  <c r="B3950" i="6"/>
  <c r="B3951" i="6"/>
  <c r="B3952" i="6"/>
  <c r="B3953" i="6"/>
  <c r="B3954" i="6"/>
  <c r="B3955" i="6"/>
  <c r="B3956" i="6"/>
  <c r="B3957" i="6"/>
  <c r="B3958" i="6"/>
  <c r="B3959" i="6"/>
  <c r="B3960" i="6"/>
  <c r="B3961" i="6"/>
  <c r="B3962" i="6"/>
  <c r="B3963" i="6"/>
  <c r="B3964" i="6"/>
  <c r="B3965" i="6"/>
  <c r="B3966" i="6"/>
  <c r="B3967" i="6"/>
  <c r="B3968" i="6"/>
  <c r="B3969" i="6"/>
  <c r="B3970" i="6"/>
  <c r="B3971" i="6"/>
  <c r="B3972" i="6"/>
  <c r="B3973" i="6"/>
  <c r="B3974" i="6"/>
  <c r="B3975" i="6"/>
  <c r="B3976" i="6"/>
  <c r="B3977" i="6"/>
  <c r="B3978" i="6"/>
  <c r="B3979" i="6"/>
  <c r="B3980" i="6"/>
  <c r="B3981" i="6"/>
  <c r="B3982" i="6"/>
  <c r="B3983" i="6"/>
  <c r="B3984" i="6"/>
  <c r="B3985" i="6"/>
  <c r="B3986" i="6"/>
  <c r="B3987" i="6"/>
  <c r="B3988" i="6"/>
  <c r="B3989" i="6"/>
  <c r="B3990" i="6"/>
  <c r="B3991" i="6"/>
  <c r="B3992" i="6"/>
  <c r="B3993" i="6"/>
  <c r="B3994" i="6"/>
  <c r="B3995" i="6"/>
  <c r="B3996" i="6"/>
  <c r="B3997" i="6"/>
  <c r="B3998" i="6"/>
  <c r="B3999" i="6"/>
  <c r="B4000" i="6"/>
  <c r="B4001" i="6"/>
  <c r="B4002" i="6"/>
  <c r="B4003" i="6"/>
  <c r="B4004" i="6"/>
  <c r="B4005" i="6"/>
  <c r="B4006" i="6"/>
  <c r="B4007" i="6"/>
  <c r="B4008" i="6"/>
  <c r="B4009" i="6"/>
  <c r="B4010" i="6"/>
  <c r="B4011" i="6"/>
  <c r="B4012" i="6"/>
  <c r="B4013" i="6"/>
  <c r="B4014" i="6"/>
  <c r="B4015" i="6"/>
  <c r="B4016" i="6"/>
  <c r="B4017" i="6"/>
  <c r="B4018" i="6"/>
  <c r="B4019" i="6"/>
  <c r="B4020" i="6"/>
  <c r="B4021" i="6"/>
  <c r="B4022" i="6"/>
  <c r="B4023" i="6"/>
  <c r="B4024" i="6"/>
  <c r="B4025" i="6"/>
  <c r="B4026" i="6"/>
  <c r="B4027" i="6"/>
  <c r="B4028" i="6"/>
  <c r="B4029" i="6"/>
  <c r="B4030" i="6"/>
  <c r="B4031" i="6"/>
  <c r="B4032" i="6"/>
  <c r="B4033" i="6"/>
  <c r="B4034" i="6"/>
  <c r="B4035" i="6"/>
  <c r="B4036" i="6"/>
  <c r="B4037" i="6"/>
  <c r="B4038" i="6"/>
  <c r="B4039" i="6"/>
  <c r="B4040" i="6"/>
  <c r="B4041" i="6"/>
  <c r="B4042" i="6"/>
  <c r="B4043" i="6"/>
  <c r="B4044" i="6"/>
  <c r="B4045" i="6"/>
  <c r="B4046" i="6"/>
  <c r="B4047" i="6"/>
  <c r="B4048" i="6"/>
  <c r="B4049" i="6"/>
  <c r="B4050" i="6"/>
  <c r="B4051" i="6"/>
  <c r="B4052" i="6"/>
  <c r="B4053" i="6"/>
  <c r="B4054" i="6"/>
  <c r="B4055" i="6"/>
  <c r="B4056" i="6"/>
  <c r="B4057" i="6"/>
  <c r="B4058" i="6"/>
  <c r="B4059" i="6"/>
  <c r="B4060" i="6"/>
  <c r="B4061" i="6"/>
  <c r="B4062" i="6"/>
  <c r="B4063" i="6"/>
  <c r="B4064" i="6"/>
  <c r="B4065" i="6"/>
  <c r="B4066" i="6"/>
  <c r="B4067" i="6"/>
  <c r="B4068" i="6"/>
  <c r="B4069" i="6"/>
  <c r="B4070" i="6"/>
  <c r="B4071" i="6"/>
  <c r="B4072" i="6"/>
  <c r="B4073" i="6"/>
  <c r="B4074" i="6"/>
  <c r="B4075" i="6"/>
  <c r="B4076" i="6"/>
  <c r="B4077" i="6"/>
  <c r="B4078" i="6"/>
  <c r="B4079" i="6"/>
  <c r="B4080" i="6"/>
  <c r="B4081" i="6"/>
  <c r="B4082" i="6"/>
  <c r="B4083" i="6"/>
  <c r="B4084" i="6"/>
  <c r="B4085" i="6"/>
  <c r="B4086" i="6"/>
  <c r="B4087" i="6"/>
  <c r="B4088" i="6"/>
  <c r="B4089" i="6"/>
  <c r="B4090" i="6"/>
  <c r="B4091" i="6"/>
  <c r="B4092" i="6"/>
  <c r="B4093" i="6"/>
  <c r="B4094" i="6"/>
  <c r="B4095" i="6"/>
  <c r="B4096" i="6"/>
  <c r="B4097" i="6"/>
  <c r="B4098" i="6"/>
  <c r="B4099" i="6"/>
  <c r="B4100" i="6"/>
  <c r="B4101" i="6"/>
  <c r="B4102" i="6"/>
  <c r="B4103" i="6"/>
  <c r="B4104" i="6"/>
  <c r="B4105" i="6"/>
  <c r="B4106" i="6"/>
  <c r="B4107" i="6"/>
  <c r="B4108" i="6"/>
  <c r="B4109" i="6"/>
  <c r="B4110" i="6"/>
  <c r="B4111" i="6"/>
  <c r="B4112" i="6"/>
  <c r="B4113" i="6"/>
  <c r="B4114" i="6"/>
  <c r="B4115" i="6"/>
  <c r="B4116" i="6"/>
  <c r="B4117" i="6"/>
  <c r="B4118" i="6"/>
  <c r="B4119" i="6"/>
  <c r="B4120" i="6"/>
  <c r="B4121" i="6"/>
  <c r="B4122" i="6"/>
  <c r="B4123" i="6"/>
  <c r="B4124" i="6"/>
  <c r="B4125" i="6"/>
  <c r="B4126" i="6"/>
  <c r="B4127" i="6"/>
  <c r="B4128" i="6"/>
  <c r="B4129" i="6"/>
  <c r="B4130" i="6"/>
  <c r="B4131" i="6"/>
  <c r="B4132" i="6"/>
  <c r="B4133" i="6"/>
  <c r="B4134" i="6"/>
  <c r="B4135" i="6"/>
  <c r="B4136" i="6"/>
  <c r="B4137" i="6"/>
  <c r="B4138" i="6"/>
  <c r="B4139" i="6"/>
  <c r="B4140" i="6"/>
  <c r="B4141" i="6"/>
  <c r="B4142" i="6"/>
  <c r="B4143" i="6"/>
  <c r="B4144" i="6"/>
  <c r="B4145" i="6"/>
  <c r="B4146" i="6"/>
  <c r="B4147" i="6"/>
  <c r="B4148" i="6"/>
  <c r="B4149" i="6"/>
  <c r="B4150" i="6"/>
  <c r="B4151" i="6"/>
  <c r="B4152" i="6"/>
  <c r="B4153" i="6"/>
  <c r="B4154" i="6"/>
  <c r="B4155" i="6"/>
  <c r="B4156" i="6"/>
  <c r="B4157" i="6"/>
  <c r="B4158" i="6"/>
  <c r="B4159" i="6"/>
  <c r="B4160" i="6"/>
  <c r="B4161" i="6"/>
  <c r="B4162" i="6"/>
  <c r="B4163" i="6"/>
  <c r="B4164" i="6"/>
  <c r="B4165" i="6"/>
  <c r="B4166" i="6"/>
  <c r="B4167" i="6"/>
  <c r="B4168" i="6"/>
  <c r="B4169" i="6"/>
  <c r="B4170" i="6"/>
  <c r="B4171" i="6"/>
  <c r="B4172" i="6"/>
  <c r="B4173" i="6"/>
  <c r="B4174" i="6"/>
  <c r="B4175" i="6"/>
  <c r="B4176" i="6"/>
  <c r="B4177" i="6"/>
  <c r="B4178" i="6"/>
  <c r="B4179" i="6"/>
  <c r="B4180" i="6"/>
  <c r="B4181" i="6"/>
  <c r="B4182" i="6"/>
  <c r="B4183" i="6"/>
  <c r="B4184" i="6"/>
  <c r="B4185" i="6"/>
  <c r="B4186" i="6"/>
  <c r="B4187" i="6"/>
  <c r="B4188" i="6"/>
  <c r="B4189" i="6"/>
  <c r="B4190" i="6"/>
  <c r="B4191" i="6"/>
  <c r="B4192" i="6"/>
  <c r="B4193" i="6"/>
  <c r="B4194" i="6"/>
  <c r="B4195" i="6"/>
  <c r="B4196" i="6"/>
  <c r="B4197" i="6"/>
  <c r="B4198" i="6"/>
  <c r="B4199" i="6"/>
  <c r="B4200" i="6"/>
  <c r="B4201" i="6"/>
  <c r="B4202" i="6"/>
  <c r="B4203" i="6"/>
  <c r="B4204" i="6"/>
  <c r="B4205" i="6"/>
  <c r="B4206" i="6"/>
  <c r="B4207" i="6"/>
  <c r="B4208" i="6"/>
  <c r="B4209" i="6"/>
  <c r="B4210" i="6"/>
  <c r="B4211" i="6"/>
  <c r="B4212" i="6"/>
  <c r="B4213" i="6"/>
  <c r="B4214" i="6"/>
  <c r="B4215" i="6"/>
  <c r="B4216" i="6"/>
  <c r="B4217" i="6"/>
  <c r="B4218" i="6"/>
  <c r="B4219" i="6"/>
  <c r="B4220" i="6"/>
  <c r="B4221" i="6"/>
  <c r="B4222" i="6"/>
  <c r="B4223" i="6"/>
  <c r="B4224" i="6"/>
  <c r="B4225" i="6"/>
  <c r="B4226" i="6"/>
  <c r="B4227" i="6"/>
  <c r="B4228" i="6"/>
  <c r="B4229" i="6"/>
  <c r="B4230" i="6"/>
  <c r="B4231" i="6"/>
  <c r="B4232" i="6"/>
  <c r="B4233" i="6"/>
  <c r="B4234" i="6"/>
  <c r="B4235" i="6"/>
  <c r="B4236" i="6"/>
  <c r="B4237" i="6"/>
  <c r="B4238" i="6"/>
  <c r="B4239" i="6"/>
  <c r="B4240" i="6"/>
  <c r="B4241" i="6"/>
  <c r="B4242" i="6"/>
  <c r="B4243" i="6"/>
  <c r="B4244" i="6"/>
  <c r="B4245" i="6"/>
  <c r="B4246" i="6"/>
  <c r="B4247" i="6"/>
  <c r="B4248" i="6"/>
  <c r="B4249" i="6"/>
  <c r="B4250" i="6"/>
  <c r="B4251" i="6"/>
  <c r="B4252" i="6"/>
  <c r="B4253" i="6"/>
  <c r="B4254" i="6"/>
  <c r="B4255" i="6"/>
  <c r="B4256" i="6"/>
  <c r="B4257" i="6"/>
  <c r="B4258" i="6"/>
  <c r="B4259" i="6"/>
  <c r="B4260" i="6"/>
  <c r="B4261" i="6"/>
  <c r="B4262" i="6"/>
  <c r="B4263" i="6"/>
  <c r="B4264" i="6"/>
  <c r="B4265" i="6"/>
  <c r="B4266" i="6"/>
  <c r="B4267" i="6"/>
  <c r="B4268" i="6"/>
  <c r="B4269" i="6"/>
  <c r="B4270" i="6"/>
  <c r="B4271" i="6"/>
  <c r="B4272" i="6"/>
  <c r="B4273" i="6"/>
  <c r="B4274" i="6"/>
  <c r="B4275" i="6"/>
  <c r="B4276" i="6"/>
  <c r="B4277" i="6"/>
  <c r="B4278" i="6"/>
  <c r="B4279" i="6"/>
  <c r="B4280" i="6"/>
  <c r="B4281" i="6"/>
  <c r="B4282" i="6"/>
  <c r="B4283" i="6"/>
  <c r="B4284" i="6"/>
  <c r="B4285" i="6"/>
  <c r="B4286" i="6"/>
  <c r="B4287" i="6"/>
  <c r="B4288" i="6"/>
  <c r="B4289" i="6"/>
  <c r="B4290" i="6"/>
  <c r="B4291" i="6"/>
  <c r="B4292" i="6"/>
  <c r="B4293" i="6"/>
  <c r="B4294" i="6"/>
  <c r="B4295" i="6"/>
  <c r="B4296" i="6"/>
  <c r="B4297" i="6"/>
  <c r="B4298" i="6"/>
  <c r="B4299" i="6"/>
  <c r="B4300" i="6"/>
  <c r="B4301" i="6"/>
  <c r="B4302" i="6"/>
  <c r="B4303" i="6"/>
  <c r="B4304" i="6"/>
  <c r="B4305" i="6"/>
  <c r="B4306" i="6"/>
  <c r="B4307" i="6"/>
  <c r="B4308" i="6"/>
  <c r="B4309" i="6"/>
  <c r="B4310" i="6"/>
  <c r="B4311" i="6"/>
  <c r="B4312" i="6"/>
  <c r="B4313" i="6"/>
  <c r="B4314" i="6"/>
  <c r="B4315" i="6"/>
  <c r="B4316" i="6"/>
  <c r="B4317" i="6"/>
  <c r="B4318" i="6"/>
  <c r="B4319" i="6"/>
  <c r="B4320" i="6"/>
  <c r="B4321" i="6"/>
  <c r="B4322" i="6"/>
  <c r="B4323" i="6"/>
  <c r="B4324" i="6"/>
  <c r="B4325" i="6"/>
  <c r="B4326" i="6"/>
  <c r="B4327" i="6"/>
  <c r="B4328" i="6"/>
  <c r="B4329" i="6"/>
  <c r="B4330" i="6"/>
  <c r="B4331" i="6"/>
  <c r="B4332" i="6"/>
  <c r="B4333" i="6"/>
  <c r="B4334" i="6"/>
  <c r="B4335" i="6"/>
  <c r="B4336" i="6"/>
  <c r="B4337" i="6"/>
  <c r="B4338" i="6"/>
  <c r="B4339" i="6"/>
  <c r="B4340" i="6"/>
  <c r="B4341" i="6"/>
  <c r="B4342" i="6"/>
  <c r="B4343" i="6"/>
  <c r="B4344" i="6"/>
  <c r="B4345" i="6"/>
  <c r="B4346" i="6"/>
  <c r="B4347" i="6"/>
  <c r="B4348" i="6"/>
  <c r="B4349" i="6"/>
  <c r="B4350" i="6"/>
  <c r="B4351" i="6"/>
  <c r="B4352" i="6"/>
  <c r="B4353" i="6"/>
  <c r="B4354" i="6"/>
  <c r="B4355" i="6"/>
  <c r="B4356" i="6"/>
  <c r="B4357" i="6"/>
  <c r="B4358" i="6"/>
  <c r="B4359" i="6"/>
  <c r="B4360" i="6"/>
  <c r="B4361" i="6"/>
  <c r="B4362" i="6"/>
  <c r="B4363" i="6"/>
  <c r="B4364" i="6"/>
  <c r="B4365" i="6"/>
  <c r="B4366" i="6"/>
  <c r="B4367" i="6"/>
  <c r="B4368" i="6"/>
  <c r="B4369" i="6"/>
  <c r="B4370" i="6"/>
  <c r="B4371" i="6"/>
  <c r="B4372" i="6"/>
  <c r="B4373" i="6"/>
  <c r="B4374" i="6"/>
  <c r="B4375" i="6"/>
  <c r="B4376" i="6"/>
  <c r="B4377" i="6"/>
  <c r="B4378" i="6"/>
  <c r="B4379" i="6"/>
  <c r="B4380" i="6"/>
  <c r="B4381" i="6"/>
  <c r="B4382" i="6"/>
  <c r="B4383" i="6"/>
  <c r="B4384" i="6"/>
  <c r="B4385" i="6"/>
  <c r="B4386" i="6"/>
  <c r="B4387" i="6"/>
  <c r="B4388" i="6"/>
  <c r="B4389" i="6"/>
  <c r="B4390" i="6"/>
  <c r="B4391" i="6"/>
  <c r="B4392" i="6"/>
  <c r="B4393" i="6"/>
  <c r="B4394" i="6"/>
  <c r="B4395" i="6"/>
  <c r="B4396" i="6"/>
  <c r="B4397" i="6"/>
  <c r="B4398" i="6"/>
  <c r="B4399" i="6"/>
  <c r="B4400" i="6"/>
  <c r="B4401" i="6"/>
  <c r="B4402" i="6"/>
  <c r="B4403" i="6"/>
  <c r="B4404" i="6"/>
  <c r="B4405" i="6"/>
  <c r="B4406" i="6"/>
  <c r="B4407" i="6"/>
  <c r="B4408" i="6"/>
  <c r="B4409" i="6"/>
  <c r="B4410" i="6"/>
  <c r="B4411" i="6"/>
  <c r="B4412" i="6"/>
  <c r="B4413" i="6"/>
  <c r="B4414" i="6"/>
  <c r="B4415" i="6"/>
  <c r="B4416" i="6"/>
  <c r="B4417" i="6"/>
  <c r="B4418" i="6"/>
  <c r="B4419" i="6"/>
  <c r="B4420" i="6"/>
  <c r="B4421" i="6"/>
  <c r="B4422" i="6"/>
  <c r="B4423" i="6"/>
  <c r="B4424" i="6"/>
  <c r="B4425" i="6"/>
  <c r="B4426" i="6"/>
  <c r="B4427" i="6"/>
  <c r="B4428" i="6"/>
  <c r="B4429" i="6"/>
  <c r="B4430" i="6"/>
  <c r="B4431" i="6"/>
  <c r="B4432" i="6"/>
  <c r="B4433" i="6"/>
  <c r="B4434" i="6"/>
  <c r="B4435" i="6"/>
  <c r="B4436" i="6"/>
  <c r="B4437" i="6"/>
  <c r="B4438" i="6"/>
  <c r="B4439" i="6"/>
  <c r="B4440" i="6"/>
  <c r="B4441" i="6"/>
  <c r="B4442" i="6"/>
  <c r="B4443" i="6"/>
  <c r="B4444" i="6"/>
  <c r="B4445" i="6"/>
  <c r="B4446" i="6"/>
  <c r="B4447" i="6"/>
  <c r="B4448" i="6"/>
  <c r="B4449" i="6"/>
  <c r="B4450" i="6"/>
  <c r="B4451" i="6"/>
  <c r="B4452" i="6"/>
  <c r="B4453" i="6"/>
  <c r="B4454" i="6"/>
  <c r="B4455" i="6"/>
  <c r="B4456" i="6"/>
  <c r="B4457" i="6"/>
  <c r="B4458" i="6"/>
  <c r="B4459" i="6"/>
  <c r="B4460" i="6"/>
  <c r="B4461" i="6"/>
  <c r="B4462" i="6"/>
  <c r="B4463" i="6"/>
  <c r="B4464" i="6"/>
  <c r="B4465" i="6"/>
  <c r="B4466" i="6"/>
  <c r="B4467" i="6"/>
  <c r="B4468" i="6"/>
  <c r="B4469" i="6"/>
  <c r="B4470" i="6"/>
  <c r="B4471" i="6"/>
  <c r="B4472" i="6"/>
  <c r="B4473" i="6"/>
  <c r="B4474" i="6"/>
  <c r="B4475" i="6"/>
  <c r="B4476" i="6"/>
  <c r="B4477" i="6"/>
  <c r="B4478" i="6"/>
  <c r="B4479" i="6"/>
  <c r="B4480" i="6"/>
  <c r="B4481" i="6"/>
  <c r="B4482" i="6"/>
  <c r="B4483" i="6"/>
  <c r="B4484" i="6"/>
  <c r="B4485" i="6"/>
  <c r="B4486" i="6"/>
  <c r="B4487" i="6"/>
  <c r="B4488" i="6"/>
  <c r="B4489" i="6"/>
  <c r="B4490" i="6"/>
  <c r="B4491" i="6"/>
  <c r="B4492" i="6"/>
  <c r="B4493" i="6"/>
  <c r="B4494" i="6"/>
  <c r="B4495" i="6"/>
  <c r="B4496" i="6"/>
  <c r="B4497" i="6"/>
  <c r="B4498" i="6"/>
  <c r="B4499" i="6"/>
  <c r="B4500" i="6"/>
  <c r="B4501" i="6"/>
  <c r="B4502" i="6"/>
  <c r="B4503" i="6"/>
  <c r="B4504" i="6"/>
  <c r="B4505" i="6"/>
  <c r="B4506" i="6"/>
  <c r="B4507" i="6"/>
  <c r="B4508" i="6"/>
  <c r="B4509" i="6"/>
  <c r="B4510" i="6"/>
  <c r="B4511" i="6"/>
  <c r="B4512" i="6"/>
  <c r="B4513" i="6"/>
  <c r="B4514" i="6"/>
  <c r="B4515" i="6"/>
  <c r="B4516" i="6"/>
  <c r="B4517" i="6"/>
  <c r="B4518" i="6"/>
  <c r="B4519" i="6"/>
  <c r="B4520" i="6"/>
  <c r="B4521" i="6"/>
  <c r="B4522" i="6"/>
  <c r="B4523" i="6"/>
  <c r="B4524" i="6"/>
  <c r="B4525" i="6"/>
  <c r="B4526" i="6"/>
  <c r="B4527" i="6"/>
  <c r="B4528" i="6"/>
  <c r="B4529" i="6"/>
  <c r="B4530" i="6"/>
  <c r="B4531" i="6"/>
  <c r="B4532" i="6"/>
  <c r="B4533" i="6"/>
  <c r="B4534" i="6"/>
  <c r="B4535" i="6"/>
  <c r="B4536" i="6"/>
  <c r="B4537" i="6"/>
  <c r="B4538" i="6"/>
  <c r="B4539" i="6"/>
  <c r="B4540" i="6"/>
  <c r="B4541" i="6"/>
  <c r="B4542" i="6"/>
  <c r="B4543" i="6"/>
  <c r="B4544" i="6"/>
  <c r="B4545" i="6"/>
  <c r="B4546" i="6"/>
  <c r="B4547" i="6"/>
  <c r="B4548" i="6"/>
  <c r="B4549" i="6"/>
  <c r="B4550" i="6"/>
  <c r="B4551" i="6"/>
  <c r="B4552" i="6"/>
  <c r="B4553" i="6"/>
  <c r="B4554" i="6"/>
  <c r="B4555" i="6"/>
  <c r="B4556" i="6"/>
  <c r="B4557" i="6"/>
  <c r="B4558" i="6"/>
  <c r="B4559" i="6"/>
  <c r="B4560" i="6"/>
  <c r="B4561" i="6"/>
  <c r="B4562" i="6"/>
  <c r="B4563" i="6"/>
  <c r="B4564" i="6"/>
  <c r="B4565" i="6"/>
  <c r="B4566" i="6"/>
  <c r="B4567" i="6"/>
  <c r="B4568" i="6"/>
  <c r="B4569" i="6"/>
  <c r="B4570" i="6"/>
  <c r="B4571" i="6"/>
  <c r="B4572" i="6"/>
  <c r="B4573" i="6"/>
  <c r="B4574" i="6"/>
  <c r="B4575" i="6"/>
  <c r="B4576" i="6"/>
  <c r="B4577" i="6"/>
  <c r="B4578" i="6"/>
  <c r="B4579" i="6"/>
  <c r="B4580" i="6"/>
  <c r="B4581" i="6"/>
  <c r="B4582" i="6"/>
  <c r="B4583" i="6"/>
  <c r="B4584" i="6"/>
  <c r="B4585" i="6"/>
  <c r="B4586" i="6"/>
  <c r="B4587" i="6"/>
  <c r="B4588" i="6"/>
  <c r="B4589" i="6"/>
  <c r="B4590" i="6"/>
  <c r="B4591" i="6"/>
  <c r="B4592" i="6"/>
  <c r="B4593" i="6"/>
  <c r="B4594" i="6"/>
  <c r="B4595" i="6"/>
  <c r="B4596" i="6"/>
  <c r="B4597" i="6"/>
  <c r="B4598" i="6"/>
  <c r="B4599" i="6"/>
  <c r="B4600" i="6"/>
  <c r="B4601" i="6"/>
  <c r="B4602" i="6"/>
  <c r="B4603" i="6"/>
  <c r="B4604" i="6"/>
  <c r="B4605" i="6"/>
  <c r="B4606" i="6"/>
  <c r="B4607" i="6"/>
  <c r="B4608" i="6"/>
  <c r="B4609" i="6"/>
  <c r="B4610" i="6"/>
  <c r="B4611" i="6"/>
  <c r="B4612" i="6"/>
  <c r="B4613" i="6"/>
  <c r="B4614" i="6"/>
  <c r="B4615" i="6"/>
  <c r="B4616" i="6"/>
  <c r="B4617" i="6"/>
  <c r="B4618" i="6"/>
  <c r="B4619" i="6"/>
  <c r="B4620" i="6"/>
  <c r="B4621" i="6"/>
  <c r="B4622" i="6"/>
  <c r="B4623" i="6"/>
  <c r="B4624" i="6"/>
  <c r="B4625" i="6"/>
  <c r="B4626" i="6"/>
  <c r="B4627" i="6"/>
  <c r="B4628" i="6"/>
  <c r="B4629" i="6"/>
  <c r="B4630" i="6"/>
  <c r="B4631" i="6"/>
  <c r="B4632" i="6"/>
  <c r="B4633" i="6"/>
  <c r="B4634" i="6"/>
  <c r="B4635" i="6"/>
  <c r="B4636" i="6"/>
  <c r="B4637" i="6"/>
  <c r="B4638" i="6"/>
  <c r="B4639" i="6"/>
  <c r="B4640" i="6"/>
  <c r="B4641" i="6"/>
  <c r="B4642" i="6"/>
  <c r="B4643" i="6"/>
  <c r="B4644" i="6"/>
  <c r="B4645" i="6"/>
  <c r="B4646" i="6"/>
  <c r="B4647" i="6"/>
  <c r="B4648" i="6"/>
  <c r="B4649" i="6"/>
  <c r="B4650" i="6"/>
  <c r="B4651" i="6"/>
  <c r="B4652" i="6"/>
  <c r="B4653" i="6"/>
  <c r="B4654" i="6"/>
  <c r="B4655" i="6"/>
  <c r="B4656" i="6"/>
  <c r="B4657" i="6"/>
  <c r="B4658" i="6"/>
  <c r="B4659" i="6"/>
  <c r="B4660" i="6"/>
  <c r="B4661" i="6"/>
  <c r="B4662" i="6"/>
  <c r="B4663" i="6"/>
  <c r="B4664" i="6"/>
  <c r="B4665" i="6"/>
  <c r="B4666" i="6"/>
  <c r="B4667" i="6"/>
  <c r="B4668" i="6"/>
  <c r="B4669" i="6"/>
  <c r="B4670" i="6"/>
  <c r="B4671" i="6"/>
  <c r="B4672" i="6"/>
  <c r="B4673" i="6"/>
  <c r="B4674" i="6"/>
  <c r="B4675" i="6"/>
  <c r="B4676" i="6"/>
  <c r="B4677" i="6"/>
  <c r="B4678" i="6"/>
  <c r="B4679" i="6"/>
  <c r="B4680" i="6"/>
  <c r="B4681" i="6"/>
  <c r="B4682" i="6"/>
  <c r="B4683" i="6"/>
  <c r="B4684" i="6"/>
  <c r="B4685" i="6"/>
  <c r="B4686" i="6"/>
  <c r="B4687" i="6"/>
  <c r="B4688" i="6"/>
  <c r="B4689" i="6"/>
  <c r="B4690" i="6"/>
  <c r="B4691" i="6"/>
  <c r="B4692" i="6"/>
  <c r="B4693" i="6"/>
  <c r="B4694" i="6"/>
  <c r="B4695" i="6"/>
  <c r="B4696" i="6"/>
  <c r="B4697" i="6"/>
  <c r="B4698" i="6"/>
  <c r="B4699" i="6"/>
  <c r="B4700" i="6"/>
  <c r="B4701" i="6"/>
  <c r="B4702" i="6"/>
  <c r="B4703" i="6"/>
  <c r="B4704" i="6"/>
  <c r="B4705" i="6"/>
  <c r="B4706" i="6"/>
  <c r="B4707" i="6"/>
  <c r="B4708" i="6"/>
  <c r="B4709" i="6"/>
  <c r="B4710" i="6"/>
  <c r="B4711" i="6"/>
  <c r="B4712" i="6"/>
  <c r="B4713" i="6"/>
  <c r="B4714" i="6"/>
  <c r="B4715" i="6"/>
  <c r="B4716" i="6"/>
  <c r="B4717" i="6"/>
  <c r="B4718" i="6"/>
  <c r="B4719" i="6"/>
  <c r="B4720" i="6"/>
  <c r="B4721" i="6"/>
  <c r="B4722" i="6"/>
  <c r="B4723" i="6"/>
  <c r="B4724" i="6"/>
  <c r="B4725" i="6"/>
  <c r="B4726" i="6"/>
  <c r="B4727" i="6"/>
  <c r="B4728" i="6"/>
  <c r="B4729" i="6"/>
  <c r="B4730" i="6"/>
  <c r="B4731" i="6"/>
  <c r="B4732" i="6"/>
  <c r="B4733" i="6"/>
  <c r="B4734" i="6"/>
  <c r="B4735" i="6"/>
  <c r="B4736" i="6"/>
  <c r="B4737" i="6"/>
  <c r="B4738" i="6"/>
  <c r="B4739" i="6"/>
  <c r="B4740" i="6"/>
  <c r="B4741" i="6"/>
  <c r="B4742" i="6"/>
  <c r="B4743" i="6"/>
  <c r="B4744" i="6"/>
  <c r="B4745" i="6"/>
  <c r="B4746" i="6"/>
  <c r="B4747" i="6"/>
  <c r="B4748" i="6"/>
  <c r="B4749" i="6"/>
  <c r="B4750" i="6"/>
  <c r="B4751" i="6"/>
  <c r="B4752" i="6"/>
  <c r="B4753" i="6"/>
  <c r="B4754" i="6"/>
  <c r="B4755" i="6"/>
  <c r="B4756" i="6"/>
  <c r="B4757" i="6"/>
  <c r="B4758" i="6"/>
  <c r="B4759" i="6"/>
  <c r="B4760" i="6"/>
  <c r="B4761" i="6"/>
  <c r="B4762" i="6"/>
  <c r="B4763" i="6"/>
  <c r="B4764" i="6"/>
  <c r="B4765" i="6"/>
  <c r="B4766" i="6"/>
  <c r="B4767" i="6"/>
  <c r="B4768" i="6"/>
  <c r="B4769" i="6"/>
  <c r="B4770" i="6"/>
  <c r="B4771" i="6"/>
  <c r="B4772" i="6"/>
  <c r="B4773" i="6"/>
  <c r="B4774" i="6"/>
  <c r="B4775" i="6"/>
  <c r="B4776" i="6"/>
  <c r="B4777" i="6"/>
  <c r="B4778" i="6"/>
  <c r="B4779" i="6"/>
  <c r="B4780" i="6"/>
  <c r="B4781" i="6"/>
  <c r="B4782" i="6"/>
  <c r="B4783" i="6"/>
  <c r="B4784" i="6"/>
  <c r="B4785" i="6"/>
  <c r="B4786" i="6"/>
  <c r="B4787" i="6"/>
  <c r="B4788" i="6"/>
  <c r="B4789" i="6"/>
  <c r="B4790" i="6"/>
  <c r="B4791" i="6"/>
  <c r="B4792" i="6"/>
  <c r="B4793" i="6"/>
  <c r="B4794" i="6"/>
  <c r="B4795" i="6"/>
  <c r="B4796" i="6"/>
  <c r="B4797" i="6"/>
  <c r="B4798" i="6"/>
  <c r="B4799" i="6"/>
  <c r="B4800" i="6"/>
  <c r="B4801" i="6"/>
  <c r="B4802" i="6"/>
  <c r="B4803" i="6"/>
  <c r="B4804" i="6"/>
  <c r="B4805" i="6"/>
  <c r="B4806" i="6"/>
  <c r="B4807" i="6"/>
  <c r="B4808" i="6"/>
  <c r="B4809" i="6"/>
  <c r="B4810" i="6"/>
  <c r="B4811" i="6"/>
  <c r="B4812" i="6"/>
  <c r="B4813" i="6"/>
  <c r="B4814" i="6"/>
  <c r="B4815" i="6"/>
  <c r="B4816" i="6"/>
  <c r="B4817" i="6"/>
  <c r="B4818" i="6"/>
  <c r="B4819" i="6"/>
  <c r="B4820" i="6"/>
  <c r="B4821" i="6"/>
  <c r="B4822" i="6"/>
  <c r="B4823" i="6"/>
  <c r="B4824" i="6"/>
  <c r="B4825" i="6"/>
  <c r="B4826" i="6"/>
  <c r="B4827" i="6"/>
  <c r="B4828" i="6"/>
  <c r="B4829" i="6"/>
  <c r="B4830" i="6"/>
  <c r="B4831" i="6"/>
  <c r="B4832" i="6"/>
  <c r="B4833" i="6"/>
  <c r="B4834" i="6"/>
  <c r="B4835" i="6"/>
  <c r="B4836" i="6"/>
  <c r="B4837" i="6"/>
  <c r="B4838" i="6"/>
  <c r="B4839" i="6"/>
  <c r="B4840" i="6"/>
  <c r="B4841" i="6"/>
  <c r="B4842" i="6"/>
  <c r="B4843" i="6"/>
  <c r="B4844" i="6"/>
  <c r="B4845" i="6"/>
  <c r="B4846" i="6"/>
  <c r="B4847" i="6"/>
  <c r="B4848" i="6"/>
  <c r="B4849" i="6"/>
  <c r="B4850" i="6"/>
  <c r="B4851" i="6"/>
  <c r="B4852" i="6"/>
  <c r="B4853" i="6"/>
  <c r="B4854" i="6"/>
  <c r="B4855" i="6"/>
  <c r="B4856" i="6"/>
  <c r="B4857" i="6"/>
  <c r="B4858" i="6"/>
  <c r="B4859" i="6"/>
  <c r="B4860" i="6"/>
  <c r="B4861" i="6"/>
  <c r="B4862" i="6"/>
  <c r="B4863" i="6"/>
  <c r="B4864" i="6"/>
  <c r="B4865" i="6"/>
  <c r="B4866" i="6"/>
  <c r="B4867" i="6"/>
  <c r="B4868" i="6"/>
  <c r="B4869" i="6"/>
  <c r="B4870" i="6"/>
  <c r="B4871" i="6"/>
  <c r="B4872" i="6"/>
  <c r="B4873" i="6"/>
  <c r="B4874" i="6"/>
  <c r="B4875" i="6"/>
  <c r="B4876" i="6"/>
  <c r="B4877" i="6"/>
  <c r="B4878" i="6"/>
  <c r="B4879" i="6"/>
  <c r="B4880" i="6"/>
  <c r="B4881" i="6"/>
  <c r="B4882" i="6"/>
  <c r="B4883" i="6"/>
  <c r="B4884" i="6"/>
  <c r="B4885" i="6"/>
  <c r="B4886" i="6"/>
  <c r="B4887" i="6"/>
  <c r="B4888" i="6"/>
  <c r="B4889" i="6"/>
  <c r="B4890" i="6"/>
  <c r="B4891" i="6"/>
  <c r="B4892" i="6"/>
  <c r="B4893" i="6"/>
  <c r="B4894" i="6"/>
  <c r="B4895" i="6"/>
  <c r="B4896" i="6"/>
  <c r="B4897" i="6"/>
  <c r="B4898" i="6"/>
  <c r="B4899" i="6"/>
  <c r="B4900" i="6"/>
  <c r="B4901" i="6"/>
  <c r="B4902" i="6"/>
  <c r="B4903" i="6"/>
  <c r="B4904" i="6"/>
  <c r="B4905" i="6"/>
  <c r="B4906" i="6"/>
  <c r="B4907" i="6"/>
  <c r="B4908" i="6"/>
  <c r="B4909" i="6"/>
  <c r="B4910" i="6"/>
  <c r="B4911" i="6"/>
  <c r="B4912" i="6"/>
  <c r="B4913" i="6"/>
  <c r="B4914" i="6"/>
  <c r="B4915" i="6"/>
  <c r="B4916" i="6"/>
  <c r="B4917" i="6"/>
  <c r="B4918" i="6"/>
  <c r="B4919" i="6"/>
  <c r="B4920" i="6"/>
  <c r="B4921" i="6"/>
  <c r="B4922" i="6"/>
  <c r="B4923" i="6"/>
  <c r="B4924" i="6"/>
  <c r="B4925" i="6"/>
  <c r="B4926" i="6"/>
  <c r="B4927" i="6"/>
  <c r="B4928" i="6"/>
  <c r="B4929" i="6"/>
  <c r="B4930" i="6"/>
  <c r="B4931" i="6"/>
  <c r="B4932" i="6"/>
  <c r="B4933" i="6"/>
  <c r="B4934" i="6"/>
  <c r="B4935" i="6"/>
  <c r="B4936" i="6"/>
  <c r="B4937" i="6"/>
  <c r="B4938" i="6"/>
  <c r="B4939" i="6"/>
  <c r="B4940" i="6"/>
  <c r="B4941" i="6"/>
  <c r="B4942" i="6"/>
  <c r="B4943" i="6"/>
  <c r="B4944" i="6"/>
  <c r="B4945" i="6"/>
  <c r="B4946" i="6"/>
  <c r="B4947" i="6"/>
  <c r="B4948" i="6"/>
  <c r="B4949" i="6"/>
  <c r="B4950" i="6"/>
  <c r="B4951" i="6"/>
  <c r="B4952" i="6"/>
  <c r="B4953" i="6"/>
  <c r="B4954" i="6"/>
  <c r="B4955" i="6"/>
  <c r="B4956" i="6"/>
  <c r="B4957" i="6"/>
  <c r="B4958" i="6"/>
  <c r="B4959" i="6"/>
  <c r="B4960" i="6"/>
  <c r="B4961" i="6"/>
  <c r="B4962" i="6"/>
  <c r="B4963" i="6"/>
  <c r="B4964" i="6"/>
  <c r="B4965" i="6"/>
  <c r="B4966" i="6"/>
  <c r="B4967" i="6"/>
  <c r="B4968" i="6"/>
  <c r="B4969" i="6"/>
  <c r="B4970" i="6"/>
  <c r="B4971" i="6"/>
  <c r="B4972" i="6"/>
  <c r="B4973" i="6"/>
  <c r="B4974" i="6"/>
  <c r="B4975" i="6"/>
  <c r="B4976" i="6"/>
  <c r="B4977" i="6"/>
  <c r="B4978" i="6"/>
  <c r="B4979" i="6"/>
  <c r="B4980" i="6"/>
  <c r="B4981" i="6"/>
  <c r="B4982" i="6"/>
  <c r="B4983" i="6"/>
  <c r="B4984" i="6"/>
  <c r="B4985" i="6"/>
  <c r="B4986" i="6"/>
  <c r="B4987" i="6"/>
  <c r="B4988" i="6"/>
  <c r="B4989" i="6"/>
  <c r="B4990" i="6"/>
  <c r="B4991" i="6"/>
  <c r="B4992" i="6"/>
  <c r="B4993" i="6"/>
  <c r="B4994" i="6"/>
  <c r="B4995" i="6"/>
  <c r="B4996" i="6"/>
  <c r="B4997" i="6"/>
  <c r="B4998" i="6"/>
  <c r="B4999" i="6"/>
  <c r="B5000" i="6"/>
  <c r="B5001" i="6"/>
  <c r="F3" i="8" l="1"/>
  <c r="FJ7" i="9" s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I3005" i="6"/>
  <c r="I3006" i="6"/>
  <c r="I3007" i="6"/>
  <c r="I3008" i="6"/>
  <c r="I3009" i="6"/>
  <c r="I3010" i="6"/>
  <c r="I3011" i="6"/>
  <c r="I3012" i="6"/>
  <c r="I3013" i="6"/>
  <c r="I3014" i="6"/>
  <c r="I3015" i="6"/>
  <c r="I3016" i="6"/>
  <c r="I3017" i="6"/>
  <c r="I3018" i="6"/>
  <c r="I3019" i="6"/>
  <c r="I3020" i="6"/>
  <c r="I3021" i="6"/>
  <c r="I3022" i="6"/>
  <c r="I3023" i="6"/>
  <c r="I3024" i="6"/>
  <c r="I3025" i="6"/>
  <c r="I3026" i="6"/>
  <c r="I3027" i="6"/>
  <c r="I3028" i="6"/>
  <c r="I3029" i="6"/>
  <c r="I3030" i="6"/>
  <c r="I3031" i="6"/>
  <c r="I3032" i="6"/>
  <c r="I3033" i="6"/>
  <c r="I3034" i="6"/>
  <c r="I3035" i="6"/>
  <c r="I3036" i="6"/>
  <c r="I3037" i="6"/>
  <c r="I3038" i="6"/>
  <c r="I3039" i="6"/>
  <c r="I3040" i="6"/>
  <c r="I3041" i="6"/>
  <c r="I3042" i="6"/>
  <c r="I3043" i="6"/>
  <c r="I3044" i="6"/>
  <c r="I3045" i="6"/>
  <c r="I3046" i="6"/>
  <c r="I3047" i="6"/>
  <c r="I3048" i="6"/>
  <c r="I3049" i="6"/>
  <c r="I3050" i="6"/>
  <c r="I3051" i="6"/>
  <c r="I3052" i="6"/>
  <c r="I3053" i="6"/>
  <c r="I3054" i="6"/>
  <c r="I3055" i="6"/>
  <c r="I3056" i="6"/>
  <c r="I3057" i="6"/>
  <c r="I3058" i="6"/>
  <c r="I3059" i="6"/>
  <c r="I3060" i="6"/>
  <c r="I3061" i="6"/>
  <c r="I3062" i="6"/>
  <c r="I3063" i="6"/>
  <c r="I3064" i="6"/>
  <c r="I3065" i="6"/>
  <c r="I3066" i="6"/>
  <c r="I3067" i="6"/>
  <c r="I3068" i="6"/>
  <c r="I3069" i="6"/>
  <c r="I3070" i="6"/>
  <c r="I3071" i="6"/>
  <c r="I3072" i="6"/>
  <c r="I3073" i="6"/>
  <c r="I3074" i="6"/>
  <c r="I3075" i="6"/>
  <c r="I3076" i="6"/>
  <c r="I3077" i="6"/>
  <c r="I3078" i="6"/>
  <c r="I3079" i="6"/>
  <c r="I3080" i="6"/>
  <c r="I3081" i="6"/>
  <c r="I3082" i="6"/>
  <c r="I3083" i="6"/>
  <c r="I3084" i="6"/>
  <c r="I3085" i="6"/>
  <c r="I3086" i="6"/>
  <c r="I3087" i="6"/>
  <c r="I3088" i="6"/>
  <c r="I3089" i="6"/>
  <c r="I3090" i="6"/>
  <c r="I3091" i="6"/>
  <c r="I3092" i="6"/>
  <c r="I3093" i="6"/>
  <c r="I3094" i="6"/>
  <c r="I3095" i="6"/>
  <c r="I3096" i="6"/>
  <c r="I3097" i="6"/>
  <c r="I3098" i="6"/>
  <c r="I3099" i="6"/>
  <c r="I3100" i="6"/>
  <c r="I3101" i="6"/>
  <c r="I3102" i="6"/>
  <c r="I3103" i="6"/>
  <c r="I3104" i="6"/>
  <c r="I3105" i="6"/>
  <c r="I3106" i="6"/>
  <c r="I3107" i="6"/>
  <c r="I3108" i="6"/>
  <c r="I3109" i="6"/>
  <c r="I3110" i="6"/>
  <c r="I3111" i="6"/>
  <c r="I3112" i="6"/>
  <c r="I3113" i="6"/>
  <c r="I3114" i="6"/>
  <c r="I3115" i="6"/>
  <c r="I3116" i="6"/>
  <c r="I3117" i="6"/>
  <c r="I3118" i="6"/>
  <c r="I3119" i="6"/>
  <c r="I3120" i="6"/>
  <c r="I3121" i="6"/>
  <c r="I3122" i="6"/>
  <c r="I3123" i="6"/>
  <c r="I3124" i="6"/>
  <c r="I3125" i="6"/>
  <c r="I3126" i="6"/>
  <c r="I3127" i="6"/>
  <c r="I3128" i="6"/>
  <c r="I3129" i="6"/>
  <c r="I3130" i="6"/>
  <c r="I3131" i="6"/>
  <c r="I3132" i="6"/>
  <c r="I3133" i="6"/>
  <c r="I3134" i="6"/>
  <c r="I3135" i="6"/>
  <c r="I3136" i="6"/>
  <c r="I3137" i="6"/>
  <c r="I3138" i="6"/>
  <c r="I3139" i="6"/>
  <c r="I3140" i="6"/>
  <c r="I3141" i="6"/>
  <c r="I3142" i="6"/>
  <c r="I3143" i="6"/>
  <c r="I3144" i="6"/>
  <c r="I3145" i="6"/>
  <c r="I3146" i="6"/>
  <c r="I3147" i="6"/>
  <c r="I3148" i="6"/>
  <c r="I3149" i="6"/>
  <c r="I3150" i="6"/>
  <c r="I3151" i="6"/>
  <c r="I3152" i="6"/>
  <c r="I3153" i="6"/>
  <c r="I3154" i="6"/>
  <c r="I3155" i="6"/>
  <c r="I3156" i="6"/>
  <c r="I3157" i="6"/>
  <c r="I3158" i="6"/>
  <c r="I3159" i="6"/>
  <c r="I3160" i="6"/>
  <c r="I3161" i="6"/>
  <c r="I3162" i="6"/>
  <c r="I3163" i="6"/>
  <c r="I3164" i="6"/>
  <c r="I3165" i="6"/>
  <c r="I3166" i="6"/>
  <c r="I3167" i="6"/>
  <c r="I3168" i="6"/>
  <c r="I3169" i="6"/>
  <c r="I3170" i="6"/>
  <c r="I3171" i="6"/>
  <c r="I3172" i="6"/>
  <c r="I3173" i="6"/>
  <c r="I3174" i="6"/>
  <c r="I3175" i="6"/>
  <c r="I3176" i="6"/>
  <c r="I3177" i="6"/>
  <c r="I3178" i="6"/>
  <c r="I3179" i="6"/>
  <c r="I3180" i="6"/>
  <c r="I3181" i="6"/>
  <c r="I3182" i="6"/>
  <c r="I3183" i="6"/>
  <c r="I3184" i="6"/>
  <c r="I3185" i="6"/>
  <c r="I3186" i="6"/>
  <c r="I3187" i="6"/>
  <c r="I3188" i="6"/>
  <c r="I3189" i="6"/>
  <c r="I3190" i="6"/>
  <c r="I3191" i="6"/>
  <c r="I3192" i="6"/>
  <c r="I3193" i="6"/>
  <c r="I3194" i="6"/>
  <c r="I3195" i="6"/>
  <c r="I3196" i="6"/>
  <c r="I3197" i="6"/>
  <c r="I3198" i="6"/>
  <c r="I3199" i="6"/>
  <c r="I3200" i="6"/>
  <c r="I3201" i="6"/>
  <c r="I3202" i="6"/>
  <c r="I3203" i="6"/>
  <c r="I3204" i="6"/>
  <c r="I3205" i="6"/>
  <c r="I3206" i="6"/>
  <c r="I3207" i="6"/>
  <c r="I3208" i="6"/>
  <c r="I3209" i="6"/>
  <c r="I3210" i="6"/>
  <c r="I3211" i="6"/>
  <c r="I3212" i="6"/>
  <c r="I3213" i="6"/>
  <c r="I3214" i="6"/>
  <c r="I3215" i="6"/>
  <c r="I3216" i="6"/>
  <c r="I3217" i="6"/>
  <c r="I3218" i="6"/>
  <c r="I3219" i="6"/>
  <c r="I3220" i="6"/>
  <c r="I3221" i="6"/>
  <c r="I3222" i="6"/>
  <c r="I3223" i="6"/>
  <c r="I3224" i="6"/>
  <c r="I3225" i="6"/>
  <c r="I3226" i="6"/>
  <c r="I3227" i="6"/>
  <c r="I3228" i="6"/>
  <c r="I3229" i="6"/>
  <c r="I3230" i="6"/>
  <c r="I3231" i="6"/>
  <c r="I3232" i="6"/>
  <c r="I3233" i="6"/>
  <c r="I3234" i="6"/>
  <c r="I3235" i="6"/>
  <c r="I3236" i="6"/>
  <c r="I3237" i="6"/>
  <c r="I3238" i="6"/>
  <c r="I3239" i="6"/>
  <c r="I3240" i="6"/>
  <c r="I3241" i="6"/>
  <c r="I3242" i="6"/>
  <c r="I3243" i="6"/>
  <c r="I3244" i="6"/>
  <c r="I3245" i="6"/>
  <c r="I3246" i="6"/>
  <c r="I3247" i="6"/>
  <c r="I3248" i="6"/>
  <c r="I3249" i="6"/>
  <c r="I3250" i="6"/>
  <c r="I3251" i="6"/>
  <c r="I3252" i="6"/>
  <c r="I3253" i="6"/>
  <c r="I3254" i="6"/>
  <c r="I3255" i="6"/>
  <c r="I3256" i="6"/>
  <c r="I3257" i="6"/>
  <c r="I3258" i="6"/>
  <c r="I3259" i="6"/>
  <c r="I3260" i="6"/>
  <c r="I3261" i="6"/>
  <c r="I3262" i="6"/>
  <c r="I3263" i="6"/>
  <c r="I3264" i="6"/>
  <c r="I3265" i="6"/>
  <c r="I3266" i="6"/>
  <c r="I3267" i="6"/>
  <c r="I3268" i="6"/>
  <c r="I3269" i="6"/>
  <c r="I3270" i="6"/>
  <c r="I3271" i="6"/>
  <c r="I3272" i="6"/>
  <c r="I3273" i="6"/>
  <c r="I3274" i="6"/>
  <c r="I3275" i="6"/>
  <c r="I3276" i="6"/>
  <c r="I3277" i="6"/>
  <c r="I3278" i="6"/>
  <c r="I3279" i="6"/>
  <c r="I3280" i="6"/>
  <c r="I3281" i="6"/>
  <c r="I3282" i="6"/>
  <c r="I3283" i="6"/>
  <c r="I3284" i="6"/>
  <c r="I3285" i="6"/>
  <c r="I3286" i="6"/>
  <c r="I3287" i="6"/>
  <c r="I3288" i="6"/>
  <c r="I3289" i="6"/>
  <c r="I3290" i="6"/>
  <c r="I3291" i="6"/>
  <c r="I3292" i="6"/>
  <c r="I3293" i="6"/>
  <c r="I3294" i="6"/>
  <c r="I3295" i="6"/>
  <c r="I3296" i="6"/>
  <c r="I3297" i="6"/>
  <c r="I3298" i="6"/>
  <c r="I3299" i="6"/>
  <c r="I3300" i="6"/>
  <c r="I3301" i="6"/>
  <c r="I3302" i="6"/>
  <c r="I3303" i="6"/>
  <c r="I3304" i="6"/>
  <c r="I3305" i="6"/>
  <c r="I3306" i="6"/>
  <c r="I3307" i="6"/>
  <c r="I3308" i="6"/>
  <c r="I3309" i="6"/>
  <c r="I3310" i="6"/>
  <c r="I3311" i="6"/>
  <c r="I3312" i="6"/>
  <c r="I3313" i="6"/>
  <c r="I3314" i="6"/>
  <c r="I3315" i="6"/>
  <c r="I3316" i="6"/>
  <c r="I3317" i="6"/>
  <c r="I3318" i="6"/>
  <c r="I3319" i="6"/>
  <c r="I3320" i="6"/>
  <c r="I3321" i="6"/>
  <c r="I3322" i="6"/>
  <c r="I3323" i="6"/>
  <c r="I3324" i="6"/>
  <c r="I3325" i="6"/>
  <c r="I3326" i="6"/>
  <c r="I3327" i="6"/>
  <c r="I3328" i="6"/>
  <c r="I3329" i="6"/>
  <c r="I3330" i="6"/>
  <c r="I3331" i="6"/>
  <c r="I3332" i="6"/>
  <c r="I3333" i="6"/>
  <c r="I3334" i="6"/>
  <c r="I3335" i="6"/>
  <c r="I3336" i="6"/>
  <c r="I3337" i="6"/>
  <c r="I3338" i="6"/>
  <c r="I3339" i="6"/>
  <c r="I3340" i="6"/>
  <c r="I3341" i="6"/>
  <c r="I3342" i="6"/>
  <c r="I3343" i="6"/>
  <c r="I3344" i="6"/>
  <c r="I3345" i="6"/>
  <c r="I3346" i="6"/>
  <c r="I3347" i="6"/>
  <c r="I3348" i="6"/>
  <c r="I3349" i="6"/>
  <c r="I3350" i="6"/>
  <c r="I3351" i="6"/>
  <c r="I3352" i="6"/>
  <c r="I3353" i="6"/>
  <c r="I3354" i="6"/>
  <c r="I3355" i="6"/>
  <c r="I3356" i="6"/>
  <c r="I3357" i="6"/>
  <c r="I3358" i="6"/>
  <c r="I3359" i="6"/>
  <c r="I3360" i="6"/>
  <c r="I3361" i="6"/>
  <c r="I3362" i="6"/>
  <c r="I3363" i="6"/>
  <c r="I3364" i="6"/>
  <c r="I3365" i="6"/>
  <c r="I3366" i="6"/>
  <c r="I3367" i="6"/>
  <c r="I3368" i="6"/>
  <c r="I3369" i="6"/>
  <c r="I3370" i="6"/>
  <c r="I3371" i="6"/>
  <c r="I3372" i="6"/>
  <c r="I3373" i="6"/>
  <c r="I3374" i="6"/>
  <c r="I3375" i="6"/>
  <c r="I3376" i="6"/>
  <c r="I3377" i="6"/>
  <c r="I3378" i="6"/>
  <c r="I3379" i="6"/>
  <c r="I3380" i="6"/>
  <c r="I3381" i="6"/>
  <c r="I3382" i="6"/>
  <c r="I3383" i="6"/>
  <c r="I3384" i="6"/>
  <c r="I3385" i="6"/>
  <c r="I3386" i="6"/>
  <c r="I3387" i="6"/>
  <c r="I3388" i="6"/>
  <c r="I3389" i="6"/>
  <c r="I3390" i="6"/>
  <c r="I3391" i="6"/>
  <c r="I3392" i="6"/>
  <c r="I3393" i="6"/>
  <c r="I3394" i="6"/>
  <c r="I3395" i="6"/>
  <c r="I3396" i="6"/>
  <c r="I3397" i="6"/>
  <c r="I3398" i="6"/>
  <c r="I3399" i="6"/>
  <c r="I3400" i="6"/>
  <c r="I3401" i="6"/>
  <c r="I3402" i="6"/>
  <c r="I3403" i="6"/>
  <c r="I3404" i="6"/>
  <c r="I3405" i="6"/>
  <c r="I3406" i="6"/>
  <c r="I3407" i="6"/>
  <c r="I3408" i="6"/>
  <c r="I3409" i="6"/>
  <c r="I3410" i="6"/>
  <c r="I3411" i="6"/>
  <c r="I3412" i="6"/>
  <c r="I3413" i="6"/>
  <c r="I3414" i="6"/>
  <c r="I3415" i="6"/>
  <c r="I3416" i="6"/>
  <c r="I3417" i="6"/>
  <c r="I3418" i="6"/>
  <c r="I3419" i="6"/>
  <c r="I3420" i="6"/>
  <c r="I3421" i="6"/>
  <c r="I3422" i="6"/>
  <c r="I3423" i="6"/>
  <c r="I3424" i="6"/>
  <c r="I3425" i="6"/>
  <c r="I3426" i="6"/>
  <c r="I3427" i="6"/>
  <c r="I3428" i="6"/>
  <c r="I3429" i="6"/>
  <c r="I3430" i="6"/>
  <c r="I3431" i="6"/>
  <c r="I3432" i="6"/>
  <c r="I3433" i="6"/>
  <c r="I3434" i="6"/>
  <c r="I3435" i="6"/>
  <c r="I3436" i="6"/>
  <c r="I3437" i="6"/>
  <c r="I3438" i="6"/>
  <c r="I3439" i="6"/>
  <c r="I3440" i="6"/>
  <c r="I3441" i="6"/>
  <c r="I3442" i="6"/>
  <c r="I3443" i="6"/>
  <c r="I3444" i="6"/>
  <c r="I3445" i="6"/>
  <c r="I3446" i="6"/>
  <c r="I3447" i="6"/>
  <c r="I3448" i="6"/>
  <c r="I3449" i="6"/>
  <c r="I3450" i="6"/>
  <c r="I3451" i="6"/>
  <c r="I3452" i="6"/>
  <c r="I3453" i="6"/>
  <c r="I3454" i="6"/>
  <c r="I3455" i="6"/>
  <c r="I3456" i="6"/>
  <c r="I3457" i="6"/>
  <c r="I3458" i="6"/>
  <c r="I3459" i="6"/>
  <c r="I3460" i="6"/>
  <c r="I3461" i="6"/>
  <c r="I3462" i="6"/>
  <c r="I3463" i="6"/>
  <c r="I3464" i="6"/>
  <c r="I3465" i="6"/>
  <c r="I3466" i="6"/>
  <c r="I3467" i="6"/>
  <c r="I3468" i="6"/>
  <c r="I3469" i="6"/>
  <c r="I3470" i="6"/>
  <c r="I3471" i="6"/>
  <c r="I3472" i="6"/>
  <c r="I3473" i="6"/>
  <c r="I3474" i="6"/>
  <c r="I3475" i="6"/>
  <c r="I3476" i="6"/>
  <c r="I3477" i="6"/>
  <c r="I3478" i="6"/>
  <c r="I3479" i="6"/>
  <c r="I3480" i="6"/>
  <c r="I3481" i="6"/>
  <c r="I3482" i="6"/>
  <c r="I3483" i="6"/>
  <c r="I3484" i="6"/>
  <c r="I3485" i="6"/>
  <c r="I3486" i="6"/>
  <c r="I3487" i="6"/>
  <c r="I3488" i="6"/>
  <c r="I3489" i="6"/>
  <c r="I3490" i="6"/>
  <c r="I3491" i="6"/>
  <c r="I3492" i="6"/>
  <c r="I3493" i="6"/>
  <c r="I3494" i="6"/>
  <c r="I3495" i="6"/>
  <c r="I3496" i="6"/>
  <c r="I3497" i="6"/>
  <c r="I3498" i="6"/>
  <c r="I3499" i="6"/>
  <c r="I3500" i="6"/>
  <c r="I3501" i="6"/>
  <c r="I3502" i="6"/>
  <c r="I3503" i="6"/>
  <c r="I3504" i="6"/>
  <c r="I3505" i="6"/>
  <c r="I3506" i="6"/>
  <c r="I3507" i="6"/>
  <c r="I3508" i="6"/>
  <c r="I3509" i="6"/>
  <c r="I3510" i="6"/>
  <c r="I3511" i="6"/>
  <c r="I3512" i="6"/>
  <c r="I3513" i="6"/>
  <c r="I3514" i="6"/>
  <c r="I3515" i="6"/>
  <c r="I3516" i="6"/>
  <c r="I3517" i="6"/>
  <c r="I3518" i="6"/>
  <c r="I3519" i="6"/>
  <c r="I3520" i="6"/>
  <c r="I3521" i="6"/>
  <c r="I3522" i="6"/>
  <c r="I3523" i="6"/>
  <c r="I3524" i="6"/>
  <c r="I3525" i="6"/>
  <c r="I3526" i="6"/>
  <c r="I3527" i="6"/>
  <c r="I3528" i="6"/>
  <c r="I3529" i="6"/>
  <c r="I3530" i="6"/>
  <c r="I3531" i="6"/>
  <c r="I3532" i="6"/>
  <c r="I3533" i="6"/>
  <c r="I3534" i="6"/>
  <c r="I3535" i="6"/>
  <c r="I3536" i="6"/>
  <c r="I3537" i="6"/>
  <c r="I3538" i="6"/>
  <c r="I3539" i="6"/>
  <c r="I3540" i="6"/>
  <c r="I3541" i="6"/>
  <c r="I3542" i="6"/>
  <c r="I3543" i="6"/>
  <c r="I3544" i="6"/>
  <c r="I3545" i="6"/>
  <c r="I3546" i="6"/>
  <c r="I3547" i="6"/>
  <c r="I3548" i="6"/>
  <c r="I3549" i="6"/>
  <c r="I3550" i="6"/>
  <c r="I3551" i="6"/>
  <c r="I3552" i="6"/>
  <c r="I3553" i="6"/>
  <c r="I3554" i="6"/>
  <c r="I3555" i="6"/>
  <c r="I3556" i="6"/>
  <c r="I3557" i="6"/>
  <c r="I3558" i="6"/>
  <c r="I3559" i="6"/>
  <c r="I3560" i="6"/>
  <c r="I3561" i="6"/>
  <c r="I3562" i="6"/>
  <c r="I3563" i="6"/>
  <c r="I3564" i="6"/>
  <c r="I3565" i="6"/>
  <c r="I3566" i="6"/>
  <c r="I3567" i="6"/>
  <c r="I3568" i="6"/>
  <c r="I3569" i="6"/>
  <c r="I3570" i="6"/>
  <c r="I3571" i="6"/>
  <c r="I3572" i="6"/>
  <c r="I3573" i="6"/>
  <c r="I3574" i="6"/>
  <c r="I3575" i="6"/>
  <c r="I3576" i="6"/>
  <c r="I3577" i="6"/>
  <c r="I3578" i="6"/>
  <c r="I3579" i="6"/>
  <c r="I3580" i="6"/>
  <c r="I3581" i="6"/>
  <c r="I3582" i="6"/>
  <c r="I3583" i="6"/>
  <c r="I3584" i="6"/>
  <c r="I3585" i="6"/>
  <c r="I3586" i="6"/>
  <c r="I3587" i="6"/>
  <c r="I3588" i="6"/>
  <c r="I3589" i="6"/>
  <c r="I3590" i="6"/>
  <c r="I3591" i="6"/>
  <c r="I3592" i="6"/>
  <c r="I3593" i="6"/>
  <c r="I3594" i="6"/>
  <c r="I3595" i="6"/>
  <c r="I3596" i="6"/>
  <c r="I3597" i="6"/>
  <c r="I3598" i="6"/>
  <c r="I3599" i="6"/>
  <c r="I3600" i="6"/>
  <c r="I3601" i="6"/>
  <c r="I3602" i="6"/>
  <c r="I3603" i="6"/>
  <c r="I3604" i="6"/>
  <c r="I3605" i="6"/>
  <c r="I3606" i="6"/>
  <c r="I3607" i="6"/>
  <c r="I3608" i="6"/>
  <c r="I3609" i="6"/>
  <c r="I3610" i="6"/>
  <c r="I3611" i="6"/>
  <c r="I3612" i="6"/>
  <c r="I3613" i="6"/>
  <c r="I3614" i="6"/>
  <c r="I3615" i="6"/>
  <c r="I3616" i="6"/>
  <c r="I3617" i="6"/>
  <c r="I3618" i="6"/>
  <c r="I3619" i="6"/>
  <c r="I3620" i="6"/>
  <c r="I3621" i="6"/>
  <c r="I3622" i="6"/>
  <c r="I3623" i="6"/>
  <c r="I3624" i="6"/>
  <c r="I3625" i="6"/>
  <c r="I3626" i="6"/>
  <c r="I3627" i="6"/>
  <c r="I3628" i="6"/>
  <c r="I3629" i="6"/>
  <c r="I3630" i="6"/>
  <c r="I3631" i="6"/>
  <c r="I3632" i="6"/>
  <c r="I3633" i="6"/>
  <c r="I3634" i="6"/>
  <c r="I3635" i="6"/>
  <c r="I3636" i="6"/>
  <c r="I3637" i="6"/>
  <c r="I3638" i="6"/>
  <c r="I3639" i="6"/>
  <c r="I3640" i="6"/>
  <c r="I3641" i="6"/>
  <c r="I3642" i="6"/>
  <c r="I3643" i="6"/>
  <c r="I3644" i="6"/>
  <c r="I3645" i="6"/>
  <c r="I3646" i="6"/>
  <c r="I3647" i="6"/>
  <c r="I3648" i="6"/>
  <c r="I3649" i="6"/>
  <c r="I3650" i="6"/>
  <c r="I3651" i="6"/>
  <c r="I3652" i="6"/>
  <c r="I3653" i="6"/>
  <c r="I3654" i="6"/>
  <c r="I3655" i="6"/>
  <c r="I3656" i="6"/>
  <c r="I3657" i="6"/>
  <c r="I3658" i="6"/>
  <c r="I3659" i="6"/>
  <c r="I3660" i="6"/>
  <c r="I3661" i="6"/>
  <c r="I3662" i="6"/>
  <c r="I3663" i="6"/>
  <c r="I3664" i="6"/>
  <c r="I3665" i="6"/>
  <c r="I3666" i="6"/>
  <c r="I3667" i="6"/>
  <c r="I3668" i="6"/>
  <c r="I3669" i="6"/>
  <c r="I3670" i="6"/>
  <c r="I3671" i="6"/>
  <c r="I3672" i="6"/>
  <c r="I3673" i="6"/>
  <c r="I3674" i="6"/>
  <c r="I3675" i="6"/>
  <c r="I3676" i="6"/>
  <c r="I3677" i="6"/>
  <c r="I3678" i="6"/>
  <c r="I3679" i="6"/>
  <c r="I3680" i="6"/>
  <c r="I3681" i="6"/>
  <c r="I3682" i="6"/>
  <c r="I3683" i="6"/>
  <c r="I3684" i="6"/>
  <c r="I3685" i="6"/>
  <c r="I3686" i="6"/>
  <c r="I3687" i="6"/>
  <c r="I3688" i="6"/>
  <c r="I3689" i="6"/>
  <c r="I3690" i="6"/>
  <c r="I3691" i="6"/>
  <c r="I3692" i="6"/>
  <c r="I3693" i="6"/>
  <c r="I3694" i="6"/>
  <c r="I3695" i="6"/>
  <c r="I3696" i="6"/>
  <c r="I3697" i="6"/>
  <c r="I3698" i="6"/>
  <c r="I3699" i="6"/>
  <c r="I3700" i="6"/>
  <c r="I3701" i="6"/>
  <c r="I3702" i="6"/>
  <c r="I3703" i="6"/>
  <c r="I3704" i="6"/>
  <c r="I3705" i="6"/>
  <c r="I3706" i="6"/>
  <c r="I3707" i="6"/>
  <c r="I3708" i="6"/>
  <c r="I3709" i="6"/>
  <c r="I3710" i="6"/>
  <c r="I3711" i="6"/>
  <c r="I3712" i="6"/>
  <c r="I3713" i="6"/>
  <c r="I3714" i="6"/>
  <c r="I3715" i="6"/>
  <c r="I3716" i="6"/>
  <c r="I3717" i="6"/>
  <c r="I3718" i="6"/>
  <c r="I3719" i="6"/>
  <c r="I3720" i="6"/>
  <c r="I3721" i="6"/>
  <c r="I3722" i="6"/>
  <c r="I3723" i="6"/>
  <c r="I3724" i="6"/>
  <c r="I3725" i="6"/>
  <c r="I3726" i="6"/>
  <c r="I3727" i="6"/>
  <c r="I3728" i="6"/>
  <c r="I3729" i="6"/>
  <c r="I3730" i="6"/>
  <c r="I3731" i="6"/>
  <c r="I3732" i="6"/>
  <c r="I3733" i="6"/>
  <c r="I3734" i="6"/>
  <c r="I3735" i="6"/>
  <c r="I3736" i="6"/>
  <c r="I3737" i="6"/>
  <c r="I3738" i="6"/>
  <c r="I3739" i="6"/>
  <c r="I3740" i="6"/>
  <c r="I3741" i="6"/>
  <c r="I3742" i="6"/>
  <c r="I3743" i="6"/>
  <c r="I3744" i="6"/>
  <c r="I3745" i="6"/>
  <c r="I3746" i="6"/>
  <c r="I3747" i="6"/>
  <c r="I3748" i="6"/>
  <c r="I3749" i="6"/>
  <c r="I3750" i="6"/>
  <c r="I3751" i="6"/>
  <c r="I3752" i="6"/>
  <c r="I3753" i="6"/>
  <c r="I3754" i="6"/>
  <c r="I3755" i="6"/>
  <c r="I3756" i="6"/>
  <c r="I3757" i="6"/>
  <c r="I3758" i="6"/>
  <c r="I3759" i="6"/>
  <c r="I3760" i="6"/>
  <c r="I3761" i="6"/>
  <c r="I3762" i="6"/>
  <c r="I3763" i="6"/>
  <c r="I3764" i="6"/>
  <c r="I3765" i="6"/>
  <c r="I3766" i="6"/>
  <c r="I3767" i="6"/>
  <c r="I3768" i="6"/>
  <c r="I3769" i="6"/>
  <c r="I3770" i="6"/>
  <c r="I3771" i="6"/>
  <c r="I3772" i="6"/>
  <c r="I3773" i="6"/>
  <c r="I3774" i="6"/>
  <c r="I3775" i="6"/>
  <c r="I3776" i="6"/>
  <c r="I3777" i="6"/>
  <c r="I3778" i="6"/>
  <c r="I3779" i="6"/>
  <c r="I3780" i="6"/>
  <c r="I3781" i="6"/>
  <c r="I3782" i="6"/>
  <c r="I3783" i="6"/>
  <c r="I3784" i="6"/>
  <c r="I3785" i="6"/>
  <c r="I3786" i="6"/>
  <c r="I3787" i="6"/>
  <c r="I3788" i="6"/>
  <c r="I3789" i="6"/>
  <c r="I3790" i="6"/>
  <c r="I3791" i="6"/>
  <c r="I3792" i="6"/>
  <c r="I3793" i="6"/>
  <c r="I3794" i="6"/>
  <c r="I3795" i="6"/>
  <c r="I3796" i="6"/>
  <c r="I3797" i="6"/>
  <c r="I3798" i="6"/>
  <c r="I3799" i="6"/>
  <c r="I3800" i="6"/>
  <c r="I3801" i="6"/>
  <c r="I3802" i="6"/>
  <c r="I3803" i="6"/>
  <c r="I3804" i="6"/>
  <c r="I3805" i="6"/>
  <c r="I3806" i="6"/>
  <c r="I3807" i="6"/>
  <c r="I3808" i="6"/>
  <c r="I3809" i="6"/>
  <c r="I3810" i="6"/>
  <c r="I3811" i="6"/>
  <c r="I3812" i="6"/>
  <c r="I3813" i="6"/>
  <c r="I3814" i="6"/>
  <c r="I3815" i="6"/>
  <c r="I3816" i="6"/>
  <c r="I3817" i="6"/>
  <c r="I3818" i="6"/>
  <c r="I3819" i="6"/>
  <c r="I3820" i="6"/>
  <c r="I3821" i="6"/>
  <c r="I3822" i="6"/>
  <c r="I3823" i="6"/>
  <c r="I3824" i="6"/>
  <c r="I3825" i="6"/>
  <c r="I3826" i="6"/>
  <c r="I3827" i="6"/>
  <c r="I3828" i="6"/>
  <c r="I3829" i="6"/>
  <c r="I3830" i="6"/>
  <c r="I3831" i="6"/>
  <c r="I3832" i="6"/>
  <c r="I3833" i="6"/>
  <c r="I3834" i="6"/>
  <c r="I3835" i="6"/>
  <c r="I3836" i="6"/>
  <c r="I3837" i="6"/>
  <c r="I3838" i="6"/>
  <c r="I3839" i="6"/>
  <c r="I3840" i="6"/>
  <c r="I3841" i="6"/>
  <c r="I3842" i="6"/>
  <c r="I3843" i="6"/>
  <c r="I3844" i="6"/>
  <c r="I3845" i="6"/>
  <c r="I3846" i="6"/>
  <c r="I3847" i="6"/>
  <c r="I3848" i="6"/>
  <c r="I3849" i="6"/>
  <c r="I3850" i="6"/>
  <c r="I3851" i="6"/>
  <c r="I3852" i="6"/>
  <c r="I3853" i="6"/>
  <c r="I3854" i="6"/>
  <c r="I3855" i="6"/>
  <c r="I3856" i="6"/>
  <c r="I3857" i="6"/>
  <c r="I3858" i="6"/>
  <c r="I3859" i="6"/>
  <c r="I3860" i="6"/>
  <c r="I3861" i="6"/>
  <c r="I3862" i="6"/>
  <c r="I3863" i="6"/>
  <c r="I3864" i="6"/>
  <c r="I3865" i="6"/>
  <c r="I3866" i="6"/>
  <c r="I3867" i="6"/>
  <c r="I3868" i="6"/>
  <c r="I3869" i="6"/>
  <c r="I3870" i="6"/>
  <c r="I3871" i="6"/>
  <c r="I3872" i="6"/>
  <c r="I3873" i="6"/>
  <c r="I3874" i="6"/>
  <c r="I3875" i="6"/>
  <c r="I3876" i="6"/>
  <c r="I3877" i="6"/>
  <c r="I3878" i="6"/>
  <c r="I3879" i="6"/>
  <c r="I3880" i="6"/>
  <c r="I3881" i="6"/>
  <c r="I3882" i="6"/>
  <c r="I3883" i="6"/>
  <c r="I3884" i="6"/>
  <c r="I3885" i="6"/>
  <c r="I3886" i="6"/>
  <c r="I3887" i="6"/>
  <c r="I3888" i="6"/>
  <c r="I3889" i="6"/>
  <c r="I3890" i="6"/>
  <c r="I3891" i="6"/>
  <c r="I3892" i="6"/>
  <c r="I3893" i="6"/>
  <c r="I3894" i="6"/>
  <c r="I3895" i="6"/>
  <c r="I3896" i="6"/>
  <c r="I3897" i="6"/>
  <c r="I3898" i="6"/>
  <c r="I3899" i="6"/>
  <c r="I3900" i="6"/>
  <c r="I3901" i="6"/>
  <c r="I3902" i="6"/>
  <c r="I3903" i="6"/>
  <c r="I3904" i="6"/>
  <c r="I3905" i="6"/>
  <c r="I3906" i="6"/>
  <c r="I3907" i="6"/>
  <c r="I3908" i="6"/>
  <c r="I3909" i="6"/>
  <c r="I3910" i="6"/>
  <c r="I3911" i="6"/>
  <c r="I3912" i="6"/>
  <c r="I3913" i="6"/>
  <c r="I3914" i="6"/>
  <c r="I3915" i="6"/>
  <c r="I3916" i="6"/>
  <c r="I3917" i="6"/>
  <c r="I3918" i="6"/>
  <c r="I3919" i="6"/>
  <c r="I3920" i="6"/>
  <c r="I3921" i="6"/>
  <c r="I3922" i="6"/>
  <c r="I3923" i="6"/>
  <c r="I3924" i="6"/>
  <c r="I3925" i="6"/>
  <c r="I3926" i="6"/>
  <c r="I3927" i="6"/>
  <c r="I3928" i="6"/>
  <c r="I3929" i="6"/>
  <c r="I3930" i="6"/>
  <c r="I3931" i="6"/>
  <c r="I3932" i="6"/>
  <c r="I3933" i="6"/>
  <c r="I3934" i="6"/>
  <c r="I3935" i="6"/>
  <c r="I3936" i="6"/>
  <c r="I3937" i="6"/>
  <c r="I3938" i="6"/>
  <c r="I3939" i="6"/>
  <c r="I3940" i="6"/>
  <c r="I3941" i="6"/>
  <c r="I3942" i="6"/>
  <c r="I3943" i="6"/>
  <c r="I3944" i="6"/>
  <c r="I3945" i="6"/>
  <c r="I3946" i="6"/>
  <c r="I3947" i="6"/>
  <c r="I3948" i="6"/>
  <c r="I3949" i="6"/>
  <c r="I3950" i="6"/>
  <c r="I3951" i="6"/>
  <c r="I3952" i="6"/>
  <c r="I3953" i="6"/>
  <c r="I3954" i="6"/>
  <c r="I3955" i="6"/>
  <c r="I3956" i="6"/>
  <c r="I3957" i="6"/>
  <c r="I3958" i="6"/>
  <c r="I3959" i="6"/>
  <c r="I3960" i="6"/>
  <c r="I3961" i="6"/>
  <c r="I3962" i="6"/>
  <c r="I3963" i="6"/>
  <c r="I3964" i="6"/>
  <c r="I3965" i="6"/>
  <c r="I3966" i="6"/>
  <c r="I3967" i="6"/>
  <c r="I3968" i="6"/>
  <c r="I3969" i="6"/>
  <c r="I3970" i="6"/>
  <c r="I3971" i="6"/>
  <c r="I3972" i="6"/>
  <c r="I3973" i="6"/>
  <c r="I3974" i="6"/>
  <c r="I3975" i="6"/>
  <c r="I3976" i="6"/>
  <c r="I3977" i="6"/>
  <c r="I3978" i="6"/>
  <c r="I3979" i="6"/>
  <c r="I3980" i="6"/>
  <c r="I3981" i="6"/>
  <c r="I3982" i="6"/>
  <c r="I3983" i="6"/>
  <c r="I3984" i="6"/>
  <c r="I3985" i="6"/>
  <c r="I3986" i="6"/>
  <c r="I3987" i="6"/>
  <c r="I3988" i="6"/>
  <c r="I3989" i="6"/>
  <c r="I3990" i="6"/>
  <c r="I3991" i="6"/>
  <c r="I3992" i="6"/>
  <c r="I3993" i="6"/>
  <c r="I3994" i="6"/>
  <c r="I3995" i="6"/>
  <c r="I3996" i="6"/>
  <c r="I3997" i="6"/>
  <c r="I3998" i="6"/>
  <c r="I3999" i="6"/>
  <c r="I4000" i="6"/>
  <c r="I4001" i="6"/>
  <c r="I4002" i="6"/>
  <c r="I4003" i="6"/>
  <c r="I4004" i="6"/>
  <c r="I4005" i="6"/>
  <c r="I4006" i="6"/>
  <c r="I4007" i="6"/>
  <c r="I4008" i="6"/>
  <c r="I4009" i="6"/>
  <c r="I4010" i="6"/>
  <c r="I4011" i="6"/>
  <c r="I4012" i="6"/>
  <c r="I4013" i="6"/>
  <c r="I4014" i="6"/>
  <c r="I4015" i="6"/>
  <c r="I4016" i="6"/>
  <c r="I4017" i="6"/>
  <c r="I4018" i="6"/>
  <c r="I4019" i="6"/>
  <c r="I4020" i="6"/>
  <c r="I4021" i="6"/>
  <c r="I4022" i="6"/>
  <c r="I4023" i="6"/>
  <c r="I4024" i="6"/>
  <c r="I4025" i="6"/>
  <c r="I4026" i="6"/>
  <c r="I4027" i="6"/>
  <c r="I4028" i="6"/>
  <c r="I4029" i="6"/>
  <c r="I4030" i="6"/>
  <c r="I4031" i="6"/>
  <c r="I4032" i="6"/>
  <c r="I4033" i="6"/>
  <c r="I4034" i="6"/>
  <c r="I4035" i="6"/>
  <c r="I4036" i="6"/>
  <c r="I4037" i="6"/>
  <c r="I4038" i="6"/>
  <c r="I4039" i="6"/>
  <c r="I4040" i="6"/>
  <c r="I4041" i="6"/>
  <c r="I4042" i="6"/>
  <c r="I4043" i="6"/>
  <c r="I4044" i="6"/>
  <c r="I4045" i="6"/>
  <c r="I4046" i="6"/>
  <c r="I4047" i="6"/>
  <c r="I4048" i="6"/>
  <c r="I4049" i="6"/>
  <c r="I4050" i="6"/>
  <c r="I4051" i="6"/>
  <c r="I4052" i="6"/>
  <c r="I4053" i="6"/>
  <c r="I4054" i="6"/>
  <c r="I4055" i="6"/>
  <c r="I4056" i="6"/>
  <c r="I4057" i="6"/>
  <c r="I4058" i="6"/>
  <c r="I4059" i="6"/>
  <c r="I4060" i="6"/>
  <c r="I4061" i="6"/>
  <c r="I4062" i="6"/>
  <c r="I4063" i="6"/>
  <c r="I4064" i="6"/>
  <c r="I4065" i="6"/>
  <c r="I4066" i="6"/>
  <c r="I4067" i="6"/>
  <c r="I4068" i="6"/>
  <c r="I4069" i="6"/>
  <c r="I4070" i="6"/>
  <c r="I4071" i="6"/>
  <c r="I4072" i="6"/>
  <c r="I4073" i="6"/>
  <c r="I4074" i="6"/>
  <c r="I4075" i="6"/>
  <c r="I4076" i="6"/>
  <c r="I4077" i="6"/>
  <c r="I4078" i="6"/>
  <c r="I4079" i="6"/>
  <c r="I4080" i="6"/>
  <c r="I4081" i="6"/>
  <c r="I4082" i="6"/>
  <c r="I4083" i="6"/>
  <c r="I4084" i="6"/>
  <c r="I4085" i="6"/>
  <c r="I4086" i="6"/>
  <c r="I4087" i="6"/>
  <c r="I4088" i="6"/>
  <c r="I4089" i="6"/>
  <c r="I4090" i="6"/>
  <c r="I4091" i="6"/>
  <c r="I4092" i="6"/>
  <c r="I4093" i="6"/>
  <c r="I4094" i="6"/>
  <c r="I4095" i="6"/>
  <c r="I4096" i="6"/>
  <c r="I4097" i="6"/>
  <c r="I4098" i="6"/>
  <c r="I4099" i="6"/>
  <c r="I4100" i="6"/>
  <c r="I4101" i="6"/>
  <c r="I4102" i="6"/>
  <c r="I4103" i="6"/>
  <c r="I4104" i="6"/>
  <c r="I4105" i="6"/>
  <c r="I4106" i="6"/>
  <c r="I4107" i="6"/>
  <c r="I4108" i="6"/>
  <c r="I4109" i="6"/>
  <c r="I4110" i="6"/>
  <c r="I4111" i="6"/>
  <c r="I4112" i="6"/>
  <c r="I4113" i="6"/>
  <c r="I4114" i="6"/>
  <c r="I4115" i="6"/>
  <c r="I4116" i="6"/>
  <c r="I4117" i="6"/>
  <c r="I4118" i="6"/>
  <c r="I4119" i="6"/>
  <c r="I4120" i="6"/>
  <c r="I4121" i="6"/>
  <c r="I4122" i="6"/>
  <c r="I4123" i="6"/>
  <c r="I4124" i="6"/>
  <c r="I4125" i="6"/>
  <c r="I4126" i="6"/>
  <c r="I4127" i="6"/>
  <c r="I4128" i="6"/>
  <c r="I4129" i="6"/>
  <c r="I4130" i="6"/>
  <c r="I4131" i="6"/>
  <c r="I4132" i="6"/>
  <c r="I4133" i="6"/>
  <c r="I4134" i="6"/>
  <c r="I4135" i="6"/>
  <c r="I4136" i="6"/>
  <c r="I4137" i="6"/>
  <c r="I4138" i="6"/>
  <c r="I4139" i="6"/>
  <c r="I4140" i="6"/>
  <c r="I4141" i="6"/>
  <c r="I4142" i="6"/>
  <c r="I4143" i="6"/>
  <c r="I4144" i="6"/>
  <c r="I4145" i="6"/>
  <c r="I4146" i="6"/>
  <c r="I4147" i="6"/>
  <c r="I4148" i="6"/>
  <c r="I4149" i="6"/>
  <c r="I4150" i="6"/>
  <c r="I4151" i="6"/>
  <c r="I4152" i="6"/>
  <c r="I4153" i="6"/>
  <c r="I4154" i="6"/>
  <c r="I4155" i="6"/>
  <c r="I4156" i="6"/>
  <c r="I4157" i="6"/>
  <c r="I4158" i="6"/>
  <c r="I4159" i="6"/>
  <c r="I4160" i="6"/>
  <c r="I4161" i="6"/>
  <c r="I4162" i="6"/>
  <c r="I4163" i="6"/>
  <c r="I4164" i="6"/>
  <c r="I4165" i="6"/>
  <c r="I4166" i="6"/>
  <c r="I4167" i="6"/>
  <c r="I4168" i="6"/>
  <c r="I4169" i="6"/>
  <c r="I4170" i="6"/>
  <c r="I4171" i="6"/>
  <c r="I4172" i="6"/>
  <c r="I4173" i="6"/>
  <c r="I4174" i="6"/>
  <c r="I4175" i="6"/>
  <c r="I4176" i="6"/>
  <c r="I4177" i="6"/>
  <c r="I4178" i="6"/>
  <c r="I4179" i="6"/>
  <c r="I4180" i="6"/>
  <c r="I4181" i="6"/>
  <c r="I4182" i="6"/>
  <c r="I4183" i="6"/>
  <c r="I4184" i="6"/>
  <c r="I4185" i="6"/>
  <c r="I4186" i="6"/>
  <c r="I4187" i="6"/>
  <c r="I4188" i="6"/>
  <c r="I4189" i="6"/>
  <c r="I4190" i="6"/>
  <c r="I4191" i="6"/>
  <c r="I4192" i="6"/>
  <c r="I4193" i="6"/>
  <c r="I4194" i="6"/>
  <c r="I4195" i="6"/>
  <c r="I4196" i="6"/>
  <c r="I4197" i="6"/>
  <c r="I4198" i="6"/>
  <c r="I4199" i="6"/>
  <c r="I4200" i="6"/>
  <c r="I4201" i="6"/>
  <c r="I4202" i="6"/>
  <c r="I4203" i="6"/>
  <c r="I4204" i="6"/>
  <c r="I4205" i="6"/>
  <c r="I4206" i="6"/>
  <c r="I4207" i="6"/>
  <c r="I4208" i="6"/>
  <c r="I4209" i="6"/>
  <c r="I4210" i="6"/>
  <c r="I4211" i="6"/>
  <c r="I4212" i="6"/>
  <c r="I4213" i="6"/>
  <c r="I4214" i="6"/>
  <c r="I4215" i="6"/>
  <c r="I4216" i="6"/>
  <c r="I4217" i="6"/>
  <c r="I4218" i="6"/>
  <c r="I4219" i="6"/>
  <c r="I4220" i="6"/>
  <c r="I4221" i="6"/>
  <c r="I4222" i="6"/>
  <c r="I4223" i="6"/>
  <c r="I4224" i="6"/>
  <c r="I4225" i="6"/>
  <c r="I4226" i="6"/>
  <c r="I4227" i="6"/>
  <c r="I4228" i="6"/>
  <c r="I4229" i="6"/>
  <c r="I4230" i="6"/>
  <c r="I4231" i="6"/>
  <c r="I4232" i="6"/>
  <c r="I4233" i="6"/>
  <c r="I4234" i="6"/>
  <c r="I4235" i="6"/>
  <c r="I4236" i="6"/>
  <c r="I4237" i="6"/>
  <c r="I4238" i="6"/>
  <c r="I4239" i="6"/>
  <c r="I4240" i="6"/>
  <c r="I4241" i="6"/>
  <c r="I4242" i="6"/>
  <c r="I4243" i="6"/>
  <c r="I4244" i="6"/>
  <c r="I4245" i="6"/>
  <c r="I4246" i="6"/>
  <c r="I4247" i="6"/>
  <c r="I4248" i="6"/>
  <c r="I4249" i="6"/>
  <c r="I4250" i="6"/>
  <c r="I4251" i="6"/>
  <c r="I4252" i="6"/>
  <c r="I4253" i="6"/>
  <c r="I4254" i="6"/>
  <c r="I4255" i="6"/>
  <c r="I4256" i="6"/>
  <c r="I4257" i="6"/>
  <c r="I4258" i="6"/>
  <c r="I4259" i="6"/>
  <c r="I4260" i="6"/>
  <c r="I4261" i="6"/>
  <c r="I4262" i="6"/>
  <c r="I4263" i="6"/>
  <c r="I4264" i="6"/>
  <c r="I4265" i="6"/>
  <c r="I4266" i="6"/>
  <c r="I4267" i="6"/>
  <c r="I4268" i="6"/>
  <c r="I4269" i="6"/>
  <c r="I4270" i="6"/>
  <c r="I4271" i="6"/>
  <c r="I4272" i="6"/>
  <c r="I4273" i="6"/>
  <c r="I4274" i="6"/>
  <c r="I4275" i="6"/>
  <c r="I4276" i="6"/>
  <c r="I4277" i="6"/>
  <c r="I4278" i="6"/>
  <c r="I4279" i="6"/>
  <c r="I4280" i="6"/>
  <c r="I4281" i="6"/>
  <c r="I4282" i="6"/>
  <c r="I4283" i="6"/>
  <c r="I4284" i="6"/>
  <c r="I4285" i="6"/>
  <c r="I4286" i="6"/>
  <c r="I4287" i="6"/>
  <c r="I4288" i="6"/>
  <c r="I4289" i="6"/>
  <c r="I4290" i="6"/>
  <c r="I4291" i="6"/>
  <c r="I4292" i="6"/>
  <c r="I4293" i="6"/>
  <c r="I4294" i="6"/>
  <c r="I4295" i="6"/>
  <c r="I4296" i="6"/>
  <c r="I4297" i="6"/>
  <c r="I4298" i="6"/>
  <c r="I4299" i="6"/>
  <c r="I4300" i="6"/>
  <c r="I4301" i="6"/>
  <c r="I4302" i="6"/>
  <c r="I4303" i="6"/>
  <c r="I4304" i="6"/>
  <c r="I4305" i="6"/>
  <c r="I4306" i="6"/>
  <c r="I4307" i="6"/>
  <c r="I4308" i="6"/>
  <c r="I4309" i="6"/>
  <c r="I4310" i="6"/>
  <c r="I4311" i="6"/>
  <c r="I4312" i="6"/>
  <c r="I4313" i="6"/>
  <c r="I4314" i="6"/>
  <c r="I4315" i="6"/>
  <c r="I4316" i="6"/>
  <c r="I4317" i="6"/>
  <c r="I4318" i="6"/>
  <c r="I4319" i="6"/>
  <c r="I4320" i="6"/>
  <c r="I4321" i="6"/>
  <c r="I4322" i="6"/>
  <c r="I4323" i="6"/>
  <c r="I4324" i="6"/>
  <c r="I4325" i="6"/>
  <c r="I4326" i="6"/>
  <c r="I4327" i="6"/>
  <c r="I4328" i="6"/>
  <c r="I4329" i="6"/>
  <c r="I4330" i="6"/>
  <c r="I4331" i="6"/>
  <c r="I4332" i="6"/>
  <c r="I4333" i="6"/>
  <c r="I4334" i="6"/>
  <c r="I4335" i="6"/>
  <c r="I4336" i="6"/>
  <c r="I4337" i="6"/>
  <c r="I4338" i="6"/>
  <c r="I4339" i="6"/>
  <c r="I4340" i="6"/>
  <c r="I4341" i="6"/>
  <c r="I4342" i="6"/>
  <c r="I4343" i="6"/>
  <c r="I4344" i="6"/>
  <c r="I4345" i="6"/>
  <c r="I4346" i="6"/>
  <c r="I4347" i="6"/>
  <c r="I4348" i="6"/>
  <c r="I4349" i="6"/>
  <c r="I4350" i="6"/>
  <c r="I4351" i="6"/>
  <c r="I4352" i="6"/>
  <c r="I4353" i="6"/>
  <c r="I4354" i="6"/>
  <c r="I4355" i="6"/>
  <c r="I4356" i="6"/>
  <c r="I4357" i="6"/>
  <c r="I4358" i="6"/>
  <c r="I4359" i="6"/>
  <c r="I4360" i="6"/>
  <c r="I4361" i="6"/>
  <c r="I4362" i="6"/>
  <c r="I4363" i="6"/>
  <c r="I4364" i="6"/>
  <c r="I4365" i="6"/>
  <c r="I4366" i="6"/>
  <c r="I4367" i="6"/>
  <c r="I4368" i="6"/>
  <c r="I4369" i="6"/>
  <c r="I4370" i="6"/>
  <c r="I4371" i="6"/>
  <c r="I4372" i="6"/>
  <c r="I4373" i="6"/>
  <c r="I4374" i="6"/>
  <c r="I4375" i="6"/>
  <c r="I4376" i="6"/>
  <c r="I4377" i="6"/>
  <c r="I4378" i="6"/>
  <c r="I4379" i="6"/>
  <c r="I4380" i="6"/>
  <c r="I4381" i="6"/>
  <c r="I4382" i="6"/>
  <c r="I4383" i="6"/>
  <c r="I4384" i="6"/>
  <c r="I4385" i="6"/>
  <c r="I4386" i="6"/>
  <c r="I4387" i="6"/>
  <c r="I4388" i="6"/>
  <c r="I4389" i="6"/>
  <c r="I4390" i="6"/>
  <c r="I4391" i="6"/>
  <c r="I4392" i="6"/>
  <c r="I4393" i="6"/>
  <c r="I4394" i="6"/>
  <c r="I4395" i="6"/>
  <c r="I4396" i="6"/>
  <c r="I4397" i="6"/>
  <c r="I4398" i="6"/>
  <c r="I4399" i="6"/>
  <c r="I4400" i="6"/>
  <c r="I4401" i="6"/>
  <c r="I4402" i="6"/>
  <c r="I4403" i="6"/>
  <c r="I4404" i="6"/>
  <c r="I4405" i="6"/>
  <c r="I4406" i="6"/>
  <c r="I4407" i="6"/>
  <c r="I4408" i="6"/>
  <c r="I4409" i="6"/>
  <c r="I4410" i="6"/>
  <c r="I4411" i="6"/>
  <c r="I4412" i="6"/>
  <c r="I4413" i="6"/>
  <c r="I4414" i="6"/>
  <c r="I4415" i="6"/>
  <c r="I4416" i="6"/>
  <c r="I4417" i="6"/>
  <c r="I4418" i="6"/>
  <c r="I4419" i="6"/>
  <c r="I4420" i="6"/>
  <c r="I4421" i="6"/>
  <c r="I4422" i="6"/>
  <c r="I4423" i="6"/>
  <c r="I4424" i="6"/>
  <c r="I4425" i="6"/>
  <c r="I4426" i="6"/>
  <c r="I4427" i="6"/>
  <c r="I4428" i="6"/>
  <c r="I4429" i="6"/>
  <c r="I4430" i="6"/>
  <c r="I4431" i="6"/>
  <c r="I4432" i="6"/>
  <c r="I4433" i="6"/>
  <c r="I4434" i="6"/>
  <c r="I4435" i="6"/>
  <c r="I4436" i="6"/>
  <c r="I4437" i="6"/>
  <c r="I4438" i="6"/>
  <c r="I4439" i="6"/>
  <c r="I4440" i="6"/>
  <c r="I4441" i="6"/>
  <c r="I4442" i="6"/>
  <c r="I4443" i="6"/>
  <c r="I4444" i="6"/>
  <c r="I4445" i="6"/>
  <c r="I4446" i="6"/>
  <c r="I4447" i="6"/>
  <c r="I4448" i="6"/>
  <c r="I4449" i="6"/>
  <c r="I4450" i="6"/>
  <c r="I4451" i="6"/>
  <c r="I4452" i="6"/>
  <c r="I4453" i="6"/>
  <c r="I4454" i="6"/>
  <c r="I4455" i="6"/>
  <c r="I4456" i="6"/>
  <c r="I4457" i="6"/>
  <c r="I4458" i="6"/>
  <c r="I4459" i="6"/>
  <c r="I4460" i="6"/>
  <c r="I4461" i="6"/>
  <c r="I4462" i="6"/>
  <c r="I4463" i="6"/>
  <c r="I4464" i="6"/>
  <c r="I4465" i="6"/>
  <c r="I4466" i="6"/>
  <c r="I4467" i="6"/>
  <c r="I4468" i="6"/>
  <c r="I4469" i="6"/>
  <c r="I4470" i="6"/>
  <c r="I4471" i="6"/>
  <c r="I4472" i="6"/>
  <c r="I4473" i="6"/>
  <c r="I4474" i="6"/>
  <c r="I4475" i="6"/>
  <c r="I4476" i="6"/>
  <c r="I4477" i="6"/>
  <c r="I4478" i="6"/>
  <c r="I4479" i="6"/>
  <c r="I4480" i="6"/>
  <c r="I4481" i="6"/>
  <c r="I4482" i="6"/>
  <c r="I4483" i="6"/>
  <c r="I4484" i="6"/>
  <c r="I4485" i="6"/>
  <c r="I4486" i="6"/>
  <c r="I4487" i="6"/>
  <c r="I4488" i="6"/>
  <c r="I4489" i="6"/>
  <c r="I4490" i="6"/>
  <c r="I4491" i="6"/>
  <c r="I4492" i="6"/>
  <c r="I4493" i="6"/>
  <c r="I4494" i="6"/>
  <c r="I4495" i="6"/>
  <c r="I4496" i="6"/>
  <c r="I4497" i="6"/>
  <c r="I4498" i="6"/>
  <c r="I4499" i="6"/>
  <c r="I4500" i="6"/>
  <c r="I4501" i="6"/>
  <c r="I4502" i="6"/>
  <c r="I4503" i="6"/>
  <c r="I4504" i="6"/>
  <c r="I4505" i="6"/>
  <c r="I4506" i="6"/>
  <c r="I4507" i="6"/>
  <c r="I4508" i="6"/>
  <c r="I4509" i="6"/>
  <c r="I4510" i="6"/>
  <c r="I4511" i="6"/>
  <c r="I4512" i="6"/>
  <c r="I4513" i="6"/>
  <c r="I4514" i="6"/>
  <c r="I4515" i="6"/>
  <c r="I4516" i="6"/>
  <c r="I4517" i="6"/>
  <c r="I4518" i="6"/>
  <c r="I4519" i="6"/>
  <c r="I4520" i="6"/>
  <c r="I4521" i="6"/>
  <c r="I4522" i="6"/>
  <c r="I4523" i="6"/>
  <c r="I4524" i="6"/>
  <c r="I4525" i="6"/>
  <c r="I4526" i="6"/>
  <c r="I4527" i="6"/>
  <c r="I4528" i="6"/>
  <c r="I4529" i="6"/>
  <c r="I4530" i="6"/>
  <c r="I4531" i="6"/>
  <c r="I4532" i="6"/>
  <c r="I4533" i="6"/>
  <c r="I4534" i="6"/>
  <c r="I4535" i="6"/>
  <c r="I4536" i="6"/>
  <c r="I4537" i="6"/>
  <c r="I4538" i="6"/>
  <c r="I4539" i="6"/>
  <c r="I4540" i="6"/>
  <c r="I4541" i="6"/>
  <c r="I4542" i="6"/>
  <c r="I4543" i="6"/>
  <c r="I4544" i="6"/>
  <c r="I4545" i="6"/>
  <c r="I4546" i="6"/>
  <c r="I4547" i="6"/>
  <c r="I4548" i="6"/>
  <c r="I4549" i="6"/>
  <c r="I4550" i="6"/>
  <c r="I4551" i="6"/>
  <c r="I4552" i="6"/>
  <c r="I4553" i="6"/>
  <c r="I4554" i="6"/>
  <c r="I4555" i="6"/>
  <c r="I4556" i="6"/>
  <c r="I4557" i="6"/>
  <c r="I4558" i="6"/>
  <c r="I4559" i="6"/>
  <c r="I4560" i="6"/>
  <c r="I4561" i="6"/>
  <c r="I4562" i="6"/>
  <c r="I4563" i="6"/>
  <c r="I4564" i="6"/>
  <c r="I4565" i="6"/>
  <c r="I4566" i="6"/>
  <c r="I4567" i="6"/>
  <c r="I4568" i="6"/>
  <c r="I4569" i="6"/>
  <c r="I4570" i="6"/>
  <c r="I4571" i="6"/>
  <c r="I4572" i="6"/>
  <c r="I4573" i="6"/>
  <c r="I4574" i="6"/>
  <c r="I4575" i="6"/>
  <c r="I4576" i="6"/>
  <c r="I4577" i="6"/>
  <c r="I4578" i="6"/>
  <c r="I4579" i="6"/>
  <c r="I4580" i="6"/>
  <c r="I4581" i="6"/>
  <c r="I4582" i="6"/>
  <c r="I4583" i="6"/>
  <c r="I4584" i="6"/>
  <c r="I4585" i="6"/>
  <c r="I4586" i="6"/>
  <c r="I4587" i="6"/>
  <c r="I4588" i="6"/>
  <c r="I4589" i="6"/>
  <c r="I4590" i="6"/>
  <c r="I4591" i="6"/>
  <c r="I4592" i="6"/>
  <c r="I4593" i="6"/>
  <c r="I4594" i="6"/>
  <c r="I4595" i="6"/>
  <c r="I4596" i="6"/>
  <c r="I4597" i="6"/>
  <c r="I4598" i="6"/>
  <c r="I4599" i="6"/>
  <c r="I4600" i="6"/>
  <c r="I4601" i="6"/>
  <c r="I4602" i="6"/>
  <c r="I4603" i="6"/>
  <c r="I4604" i="6"/>
  <c r="I4605" i="6"/>
  <c r="I4606" i="6"/>
  <c r="I4607" i="6"/>
  <c r="I4608" i="6"/>
  <c r="I4609" i="6"/>
  <c r="I4610" i="6"/>
  <c r="I4611" i="6"/>
  <c r="I4612" i="6"/>
  <c r="I4613" i="6"/>
  <c r="I4614" i="6"/>
  <c r="I4615" i="6"/>
  <c r="I4616" i="6"/>
  <c r="I4617" i="6"/>
  <c r="I4618" i="6"/>
  <c r="I4619" i="6"/>
  <c r="I4620" i="6"/>
  <c r="I4621" i="6"/>
  <c r="I4622" i="6"/>
  <c r="I4623" i="6"/>
  <c r="I4624" i="6"/>
  <c r="I4625" i="6"/>
  <c r="I4626" i="6"/>
  <c r="I4627" i="6"/>
  <c r="I4628" i="6"/>
  <c r="I4629" i="6"/>
  <c r="I4630" i="6"/>
  <c r="I4631" i="6"/>
  <c r="I4632" i="6"/>
  <c r="I4633" i="6"/>
  <c r="I4634" i="6"/>
  <c r="I4635" i="6"/>
  <c r="I4636" i="6"/>
  <c r="I4637" i="6"/>
  <c r="I4638" i="6"/>
  <c r="I4639" i="6"/>
  <c r="I4640" i="6"/>
  <c r="I4641" i="6"/>
  <c r="I4642" i="6"/>
  <c r="I4643" i="6"/>
  <c r="I4644" i="6"/>
  <c r="I4645" i="6"/>
  <c r="I4646" i="6"/>
  <c r="I4647" i="6"/>
  <c r="I4648" i="6"/>
  <c r="I4649" i="6"/>
  <c r="I4650" i="6"/>
  <c r="I4651" i="6"/>
  <c r="I4652" i="6"/>
  <c r="I4653" i="6"/>
  <c r="I4654" i="6"/>
  <c r="I4655" i="6"/>
  <c r="I4656" i="6"/>
  <c r="I4657" i="6"/>
  <c r="I4658" i="6"/>
  <c r="I4659" i="6"/>
  <c r="I4660" i="6"/>
  <c r="I4661" i="6"/>
  <c r="I4662" i="6"/>
  <c r="I4663" i="6"/>
  <c r="I4664" i="6"/>
  <c r="I4665" i="6"/>
  <c r="I4666" i="6"/>
  <c r="I4667" i="6"/>
  <c r="I4668" i="6"/>
  <c r="I4669" i="6"/>
  <c r="I4670" i="6"/>
  <c r="I4671" i="6"/>
  <c r="I4672" i="6"/>
  <c r="I4673" i="6"/>
  <c r="I4674" i="6"/>
  <c r="I4675" i="6"/>
  <c r="I4676" i="6"/>
  <c r="I4677" i="6"/>
  <c r="I4678" i="6"/>
  <c r="I4679" i="6"/>
  <c r="I4680" i="6"/>
  <c r="I4681" i="6"/>
  <c r="I4682" i="6"/>
  <c r="I4683" i="6"/>
  <c r="I4684" i="6"/>
  <c r="I4685" i="6"/>
  <c r="I4686" i="6"/>
  <c r="I4687" i="6"/>
  <c r="I4688" i="6"/>
  <c r="I4689" i="6"/>
  <c r="I4690" i="6"/>
  <c r="I4691" i="6"/>
  <c r="I4692" i="6"/>
  <c r="I4693" i="6"/>
  <c r="I4694" i="6"/>
  <c r="I4695" i="6"/>
  <c r="I4696" i="6"/>
  <c r="I4697" i="6"/>
  <c r="I4698" i="6"/>
  <c r="I4699" i="6"/>
  <c r="I4700" i="6"/>
  <c r="I4701" i="6"/>
  <c r="I4702" i="6"/>
  <c r="I4703" i="6"/>
  <c r="I4704" i="6"/>
  <c r="I4705" i="6"/>
  <c r="I4706" i="6"/>
  <c r="I4707" i="6"/>
  <c r="I4708" i="6"/>
  <c r="I4709" i="6"/>
  <c r="I4710" i="6"/>
  <c r="I4711" i="6"/>
  <c r="I4712" i="6"/>
  <c r="I4713" i="6"/>
  <c r="I4714" i="6"/>
  <c r="I4715" i="6"/>
  <c r="I4716" i="6"/>
  <c r="I4717" i="6"/>
  <c r="I4718" i="6"/>
  <c r="I4719" i="6"/>
  <c r="I4720" i="6"/>
  <c r="I4721" i="6"/>
  <c r="I4722" i="6"/>
  <c r="I4723" i="6"/>
  <c r="I4724" i="6"/>
  <c r="I4725" i="6"/>
  <c r="I4726" i="6"/>
  <c r="I4727" i="6"/>
  <c r="I4728" i="6"/>
  <c r="I4729" i="6"/>
  <c r="I4730" i="6"/>
  <c r="I4731" i="6"/>
  <c r="I4732" i="6"/>
  <c r="I4733" i="6"/>
  <c r="I4734" i="6"/>
  <c r="I4735" i="6"/>
  <c r="I4736" i="6"/>
  <c r="I4737" i="6"/>
  <c r="I4738" i="6"/>
  <c r="I4739" i="6"/>
  <c r="I4740" i="6"/>
  <c r="I4741" i="6"/>
  <c r="I4742" i="6"/>
  <c r="I4743" i="6"/>
  <c r="I4744" i="6"/>
  <c r="I4745" i="6"/>
  <c r="I4746" i="6"/>
  <c r="I4747" i="6"/>
  <c r="I4748" i="6"/>
  <c r="I4749" i="6"/>
  <c r="I4750" i="6"/>
  <c r="I4751" i="6"/>
  <c r="I4752" i="6"/>
  <c r="I4753" i="6"/>
  <c r="I4754" i="6"/>
  <c r="I4755" i="6"/>
  <c r="I4756" i="6"/>
  <c r="I4757" i="6"/>
  <c r="I4758" i="6"/>
  <c r="I4759" i="6"/>
  <c r="I4760" i="6"/>
  <c r="I4761" i="6"/>
  <c r="I4762" i="6"/>
  <c r="I4763" i="6"/>
  <c r="I4764" i="6"/>
  <c r="I4765" i="6"/>
  <c r="I4766" i="6"/>
  <c r="I4767" i="6"/>
  <c r="I4768" i="6"/>
  <c r="I4769" i="6"/>
  <c r="I4770" i="6"/>
  <c r="I4771" i="6"/>
  <c r="I4772" i="6"/>
  <c r="I4773" i="6"/>
  <c r="I4774" i="6"/>
  <c r="I4775" i="6"/>
  <c r="I4776" i="6"/>
  <c r="I4777" i="6"/>
  <c r="I4778" i="6"/>
  <c r="I4779" i="6"/>
  <c r="I4780" i="6"/>
  <c r="I4781" i="6"/>
  <c r="I4782" i="6"/>
  <c r="I4783" i="6"/>
  <c r="I4784" i="6"/>
  <c r="I4785" i="6"/>
  <c r="I4786" i="6"/>
  <c r="I4787" i="6"/>
  <c r="I4788" i="6"/>
  <c r="I4789" i="6"/>
  <c r="I4790" i="6"/>
  <c r="I4791" i="6"/>
  <c r="I4792" i="6"/>
  <c r="I4793" i="6"/>
  <c r="I4794" i="6"/>
  <c r="I4795" i="6"/>
  <c r="I4796" i="6"/>
  <c r="I4797" i="6"/>
  <c r="I4798" i="6"/>
  <c r="I4799" i="6"/>
  <c r="I4800" i="6"/>
  <c r="I4801" i="6"/>
  <c r="I4802" i="6"/>
  <c r="I4803" i="6"/>
  <c r="I4804" i="6"/>
  <c r="I4805" i="6"/>
  <c r="I4806" i="6"/>
  <c r="I4807" i="6"/>
  <c r="I4808" i="6"/>
  <c r="I4809" i="6"/>
  <c r="I4810" i="6"/>
  <c r="I4811" i="6"/>
  <c r="I4812" i="6"/>
  <c r="I4813" i="6"/>
  <c r="I4814" i="6"/>
  <c r="I4815" i="6"/>
  <c r="I4816" i="6"/>
  <c r="I4817" i="6"/>
  <c r="I4818" i="6"/>
  <c r="I4819" i="6"/>
  <c r="I4820" i="6"/>
  <c r="I4821" i="6"/>
  <c r="I4822" i="6"/>
  <c r="I4823" i="6"/>
  <c r="I4824" i="6"/>
  <c r="I4825" i="6"/>
  <c r="I4826" i="6"/>
  <c r="I4827" i="6"/>
  <c r="I4828" i="6"/>
  <c r="I4829" i="6"/>
  <c r="I4830" i="6"/>
  <c r="I4831" i="6"/>
  <c r="I4832" i="6"/>
  <c r="I4833" i="6"/>
  <c r="I4834" i="6"/>
  <c r="I4835" i="6"/>
  <c r="I4836" i="6"/>
  <c r="I4837" i="6"/>
  <c r="I4838" i="6"/>
  <c r="I4839" i="6"/>
  <c r="I4840" i="6"/>
  <c r="I4841" i="6"/>
  <c r="I4842" i="6"/>
  <c r="I4843" i="6"/>
  <c r="I4844" i="6"/>
  <c r="I4845" i="6"/>
  <c r="I4846" i="6"/>
  <c r="I4847" i="6"/>
  <c r="I4848" i="6"/>
  <c r="I4849" i="6"/>
  <c r="I4850" i="6"/>
  <c r="I4851" i="6"/>
  <c r="I4852" i="6"/>
  <c r="I4853" i="6"/>
  <c r="I4854" i="6"/>
  <c r="I4855" i="6"/>
  <c r="I4856" i="6"/>
  <c r="I4857" i="6"/>
  <c r="I4858" i="6"/>
  <c r="I4859" i="6"/>
  <c r="I4860" i="6"/>
  <c r="I4861" i="6"/>
  <c r="I4862" i="6"/>
  <c r="I4863" i="6"/>
  <c r="I4864" i="6"/>
  <c r="I4865" i="6"/>
  <c r="I4866" i="6"/>
  <c r="I4867" i="6"/>
  <c r="I4868" i="6"/>
  <c r="I4869" i="6"/>
  <c r="I4870" i="6"/>
  <c r="I4871" i="6"/>
  <c r="I4872" i="6"/>
  <c r="I4873" i="6"/>
  <c r="I4874" i="6"/>
  <c r="I4875" i="6"/>
  <c r="I4876" i="6"/>
  <c r="I4877" i="6"/>
  <c r="I4878" i="6"/>
  <c r="I4879" i="6"/>
  <c r="I4880" i="6"/>
  <c r="I4881" i="6"/>
  <c r="I4882" i="6"/>
  <c r="I4883" i="6"/>
  <c r="I4884" i="6"/>
  <c r="I4885" i="6"/>
  <c r="I4886" i="6"/>
  <c r="I4887" i="6"/>
  <c r="I4888" i="6"/>
  <c r="I4889" i="6"/>
  <c r="I4890" i="6"/>
  <c r="I4891" i="6"/>
  <c r="I4892" i="6"/>
  <c r="I4893" i="6"/>
  <c r="I4894" i="6"/>
  <c r="I4895" i="6"/>
  <c r="I4896" i="6"/>
  <c r="I4897" i="6"/>
  <c r="I4898" i="6"/>
  <c r="I4899" i="6"/>
  <c r="I4900" i="6"/>
  <c r="I4901" i="6"/>
  <c r="I4902" i="6"/>
  <c r="I4903" i="6"/>
  <c r="I4904" i="6"/>
  <c r="I4905" i="6"/>
  <c r="I4906" i="6"/>
  <c r="I4907" i="6"/>
  <c r="I4908" i="6"/>
  <c r="I4909" i="6"/>
  <c r="I4910" i="6"/>
  <c r="I4911" i="6"/>
  <c r="I4912" i="6"/>
  <c r="I4913" i="6"/>
  <c r="I4914" i="6"/>
  <c r="I4915" i="6"/>
  <c r="I4916" i="6"/>
  <c r="I4917" i="6"/>
  <c r="I4918" i="6"/>
  <c r="I4919" i="6"/>
  <c r="I4920" i="6"/>
  <c r="I4921" i="6"/>
  <c r="I4922" i="6"/>
  <c r="I4923" i="6"/>
  <c r="I4924" i="6"/>
  <c r="I4925" i="6"/>
  <c r="I4926" i="6"/>
  <c r="I4927" i="6"/>
  <c r="I4928" i="6"/>
  <c r="I4929" i="6"/>
  <c r="I4930" i="6"/>
  <c r="I4931" i="6"/>
  <c r="I4932" i="6"/>
  <c r="I4933" i="6"/>
  <c r="I4934" i="6"/>
  <c r="I4935" i="6"/>
  <c r="I4936" i="6"/>
  <c r="I4937" i="6"/>
  <c r="I4938" i="6"/>
  <c r="I4939" i="6"/>
  <c r="I4940" i="6"/>
  <c r="I4941" i="6"/>
  <c r="I4942" i="6"/>
  <c r="I4943" i="6"/>
  <c r="I4944" i="6"/>
  <c r="I4945" i="6"/>
  <c r="I4946" i="6"/>
  <c r="I4947" i="6"/>
  <c r="I4948" i="6"/>
  <c r="I4949" i="6"/>
  <c r="I4950" i="6"/>
  <c r="I4951" i="6"/>
  <c r="I4952" i="6"/>
  <c r="I4953" i="6"/>
  <c r="I4954" i="6"/>
  <c r="I4955" i="6"/>
  <c r="I4956" i="6"/>
  <c r="I4957" i="6"/>
  <c r="I4958" i="6"/>
  <c r="I4959" i="6"/>
  <c r="I4960" i="6"/>
  <c r="I4961" i="6"/>
  <c r="I4962" i="6"/>
  <c r="I4963" i="6"/>
  <c r="I4964" i="6"/>
  <c r="I4965" i="6"/>
  <c r="I4966" i="6"/>
  <c r="I4967" i="6"/>
  <c r="I4968" i="6"/>
  <c r="I4969" i="6"/>
  <c r="I4970" i="6"/>
  <c r="I4971" i="6"/>
  <c r="I4972" i="6"/>
  <c r="I4973" i="6"/>
  <c r="I4974" i="6"/>
  <c r="I4975" i="6"/>
  <c r="I4976" i="6"/>
  <c r="I4977" i="6"/>
  <c r="I4978" i="6"/>
  <c r="I4979" i="6"/>
  <c r="I4980" i="6"/>
  <c r="I4981" i="6"/>
  <c r="I4982" i="6"/>
  <c r="I4983" i="6"/>
  <c r="I4984" i="6"/>
  <c r="I4985" i="6"/>
  <c r="I4986" i="6"/>
  <c r="I4987" i="6"/>
  <c r="I4988" i="6"/>
  <c r="I4989" i="6"/>
  <c r="I4990" i="6"/>
  <c r="I4991" i="6"/>
  <c r="I4992" i="6"/>
  <c r="I4993" i="6"/>
  <c r="I4994" i="6"/>
  <c r="I4995" i="6"/>
  <c r="I4996" i="6"/>
  <c r="I4997" i="6"/>
  <c r="I4998" i="6"/>
  <c r="I4999" i="6"/>
  <c r="I5000" i="6"/>
  <c r="I5001" i="6"/>
  <c r="I2" i="6"/>
  <c r="H3" i="6"/>
  <c r="H4" i="6"/>
  <c r="H5" i="6"/>
  <c r="H6" i="6"/>
  <c r="H7" i="6"/>
  <c r="H8" i="6"/>
  <c r="H9" i="6"/>
  <c r="H10" i="6"/>
  <c r="H11" i="6"/>
  <c r="J11" i="6" s="1"/>
  <c r="H12" i="6"/>
  <c r="H13" i="6"/>
  <c r="H14" i="6"/>
  <c r="H15" i="6"/>
  <c r="J15" i="6" s="1"/>
  <c r="H16" i="6"/>
  <c r="H17" i="6"/>
  <c r="H18" i="6"/>
  <c r="H19" i="6"/>
  <c r="H20" i="6"/>
  <c r="H21" i="6"/>
  <c r="H22" i="6"/>
  <c r="H23" i="6"/>
  <c r="H24" i="6"/>
  <c r="H25" i="6"/>
  <c r="H26" i="6"/>
  <c r="H27" i="6"/>
  <c r="J27" i="6" s="1"/>
  <c r="H28" i="6"/>
  <c r="H29" i="6"/>
  <c r="H30" i="6"/>
  <c r="H31" i="6"/>
  <c r="J31" i="6" s="1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L175" i="6" s="1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J1064" i="6" s="1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L1350" i="6" s="1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L1382" i="6" s="1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L1478" i="6" s="1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L1510" i="6" s="1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L1598" i="6" s="1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L1619" i="6" s="1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L1683" i="6" s="1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L1699" i="6" s="1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L1747" i="6" s="1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L1763" i="6" s="1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L1811" i="6" s="1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L1827" i="6" s="1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L1939" i="6" s="1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L2067" i="6" s="1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L2195" i="6" s="1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L2323" i="6" s="1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L2387" i="6" s="1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L2451" i="6" s="1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L2515" i="6" s="1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L2579" i="6" s="1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L2643" i="6" s="1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L2707" i="6" s="1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L2771" i="6" s="1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L2835" i="6" s="1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L2899" i="6" s="1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L2951" i="6" s="1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L2983" i="6" s="1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H3005" i="6"/>
  <c r="H3006" i="6"/>
  <c r="H3007" i="6"/>
  <c r="H3008" i="6"/>
  <c r="H3009" i="6"/>
  <c r="H3010" i="6"/>
  <c r="H3011" i="6"/>
  <c r="H3012" i="6"/>
  <c r="H3013" i="6"/>
  <c r="H3014" i="6"/>
  <c r="H3015" i="6"/>
  <c r="L3015" i="6" s="1"/>
  <c r="H3016" i="6"/>
  <c r="H3017" i="6"/>
  <c r="H3018" i="6"/>
  <c r="H3019" i="6"/>
  <c r="H3020" i="6"/>
  <c r="H3021" i="6"/>
  <c r="H3022" i="6"/>
  <c r="H3023" i="6"/>
  <c r="H3024" i="6"/>
  <c r="H3025" i="6"/>
  <c r="H3026" i="6"/>
  <c r="H3027" i="6"/>
  <c r="H3028" i="6"/>
  <c r="H3029" i="6"/>
  <c r="H3030" i="6"/>
  <c r="H3031" i="6"/>
  <c r="H3032" i="6"/>
  <c r="H3033" i="6"/>
  <c r="H3034" i="6"/>
  <c r="H3035" i="6"/>
  <c r="H3036" i="6"/>
  <c r="H3037" i="6"/>
  <c r="H3038" i="6"/>
  <c r="H3039" i="6"/>
  <c r="H3040" i="6"/>
  <c r="H3041" i="6"/>
  <c r="H3042" i="6"/>
  <c r="H3043" i="6"/>
  <c r="H3044" i="6"/>
  <c r="H3045" i="6"/>
  <c r="H3046" i="6"/>
  <c r="H3047" i="6"/>
  <c r="L3047" i="6" s="1"/>
  <c r="H3048" i="6"/>
  <c r="H3049" i="6"/>
  <c r="H3050" i="6"/>
  <c r="H3051" i="6"/>
  <c r="H3052" i="6"/>
  <c r="H3053" i="6"/>
  <c r="H3054" i="6"/>
  <c r="H3055" i="6"/>
  <c r="H3056" i="6"/>
  <c r="H3057" i="6"/>
  <c r="H3058" i="6"/>
  <c r="H3059" i="6"/>
  <c r="H3060" i="6"/>
  <c r="H3061" i="6"/>
  <c r="H3062" i="6"/>
  <c r="H3063" i="6"/>
  <c r="H3064" i="6"/>
  <c r="H3065" i="6"/>
  <c r="H3066" i="6"/>
  <c r="H3067" i="6"/>
  <c r="H3068" i="6"/>
  <c r="H3069" i="6"/>
  <c r="H3070" i="6"/>
  <c r="H3071" i="6"/>
  <c r="H3072" i="6"/>
  <c r="H3073" i="6"/>
  <c r="H3074" i="6"/>
  <c r="H3075" i="6"/>
  <c r="H3076" i="6"/>
  <c r="H3077" i="6"/>
  <c r="H3078" i="6"/>
  <c r="H3079" i="6"/>
  <c r="H3080" i="6"/>
  <c r="H3081" i="6"/>
  <c r="H3082" i="6"/>
  <c r="H3083" i="6"/>
  <c r="H3084" i="6"/>
  <c r="H3085" i="6"/>
  <c r="H3086" i="6"/>
  <c r="H3087" i="6"/>
  <c r="H3088" i="6"/>
  <c r="H3089" i="6"/>
  <c r="H3090" i="6"/>
  <c r="H3091" i="6"/>
  <c r="H3092" i="6"/>
  <c r="H3093" i="6"/>
  <c r="H3094" i="6"/>
  <c r="H3095" i="6"/>
  <c r="H3096" i="6"/>
  <c r="H3097" i="6"/>
  <c r="H3098" i="6"/>
  <c r="H3099" i="6"/>
  <c r="H3100" i="6"/>
  <c r="H3101" i="6"/>
  <c r="H3102" i="6"/>
  <c r="H3103" i="6"/>
  <c r="H3104" i="6"/>
  <c r="H3105" i="6"/>
  <c r="H3106" i="6"/>
  <c r="H3107" i="6"/>
  <c r="H3108" i="6"/>
  <c r="H3109" i="6"/>
  <c r="H3110" i="6"/>
  <c r="H3111" i="6"/>
  <c r="H3112" i="6"/>
  <c r="H3113" i="6"/>
  <c r="H3114" i="6"/>
  <c r="H3115" i="6"/>
  <c r="H3116" i="6"/>
  <c r="H3117" i="6"/>
  <c r="H3118" i="6"/>
  <c r="H3119" i="6"/>
  <c r="H3120" i="6"/>
  <c r="H3121" i="6"/>
  <c r="H3122" i="6"/>
  <c r="H3123" i="6"/>
  <c r="H3124" i="6"/>
  <c r="H3125" i="6"/>
  <c r="H3126" i="6"/>
  <c r="H3127" i="6"/>
  <c r="H3128" i="6"/>
  <c r="H3129" i="6"/>
  <c r="H3130" i="6"/>
  <c r="H3131" i="6"/>
  <c r="H3132" i="6"/>
  <c r="H3133" i="6"/>
  <c r="H3134" i="6"/>
  <c r="H3135" i="6"/>
  <c r="H3136" i="6"/>
  <c r="H3137" i="6"/>
  <c r="H3138" i="6"/>
  <c r="H3139" i="6"/>
  <c r="H3140" i="6"/>
  <c r="H3141" i="6"/>
  <c r="H3142" i="6"/>
  <c r="H3143" i="6"/>
  <c r="L3143" i="6" s="1"/>
  <c r="H3144" i="6"/>
  <c r="H3145" i="6"/>
  <c r="H3146" i="6"/>
  <c r="H3147" i="6"/>
  <c r="H3148" i="6"/>
  <c r="H3149" i="6"/>
  <c r="H3150" i="6"/>
  <c r="H3151" i="6"/>
  <c r="H3152" i="6"/>
  <c r="H3153" i="6"/>
  <c r="H3154" i="6"/>
  <c r="H3155" i="6"/>
  <c r="H3156" i="6"/>
  <c r="H3157" i="6"/>
  <c r="H3158" i="6"/>
  <c r="H3159" i="6"/>
  <c r="H3160" i="6"/>
  <c r="H3161" i="6"/>
  <c r="H3162" i="6"/>
  <c r="H3163" i="6"/>
  <c r="H3164" i="6"/>
  <c r="H3165" i="6"/>
  <c r="H3166" i="6"/>
  <c r="H3167" i="6"/>
  <c r="H3168" i="6"/>
  <c r="H3169" i="6"/>
  <c r="H3170" i="6"/>
  <c r="H3171" i="6"/>
  <c r="H3172" i="6"/>
  <c r="H3173" i="6"/>
  <c r="H3174" i="6"/>
  <c r="H3175" i="6"/>
  <c r="H3176" i="6"/>
  <c r="H3177" i="6"/>
  <c r="H3178" i="6"/>
  <c r="H3179" i="6"/>
  <c r="H3180" i="6"/>
  <c r="H3181" i="6"/>
  <c r="H3182" i="6"/>
  <c r="H3183" i="6"/>
  <c r="H3184" i="6"/>
  <c r="H3185" i="6"/>
  <c r="H3186" i="6"/>
  <c r="H3187" i="6"/>
  <c r="H3188" i="6"/>
  <c r="H3189" i="6"/>
  <c r="H3190" i="6"/>
  <c r="H3191" i="6"/>
  <c r="H3192" i="6"/>
  <c r="H3193" i="6"/>
  <c r="H3194" i="6"/>
  <c r="H3195" i="6"/>
  <c r="H3196" i="6"/>
  <c r="H3197" i="6"/>
  <c r="H3198" i="6"/>
  <c r="H3199" i="6"/>
  <c r="H3200" i="6"/>
  <c r="H3201" i="6"/>
  <c r="H3202" i="6"/>
  <c r="H3203" i="6"/>
  <c r="H3204" i="6"/>
  <c r="H3205" i="6"/>
  <c r="H3206" i="6"/>
  <c r="H3207" i="6"/>
  <c r="H3208" i="6"/>
  <c r="H3209" i="6"/>
  <c r="H3210" i="6"/>
  <c r="H3211" i="6"/>
  <c r="H3212" i="6"/>
  <c r="H3213" i="6"/>
  <c r="H3214" i="6"/>
  <c r="H3215" i="6"/>
  <c r="H3216" i="6"/>
  <c r="H3217" i="6"/>
  <c r="H3218" i="6"/>
  <c r="H3219" i="6"/>
  <c r="H3220" i="6"/>
  <c r="H3221" i="6"/>
  <c r="H3222" i="6"/>
  <c r="H3223" i="6"/>
  <c r="H3224" i="6"/>
  <c r="H3225" i="6"/>
  <c r="H3226" i="6"/>
  <c r="H3227" i="6"/>
  <c r="H3228" i="6"/>
  <c r="H3229" i="6"/>
  <c r="H3230" i="6"/>
  <c r="H3231" i="6"/>
  <c r="H3232" i="6"/>
  <c r="H3233" i="6"/>
  <c r="H3234" i="6"/>
  <c r="H3235" i="6"/>
  <c r="H3236" i="6"/>
  <c r="H3237" i="6"/>
  <c r="H3238" i="6"/>
  <c r="H3239" i="6"/>
  <c r="H3240" i="6"/>
  <c r="H3241" i="6"/>
  <c r="H3242" i="6"/>
  <c r="H3243" i="6"/>
  <c r="H3244" i="6"/>
  <c r="H3245" i="6"/>
  <c r="H3246" i="6"/>
  <c r="H3247" i="6"/>
  <c r="H3248" i="6"/>
  <c r="H3249" i="6"/>
  <c r="H3250" i="6"/>
  <c r="H3251" i="6"/>
  <c r="H3252" i="6"/>
  <c r="H3253" i="6"/>
  <c r="H3254" i="6"/>
  <c r="H3255" i="6"/>
  <c r="H3256" i="6"/>
  <c r="H3257" i="6"/>
  <c r="H3258" i="6"/>
  <c r="H3259" i="6"/>
  <c r="H3260" i="6"/>
  <c r="H3261" i="6"/>
  <c r="H3262" i="6"/>
  <c r="H3263" i="6"/>
  <c r="H3264" i="6"/>
  <c r="H3265" i="6"/>
  <c r="H3266" i="6"/>
  <c r="H3267" i="6"/>
  <c r="H3268" i="6"/>
  <c r="H3269" i="6"/>
  <c r="H3270" i="6"/>
  <c r="H3271" i="6"/>
  <c r="H3272" i="6"/>
  <c r="H3273" i="6"/>
  <c r="H3274" i="6"/>
  <c r="H3275" i="6"/>
  <c r="H3276" i="6"/>
  <c r="H3277" i="6"/>
  <c r="H3278" i="6"/>
  <c r="H3279" i="6"/>
  <c r="H3280" i="6"/>
  <c r="H3281" i="6"/>
  <c r="H3282" i="6"/>
  <c r="H3283" i="6"/>
  <c r="H3284" i="6"/>
  <c r="H3285" i="6"/>
  <c r="H3286" i="6"/>
  <c r="H3287" i="6"/>
  <c r="H3288" i="6"/>
  <c r="H3289" i="6"/>
  <c r="H3290" i="6"/>
  <c r="H3291" i="6"/>
  <c r="H3292" i="6"/>
  <c r="H3293" i="6"/>
  <c r="H3294" i="6"/>
  <c r="H3295" i="6"/>
  <c r="H3296" i="6"/>
  <c r="H3297" i="6"/>
  <c r="H3298" i="6"/>
  <c r="H3299" i="6"/>
  <c r="H3300" i="6"/>
  <c r="H3301" i="6"/>
  <c r="H3302" i="6"/>
  <c r="H3303" i="6"/>
  <c r="H3304" i="6"/>
  <c r="H3305" i="6"/>
  <c r="H3306" i="6"/>
  <c r="H3307" i="6"/>
  <c r="H3308" i="6"/>
  <c r="H3309" i="6"/>
  <c r="H3310" i="6"/>
  <c r="H3311" i="6"/>
  <c r="H3312" i="6"/>
  <c r="H3313" i="6"/>
  <c r="H3314" i="6"/>
  <c r="H3315" i="6"/>
  <c r="H3316" i="6"/>
  <c r="H3317" i="6"/>
  <c r="H3318" i="6"/>
  <c r="H3319" i="6"/>
  <c r="H3320" i="6"/>
  <c r="H3321" i="6"/>
  <c r="H3322" i="6"/>
  <c r="H3323" i="6"/>
  <c r="H3324" i="6"/>
  <c r="H3325" i="6"/>
  <c r="H3326" i="6"/>
  <c r="H3327" i="6"/>
  <c r="H3328" i="6"/>
  <c r="H3329" i="6"/>
  <c r="H3330" i="6"/>
  <c r="H3331" i="6"/>
  <c r="H3332" i="6"/>
  <c r="H3333" i="6"/>
  <c r="H3334" i="6"/>
  <c r="H3335" i="6"/>
  <c r="H3336" i="6"/>
  <c r="H3337" i="6"/>
  <c r="H3338" i="6"/>
  <c r="H3339" i="6"/>
  <c r="H3340" i="6"/>
  <c r="H3341" i="6"/>
  <c r="H3342" i="6"/>
  <c r="H3343" i="6"/>
  <c r="H3344" i="6"/>
  <c r="H3345" i="6"/>
  <c r="H3346" i="6"/>
  <c r="H3347" i="6"/>
  <c r="H3348" i="6"/>
  <c r="H3349" i="6"/>
  <c r="H3350" i="6"/>
  <c r="H3351" i="6"/>
  <c r="H3352" i="6"/>
  <c r="H3353" i="6"/>
  <c r="H3354" i="6"/>
  <c r="H3355" i="6"/>
  <c r="H3356" i="6"/>
  <c r="H3357" i="6"/>
  <c r="H3358" i="6"/>
  <c r="H3359" i="6"/>
  <c r="H3360" i="6"/>
  <c r="H3361" i="6"/>
  <c r="H3362" i="6"/>
  <c r="H3363" i="6"/>
  <c r="H3364" i="6"/>
  <c r="H3365" i="6"/>
  <c r="H3366" i="6"/>
  <c r="H3367" i="6"/>
  <c r="H3368" i="6"/>
  <c r="H3369" i="6"/>
  <c r="H3370" i="6"/>
  <c r="H3371" i="6"/>
  <c r="H3372" i="6"/>
  <c r="H3373" i="6"/>
  <c r="H3374" i="6"/>
  <c r="H3375" i="6"/>
  <c r="H3376" i="6"/>
  <c r="H3377" i="6"/>
  <c r="H3378" i="6"/>
  <c r="H3379" i="6"/>
  <c r="H3380" i="6"/>
  <c r="H3381" i="6"/>
  <c r="H3382" i="6"/>
  <c r="H3383" i="6"/>
  <c r="H3384" i="6"/>
  <c r="H3385" i="6"/>
  <c r="H3386" i="6"/>
  <c r="H3387" i="6"/>
  <c r="H3388" i="6"/>
  <c r="H3389" i="6"/>
  <c r="H3390" i="6"/>
  <c r="H3391" i="6"/>
  <c r="H3392" i="6"/>
  <c r="H3393" i="6"/>
  <c r="H3394" i="6"/>
  <c r="H3395" i="6"/>
  <c r="H3396" i="6"/>
  <c r="H3397" i="6"/>
  <c r="H3398" i="6"/>
  <c r="H3399" i="6"/>
  <c r="H3400" i="6"/>
  <c r="H3401" i="6"/>
  <c r="H3402" i="6"/>
  <c r="H3403" i="6"/>
  <c r="H3404" i="6"/>
  <c r="H3405" i="6"/>
  <c r="H3406" i="6"/>
  <c r="H3407" i="6"/>
  <c r="H3408" i="6"/>
  <c r="H3409" i="6"/>
  <c r="H3410" i="6"/>
  <c r="H3411" i="6"/>
  <c r="H3412" i="6"/>
  <c r="H3413" i="6"/>
  <c r="H3414" i="6"/>
  <c r="H3415" i="6"/>
  <c r="H3416" i="6"/>
  <c r="H3417" i="6"/>
  <c r="H3418" i="6"/>
  <c r="H3419" i="6"/>
  <c r="H3420" i="6"/>
  <c r="H3421" i="6"/>
  <c r="H3422" i="6"/>
  <c r="H3423" i="6"/>
  <c r="H3424" i="6"/>
  <c r="H3425" i="6"/>
  <c r="H3426" i="6"/>
  <c r="H3427" i="6"/>
  <c r="H3428" i="6"/>
  <c r="H3429" i="6"/>
  <c r="H3430" i="6"/>
  <c r="H3431" i="6"/>
  <c r="H3432" i="6"/>
  <c r="H3433" i="6"/>
  <c r="H3434" i="6"/>
  <c r="H3435" i="6"/>
  <c r="H3436" i="6"/>
  <c r="H3437" i="6"/>
  <c r="H3438" i="6"/>
  <c r="H3439" i="6"/>
  <c r="H3440" i="6"/>
  <c r="H3441" i="6"/>
  <c r="H3442" i="6"/>
  <c r="H3443" i="6"/>
  <c r="H3444" i="6"/>
  <c r="H3445" i="6"/>
  <c r="H3446" i="6"/>
  <c r="H3447" i="6"/>
  <c r="H3448" i="6"/>
  <c r="H3449" i="6"/>
  <c r="H3450" i="6"/>
  <c r="H3451" i="6"/>
  <c r="H3452" i="6"/>
  <c r="H3453" i="6"/>
  <c r="H3454" i="6"/>
  <c r="H3455" i="6"/>
  <c r="H3456" i="6"/>
  <c r="H3457" i="6"/>
  <c r="H3458" i="6"/>
  <c r="H3459" i="6"/>
  <c r="H3460" i="6"/>
  <c r="H3461" i="6"/>
  <c r="H3462" i="6"/>
  <c r="H3463" i="6"/>
  <c r="H3464" i="6"/>
  <c r="H3465" i="6"/>
  <c r="H3466" i="6"/>
  <c r="H3467" i="6"/>
  <c r="H3468" i="6"/>
  <c r="H3469" i="6"/>
  <c r="H3470" i="6"/>
  <c r="H3471" i="6"/>
  <c r="H3472" i="6"/>
  <c r="H3473" i="6"/>
  <c r="H3474" i="6"/>
  <c r="H3475" i="6"/>
  <c r="H3476" i="6"/>
  <c r="H3477" i="6"/>
  <c r="H3478" i="6"/>
  <c r="H3479" i="6"/>
  <c r="H3480" i="6"/>
  <c r="H3481" i="6"/>
  <c r="H3482" i="6"/>
  <c r="H3483" i="6"/>
  <c r="H3484" i="6"/>
  <c r="H3485" i="6"/>
  <c r="H3486" i="6"/>
  <c r="H3487" i="6"/>
  <c r="H3488" i="6"/>
  <c r="H3489" i="6"/>
  <c r="H3490" i="6"/>
  <c r="H3491" i="6"/>
  <c r="H3492" i="6"/>
  <c r="H3493" i="6"/>
  <c r="H3494" i="6"/>
  <c r="H3495" i="6"/>
  <c r="H3496" i="6"/>
  <c r="H3497" i="6"/>
  <c r="H3498" i="6"/>
  <c r="H3499" i="6"/>
  <c r="H3500" i="6"/>
  <c r="H3501" i="6"/>
  <c r="H3502" i="6"/>
  <c r="H3503" i="6"/>
  <c r="H3504" i="6"/>
  <c r="H3505" i="6"/>
  <c r="H3506" i="6"/>
  <c r="H3507" i="6"/>
  <c r="H3508" i="6"/>
  <c r="H3509" i="6"/>
  <c r="H3510" i="6"/>
  <c r="H3511" i="6"/>
  <c r="H3512" i="6"/>
  <c r="H3513" i="6"/>
  <c r="H3514" i="6"/>
  <c r="H3515" i="6"/>
  <c r="H3516" i="6"/>
  <c r="H3517" i="6"/>
  <c r="H3518" i="6"/>
  <c r="H3519" i="6"/>
  <c r="H3520" i="6"/>
  <c r="H3521" i="6"/>
  <c r="H3522" i="6"/>
  <c r="H3523" i="6"/>
  <c r="H3524" i="6"/>
  <c r="H3525" i="6"/>
  <c r="H3526" i="6"/>
  <c r="H3527" i="6"/>
  <c r="H3528" i="6"/>
  <c r="H3529" i="6"/>
  <c r="H3530" i="6"/>
  <c r="H3531" i="6"/>
  <c r="H3532" i="6"/>
  <c r="H3533" i="6"/>
  <c r="H3534" i="6"/>
  <c r="H3535" i="6"/>
  <c r="H3536" i="6"/>
  <c r="H3537" i="6"/>
  <c r="H3538" i="6"/>
  <c r="H3539" i="6"/>
  <c r="H3540" i="6"/>
  <c r="H3541" i="6"/>
  <c r="H3542" i="6"/>
  <c r="H3543" i="6"/>
  <c r="H3544" i="6"/>
  <c r="H3545" i="6"/>
  <c r="H3546" i="6"/>
  <c r="H3547" i="6"/>
  <c r="H3548" i="6"/>
  <c r="H3549" i="6"/>
  <c r="H3550" i="6"/>
  <c r="H3551" i="6"/>
  <c r="H3552" i="6"/>
  <c r="H3553" i="6"/>
  <c r="H3554" i="6"/>
  <c r="H3555" i="6"/>
  <c r="H3556" i="6"/>
  <c r="H3557" i="6"/>
  <c r="H3558" i="6"/>
  <c r="H3559" i="6"/>
  <c r="H3560" i="6"/>
  <c r="H3561" i="6"/>
  <c r="H3562" i="6"/>
  <c r="H3563" i="6"/>
  <c r="H3564" i="6"/>
  <c r="H3565" i="6"/>
  <c r="H3566" i="6"/>
  <c r="H3567" i="6"/>
  <c r="H3568" i="6"/>
  <c r="H3569" i="6"/>
  <c r="H3570" i="6"/>
  <c r="H3571" i="6"/>
  <c r="H3572" i="6"/>
  <c r="H3573" i="6"/>
  <c r="H3574" i="6"/>
  <c r="H3575" i="6"/>
  <c r="H3576" i="6"/>
  <c r="H3577" i="6"/>
  <c r="H3578" i="6"/>
  <c r="H3579" i="6"/>
  <c r="H3580" i="6"/>
  <c r="H3581" i="6"/>
  <c r="H3582" i="6"/>
  <c r="H3583" i="6"/>
  <c r="H3584" i="6"/>
  <c r="H3585" i="6"/>
  <c r="H3586" i="6"/>
  <c r="H3587" i="6"/>
  <c r="H3588" i="6"/>
  <c r="H3589" i="6"/>
  <c r="H3590" i="6"/>
  <c r="H3591" i="6"/>
  <c r="H3592" i="6"/>
  <c r="H3593" i="6"/>
  <c r="H3594" i="6"/>
  <c r="H3595" i="6"/>
  <c r="H3596" i="6"/>
  <c r="H3597" i="6"/>
  <c r="H3598" i="6"/>
  <c r="H3599" i="6"/>
  <c r="H3600" i="6"/>
  <c r="H3601" i="6"/>
  <c r="H3602" i="6"/>
  <c r="H3603" i="6"/>
  <c r="H3604" i="6"/>
  <c r="H3605" i="6"/>
  <c r="H3606" i="6"/>
  <c r="H3607" i="6"/>
  <c r="H3608" i="6"/>
  <c r="H3609" i="6"/>
  <c r="H3610" i="6"/>
  <c r="H3611" i="6"/>
  <c r="H3612" i="6"/>
  <c r="H3613" i="6"/>
  <c r="H3614" i="6"/>
  <c r="H3615" i="6"/>
  <c r="H3616" i="6"/>
  <c r="H3617" i="6"/>
  <c r="H3618" i="6"/>
  <c r="H3619" i="6"/>
  <c r="H3620" i="6"/>
  <c r="H3621" i="6"/>
  <c r="H3622" i="6"/>
  <c r="H3623" i="6"/>
  <c r="H3624" i="6"/>
  <c r="H3625" i="6"/>
  <c r="H3626" i="6"/>
  <c r="H3627" i="6"/>
  <c r="H3628" i="6"/>
  <c r="H3629" i="6"/>
  <c r="H3630" i="6"/>
  <c r="H3631" i="6"/>
  <c r="H3632" i="6"/>
  <c r="H3633" i="6"/>
  <c r="H3634" i="6"/>
  <c r="H3635" i="6"/>
  <c r="H3636" i="6"/>
  <c r="H3637" i="6"/>
  <c r="H3638" i="6"/>
  <c r="H3639" i="6"/>
  <c r="H3640" i="6"/>
  <c r="H3641" i="6"/>
  <c r="H3642" i="6"/>
  <c r="H3643" i="6"/>
  <c r="H3644" i="6"/>
  <c r="H3645" i="6"/>
  <c r="H3646" i="6"/>
  <c r="H3647" i="6"/>
  <c r="H3648" i="6"/>
  <c r="H3649" i="6"/>
  <c r="H3650" i="6"/>
  <c r="H3651" i="6"/>
  <c r="H3652" i="6"/>
  <c r="H3653" i="6"/>
  <c r="H3654" i="6"/>
  <c r="H3655" i="6"/>
  <c r="H3656" i="6"/>
  <c r="H3657" i="6"/>
  <c r="H3658" i="6"/>
  <c r="H3659" i="6"/>
  <c r="H3660" i="6"/>
  <c r="H3661" i="6"/>
  <c r="H3662" i="6"/>
  <c r="H3663" i="6"/>
  <c r="H3664" i="6"/>
  <c r="H3665" i="6"/>
  <c r="H3666" i="6"/>
  <c r="H3667" i="6"/>
  <c r="H3668" i="6"/>
  <c r="H3669" i="6"/>
  <c r="H3670" i="6"/>
  <c r="H3671" i="6"/>
  <c r="H3672" i="6"/>
  <c r="H3673" i="6"/>
  <c r="H3674" i="6"/>
  <c r="H3675" i="6"/>
  <c r="H3676" i="6"/>
  <c r="H3677" i="6"/>
  <c r="H3678" i="6"/>
  <c r="H3679" i="6"/>
  <c r="H3680" i="6"/>
  <c r="H3681" i="6"/>
  <c r="H3682" i="6"/>
  <c r="H3683" i="6"/>
  <c r="H3684" i="6"/>
  <c r="H3685" i="6"/>
  <c r="H3686" i="6"/>
  <c r="H3687" i="6"/>
  <c r="H3688" i="6"/>
  <c r="H3689" i="6"/>
  <c r="H3690" i="6"/>
  <c r="H3691" i="6"/>
  <c r="H3692" i="6"/>
  <c r="H3693" i="6"/>
  <c r="H3694" i="6"/>
  <c r="H3695" i="6"/>
  <c r="H3696" i="6"/>
  <c r="H3697" i="6"/>
  <c r="H3698" i="6"/>
  <c r="H3699" i="6"/>
  <c r="H3700" i="6"/>
  <c r="H3701" i="6"/>
  <c r="H3702" i="6"/>
  <c r="H3703" i="6"/>
  <c r="H3704" i="6"/>
  <c r="H3705" i="6"/>
  <c r="H3706" i="6"/>
  <c r="H3707" i="6"/>
  <c r="H3708" i="6"/>
  <c r="H3709" i="6"/>
  <c r="H3710" i="6"/>
  <c r="H3711" i="6"/>
  <c r="H3712" i="6"/>
  <c r="H3713" i="6"/>
  <c r="H3714" i="6"/>
  <c r="H3715" i="6"/>
  <c r="H3716" i="6"/>
  <c r="H3717" i="6"/>
  <c r="H3718" i="6"/>
  <c r="H3719" i="6"/>
  <c r="H3720" i="6"/>
  <c r="H3721" i="6"/>
  <c r="H3722" i="6"/>
  <c r="H3723" i="6"/>
  <c r="H3724" i="6"/>
  <c r="H3725" i="6"/>
  <c r="H3726" i="6"/>
  <c r="H3727" i="6"/>
  <c r="H3728" i="6"/>
  <c r="H3729" i="6"/>
  <c r="H3730" i="6"/>
  <c r="H3731" i="6"/>
  <c r="H3732" i="6"/>
  <c r="H3733" i="6"/>
  <c r="H3734" i="6"/>
  <c r="H3735" i="6"/>
  <c r="H3736" i="6"/>
  <c r="H3737" i="6"/>
  <c r="H3738" i="6"/>
  <c r="H3739" i="6"/>
  <c r="H3740" i="6"/>
  <c r="H3741" i="6"/>
  <c r="H3742" i="6"/>
  <c r="H3743" i="6"/>
  <c r="H3744" i="6"/>
  <c r="H3745" i="6"/>
  <c r="H3746" i="6"/>
  <c r="H3747" i="6"/>
  <c r="H3748" i="6"/>
  <c r="H3749" i="6"/>
  <c r="H3750" i="6"/>
  <c r="H3751" i="6"/>
  <c r="H3752" i="6"/>
  <c r="H3753" i="6"/>
  <c r="H3754" i="6"/>
  <c r="H3755" i="6"/>
  <c r="H3756" i="6"/>
  <c r="H3757" i="6"/>
  <c r="H3758" i="6"/>
  <c r="H3759" i="6"/>
  <c r="H3760" i="6"/>
  <c r="H3761" i="6"/>
  <c r="H3762" i="6"/>
  <c r="H3763" i="6"/>
  <c r="H3764" i="6"/>
  <c r="H3765" i="6"/>
  <c r="H3766" i="6"/>
  <c r="H3767" i="6"/>
  <c r="H3768" i="6"/>
  <c r="H3769" i="6"/>
  <c r="H3770" i="6"/>
  <c r="H3771" i="6"/>
  <c r="H3772" i="6"/>
  <c r="H3773" i="6"/>
  <c r="H3774" i="6"/>
  <c r="H3775" i="6"/>
  <c r="H3776" i="6"/>
  <c r="H3777" i="6"/>
  <c r="H3778" i="6"/>
  <c r="H3779" i="6"/>
  <c r="H3780" i="6"/>
  <c r="H3781" i="6"/>
  <c r="H3782" i="6"/>
  <c r="H3783" i="6"/>
  <c r="H3784" i="6"/>
  <c r="H3785" i="6"/>
  <c r="H3786" i="6"/>
  <c r="H3787" i="6"/>
  <c r="H3788" i="6"/>
  <c r="H3789" i="6"/>
  <c r="H3790" i="6"/>
  <c r="H3791" i="6"/>
  <c r="H3792" i="6"/>
  <c r="H3793" i="6"/>
  <c r="H3794" i="6"/>
  <c r="H3795" i="6"/>
  <c r="H3796" i="6"/>
  <c r="H3797" i="6"/>
  <c r="H3798" i="6"/>
  <c r="H3799" i="6"/>
  <c r="H3800" i="6"/>
  <c r="H3801" i="6"/>
  <c r="H3802" i="6"/>
  <c r="H3803" i="6"/>
  <c r="H3804" i="6"/>
  <c r="H3805" i="6"/>
  <c r="H3806" i="6"/>
  <c r="H3807" i="6"/>
  <c r="H3808" i="6"/>
  <c r="H3809" i="6"/>
  <c r="H3810" i="6"/>
  <c r="H3811" i="6"/>
  <c r="H3812" i="6"/>
  <c r="H3813" i="6"/>
  <c r="H3814" i="6"/>
  <c r="H3815" i="6"/>
  <c r="H3816" i="6"/>
  <c r="H3817" i="6"/>
  <c r="H3818" i="6"/>
  <c r="H3819" i="6"/>
  <c r="H3820" i="6"/>
  <c r="H3821" i="6"/>
  <c r="H3822" i="6"/>
  <c r="H3823" i="6"/>
  <c r="H3824" i="6"/>
  <c r="H3825" i="6"/>
  <c r="H3826" i="6"/>
  <c r="H3827" i="6"/>
  <c r="H3828" i="6"/>
  <c r="H3829" i="6"/>
  <c r="H3830" i="6"/>
  <c r="H3831" i="6"/>
  <c r="H3832" i="6"/>
  <c r="H3833" i="6"/>
  <c r="H3834" i="6"/>
  <c r="H3835" i="6"/>
  <c r="H3836" i="6"/>
  <c r="H3837" i="6"/>
  <c r="H3838" i="6"/>
  <c r="H3839" i="6"/>
  <c r="H3840" i="6"/>
  <c r="H3841" i="6"/>
  <c r="H3842" i="6"/>
  <c r="H3843" i="6"/>
  <c r="H3844" i="6"/>
  <c r="H3845" i="6"/>
  <c r="H3846" i="6"/>
  <c r="H3847" i="6"/>
  <c r="H3848" i="6"/>
  <c r="H3849" i="6"/>
  <c r="H3850" i="6"/>
  <c r="H3851" i="6"/>
  <c r="H3852" i="6"/>
  <c r="H3853" i="6"/>
  <c r="H3854" i="6"/>
  <c r="H3855" i="6"/>
  <c r="H3856" i="6"/>
  <c r="H3857" i="6"/>
  <c r="H3858" i="6"/>
  <c r="H3859" i="6"/>
  <c r="H3860" i="6"/>
  <c r="H3861" i="6"/>
  <c r="H3862" i="6"/>
  <c r="H3863" i="6"/>
  <c r="H3864" i="6"/>
  <c r="H3865" i="6"/>
  <c r="H3866" i="6"/>
  <c r="H3867" i="6"/>
  <c r="H3868" i="6"/>
  <c r="H3869" i="6"/>
  <c r="H3870" i="6"/>
  <c r="H3871" i="6"/>
  <c r="H3872" i="6"/>
  <c r="H3873" i="6"/>
  <c r="H3874" i="6"/>
  <c r="H3875" i="6"/>
  <c r="H3876" i="6"/>
  <c r="H3877" i="6"/>
  <c r="H3878" i="6"/>
  <c r="H3879" i="6"/>
  <c r="H3880" i="6"/>
  <c r="H3881" i="6"/>
  <c r="H3882" i="6"/>
  <c r="H3883" i="6"/>
  <c r="H3884" i="6"/>
  <c r="H3885" i="6"/>
  <c r="H3886" i="6"/>
  <c r="H3887" i="6"/>
  <c r="H3888" i="6"/>
  <c r="H3889" i="6"/>
  <c r="H3890" i="6"/>
  <c r="H3891" i="6"/>
  <c r="H3892" i="6"/>
  <c r="H3893" i="6"/>
  <c r="H3894" i="6"/>
  <c r="H3895" i="6"/>
  <c r="H3896" i="6"/>
  <c r="H3897" i="6"/>
  <c r="H3898" i="6"/>
  <c r="H3899" i="6"/>
  <c r="H3900" i="6"/>
  <c r="H3901" i="6"/>
  <c r="H3902" i="6"/>
  <c r="H3903" i="6"/>
  <c r="H3904" i="6"/>
  <c r="H3905" i="6"/>
  <c r="H3906" i="6"/>
  <c r="H3907" i="6"/>
  <c r="H3908" i="6"/>
  <c r="H3909" i="6"/>
  <c r="H3910" i="6"/>
  <c r="H3911" i="6"/>
  <c r="H3912" i="6"/>
  <c r="H3913" i="6"/>
  <c r="H3914" i="6"/>
  <c r="H3915" i="6"/>
  <c r="H3916" i="6"/>
  <c r="H3917" i="6"/>
  <c r="H3918" i="6"/>
  <c r="H3919" i="6"/>
  <c r="H3920" i="6"/>
  <c r="H3921" i="6"/>
  <c r="H3922" i="6"/>
  <c r="H3923" i="6"/>
  <c r="H3924" i="6"/>
  <c r="H3925" i="6"/>
  <c r="H3926" i="6"/>
  <c r="H3927" i="6"/>
  <c r="H3928" i="6"/>
  <c r="H3929" i="6"/>
  <c r="H3930" i="6"/>
  <c r="H3931" i="6"/>
  <c r="H3932" i="6"/>
  <c r="H3933" i="6"/>
  <c r="H3934" i="6"/>
  <c r="H3935" i="6"/>
  <c r="H3936" i="6"/>
  <c r="H3937" i="6"/>
  <c r="H3938" i="6"/>
  <c r="H3939" i="6"/>
  <c r="H3940" i="6"/>
  <c r="H3941" i="6"/>
  <c r="H3942" i="6"/>
  <c r="H3943" i="6"/>
  <c r="H3944" i="6"/>
  <c r="H3945" i="6"/>
  <c r="H3946" i="6"/>
  <c r="H3947" i="6"/>
  <c r="H3948" i="6"/>
  <c r="H3949" i="6"/>
  <c r="H3950" i="6"/>
  <c r="H3951" i="6"/>
  <c r="H3952" i="6"/>
  <c r="H3953" i="6"/>
  <c r="H3954" i="6"/>
  <c r="H3955" i="6"/>
  <c r="H3956" i="6"/>
  <c r="H3957" i="6"/>
  <c r="H3958" i="6"/>
  <c r="H3959" i="6"/>
  <c r="H3960" i="6"/>
  <c r="H3961" i="6"/>
  <c r="H3962" i="6"/>
  <c r="H3963" i="6"/>
  <c r="H3964" i="6"/>
  <c r="H3965" i="6"/>
  <c r="H3966" i="6"/>
  <c r="H3967" i="6"/>
  <c r="H3968" i="6"/>
  <c r="H3969" i="6"/>
  <c r="H3970" i="6"/>
  <c r="H3971" i="6"/>
  <c r="H3972" i="6"/>
  <c r="H3973" i="6"/>
  <c r="H3974" i="6"/>
  <c r="H3975" i="6"/>
  <c r="H3976" i="6"/>
  <c r="H3977" i="6"/>
  <c r="H3978" i="6"/>
  <c r="H3979" i="6"/>
  <c r="H3980" i="6"/>
  <c r="H3981" i="6"/>
  <c r="H3982" i="6"/>
  <c r="H3983" i="6"/>
  <c r="H3984" i="6"/>
  <c r="H3985" i="6"/>
  <c r="H3986" i="6"/>
  <c r="H3987" i="6"/>
  <c r="H3988" i="6"/>
  <c r="H3989" i="6"/>
  <c r="H3990" i="6"/>
  <c r="H3991" i="6"/>
  <c r="H3992" i="6"/>
  <c r="H3993" i="6"/>
  <c r="H3994" i="6"/>
  <c r="H3995" i="6"/>
  <c r="H3996" i="6"/>
  <c r="H3997" i="6"/>
  <c r="H3998" i="6"/>
  <c r="H3999" i="6"/>
  <c r="H4000" i="6"/>
  <c r="H4001" i="6"/>
  <c r="H4002" i="6"/>
  <c r="H4003" i="6"/>
  <c r="H4004" i="6"/>
  <c r="H4005" i="6"/>
  <c r="H4006" i="6"/>
  <c r="H4007" i="6"/>
  <c r="H4008" i="6"/>
  <c r="H4009" i="6"/>
  <c r="H4010" i="6"/>
  <c r="H4011" i="6"/>
  <c r="H4012" i="6"/>
  <c r="H4013" i="6"/>
  <c r="H4014" i="6"/>
  <c r="H4015" i="6"/>
  <c r="H4016" i="6"/>
  <c r="H4017" i="6"/>
  <c r="H4018" i="6"/>
  <c r="H4019" i="6"/>
  <c r="H4020" i="6"/>
  <c r="H4021" i="6"/>
  <c r="H4022" i="6"/>
  <c r="H4023" i="6"/>
  <c r="H4024" i="6"/>
  <c r="H4025" i="6"/>
  <c r="H4026" i="6"/>
  <c r="H4027" i="6"/>
  <c r="H4028" i="6"/>
  <c r="H4029" i="6"/>
  <c r="H4030" i="6"/>
  <c r="H4031" i="6"/>
  <c r="H4032" i="6"/>
  <c r="H4033" i="6"/>
  <c r="H4034" i="6"/>
  <c r="H4035" i="6"/>
  <c r="H4036" i="6"/>
  <c r="H4037" i="6"/>
  <c r="H4038" i="6"/>
  <c r="H4039" i="6"/>
  <c r="H4040" i="6"/>
  <c r="H4041" i="6"/>
  <c r="H4042" i="6"/>
  <c r="H4043" i="6"/>
  <c r="H4044" i="6"/>
  <c r="H4045" i="6"/>
  <c r="H4046" i="6"/>
  <c r="H4047" i="6"/>
  <c r="H4048" i="6"/>
  <c r="H4049" i="6"/>
  <c r="H4050" i="6"/>
  <c r="H4051" i="6"/>
  <c r="H4052" i="6"/>
  <c r="H4053" i="6"/>
  <c r="H4054" i="6"/>
  <c r="H4055" i="6"/>
  <c r="H4056" i="6"/>
  <c r="H4057" i="6"/>
  <c r="H4058" i="6"/>
  <c r="H4059" i="6"/>
  <c r="H4060" i="6"/>
  <c r="H4061" i="6"/>
  <c r="H4062" i="6"/>
  <c r="H4063" i="6"/>
  <c r="H4064" i="6"/>
  <c r="H4065" i="6"/>
  <c r="H4066" i="6"/>
  <c r="H4067" i="6"/>
  <c r="H4068" i="6"/>
  <c r="H4069" i="6"/>
  <c r="H4070" i="6"/>
  <c r="H4071" i="6"/>
  <c r="H4072" i="6"/>
  <c r="H4073" i="6"/>
  <c r="H4074" i="6"/>
  <c r="H4075" i="6"/>
  <c r="H4076" i="6"/>
  <c r="H4077" i="6"/>
  <c r="H4078" i="6"/>
  <c r="H4079" i="6"/>
  <c r="H4080" i="6"/>
  <c r="H4081" i="6"/>
  <c r="H4082" i="6"/>
  <c r="H4083" i="6"/>
  <c r="H4084" i="6"/>
  <c r="H4085" i="6"/>
  <c r="H4086" i="6"/>
  <c r="H4087" i="6"/>
  <c r="H4088" i="6"/>
  <c r="H4089" i="6"/>
  <c r="H4090" i="6"/>
  <c r="H4091" i="6"/>
  <c r="H4092" i="6"/>
  <c r="H4093" i="6"/>
  <c r="H4094" i="6"/>
  <c r="H4095" i="6"/>
  <c r="H4096" i="6"/>
  <c r="H4097" i="6"/>
  <c r="H4098" i="6"/>
  <c r="H4099" i="6"/>
  <c r="H4100" i="6"/>
  <c r="H4101" i="6"/>
  <c r="H4102" i="6"/>
  <c r="H4103" i="6"/>
  <c r="H4104" i="6"/>
  <c r="H4105" i="6"/>
  <c r="H4106" i="6"/>
  <c r="H4107" i="6"/>
  <c r="H4108" i="6"/>
  <c r="H4109" i="6"/>
  <c r="H4110" i="6"/>
  <c r="H4111" i="6"/>
  <c r="H4112" i="6"/>
  <c r="H4113" i="6"/>
  <c r="H4114" i="6"/>
  <c r="H4115" i="6"/>
  <c r="H4116" i="6"/>
  <c r="H4117" i="6"/>
  <c r="H4118" i="6"/>
  <c r="H4119" i="6"/>
  <c r="H4120" i="6"/>
  <c r="H4121" i="6"/>
  <c r="H4122" i="6"/>
  <c r="H4123" i="6"/>
  <c r="H4124" i="6"/>
  <c r="H4125" i="6"/>
  <c r="H4126" i="6"/>
  <c r="H4127" i="6"/>
  <c r="H4128" i="6"/>
  <c r="H4129" i="6"/>
  <c r="H4130" i="6"/>
  <c r="H4131" i="6"/>
  <c r="H4132" i="6"/>
  <c r="H4133" i="6"/>
  <c r="H4134" i="6"/>
  <c r="H4135" i="6"/>
  <c r="H4136" i="6"/>
  <c r="H4137" i="6"/>
  <c r="H4138" i="6"/>
  <c r="H4139" i="6"/>
  <c r="H4140" i="6"/>
  <c r="H4141" i="6"/>
  <c r="H4142" i="6"/>
  <c r="H4143" i="6"/>
  <c r="H4144" i="6"/>
  <c r="H4145" i="6"/>
  <c r="H4146" i="6"/>
  <c r="H4147" i="6"/>
  <c r="H4148" i="6"/>
  <c r="H4149" i="6"/>
  <c r="H4150" i="6"/>
  <c r="H4151" i="6"/>
  <c r="H4152" i="6"/>
  <c r="H4153" i="6"/>
  <c r="H4154" i="6"/>
  <c r="H4155" i="6"/>
  <c r="H4156" i="6"/>
  <c r="H4157" i="6"/>
  <c r="H4158" i="6"/>
  <c r="H4159" i="6"/>
  <c r="H4160" i="6"/>
  <c r="H4161" i="6"/>
  <c r="H4162" i="6"/>
  <c r="H4163" i="6"/>
  <c r="H4164" i="6"/>
  <c r="H4165" i="6"/>
  <c r="H4166" i="6"/>
  <c r="H4167" i="6"/>
  <c r="H4168" i="6"/>
  <c r="H4169" i="6"/>
  <c r="H4170" i="6"/>
  <c r="H4171" i="6"/>
  <c r="H4172" i="6"/>
  <c r="H4173" i="6"/>
  <c r="H4174" i="6"/>
  <c r="H4175" i="6"/>
  <c r="H4176" i="6"/>
  <c r="H4177" i="6"/>
  <c r="H4178" i="6"/>
  <c r="H4179" i="6"/>
  <c r="H4180" i="6"/>
  <c r="H4181" i="6"/>
  <c r="H4182" i="6"/>
  <c r="H4183" i="6"/>
  <c r="H4184" i="6"/>
  <c r="H4185" i="6"/>
  <c r="H4186" i="6"/>
  <c r="H4187" i="6"/>
  <c r="H4188" i="6"/>
  <c r="H4189" i="6"/>
  <c r="H4190" i="6"/>
  <c r="H4191" i="6"/>
  <c r="H4192" i="6"/>
  <c r="H4193" i="6"/>
  <c r="H4194" i="6"/>
  <c r="H4195" i="6"/>
  <c r="H4196" i="6"/>
  <c r="H4197" i="6"/>
  <c r="H4198" i="6"/>
  <c r="H4199" i="6"/>
  <c r="H4200" i="6"/>
  <c r="H4201" i="6"/>
  <c r="H4202" i="6"/>
  <c r="H4203" i="6"/>
  <c r="H4204" i="6"/>
  <c r="H4205" i="6"/>
  <c r="H4206" i="6"/>
  <c r="H4207" i="6"/>
  <c r="H4208" i="6"/>
  <c r="H4209" i="6"/>
  <c r="H4210" i="6"/>
  <c r="H4211" i="6"/>
  <c r="H4212" i="6"/>
  <c r="H4213" i="6"/>
  <c r="H4214" i="6"/>
  <c r="H4215" i="6"/>
  <c r="H4216" i="6"/>
  <c r="H4217" i="6"/>
  <c r="H4218" i="6"/>
  <c r="H4219" i="6"/>
  <c r="H4220" i="6"/>
  <c r="H4221" i="6"/>
  <c r="H4222" i="6"/>
  <c r="H4223" i="6"/>
  <c r="H4224" i="6"/>
  <c r="H4225" i="6"/>
  <c r="H4226" i="6"/>
  <c r="H4227" i="6"/>
  <c r="H4228" i="6"/>
  <c r="H4229" i="6"/>
  <c r="H4230" i="6"/>
  <c r="H4231" i="6"/>
  <c r="H4232" i="6"/>
  <c r="H4233" i="6"/>
  <c r="H4234" i="6"/>
  <c r="H4235" i="6"/>
  <c r="H4236" i="6"/>
  <c r="H4237" i="6"/>
  <c r="H4238" i="6"/>
  <c r="H4239" i="6"/>
  <c r="H4240" i="6"/>
  <c r="H4241" i="6"/>
  <c r="H4242" i="6"/>
  <c r="H4243" i="6"/>
  <c r="H4244" i="6"/>
  <c r="H4245" i="6"/>
  <c r="H4246" i="6"/>
  <c r="H4247" i="6"/>
  <c r="H4248" i="6"/>
  <c r="H4249" i="6"/>
  <c r="H4250" i="6"/>
  <c r="H4251" i="6"/>
  <c r="H4252" i="6"/>
  <c r="H4253" i="6"/>
  <c r="H4254" i="6"/>
  <c r="H4255" i="6"/>
  <c r="H4256" i="6"/>
  <c r="H4257" i="6"/>
  <c r="H4258" i="6"/>
  <c r="H4259" i="6"/>
  <c r="H4260" i="6"/>
  <c r="H4261" i="6"/>
  <c r="H4262" i="6"/>
  <c r="H4263" i="6"/>
  <c r="H4264" i="6"/>
  <c r="H4265" i="6"/>
  <c r="H4266" i="6"/>
  <c r="H4267" i="6"/>
  <c r="H4268" i="6"/>
  <c r="H4269" i="6"/>
  <c r="H4270" i="6"/>
  <c r="H4271" i="6"/>
  <c r="H4272" i="6"/>
  <c r="H4273" i="6"/>
  <c r="H4274" i="6"/>
  <c r="H4275" i="6"/>
  <c r="H4276" i="6"/>
  <c r="H4277" i="6"/>
  <c r="H4278" i="6"/>
  <c r="H4279" i="6"/>
  <c r="H4280" i="6"/>
  <c r="H4281" i="6"/>
  <c r="H4282" i="6"/>
  <c r="H4283" i="6"/>
  <c r="H4284" i="6"/>
  <c r="H4285" i="6"/>
  <c r="H4286" i="6"/>
  <c r="H4287" i="6"/>
  <c r="H4288" i="6"/>
  <c r="H4289" i="6"/>
  <c r="H4290" i="6"/>
  <c r="H4291" i="6"/>
  <c r="H4292" i="6"/>
  <c r="H4293" i="6"/>
  <c r="H4294" i="6"/>
  <c r="H4295" i="6"/>
  <c r="H4296" i="6"/>
  <c r="H4297" i="6"/>
  <c r="H4298" i="6"/>
  <c r="H4299" i="6"/>
  <c r="H4300" i="6"/>
  <c r="H4301" i="6"/>
  <c r="H4302" i="6"/>
  <c r="H4303" i="6"/>
  <c r="H4304" i="6"/>
  <c r="H4305" i="6"/>
  <c r="H4306" i="6"/>
  <c r="H4307" i="6"/>
  <c r="H4308" i="6"/>
  <c r="H4309" i="6"/>
  <c r="H4310" i="6"/>
  <c r="H4311" i="6"/>
  <c r="H4312" i="6"/>
  <c r="H4313" i="6"/>
  <c r="H4314" i="6"/>
  <c r="H4315" i="6"/>
  <c r="H4316" i="6"/>
  <c r="H4317" i="6"/>
  <c r="H4318" i="6"/>
  <c r="H4319" i="6"/>
  <c r="H4320" i="6"/>
  <c r="H4321" i="6"/>
  <c r="H4322" i="6"/>
  <c r="H4323" i="6"/>
  <c r="H4324" i="6"/>
  <c r="H4325" i="6"/>
  <c r="H4326" i="6"/>
  <c r="H4327" i="6"/>
  <c r="H4328" i="6"/>
  <c r="H4329" i="6"/>
  <c r="H4330" i="6"/>
  <c r="H4331" i="6"/>
  <c r="H4332" i="6"/>
  <c r="H4333" i="6"/>
  <c r="H4334" i="6"/>
  <c r="H4335" i="6"/>
  <c r="H4336" i="6"/>
  <c r="H4337" i="6"/>
  <c r="H4338" i="6"/>
  <c r="H4339" i="6"/>
  <c r="H4340" i="6"/>
  <c r="H4341" i="6"/>
  <c r="H4342" i="6"/>
  <c r="H4343" i="6"/>
  <c r="H4344" i="6"/>
  <c r="H4345" i="6"/>
  <c r="H4346" i="6"/>
  <c r="H4347" i="6"/>
  <c r="H4348" i="6"/>
  <c r="H4349" i="6"/>
  <c r="H4350" i="6"/>
  <c r="H4351" i="6"/>
  <c r="H4352" i="6"/>
  <c r="H4353" i="6"/>
  <c r="H4354" i="6"/>
  <c r="H4355" i="6"/>
  <c r="H4356" i="6"/>
  <c r="H4357" i="6"/>
  <c r="H4358" i="6"/>
  <c r="H4359" i="6"/>
  <c r="H4360" i="6"/>
  <c r="H4361" i="6"/>
  <c r="H4362" i="6"/>
  <c r="H4363" i="6"/>
  <c r="H4364" i="6"/>
  <c r="H4365" i="6"/>
  <c r="H4366" i="6"/>
  <c r="H4367" i="6"/>
  <c r="H4368" i="6"/>
  <c r="H4369" i="6"/>
  <c r="H4370" i="6"/>
  <c r="H4371" i="6"/>
  <c r="H4372" i="6"/>
  <c r="H4373" i="6"/>
  <c r="H4374" i="6"/>
  <c r="H4375" i="6"/>
  <c r="H4376" i="6"/>
  <c r="H4377" i="6"/>
  <c r="H4378" i="6"/>
  <c r="H4379" i="6"/>
  <c r="H4380" i="6"/>
  <c r="H4381" i="6"/>
  <c r="H4382" i="6"/>
  <c r="H4383" i="6"/>
  <c r="H4384" i="6"/>
  <c r="H4385" i="6"/>
  <c r="H4386" i="6"/>
  <c r="H4387" i="6"/>
  <c r="H4388" i="6"/>
  <c r="H4389" i="6"/>
  <c r="H4390" i="6"/>
  <c r="H4391" i="6"/>
  <c r="H4392" i="6"/>
  <c r="H4393" i="6"/>
  <c r="H4394" i="6"/>
  <c r="H4395" i="6"/>
  <c r="H4396" i="6"/>
  <c r="H4397" i="6"/>
  <c r="H4398" i="6"/>
  <c r="H4399" i="6"/>
  <c r="H4400" i="6"/>
  <c r="H4401" i="6"/>
  <c r="H4402" i="6"/>
  <c r="H4403" i="6"/>
  <c r="H4404" i="6"/>
  <c r="H4405" i="6"/>
  <c r="H4406" i="6"/>
  <c r="H4407" i="6"/>
  <c r="H4408" i="6"/>
  <c r="H4409" i="6"/>
  <c r="H4410" i="6"/>
  <c r="H4411" i="6"/>
  <c r="H4412" i="6"/>
  <c r="H4413" i="6"/>
  <c r="H4414" i="6"/>
  <c r="H4415" i="6"/>
  <c r="H4416" i="6"/>
  <c r="H4417" i="6"/>
  <c r="H4418" i="6"/>
  <c r="H4419" i="6"/>
  <c r="H4420" i="6"/>
  <c r="H4421" i="6"/>
  <c r="H4422" i="6"/>
  <c r="H4423" i="6"/>
  <c r="H4424" i="6"/>
  <c r="H4425" i="6"/>
  <c r="H4426" i="6"/>
  <c r="H4427" i="6"/>
  <c r="H4428" i="6"/>
  <c r="H4429" i="6"/>
  <c r="H4430" i="6"/>
  <c r="H4431" i="6"/>
  <c r="H4432" i="6"/>
  <c r="H4433" i="6"/>
  <c r="H4434" i="6"/>
  <c r="H4435" i="6"/>
  <c r="H4436" i="6"/>
  <c r="H4437" i="6"/>
  <c r="H4438" i="6"/>
  <c r="H4439" i="6"/>
  <c r="H4440" i="6"/>
  <c r="H4441" i="6"/>
  <c r="H4442" i="6"/>
  <c r="H4443" i="6"/>
  <c r="H4444" i="6"/>
  <c r="H4445" i="6"/>
  <c r="H4446" i="6"/>
  <c r="H4447" i="6"/>
  <c r="H4448" i="6"/>
  <c r="H4449" i="6"/>
  <c r="H4450" i="6"/>
  <c r="H4451" i="6"/>
  <c r="H4452" i="6"/>
  <c r="H4453" i="6"/>
  <c r="H4454" i="6"/>
  <c r="H4455" i="6"/>
  <c r="H4456" i="6"/>
  <c r="H4457" i="6"/>
  <c r="H4458" i="6"/>
  <c r="H4459" i="6"/>
  <c r="H4460" i="6"/>
  <c r="H4461" i="6"/>
  <c r="H4462" i="6"/>
  <c r="H4463" i="6"/>
  <c r="H4464" i="6"/>
  <c r="H4465" i="6"/>
  <c r="H4466" i="6"/>
  <c r="H4467" i="6"/>
  <c r="H4468" i="6"/>
  <c r="H4469" i="6"/>
  <c r="H4470" i="6"/>
  <c r="H4471" i="6"/>
  <c r="H4472" i="6"/>
  <c r="H4473" i="6"/>
  <c r="H4474" i="6"/>
  <c r="H4475" i="6"/>
  <c r="H4476" i="6"/>
  <c r="H4477" i="6"/>
  <c r="H4478" i="6"/>
  <c r="H4479" i="6"/>
  <c r="H4480" i="6"/>
  <c r="H4481" i="6"/>
  <c r="H4482" i="6"/>
  <c r="H4483" i="6"/>
  <c r="H4484" i="6"/>
  <c r="H4485" i="6"/>
  <c r="H4486" i="6"/>
  <c r="H4487" i="6"/>
  <c r="H4488" i="6"/>
  <c r="H4489" i="6"/>
  <c r="H4490" i="6"/>
  <c r="H4491" i="6"/>
  <c r="H4492" i="6"/>
  <c r="H4493" i="6"/>
  <c r="H4494" i="6"/>
  <c r="H4495" i="6"/>
  <c r="H4496" i="6"/>
  <c r="H4497" i="6"/>
  <c r="H4498" i="6"/>
  <c r="H4499" i="6"/>
  <c r="H4500" i="6"/>
  <c r="H4501" i="6"/>
  <c r="H4502" i="6"/>
  <c r="H4503" i="6"/>
  <c r="H4504" i="6"/>
  <c r="H4505" i="6"/>
  <c r="H4506" i="6"/>
  <c r="H4507" i="6"/>
  <c r="H4508" i="6"/>
  <c r="H4509" i="6"/>
  <c r="H4510" i="6"/>
  <c r="H4511" i="6"/>
  <c r="H4512" i="6"/>
  <c r="H4513" i="6"/>
  <c r="H4514" i="6"/>
  <c r="H4515" i="6"/>
  <c r="H4516" i="6"/>
  <c r="H4517" i="6"/>
  <c r="H4518" i="6"/>
  <c r="H4519" i="6"/>
  <c r="H4520" i="6"/>
  <c r="L4520" i="6" s="1"/>
  <c r="H4521" i="6"/>
  <c r="H4522" i="6"/>
  <c r="H4523" i="6"/>
  <c r="H4524" i="6"/>
  <c r="H4525" i="6"/>
  <c r="H4526" i="6"/>
  <c r="H4527" i="6"/>
  <c r="H4528" i="6"/>
  <c r="H4529" i="6"/>
  <c r="H4530" i="6"/>
  <c r="H4531" i="6"/>
  <c r="H4532" i="6"/>
  <c r="H4533" i="6"/>
  <c r="H4534" i="6"/>
  <c r="H4535" i="6"/>
  <c r="H4536" i="6"/>
  <c r="H4537" i="6"/>
  <c r="H4538" i="6"/>
  <c r="H4539" i="6"/>
  <c r="H4540" i="6"/>
  <c r="H4541" i="6"/>
  <c r="H4542" i="6"/>
  <c r="H4543" i="6"/>
  <c r="H4544" i="6"/>
  <c r="H4545" i="6"/>
  <c r="H4546" i="6"/>
  <c r="H4547" i="6"/>
  <c r="H4548" i="6"/>
  <c r="H4549" i="6"/>
  <c r="H4550" i="6"/>
  <c r="H4551" i="6"/>
  <c r="H4552" i="6"/>
  <c r="H4553" i="6"/>
  <c r="H4554" i="6"/>
  <c r="H4555" i="6"/>
  <c r="H4556" i="6"/>
  <c r="H4557" i="6"/>
  <c r="H4558" i="6"/>
  <c r="H4559" i="6"/>
  <c r="H4560" i="6"/>
  <c r="H4561" i="6"/>
  <c r="H4562" i="6"/>
  <c r="H4563" i="6"/>
  <c r="H4564" i="6"/>
  <c r="H4565" i="6"/>
  <c r="H4566" i="6"/>
  <c r="H4567" i="6"/>
  <c r="H4568" i="6"/>
  <c r="H4569" i="6"/>
  <c r="H4570" i="6"/>
  <c r="H4571" i="6"/>
  <c r="H4572" i="6"/>
  <c r="H4573" i="6"/>
  <c r="H4574" i="6"/>
  <c r="H4575" i="6"/>
  <c r="H4576" i="6"/>
  <c r="H4577" i="6"/>
  <c r="H4578" i="6"/>
  <c r="H4579" i="6"/>
  <c r="H4580" i="6"/>
  <c r="H4581" i="6"/>
  <c r="H4582" i="6"/>
  <c r="H4583" i="6"/>
  <c r="H4584" i="6"/>
  <c r="H4585" i="6"/>
  <c r="H4586" i="6"/>
  <c r="H4587" i="6"/>
  <c r="H4588" i="6"/>
  <c r="H4589" i="6"/>
  <c r="H4590" i="6"/>
  <c r="H4591" i="6"/>
  <c r="H4592" i="6"/>
  <c r="H4593" i="6"/>
  <c r="H4594" i="6"/>
  <c r="H4595" i="6"/>
  <c r="H4596" i="6"/>
  <c r="H4597" i="6"/>
  <c r="H4598" i="6"/>
  <c r="H4599" i="6"/>
  <c r="H4600" i="6"/>
  <c r="H4601" i="6"/>
  <c r="H4602" i="6"/>
  <c r="H4603" i="6"/>
  <c r="H4604" i="6"/>
  <c r="H4605" i="6"/>
  <c r="H4606" i="6"/>
  <c r="H4607" i="6"/>
  <c r="H4608" i="6"/>
  <c r="H4609" i="6"/>
  <c r="H4610" i="6"/>
  <c r="H4611" i="6"/>
  <c r="H4612" i="6"/>
  <c r="H4613" i="6"/>
  <c r="H4614" i="6"/>
  <c r="H4615" i="6"/>
  <c r="H4616" i="6"/>
  <c r="H4617" i="6"/>
  <c r="H4618" i="6"/>
  <c r="H4619" i="6"/>
  <c r="H4620" i="6"/>
  <c r="H4621" i="6"/>
  <c r="H4622" i="6"/>
  <c r="H4623" i="6"/>
  <c r="H4624" i="6"/>
  <c r="H4625" i="6"/>
  <c r="H4626" i="6"/>
  <c r="H4627" i="6"/>
  <c r="H4628" i="6"/>
  <c r="H4629" i="6"/>
  <c r="H4630" i="6"/>
  <c r="H4631" i="6"/>
  <c r="H4632" i="6"/>
  <c r="H4633" i="6"/>
  <c r="H4634" i="6"/>
  <c r="H4635" i="6"/>
  <c r="H4636" i="6"/>
  <c r="H4637" i="6"/>
  <c r="H4638" i="6"/>
  <c r="H4639" i="6"/>
  <c r="H4640" i="6"/>
  <c r="H4641" i="6"/>
  <c r="H4642" i="6"/>
  <c r="H4643" i="6"/>
  <c r="H4644" i="6"/>
  <c r="H4645" i="6"/>
  <c r="H4646" i="6"/>
  <c r="H4647" i="6"/>
  <c r="H4648" i="6"/>
  <c r="H4649" i="6"/>
  <c r="H4650" i="6"/>
  <c r="H4651" i="6"/>
  <c r="H4652" i="6"/>
  <c r="H4653" i="6"/>
  <c r="H4654" i="6"/>
  <c r="H4655" i="6"/>
  <c r="H4656" i="6"/>
  <c r="H4657" i="6"/>
  <c r="H4658" i="6"/>
  <c r="H4659" i="6"/>
  <c r="H4660" i="6"/>
  <c r="H4661" i="6"/>
  <c r="H4662" i="6"/>
  <c r="H4663" i="6"/>
  <c r="H4664" i="6"/>
  <c r="H4665" i="6"/>
  <c r="H4666" i="6"/>
  <c r="H4667" i="6"/>
  <c r="H4668" i="6"/>
  <c r="H4669" i="6"/>
  <c r="H4670" i="6"/>
  <c r="H4671" i="6"/>
  <c r="H4672" i="6"/>
  <c r="H4673" i="6"/>
  <c r="H4674" i="6"/>
  <c r="H4675" i="6"/>
  <c r="H4676" i="6"/>
  <c r="H4677" i="6"/>
  <c r="H4678" i="6"/>
  <c r="H4679" i="6"/>
  <c r="H4680" i="6"/>
  <c r="H4681" i="6"/>
  <c r="H4682" i="6"/>
  <c r="H4683" i="6"/>
  <c r="H4684" i="6"/>
  <c r="H4685" i="6"/>
  <c r="H4686" i="6"/>
  <c r="H4687" i="6"/>
  <c r="H4688" i="6"/>
  <c r="H4689" i="6"/>
  <c r="H4690" i="6"/>
  <c r="H4691" i="6"/>
  <c r="H4692" i="6"/>
  <c r="H4693" i="6"/>
  <c r="H4694" i="6"/>
  <c r="H4695" i="6"/>
  <c r="H4696" i="6"/>
  <c r="H4697" i="6"/>
  <c r="H4698" i="6"/>
  <c r="H4699" i="6"/>
  <c r="H4700" i="6"/>
  <c r="H4701" i="6"/>
  <c r="H4702" i="6"/>
  <c r="H4703" i="6"/>
  <c r="H4704" i="6"/>
  <c r="H4705" i="6"/>
  <c r="H4706" i="6"/>
  <c r="H4707" i="6"/>
  <c r="H4708" i="6"/>
  <c r="H4709" i="6"/>
  <c r="H4710" i="6"/>
  <c r="H4711" i="6"/>
  <c r="H4712" i="6"/>
  <c r="H4713" i="6"/>
  <c r="H4714" i="6"/>
  <c r="H4715" i="6"/>
  <c r="H4716" i="6"/>
  <c r="H4717" i="6"/>
  <c r="H4718" i="6"/>
  <c r="H4719" i="6"/>
  <c r="H4720" i="6"/>
  <c r="H4721" i="6"/>
  <c r="H4722" i="6"/>
  <c r="H4723" i="6"/>
  <c r="H4724" i="6"/>
  <c r="H4725" i="6"/>
  <c r="H4726" i="6"/>
  <c r="H4727" i="6"/>
  <c r="H4728" i="6"/>
  <c r="H4729" i="6"/>
  <c r="H4730" i="6"/>
  <c r="H4731" i="6"/>
  <c r="H4732" i="6"/>
  <c r="H4733" i="6"/>
  <c r="H4734" i="6"/>
  <c r="H4735" i="6"/>
  <c r="H4736" i="6"/>
  <c r="H4737" i="6"/>
  <c r="H4738" i="6"/>
  <c r="H4739" i="6"/>
  <c r="H4740" i="6"/>
  <c r="H4741" i="6"/>
  <c r="H4742" i="6"/>
  <c r="H4743" i="6"/>
  <c r="H4744" i="6"/>
  <c r="H4745" i="6"/>
  <c r="H4746" i="6"/>
  <c r="H4747" i="6"/>
  <c r="H4748" i="6"/>
  <c r="H4749" i="6"/>
  <c r="H4750" i="6"/>
  <c r="H4751" i="6"/>
  <c r="H4752" i="6"/>
  <c r="H4753" i="6"/>
  <c r="H4754" i="6"/>
  <c r="H4755" i="6"/>
  <c r="H4756" i="6"/>
  <c r="H4757" i="6"/>
  <c r="H4758" i="6"/>
  <c r="H4759" i="6"/>
  <c r="H4760" i="6"/>
  <c r="H4761" i="6"/>
  <c r="H4762" i="6"/>
  <c r="H4763" i="6"/>
  <c r="H4764" i="6"/>
  <c r="H4765" i="6"/>
  <c r="H4766" i="6"/>
  <c r="H4767" i="6"/>
  <c r="H4768" i="6"/>
  <c r="H4769" i="6"/>
  <c r="H4770" i="6"/>
  <c r="H4771" i="6"/>
  <c r="H4772" i="6"/>
  <c r="H4773" i="6"/>
  <c r="H4774" i="6"/>
  <c r="H4775" i="6"/>
  <c r="H4776" i="6"/>
  <c r="H4777" i="6"/>
  <c r="H4778" i="6"/>
  <c r="H4779" i="6"/>
  <c r="H4780" i="6"/>
  <c r="H4781" i="6"/>
  <c r="H4782" i="6"/>
  <c r="H4783" i="6"/>
  <c r="H4784" i="6"/>
  <c r="H4785" i="6"/>
  <c r="H4786" i="6"/>
  <c r="H4787" i="6"/>
  <c r="H4788" i="6"/>
  <c r="H4789" i="6"/>
  <c r="H4790" i="6"/>
  <c r="H4791" i="6"/>
  <c r="H4792" i="6"/>
  <c r="H4793" i="6"/>
  <c r="H4794" i="6"/>
  <c r="H4795" i="6"/>
  <c r="H4796" i="6"/>
  <c r="H4797" i="6"/>
  <c r="H4798" i="6"/>
  <c r="H4799" i="6"/>
  <c r="H4800" i="6"/>
  <c r="H4801" i="6"/>
  <c r="H4802" i="6"/>
  <c r="H4803" i="6"/>
  <c r="H4804" i="6"/>
  <c r="H4805" i="6"/>
  <c r="H4806" i="6"/>
  <c r="H4807" i="6"/>
  <c r="H4808" i="6"/>
  <c r="H4809" i="6"/>
  <c r="H4810" i="6"/>
  <c r="H4811" i="6"/>
  <c r="H4812" i="6"/>
  <c r="H4813" i="6"/>
  <c r="H4814" i="6"/>
  <c r="H4815" i="6"/>
  <c r="H4816" i="6"/>
  <c r="H4817" i="6"/>
  <c r="H4818" i="6"/>
  <c r="H4819" i="6"/>
  <c r="H4820" i="6"/>
  <c r="H4821" i="6"/>
  <c r="H4822" i="6"/>
  <c r="H4823" i="6"/>
  <c r="H4824" i="6"/>
  <c r="H4825" i="6"/>
  <c r="H4826" i="6"/>
  <c r="H4827" i="6"/>
  <c r="H4828" i="6"/>
  <c r="H4829" i="6"/>
  <c r="H4830" i="6"/>
  <c r="H4831" i="6"/>
  <c r="H4832" i="6"/>
  <c r="H4833" i="6"/>
  <c r="H4834" i="6"/>
  <c r="H4835" i="6"/>
  <c r="H4836" i="6"/>
  <c r="H4837" i="6"/>
  <c r="H4838" i="6"/>
  <c r="H4839" i="6"/>
  <c r="H4840" i="6"/>
  <c r="H4841" i="6"/>
  <c r="H4842" i="6"/>
  <c r="H4843" i="6"/>
  <c r="H4844" i="6"/>
  <c r="H4845" i="6"/>
  <c r="H4846" i="6"/>
  <c r="H4847" i="6"/>
  <c r="H4848" i="6"/>
  <c r="H4849" i="6"/>
  <c r="H4850" i="6"/>
  <c r="H4851" i="6"/>
  <c r="H4852" i="6"/>
  <c r="H4853" i="6"/>
  <c r="H4854" i="6"/>
  <c r="H4855" i="6"/>
  <c r="H4856" i="6"/>
  <c r="H4857" i="6"/>
  <c r="H4858" i="6"/>
  <c r="H4859" i="6"/>
  <c r="H4860" i="6"/>
  <c r="H4861" i="6"/>
  <c r="H4862" i="6"/>
  <c r="H4863" i="6"/>
  <c r="H4864" i="6"/>
  <c r="H4865" i="6"/>
  <c r="H4866" i="6"/>
  <c r="H4867" i="6"/>
  <c r="H4868" i="6"/>
  <c r="H4869" i="6"/>
  <c r="H4870" i="6"/>
  <c r="H4871" i="6"/>
  <c r="H4872" i="6"/>
  <c r="H4873" i="6"/>
  <c r="H4874" i="6"/>
  <c r="H4875" i="6"/>
  <c r="H4876" i="6"/>
  <c r="H4877" i="6"/>
  <c r="H4878" i="6"/>
  <c r="H4879" i="6"/>
  <c r="H4880" i="6"/>
  <c r="H4881" i="6"/>
  <c r="H4882" i="6"/>
  <c r="H4883" i="6"/>
  <c r="H4884" i="6"/>
  <c r="H4885" i="6"/>
  <c r="H4886" i="6"/>
  <c r="H4887" i="6"/>
  <c r="H4888" i="6"/>
  <c r="H4889" i="6"/>
  <c r="H4890" i="6"/>
  <c r="H4891" i="6"/>
  <c r="H4892" i="6"/>
  <c r="H4893" i="6"/>
  <c r="H4894" i="6"/>
  <c r="H4895" i="6"/>
  <c r="H4896" i="6"/>
  <c r="H4897" i="6"/>
  <c r="H4898" i="6"/>
  <c r="H4899" i="6"/>
  <c r="H4900" i="6"/>
  <c r="H4901" i="6"/>
  <c r="H4902" i="6"/>
  <c r="H4903" i="6"/>
  <c r="H4904" i="6"/>
  <c r="H4905" i="6"/>
  <c r="H4906" i="6"/>
  <c r="H4907" i="6"/>
  <c r="H4908" i="6"/>
  <c r="H4909" i="6"/>
  <c r="H4910" i="6"/>
  <c r="H4911" i="6"/>
  <c r="H4912" i="6"/>
  <c r="H4913" i="6"/>
  <c r="H4914" i="6"/>
  <c r="H4915" i="6"/>
  <c r="H4916" i="6"/>
  <c r="H4917" i="6"/>
  <c r="H4918" i="6"/>
  <c r="H4919" i="6"/>
  <c r="H4920" i="6"/>
  <c r="H4921" i="6"/>
  <c r="H4922" i="6"/>
  <c r="H4923" i="6"/>
  <c r="H4924" i="6"/>
  <c r="H4925" i="6"/>
  <c r="H4926" i="6"/>
  <c r="H4927" i="6"/>
  <c r="H4928" i="6"/>
  <c r="H4929" i="6"/>
  <c r="H4930" i="6"/>
  <c r="H4931" i="6"/>
  <c r="H4932" i="6"/>
  <c r="H4933" i="6"/>
  <c r="H4934" i="6"/>
  <c r="H4935" i="6"/>
  <c r="H4936" i="6"/>
  <c r="H4937" i="6"/>
  <c r="H4938" i="6"/>
  <c r="H4939" i="6"/>
  <c r="H4940" i="6"/>
  <c r="H4941" i="6"/>
  <c r="H4942" i="6"/>
  <c r="H4943" i="6"/>
  <c r="H4944" i="6"/>
  <c r="H4945" i="6"/>
  <c r="H4946" i="6"/>
  <c r="H4947" i="6"/>
  <c r="H4948" i="6"/>
  <c r="H4949" i="6"/>
  <c r="H4950" i="6"/>
  <c r="H4951" i="6"/>
  <c r="H4952" i="6"/>
  <c r="H4953" i="6"/>
  <c r="H4954" i="6"/>
  <c r="H4955" i="6"/>
  <c r="H4956" i="6"/>
  <c r="H4957" i="6"/>
  <c r="H4958" i="6"/>
  <c r="H4959" i="6"/>
  <c r="H4960" i="6"/>
  <c r="H4961" i="6"/>
  <c r="H4962" i="6"/>
  <c r="H4963" i="6"/>
  <c r="H4964" i="6"/>
  <c r="H4965" i="6"/>
  <c r="H4966" i="6"/>
  <c r="H4967" i="6"/>
  <c r="H4968" i="6"/>
  <c r="H4969" i="6"/>
  <c r="H4970" i="6"/>
  <c r="H4971" i="6"/>
  <c r="H4972" i="6"/>
  <c r="H4973" i="6"/>
  <c r="H4974" i="6"/>
  <c r="H4975" i="6"/>
  <c r="H4976" i="6"/>
  <c r="H4977" i="6"/>
  <c r="H4978" i="6"/>
  <c r="H4979" i="6"/>
  <c r="H4980" i="6"/>
  <c r="H4981" i="6"/>
  <c r="H4982" i="6"/>
  <c r="H4983" i="6"/>
  <c r="H4984" i="6"/>
  <c r="H4985" i="6"/>
  <c r="H4986" i="6"/>
  <c r="H4987" i="6"/>
  <c r="H4988" i="6"/>
  <c r="H4989" i="6"/>
  <c r="H4990" i="6"/>
  <c r="H4991" i="6"/>
  <c r="H4992" i="6"/>
  <c r="H4993" i="6"/>
  <c r="H4994" i="6"/>
  <c r="H4995" i="6"/>
  <c r="H4996" i="6"/>
  <c r="H4997" i="6"/>
  <c r="H4998" i="6"/>
  <c r="H4999" i="6"/>
  <c r="H5000" i="6"/>
  <c r="H5001" i="6"/>
  <c r="H2" i="6"/>
  <c r="L2" i="6" s="1"/>
  <c r="J3143" i="6" l="1"/>
  <c r="J2323" i="6"/>
  <c r="J175" i="6"/>
  <c r="J4520" i="6"/>
  <c r="J2579" i="6"/>
  <c r="J1478" i="6"/>
  <c r="J2835" i="6"/>
  <c r="J1683" i="6"/>
  <c r="J3015" i="6"/>
  <c r="J1811" i="6"/>
  <c r="L4997" i="6"/>
  <c r="J4997" i="6"/>
  <c r="L4981" i="6"/>
  <c r="J4981" i="6"/>
  <c r="L4969" i="6"/>
  <c r="J4969" i="6"/>
  <c r="L4953" i="6"/>
  <c r="J4953" i="6"/>
  <c r="L4937" i="6"/>
  <c r="J4937" i="6"/>
  <c r="L4917" i="6"/>
  <c r="J4917" i="6"/>
  <c r="L4905" i="6"/>
  <c r="J4905" i="6"/>
  <c r="L4893" i="6"/>
  <c r="J4893" i="6"/>
  <c r="L4877" i="6"/>
  <c r="J4877" i="6"/>
  <c r="L4861" i="6"/>
  <c r="J4861" i="6"/>
  <c r="L4849" i="6"/>
  <c r="J4849" i="6"/>
  <c r="L4837" i="6"/>
  <c r="J4837" i="6"/>
  <c r="L4821" i="6"/>
  <c r="J4821" i="6"/>
  <c r="L4809" i="6"/>
  <c r="J4809" i="6"/>
  <c r="L4793" i="6"/>
  <c r="J4793" i="6"/>
  <c r="L4769" i="6"/>
  <c r="J4769" i="6"/>
  <c r="L4733" i="6"/>
  <c r="J4733" i="6"/>
  <c r="L4633" i="6"/>
  <c r="J4633" i="6"/>
  <c r="L4397" i="6"/>
  <c r="J4397" i="6"/>
  <c r="L4989" i="6"/>
  <c r="J4989" i="6"/>
  <c r="L4977" i="6"/>
  <c r="J4977" i="6"/>
  <c r="L4965" i="6"/>
  <c r="J4965" i="6"/>
  <c r="L4957" i="6"/>
  <c r="J4957" i="6"/>
  <c r="L4945" i="6"/>
  <c r="J4945" i="6"/>
  <c r="L4933" i="6"/>
  <c r="J4933" i="6"/>
  <c r="L4925" i="6"/>
  <c r="J4925" i="6"/>
  <c r="L4913" i="6"/>
  <c r="J4913" i="6"/>
  <c r="L4901" i="6"/>
  <c r="J4901" i="6"/>
  <c r="L4889" i="6"/>
  <c r="J4889" i="6"/>
  <c r="L4881" i="6"/>
  <c r="J4881" i="6"/>
  <c r="L4869" i="6"/>
  <c r="J4869" i="6"/>
  <c r="L4857" i="6"/>
  <c r="J4857" i="6"/>
  <c r="L4845" i="6"/>
  <c r="J4845" i="6"/>
  <c r="L4833" i="6"/>
  <c r="J4833" i="6"/>
  <c r="L4825" i="6"/>
  <c r="J4825" i="6"/>
  <c r="L4813" i="6"/>
  <c r="J4813" i="6"/>
  <c r="L4801" i="6"/>
  <c r="J4801" i="6"/>
  <c r="L4789" i="6"/>
  <c r="J4789" i="6"/>
  <c r="L4781" i="6"/>
  <c r="J4781" i="6"/>
  <c r="L4773" i="6"/>
  <c r="J4773" i="6"/>
  <c r="L4761" i="6"/>
  <c r="J4761" i="6"/>
  <c r="L4753" i="6"/>
  <c r="J4753" i="6"/>
  <c r="L4745" i="6"/>
  <c r="J4745" i="6"/>
  <c r="L4737" i="6"/>
  <c r="J4737" i="6"/>
  <c r="L4725" i="6"/>
  <c r="J4725" i="6"/>
  <c r="L4717" i="6"/>
  <c r="J4717" i="6"/>
  <c r="L4709" i="6"/>
  <c r="J4709" i="6"/>
  <c r="L4701" i="6"/>
  <c r="J4701" i="6"/>
  <c r="L4693" i="6"/>
  <c r="J4693" i="6"/>
  <c r="L4685" i="6"/>
  <c r="J4685" i="6"/>
  <c r="L4677" i="6"/>
  <c r="J4677" i="6"/>
  <c r="L4669" i="6"/>
  <c r="J4669" i="6"/>
  <c r="L4661" i="6"/>
  <c r="J4661" i="6"/>
  <c r="L4653" i="6"/>
  <c r="J4653" i="6"/>
  <c r="L4645" i="6"/>
  <c r="J4645" i="6"/>
  <c r="L4637" i="6"/>
  <c r="J4637" i="6"/>
  <c r="L4629" i="6"/>
  <c r="J4629" i="6"/>
  <c r="L4621" i="6"/>
  <c r="J4621" i="6"/>
  <c r="L4613" i="6"/>
  <c r="J4613" i="6"/>
  <c r="L4605" i="6"/>
  <c r="J4605" i="6"/>
  <c r="L4597" i="6"/>
  <c r="J4597" i="6"/>
  <c r="L4589" i="6"/>
  <c r="J4589" i="6"/>
  <c r="L4581" i="6"/>
  <c r="J4581" i="6"/>
  <c r="L4573" i="6"/>
  <c r="J4573" i="6"/>
  <c r="L4565" i="6"/>
  <c r="J4565" i="6"/>
  <c r="L4557" i="6"/>
  <c r="J4557" i="6"/>
  <c r="L4549" i="6"/>
  <c r="J4549" i="6"/>
  <c r="L4541" i="6"/>
  <c r="J4541" i="6"/>
  <c r="L4529" i="6"/>
  <c r="J4529" i="6"/>
  <c r="L4521" i="6"/>
  <c r="J4521" i="6"/>
  <c r="L4513" i="6"/>
  <c r="J4513" i="6"/>
  <c r="L4505" i="6"/>
  <c r="J4505" i="6"/>
  <c r="L4497" i="6"/>
  <c r="J4497" i="6"/>
  <c r="L4489" i="6"/>
  <c r="J4489" i="6"/>
  <c r="L4481" i="6"/>
  <c r="J4481" i="6"/>
  <c r="L4473" i="6"/>
  <c r="J4473" i="6"/>
  <c r="L4465" i="6"/>
  <c r="J4465" i="6"/>
  <c r="L4457" i="6"/>
  <c r="J4457" i="6"/>
  <c r="L4449" i="6"/>
  <c r="J4449" i="6"/>
  <c r="L4441" i="6"/>
  <c r="J4441" i="6"/>
  <c r="L4433" i="6"/>
  <c r="J4433" i="6"/>
  <c r="L4425" i="6"/>
  <c r="J4425" i="6"/>
  <c r="L4417" i="6"/>
  <c r="J4417" i="6"/>
  <c r="L4409" i="6"/>
  <c r="J4409" i="6"/>
  <c r="L4401" i="6"/>
  <c r="J4401" i="6"/>
  <c r="L4385" i="6"/>
  <c r="J4385" i="6"/>
  <c r="L4377" i="6"/>
  <c r="J4377" i="6"/>
  <c r="L4369" i="6"/>
  <c r="J4369" i="6"/>
  <c r="L4361" i="6"/>
  <c r="J4361" i="6"/>
  <c r="L4353" i="6"/>
  <c r="J4353" i="6"/>
  <c r="L4345" i="6"/>
  <c r="J4345" i="6"/>
  <c r="L4337" i="6"/>
  <c r="J4337" i="6"/>
  <c r="L4329" i="6"/>
  <c r="J4329" i="6"/>
  <c r="L4321" i="6"/>
  <c r="J4321" i="6"/>
  <c r="L4313" i="6"/>
  <c r="J4313" i="6"/>
  <c r="L4305" i="6"/>
  <c r="J4305" i="6"/>
  <c r="L4297" i="6"/>
  <c r="J4297" i="6"/>
  <c r="L4289" i="6"/>
  <c r="J4289" i="6"/>
  <c r="L4281" i="6"/>
  <c r="J4281" i="6"/>
  <c r="L4273" i="6"/>
  <c r="J4273" i="6"/>
  <c r="L4265" i="6"/>
  <c r="J4265" i="6"/>
  <c r="L4257" i="6"/>
  <c r="J4257" i="6"/>
  <c r="L4249" i="6"/>
  <c r="J4249" i="6"/>
  <c r="L4241" i="6"/>
  <c r="J4241" i="6"/>
  <c r="L4233" i="6"/>
  <c r="J4233" i="6"/>
  <c r="L4225" i="6"/>
  <c r="J4225" i="6"/>
  <c r="L4217" i="6"/>
  <c r="J4217" i="6"/>
  <c r="L4209" i="6"/>
  <c r="J4209" i="6"/>
  <c r="L4201" i="6"/>
  <c r="J4201" i="6"/>
  <c r="L4193" i="6"/>
  <c r="J4193" i="6"/>
  <c r="L4185" i="6"/>
  <c r="J4185" i="6"/>
  <c r="L4177" i="6"/>
  <c r="J4177" i="6"/>
  <c r="L4165" i="6"/>
  <c r="J4165" i="6"/>
  <c r="L4157" i="6"/>
  <c r="J4157" i="6"/>
  <c r="L4149" i="6"/>
  <c r="J4149" i="6"/>
  <c r="L4141" i="6"/>
  <c r="J4141" i="6"/>
  <c r="L4133" i="6"/>
  <c r="J4133" i="6"/>
  <c r="L4125" i="6"/>
  <c r="J4125" i="6"/>
  <c r="L4117" i="6"/>
  <c r="J4117" i="6"/>
  <c r="L4109" i="6"/>
  <c r="J4109" i="6"/>
  <c r="L4105" i="6"/>
  <c r="J4105" i="6"/>
  <c r="L4097" i="6"/>
  <c r="J4097" i="6"/>
  <c r="L4999" i="6"/>
  <c r="J4999" i="6"/>
  <c r="L4995" i="6"/>
  <c r="J4995" i="6"/>
  <c r="L4991" i="6"/>
  <c r="J4991" i="6"/>
  <c r="L4987" i="6"/>
  <c r="J4987" i="6"/>
  <c r="L4983" i="6"/>
  <c r="J4983" i="6"/>
  <c r="L4979" i="6"/>
  <c r="J4979" i="6"/>
  <c r="L4975" i="6"/>
  <c r="J4975" i="6"/>
  <c r="L4971" i="6"/>
  <c r="J4971" i="6"/>
  <c r="L4967" i="6"/>
  <c r="J4967" i="6"/>
  <c r="L4963" i="6"/>
  <c r="J4963" i="6"/>
  <c r="L4959" i="6"/>
  <c r="J4959" i="6"/>
  <c r="L4955" i="6"/>
  <c r="J4955" i="6"/>
  <c r="L4951" i="6"/>
  <c r="J4951" i="6"/>
  <c r="L4947" i="6"/>
  <c r="J4947" i="6"/>
  <c r="L4943" i="6"/>
  <c r="J4943" i="6"/>
  <c r="L4939" i="6"/>
  <c r="J4939" i="6"/>
  <c r="L4935" i="6"/>
  <c r="J4935" i="6"/>
  <c r="L4931" i="6"/>
  <c r="J4931" i="6"/>
  <c r="L4927" i="6"/>
  <c r="J4927" i="6"/>
  <c r="L4923" i="6"/>
  <c r="J4923" i="6"/>
  <c r="L4919" i="6"/>
  <c r="J4919" i="6"/>
  <c r="L4915" i="6"/>
  <c r="J4915" i="6"/>
  <c r="L4911" i="6"/>
  <c r="J4911" i="6"/>
  <c r="L4907" i="6"/>
  <c r="J4907" i="6"/>
  <c r="L4903" i="6"/>
  <c r="J4903" i="6"/>
  <c r="L4899" i="6"/>
  <c r="J4899" i="6"/>
  <c r="L4895" i="6"/>
  <c r="J4895" i="6"/>
  <c r="L4891" i="6"/>
  <c r="J4891" i="6"/>
  <c r="L4887" i="6"/>
  <c r="J4887" i="6"/>
  <c r="L4883" i="6"/>
  <c r="J4883" i="6"/>
  <c r="L4879" i="6"/>
  <c r="J4879" i="6"/>
  <c r="L4875" i="6"/>
  <c r="J4875" i="6"/>
  <c r="L4871" i="6"/>
  <c r="J4871" i="6"/>
  <c r="L4867" i="6"/>
  <c r="J4867" i="6"/>
  <c r="L4863" i="6"/>
  <c r="J4863" i="6"/>
  <c r="L4859" i="6"/>
  <c r="J4859" i="6"/>
  <c r="L4855" i="6"/>
  <c r="J4855" i="6"/>
  <c r="L4851" i="6"/>
  <c r="J4851" i="6"/>
  <c r="L4847" i="6"/>
  <c r="J4847" i="6"/>
  <c r="L4843" i="6"/>
  <c r="J4843" i="6"/>
  <c r="L4839" i="6"/>
  <c r="J4839" i="6"/>
  <c r="L4835" i="6"/>
  <c r="J4835" i="6"/>
  <c r="L4831" i="6"/>
  <c r="J4831" i="6"/>
  <c r="L4827" i="6"/>
  <c r="J4827" i="6"/>
  <c r="L4823" i="6"/>
  <c r="J4823" i="6"/>
  <c r="L4819" i="6"/>
  <c r="J4819" i="6"/>
  <c r="L4815" i="6"/>
  <c r="J4815" i="6"/>
  <c r="L4811" i="6"/>
  <c r="J4811" i="6"/>
  <c r="L4807" i="6"/>
  <c r="J4807" i="6"/>
  <c r="L4803" i="6"/>
  <c r="J4803" i="6"/>
  <c r="L4799" i="6"/>
  <c r="J4799" i="6"/>
  <c r="L4795" i="6"/>
  <c r="J4795" i="6"/>
  <c r="L4791" i="6"/>
  <c r="J4791" i="6"/>
  <c r="L4787" i="6"/>
  <c r="J4787" i="6"/>
  <c r="L4783" i="6"/>
  <c r="J4783" i="6"/>
  <c r="L4779" i="6"/>
  <c r="J4779" i="6"/>
  <c r="L4775" i="6"/>
  <c r="J4775" i="6"/>
  <c r="L4771" i="6"/>
  <c r="J4771" i="6"/>
  <c r="L4767" i="6"/>
  <c r="J4767" i="6"/>
  <c r="L4763" i="6"/>
  <c r="J4763" i="6"/>
  <c r="L4759" i="6"/>
  <c r="J4759" i="6"/>
  <c r="L4755" i="6"/>
  <c r="J4755" i="6"/>
  <c r="L4751" i="6"/>
  <c r="J4751" i="6"/>
  <c r="L4747" i="6"/>
  <c r="J4747" i="6"/>
  <c r="L4743" i="6"/>
  <c r="J4743" i="6"/>
  <c r="L4739" i="6"/>
  <c r="J4739" i="6"/>
  <c r="L4735" i="6"/>
  <c r="J4735" i="6"/>
  <c r="L4731" i="6"/>
  <c r="J4731" i="6"/>
  <c r="L4727" i="6"/>
  <c r="J4727" i="6"/>
  <c r="L4723" i="6"/>
  <c r="J4723" i="6"/>
  <c r="L4719" i="6"/>
  <c r="J4719" i="6"/>
  <c r="L4715" i="6"/>
  <c r="J4715" i="6"/>
  <c r="L4711" i="6"/>
  <c r="J4711" i="6"/>
  <c r="L4707" i="6"/>
  <c r="J4707" i="6"/>
  <c r="L4703" i="6"/>
  <c r="J4703" i="6"/>
  <c r="L4699" i="6"/>
  <c r="J4699" i="6"/>
  <c r="L4695" i="6"/>
  <c r="J4695" i="6"/>
  <c r="L4691" i="6"/>
  <c r="J4691" i="6"/>
  <c r="L4687" i="6"/>
  <c r="J4687" i="6"/>
  <c r="L4683" i="6"/>
  <c r="J4683" i="6"/>
  <c r="L4679" i="6"/>
  <c r="J4679" i="6"/>
  <c r="L4675" i="6"/>
  <c r="J4675" i="6"/>
  <c r="L4671" i="6"/>
  <c r="J4671" i="6"/>
  <c r="L4667" i="6"/>
  <c r="J4667" i="6"/>
  <c r="L4663" i="6"/>
  <c r="J4663" i="6"/>
  <c r="L4659" i="6"/>
  <c r="J4659" i="6"/>
  <c r="L4655" i="6"/>
  <c r="J4655" i="6"/>
  <c r="L4651" i="6"/>
  <c r="J4651" i="6"/>
  <c r="L4647" i="6"/>
  <c r="J4647" i="6"/>
  <c r="L4643" i="6"/>
  <c r="J4643" i="6"/>
  <c r="L4639" i="6"/>
  <c r="J4639" i="6"/>
  <c r="L4635" i="6"/>
  <c r="J4635" i="6"/>
  <c r="L4631" i="6"/>
  <c r="J4631" i="6"/>
  <c r="L4627" i="6"/>
  <c r="J4627" i="6"/>
  <c r="L4623" i="6"/>
  <c r="J4623" i="6"/>
  <c r="L4619" i="6"/>
  <c r="J4619" i="6"/>
  <c r="L4615" i="6"/>
  <c r="J4615" i="6"/>
  <c r="L4611" i="6"/>
  <c r="J4611" i="6"/>
  <c r="L4607" i="6"/>
  <c r="J4607" i="6"/>
  <c r="L4603" i="6"/>
  <c r="J4603" i="6"/>
  <c r="L4599" i="6"/>
  <c r="J4599" i="6"/>
  <c r="L4595" i="6"/>
  <c r="J4595" i="6"/>
  <c r="L4591" i="6"/>
  <c r="J4591" i="6"/>
  <c r="L4587" i="6"/>
  <c r="J4587" i="6"/>
  <c r="L4583" i="6"/>
  <c r="J4583" i="6"/>
  <c r="L4579" i="6"/>
  <c r="J4579" i="6"/>
  <c r="L4575" i="6"/>
  <c r="J4575" i="6"/>
  <c r="L4571" i="6"/>
  <c r="J4571" i="6"/>
  <c r="L4567" i="6"/>
  <c r="J4567" i="6"/>
  <c r="L4563" i="6"/>
  <c r="J4563" i="6"/>
  <c r="L4559" i="6"/>
  <c r="J4559" i="6"/>
  <c r="L4555" i="6"/>
  <c r="J4555" i="6"/>
  <c r="L4551" i="6"/>
  <c r="J4551" i="6"/>
  <c r="L4547" i="6"/>
  <c r="J4547" i="6"/>
  <c r="L4543" i="6"/>
  <c r="J4543" i="6"/>
  <c r="L4539" i="6"/>
  <c r="J4539" i="6"/>
  <c r="L4535" i="6"/>
  <c r="J4535" i="6"/>
  <c r="L4531" i="6"/>
  <c r="J4531" i="6"/>
  <c r="L4527" i="6"/>
  <c r="J4527" i="6"/>
  <c r="L4523" i="6"/>
  <c r="J4523" i="6"/>
  <c r="L4519" i="6"/>
  <c r="J4519" i="6"/>
  <c r="L4515" i="6"/>
  <c r="J4515" i="6"/>
  <c r="L4511" i="6"/>
  <c r="J4511" i="6"/>
  <c r="L4507" i="6"/>
  <c r="J4507" i="6"/>
  <c r="L4503" i="6"/>
  <c r="J4503" i="6"/>
  <c r="L4499" i="6"/>
  <c r="J4499" i="6"/>
  <c r="L4495" i="6"/>
  <c r="J4495" i="6"/>
  <c r="L4491" i="6"/>
  <c r="J4491" i="6"/>
  <c r="L4487" i="6"/>
  <c r="J4487" i="6"/>
  <c r="L4483" i="6"/>
  <c r="J4483" i="6"/>
  <c r="L4479" i="6"/>
  <c r="J4479" i="6"/>
  <c r="L4475" i="6"/>
  <c r="J4475" i="6"/>
  <c r="L4471" i="6"/>
  <c r="J4471" i="6"/>
  <c r="L4467" i="6"/>
  <c r="J4467" i="6"/>
  <c r="L4463" i="6"/>
  <c r="J4463" i="6"/>
  <c r="L4459" i="6"/>
  <c r="J4459" i="6"/>
  <c r="L4455" i="6"/>
  <c r="J4455" i="6"/>
  <c r="L4451" i="6"/>
  <c r="J4451" i="6"/>
  <c r="L4447" i="6"/>
  <c r="J4447" i="6"/>
  <c r="L4443" i="6"/>
  <c r="J4443" i="6"/>
  <c r="L4439" i="6"/>
  <c r="J4439" i="6"/>
  <c r="L4435" i="6"/>
  <c r="J4435" i="6"/>
  <c r="L4431" i="6"/>
  <c r="J4431" i="6"/>
  <c r="L4427" i="6"/>
  <c r="J4427" i="6"/>
  <c r="L4423" i="6"/>
  <c r="J4423" i="6"/>
  <c r="L4419" i="6"/>
  <c r="J4419" i="6"/>
  <c r="L4415" i="6"/>
  <c r="J4415" i="6"/>
  <c r="L4411" i="6"/>
  <c r="J4411" i="6"/>
  <c r="L4407" i="6"/>
  <c r="J4407" i="6"/>
  <c r="L4403" i="6"/>
  <c r="J4403" i="6"/>
  <c r="L4399" i="6"/>
  <c r="J4399" i="6"/>
  <c r="L4395" i="6"/>
  <c r="J4395" i="6"/>
  <c r="L4391" i="6"/>
  <c r="J4391" i="6"/>
  <c r="L4387" i="6"/>
  <c r="J4387" i="6"/>
  <c r="L4383" i="6"/>
  <c r="J4383" i="6"/>
  <c r="L4379" i="6"/>
  <c r="J4379" i="6"/>
  <c r="L4375" i="6"/>
  <c r="J4375" i="6"/>
  <c r="L4371" i="6"/>
  <c r="J4371" i="6"/>
  <c r="L4367" i="6"/>
  <c r="J4367" i="6"/>
  <c r="L4363" i="6"/>
  <c r="J4363" i="6"/>
  <c r="L4359" i="6"/>
  <c r="J4359" i="6"/>
  <c r="L4355" i="6"/>
  <c r="J4355" i="6"/>
  <c r="L4351" i="6"/>
  <c r="J4351" i="6"/>
  <c r="L4347" i="6"/>
  <c r="J4347" i="6"/>
  <c r="L4343" i="6"/>
  <c r="J4343" i="6"/>
  <c r="L4339" i="6"/>
  <c r="J4339" i="6"/>
  <c r="L4335" i="6"/>
  <c r="J4335" i="6"/>
  <c r="L4331" i="6"/>
  <c r="J4331" i="6"/>
  <c r="L4327" i="6"/>
  <c r="J4327" i="6"/>
  <c r="L4323" i="6"/>
  <c r="J4323" i="6"/>
  <c r="L4319" i="6"/>
  <c r="J4319" i="6"/>
  <c r="L4315" i="6"/>
  <c r="J4315" i="6"/>
  <c r="L4311" i="6"/>
  <c r="J4311" i="6"/>
  <c r="L4307" i="6"/>
  <c r="J4307" i="6"/>
  <c r="L4303" i="6"/>
  <c r="J4303" i="6"/>
  <c r="L4299" i="6"/>
  <c r="J4299" i="6"/>
  <c r="L4295" i="6"/>
  <c r="J4295" i="6"/>
  <c r="L4291" i="6"/>
  <c r="J4291" i="6"/>
  <c r="L4287" i="6"/>
  <c r="J4287" i="6"/>
  <c r="L4283" i="6"/>
  <c r="J4283" i="6"/>
  <c r="L4279" i="6"/>
  <c r="J4279" i="6"/>
  <c r="L4275" i="6"/>
  <c r="J4275" i="6"/>
  <c r="L4271" i="6"/>
  <c r="J4271" i="6"/>
  <c r="L4267" i="6"/>
  <c r="J4267" i="6"/>
  <c r="L4263" i="6"/>
  <c r="J4263" i="6"/>
  <c r="L4259" i="6"/>
  <c r="J4259" i="6"/>
  <c r="L4255" i="6"/>
  <c r="J4255" i="6"/>
  <c r="L4251" i="6"/>
  <c r="J4251" i="6"/>
  <c r="L4247" i="6"/>
  <c r="J4247" i="6"/>
  <c r="L4243" i="6"/>
  <c r="J4243" i="6"/>
  <c r="L4239" i="6"/>
  <c r="J4239" i="6"/>
  <c r="L4235" i="6"/>
  <c r="J4235" i="6"/>
  <c r="L4231" i="6"/>
  <c r="J4231" i="6"/>
  <c r="L4227" i="6"/>
  <c r="J4227" i="6"/>
  <c r="L4223" i="6"/>
  <c r="J4223" i="6"/>
  <c r="L4219" i="6"/>
  <c r="J4219" i="6"/>
  <c r="L4215" i="6"/>
  <c r="J4215" i="6"/>
  <c r="L4211" i="6"/>
  <c r="J4211" i="6"/>
  <c r="L4207" i="6"/>
  <c r="J4207" i="6"/>
  <c r="L4203" i="6"/>
  <c r="J4203" i="6"/>
  <c r="L4199" i="6"/>
  <c r="J4199" i="6"/>
  <c r="L4195" i="6"/>
  <c r="J4195" i="6"/>
  <c r="L4191" i="6"/>
  <c r="J4191" i="6"/>
  <c r="L4187" i="6"/>
  <c r="J4187" i="6"/>
  <c r="L4183" i="6"/>
  <c r="J4183" i="6"/>
  <c r="L4179" i="6"/>
  <c r="J4179" i="6"/>
  <c r="L4175" i="6"/>
  <c r="J4175" i="6"/>
  <c r="L4171" i="6"/>
  <c r="J4171" i="6"/>
  <c r="L4167" i="6"/>
  <c r="J4167" i="6"/>
  <c r="L4163" i="6"/>
  <c r="J4163" i="6"/>
  <c r="L4159" i="6"/>
  <c r="J4159" i="6"/>
  <c r="L4155" i="6"/>
  <c r="J4155" i="6"/>
  <c r="L4151" i="6"/>
  <c r="J4151" i="6"/>
  <c r="L4147" i="6"/>
  <c r="J4147" i="6"/>
  <c r="L4143" i="6"/>
  <c r="J4143" i="6"/>
  <c r="L4139" i="6"/>
  <c r="J4139" i="6"/>
  <c r="L4135" i="6"/>
  <c r="J4135" i="6"/>
  <c r="L4131" i="6"/>
  <c r="J4131" i="6"/>
  <c r="L4127" i="6"/>
  <c r="J4127" i="6"/>
  <c r="L4123" i="6"/>
  <c r="J4123" i="6"/>
  <c r="L4119" i="6"/>
  <c r="J4119" i="6"/>
  <c r="L4115" i="6"/>
  <c r="J4115" i="6"/>
  <c r="L4111" i="6"/>
  <c r="J4111" i="6"/>
  <c r="L4107" i="6"/>
  <c r="J4107" i="6"/>
  <c r="L4103" i="6"/>
  <c r="J4103" i="6"/>
  <c r="L4099" i="6"/>
  <c r="J4099" i="6"/>
  <c r="L4095" i="6"/>
  <c r="J4095" i="6"/>
  <c r="L4091" i="6"/>
  <c r="J4091" i="6"/>
  <c r="L4087" i="6"/>
  <c r="J4087" i="6"/>
  <c r="L4083" i="6"/>
  <c r="J4083" i="6"/>
  <c r="L4079" i="6"/>
  <c r="J4079" i="6"/>
  <c r="L4075" i="6"/>
  <c r="J4075" i="6"/>
  <c r="L4071" i="6"/>
  <c r="J4071" i="6"/>
  <c r="L4067" i="6"/>
  <c r="J4067" i="6"/>
  <c r="L4063" i="6"/>
  <c r="J4063" i="6"/>
  <c r="L4059" i="6"/>
  <c r="J4059" i="6"/>
  <c r="L4055" i="6"/>
  <c r="J4055" i="6"/>
  <c r="L4051" i="6"/>
  <c r="J4051" i="6"/>
  <c r="L4047" i="6"/>
  <c r="J4047" i="6"/>
  <c r="L4043" i="6"/>
  <c r="J4043" i="6"/>
  <c r="L4039" i="6"/>
  <c r="J4039" i="6"/>
  <c r="L4035" i="6"/>
  <c r="J4035" i="6"/>
  <c r="L4031" i="6"/>
  <c r="J4031" i="6"/>
  <c r="L4027" i="6"/>
  <c r="J4027" i="6"/>
  <c r="L4023" i="6"/>
  <c r="J4023" i="6"/>
  <c r="L4019" i="6"/>
  <c r="J4019" i="6"/>
  <c r="L4015" i="6"/>
  <c r="J4015" i="6"/>
  <c r="L4011" i="6"/>
  <c r="J4011" i="6"/>
  <c r="L4007" i="6"/>
  <c r="J4007" i="6"/>
  <c r="L4003" i="6"/>
  <c r="J4003" i="6"/>
  <c r="L3999" i="6"/>
  <c r="J3999" i="6"/>
  <c r="L3995" i="6"/>
  <c r="J3995" i="6"/>
  <c r="L3991" i="6"/>
  <c r="J3991" i="6"/>
  <c r="L3987" i="6"/>
  <c r="J3987" i="6"/>
  <c r="L3983" i="6"/>
  <c r="J3983" i="6"/>
  <c r="L3979" i="6"/>
  <c r="J3979" i="6"/>
  <c r="L3975" i="6"/>
  <c r="J3975" i="6"/>
  <c r="L3971" i="6"/>
  <c r="J3971" i="6"/>
  <c r="L3967" i="6"/>
  <c r="J3967" i="6"/>
  <c r="L3963" i="6"/>
  <c r="J3963" i="6"/>
  <c r="L3959" i="6"/>
  <c r="J3959" i="6"/>
  <c r="L3955" i="6"/>
  <c r="J3955" i="6"/>
  <c r="L3951" i="6"/>
  <c r="J3951" i="6"/>
  <c r="L3947" i="6"/>
  <c r="J3947" i="6"/>
  <c r="L3943" i="6"/>
  <c r="J3943" i="6"/>
  <c r="L3939" i="6"/>
  <c r="J3939" i="6"/>
  <c r="L3935" i="6"/>
  <c r="J3935" i="6"/>
  <c r="L3931" i="6"/>
  <c r="J3931" i="6"/>
  <c r="L3927" i="6"/>
  <c r="J3927" i="6"/>
  <c r="L3923" i="6"/>
  <c r="J3923" i="6"/>
  <c r="L3919" i="6"/>
  <c r="J3919" i="6"/>
  <c r="L3915" i="6"/>
  <c r="J3915" i="6"/>
  <c r="L3911" i="6"/>
  <c r="J3911" i="6"/>
  <c r="L3907" i="6"/>
  <c r="J3907" i="6"/>
  <c r="L3903" i="6"/>
  <c r="J3903" i="6"/>
  <c r="L3899" i="6"/>
  <c r="J3899" i="6"/>
  <c r="L3895" i="6"/>
  <c r="J3895" i="6"/>
  <c r="L3891" i="6"/>
  <c r="J3891" i="6"/>
  <c r="L3887" i="6"/>
  <c r="J3887" i="6"/>
  <c r="L3883" i="6"/>
  <c r="J3883" i="6"/>
  <c r="L3879" i="6"/>
  <c r="J3879" i="6"/>
  <c r="L3875" i="6"/>
  <c r="J3875" i="6"/>
  <c r="L3871" i="6"/>
  <c r="J3871" i="6"/>
  <c r="L3867" i="6"/>
  <c r="J3867" i="6"/>
  <c r="L3863" i="6"/>
  <c r="J3863" i="6"/>
  <c r="L3859" i="6"/>
  <c r="J3859" i="6"/>
  <c r="L3855" i="6"/>
  <c r="J3855" i="6"/>
  <c r="L3851" i="6"/>
  <c r="J3851" i="6"/>
  <c r="L3847" i="6"/>
  <c r="J3847" i="6"/>
  <c r="L3843" i="6"/>
  <c r="J3843" i="6"/>
  <c r="L3839" i="6"/>
  <c r="J3839" i="6"/>
  <c r="L3835" i="6"/>
  <c r="J3835" i="6"/>
  <c r="L3831" i="6"/>
  <c r="J3831" i="6"/>
  <c r="L3827" i="6"/>
  <c r="J3827" i="6"/>
  <c r="L3823" i="6"/>
  <c r="J3823" i="6"/>
  <c r="L3819" i="6"/>
  <c r="J3819" i="6"/>
  <c r="L3815" i="6"/>
  <c r="J3815" i="6"/>
  <c r="L3811" i="6"/>
  <c r="J3811" i="6"/>
  <c r="L3807" i="6"/>
  <c r="J3807" i="6"/>
  <c r="L3803" i="6"/>
  <c r="J3803" i="6"/>
  <c r="L3799" i="6"/>
  <c r="J3799" i="6"/>
  <c r="L3795" i="6"/>
  <c r="J3795" i="6"/>
  <c r="L3791" i="6"/>
  <c r="J3791" i="6"/>
  <c r="L3787" i="6"/>
  <c r="J3787" i="6"/>
  <c r="L3783" i="6"/>
  <c r="J3783" i="6"/>
  <c r="L3779" i="6"/>
  <c r="J3779" i="6"/>
  <c r="L3775" i="6"/>
  <c r="J3775" i="6"/>
  <c r="L3771" i="6"/>
  <c r="J3771" i="6"/>
  <c r="L3767" i="6"/>
  <c r="J3767" i="6"/>
  <c r="L3763" i="6"/>
  <c r="J3763" i="6"/>
  <c r="L3759" i="6"/>
  <c r="J3759" i="6"/>
  <c r="L3755" i="6"/>
  <c r="J3755" i="6"/>
  <c r="L3751" i="6"/>
  <c r="J3751" i="6"/>
  <c r="L3747" i="6"/>
  <c r="J3747" i="6"/>
  <c r="L3743" i="6"/>
  <c r="J3743" i="6"/>
  <c r="L3739" i="6"/>
  <c r="J3739" i="6"/>
  <c r="L3735" i="6"/>
  <c r="J3735" i="6"/>
  <c r="L3731" i="6"/>
  <c r="J3731" i="6"/>
  <c r="L3727" i="6"/>
  <c r="J3727" i="6"/>
  <c r="L3723" i="6"/>
  <c r="J3723" i="6"/>
  <c r="L3719" i="6"/>
  <c r="J3719" i="6"/>
  <c r="L3715" i="6"/>
  <c r="J3715" i="6"/>
  <c r="L3711" i="6"/>
  <c r="J3711" i="6"/>
  <c r="L3707" i="6"/>
  <c r="J3707" i="6"/>
  <c r="L3703" i="6"/>
  <c r="J3703" i="6"/>
  <c r="L3699" i="6"/>
  <c r="J3699" i="6"/>
  <c r="L3695" i="6"/>
  <c r="J3695" i="6"/>
  <c r="L3691" i="6"/>
  <c r="J3691" i="6"/>
  <c r="L3687" i="6"/>
  <c r="J3687" i="6"/>
  <c r="L3683" i="6"/>
  <c r="J3683" i="6"/>
  <c r="L3679" i="6"/>
  <c r="J3679" i="6"/>
  <c r="L3675" i="6"/>
  <c r="J3675" i="6"/>
  <c r="L3671" i="6"/>
  <c r="J3671" i="6"/>
  <c r="L3667" i="6"/>
  <c r="J3667" i="6"/>
  <c r="L3663" i="6"/>
  <c r="J3663" i="6"/>
  <c r="L3659" i="6"/>
  <c r="J3659" i="6"/>
  <c r="L3655" i="6"/>
  <c r="J3655" i="6"/>
  <c r="L3651" i="6"/>
  <c r="J3651" i="6"/>
  <c r="L3647" i="6"/>
  <c r="J3647" i="6"/>
  <c r="L3643" i="6"/>
  <c r="J3643" i="6"/>
  <c r="L3639" i="6"/>
  <c r="J3639" i="6"/>
  <c r="L3635" i="6"/>
  <c r="J3635" i="6"/>
  <c r="L3631" i="6"/>
  <c r="J3631" i="6"/>
  <c r="L3627" i="6"/>
  <c r="J3627" i="6"/>
  <c r="L3623" i="6"/>
  <c r="J3623" i="6"/>
  <c r="L3619" i="6"/>
  <c r="J3619" i="6"/>
  <c r="L3615" i="6"/>
  <c r="J3615" i="6"/>
  <c r="L3611" i="6"/>
  <c r="J3611" i="6"/>
  <c r="L3607" i="6"/>
  <c r="J3607" i="6"/>
  <c r="L3603" i="6"/>
  <c r="J3603" i="6"/>
  <c r="L3599" i="6"/>
  <c r="J3599" i="6"/>
  <c r="L3595" i="6"/>
  <c r="J3595" i="6"/>
  <c r="L3591" i="6"/>
  <c r="J3591" i="6"/>
  <c r="L3587" i="6"/>
  <c r="J3587" i="6"/>
  <c r="L3583" i="6"/>
  <c r="J3583" i="6"/>
  <c r="L3579" i="6"/>
  <c r="J3579" i="6"/>
  <c r="L3575" i="6"/>
  <c r="J3575" i="6"/>
  <c r="L3571" i="6"/>
  <c r="J3571" i="6"/>
  <c r="L3567" i="6"/>
  <c r="J3567" i="6"/>
  <c r="L3563" i="6"/>
  <c r="J3563" i="6"/>
  <c r="L3559" i="6"/>
  <c r="J3559" i="6"/>
  <c r="L3555" i="6"/>
  <c r="J3555" i="6"/>
  <c r="L3551" i="6"/>
  <c r="J3551" i="6"/>
  <c r="L3547" i="6"/>
  <c r="J3547" i="6"/>
  <c r="L3543" i="6"/>
  <c r="J3543" i="6"/>
  <c r="L3539" i="6"/>
  <c r="J3539" i="6"/>
  <c r="L3535" i="6"/>
  <c r="J3535" i="6"/>
  <c r="L3531" i="6"/>
  <c r="J3531" i="6"/>
  <c r="L3527" i="6"/>
  <c r="J3527" i="6"/>
  <c r="L3523" i="6"/>
  <c r="J3523" i="6"/>
  <c r="L3519" i="6"/>
  <c r="J3519" i="6"/>
  <c r="L3515" i="6"/>
  <c r="J3515" i="6"/>
  <c r="L3511" i="6"/>
  <c r="J3511" i="6"/>
  <c r="L3507" i="6"/>
  <c r="J3507" i="6"/>
  <c r="L3503" i="6"/>
  <c r="J3503" i="6"/>
  <c r="L3499" i="6"/>
  <c r="J3499" i="6"/>
  <c r="L3495" i="6"/>
  <c r="J3495" i="6"/>
  <c r="L3491" i="6"/>
  <c r="J3491" i="6"/>
  <c r="L3487" i="6"/>
  <c r="J3487" i="6"/>
  <c r="L3483" i="6"/>
  <c r="J3483" i="6"/>
  <c r="L3479" i="6"/>
  <c r="J3479" i="6"/>
  <c r="L3475" i="6"/>
  <c r="J3475" i="6"/>
  <c r="L3471" i="6"/>
  <c r="J3471" i="6"/>
  <c r="L3467" i="6"/>
  <c r="J3467" i="6"/>
  <c r="L3463" i="6"/>
  <c r="J3463" i="6"/>
  <c r="L3459" i="6"/>
  <c r="J3459" i="6"/>
  <c r="L3455" i="6"/>
  <c r="J3455" i="6"/>
  <c r="L3451" i="6"/>
  <c r="J3451" i="6"/>
  <c r="L3447" i="6"/>
  <c r="J3447" i="6"/>
  <c r="L3443" i="6"/>
  <c r="J3443" i="6"/>
  <c r="L3439" i="6"/>
  <c r="J3439" i="6"/>
  <c r="L3435" i="6"/>
  <c r="J3435" i="6"/>
  <c r="L3431" i="6"/>
  <c r="J3431" i="6"/>
  <c r="L3427" i="6"/>
  <c r="J3427" i="6"/>
  <c r="L3423" i="6"/>
  <c r="J3423" i="6"/>
  <c r="L3419" i="6"/>
  <c r="J3419" i="6"/>
  <c r="L3415" i="6"/>
  <c r="J3415" i="6"/>
  <c r="L3411" i="6"/>
  <c r="J3411" i="6"/>
  <c r="L3407" i="6"/>
  <c r="J3407" i="6"/>
  <c r="L3403" i="6"/>
  <c r="J3403" i="6"/>
  <c r="L3399" i="6"/>
  <c r="J3399" i="6"/>
  <c r="L3395" i="6"/>
  <c r="J3395" i="6"/>
  <c r="L3391" i="6"/>
  <c r="J3391" i="6"/>
  <c r="L3387" i="6"/>
  <c r="J3387" i="6"/>
  <c r="L3383" i="6"/>
  <c r="J3383" i="6"/>
  <c r="L3379" i="6"/>
  <c r="J3379" i="6"/>
  <c r="L3375" i="6"/>
  <c r="J3375" i="6"/>
  <c r="L3371" i="6"/>
  <c r="J3371" i="6"/>
  <c r="L3367" i="6"/>
  <c r="J3367" i="6"/>
  <c r="L3363" i="6"/>
  <c r="J3363" i="6"/>
  <c r="L3359" i="6"/>
  <c r="J3359" i="6"/>
  <c r="L3355" i="6"/>
  <c r="J3355" i="6"/>
  <c r="L3351" i="6"/>
  <c r="J3351" i="6"/>
  <c r="L3347" i="6"/>
  <c r="J3347" i="6"/>
  <c r="L3343" i="6"/>
  <c r="J3343" i="6"/>
  <c r="L3339" i="6"/>
  <c r="J3339" i="6"/>
  <c r="L3335" i="6"/>
  <c r="J3335" i="6"/>
  <c r="L3331" i="6"/>
  <c r="J3331" i="6"/>
  <c r="L3327" i="6"/>
  <c r="J3327" i="6"/>
  <c r="L3323" i="6"/>
  <c r="J3323" i="6"/>
  <c r="L3319" i="6"/>
  <c r="J3319" i="6"/>
  <c r="L3315" i="6"/>
  <c r="J3315" i="6"/>
  <c r="L3311" i="6"/>
  <c r="J3311" i="6"/>
  <c r="L3307" i="6"/>
  <c r="J3307" i="6"/>
  <c r="L3303" i="6"/>
  <c r="J3303" i="6"/>
  <c r="L3299" i="6"/>
  <c r="J3299" i="6"/>
  <c r="L3295" i="6"/>
  <c r="J3295" i="6"/>
  <c r="L3291" i="6"/>
  <c r="J3291" i="6"/>
  <c r="L3287" i="6"/>
  <c r="J3287" i="6"/>
  <c r="L3283" i="6"/>
  <c r="J3283" i="6"/>
  <c r="L3279" i="6"/>
  <c r="J3279" i="6"/>
  <c r="L3275" i="6"/>
  <c r="J3275" i="6"/>
  <c r="L3271" i="6"/>
  <c r="J3271" i="6"/>
  <c r="L3267" i="6"/>
  <c r="J3267" i="6"/>
  <c r="L3263" i="6"/>
  <c r="J3263" i="6"/>
  <c r="L3259" i="6"/>
  <c r="J3259" i="6"/>
  <c r="L3255" i="6"/>
  <c r="J3255" i="6"/>
  <c r="L3251" i="6"/>
  <c r="J3251" i="6"/>
  <c r="L3247" i="6"/>
  <c r="J3247" i="6"/>
  <c r="L3243" i="6"/>
  <c r="J3243" i="6"/>
  <c r="L3239" i="6"/>
  <c r="J3239" i="6"/>
  <c r="L3235" i="6"/>
  <c r="J3235" i="6"/>
  <c r="L3231" i="6"/>
  <c r="J3231" i="6"/>
  <c r="L3227" i="6"/>
  <c r="J3227" i="6"/>
  <c r="L3223" i="6"/>
  <c r="J3223" i="6"/>
  <c r="L3219" i="6"/>
  <c r="J3219" i="6"/>
  <c r="L3215" i="6"/>
  <c r="J3215" i="6"/>
  <c r="L3211" i="6"/>
  <c r="J3211" i="6"/>
  <c r="L3207" i="6"/>
  <c r="J3207" i="6"/>
  <c r="L3203" i="6"/>
  <c r="J3203" i="6"/>
  <c r="L3199" i="6"/>
  <c r="J3199" i="6"/>
  <c r="L3195" i="6"/>
  <c r="J3195" i="6"/>
  <c r="L3191" i="6"/>
  <c r="J3191" i="6"/>
  <c r="L3187" i="6"/>
  <c r="J3187" i="6"/>
  <c r="L3183" i="6"/>
  <c r="J3183" i="6"/>
  <c r="L3179" i="6"/>
  <c r="J3179" i="6"/>
  <c r="L3175" i="6"/>
  <c r="J3175" i="6"/>
  <c r="L3171" i="6"/>
  <c r="J3171" i="6"/>
  <c r="L3167" i="6"/>
  <c r="J3167" i="6"/>
  <c r="L3163" i="6"/>
  <c r="J3163" i="6"/>
  <c r="L3159" i="6"/>
  <c r="J3159" i="6"/>
  <c r="L3155" i="6"/>
  <c r="J3155" i="6"/>
  <c r="L3151" i="6"/>
  <c r="J3151" i="6"/>
  <c r="L3147" i="6"/>
  <c r="J3147" i="6"/>
  <c r="L3139" i="6"/>
  <c r="J3139" i="6"/>
  <c r="L3135" i="6"/>
  <c r="J3135" i="6"/>
  <c r="L3131" i="6"/>
  <c r="J3131" i="6"/>
  <c r="L3127" i="6"/>
  <c r="J3127" i="6"/>
  <c r="L3123" i="6"/>
  <c r="J3123" i="6"/>
  <c r="L3119" i="6"/>
  <c r="J3119" i="6"/>
  <c r="L3115" i="6"/>
  <c r="J3115" i="6"/>
  <c r="L3111" i="6"/>
  <c r="J3111" i="6"/>
  <c r="L3107" i="6"/>
  <c r="J3107" i="6"/>
  <c r="L3103" i="6"/>
  <c r="J3103" i="6"/>
  <c r="L3099" i="6"/>
  <c r="J3099" i="6"/>
  <c r="L3095" i="6"/>
  <c r="J3095" i="6"/>
  <c r="L3091" i="6"/>
  <c r="J3091" i="6"/>
  <c r="L3087" i="6"/>
  <c r="J3087" i="6"/>
  <c r="L3083" i="6"/>
  <c r="J3083" i="6"/>
  <c r="L3079" i="6"/>
  <c r="J3079" i="6"/>
  <c r="L3075" i="6"/>
  <c r="J3075" i="6"/>
  <c r="L3071" i="6"/>
  <c r="J3071" i="6"/>
  <c r="L3067" i="6"/>
  <c r="J3067" i="6"/>
  <c r="L3063" i="6"/>
  <c r="J3063" i="6"/>
  <c r="L3059" i="6"/>
  <c r="J3059" i="6"/>
  <c r="L3055" i="6"/>
  <c r="J3055" i="6"/>
  <c r="L3051" i="6"/>
  <c r="J3051" i="6"/>
  <c r="L5001" i="6"/>
  <c r="J5001" i="6"/>
  <c r="L4993" i="6"/>
  <c r="J4993" i="6"/>
  <c r="L4985" i="6"/>
  <c r="J4985" i="6"/>
  <c r="L4973" i="6"/>
  <c r="J4973" i="6"/>
  <c r="L4961" i="6"/>
  <c r="J4961" i="6"/>
  <c r="L4949" i="6"/>
  <c r="J4949" i="6"/>
  <c r="L4941" i="6"/>
  <c r="J4941" i="6"/>
  <c r="L4929" i="6"/>
  <c r="J4929" i="6"/>
  <c r="L4921" i="6"/>
  <c r="J4921" i="6"/>
  <c r="L4909" i="6"/>
  <c r="J4909" i="6"/>
  <c r="L4897" i="6"/>
  <c r="J4897" i="6"/>
  <c r="L4885" i="6"/>
  <c r="J4885" i="6"/>
  <c r="L4873" i="6"/>
  <c r="J4873" i="6"/>
  <c r="L4865" i="6"/>
  <c r="J4865" i="6"/>
  <c r="L4853" i="6"/>
  <c r="J4853" i="6"/>
  <c r="L4841" i="6"/>
  <c r="J4841" i="6"/>
  <c r="L4829" i="6"/>
  <c r="J4829" i="6"/>
  <c r="L4817" i="6"/>
  <c r="J4817" i="6"/>
  <c r="L4805" i="6"/>
  <c r="J4805" i="6"/>
  <c r="L4797" i="6"/>
  <c r="J4797" i="6"/>
  <c r="L4785" i="6"/>
  <c r="J4785" i="6"/>
  <c r="L4777" i="6"/>
  <c r="J4777" i="6"/>
  <c r="L4765" i="6"/>
  <c r="J4765" i="6"/>
  <c r="L4757" i="6"/>
  <c r="J4757" i="6"/>
  <c r="L4749" i="6"/>
  <c r="J4749" i="6"/>
  <c r="L4741" i="6"/>
  <c r="J4741" i="6"/>
  <c r="L4729" i="6"/>
  <c r="J4729" i="6"/>
  <c r="L4721" i="6"/>
  <c r="J4721" i="6"/>
  <c r="L4713" i="6"/>
  <c r="J4713" i="6"/>
  <c r="L4705" i="6"/>
  <c r="J4705" i="6"/>
  <c r="L4697" i="6"/>
  <c r="J4697" i="6"/>
  <c r="L4689" i="6"/>
  <c r="J4689" i="6"/>
  <c r="L4681" i="6"/>
  <c r="J4681" i="6"/>
  <c r="L4673" i="6"/>
  <c r="J4673" i="6"/>
  <c r="L4665" i="6"/>
  <c r="J4665" i="6"/>
  <c r="L4657" i="6"/>
  <c r="J4657" i="6"/>
  <c r="L4649" i="6"/>
  <c r="J4649" i="6"/>
  <c r="L4641" i="6"/>
  <c r="J4641" i="6"/>
  <c r="L4625" i="6"/>
  <c r="J4625" i="6"/>
  <c r="L4617" i="6"/>
  <c r="J4617" i="6"/>
  <c r="L4609" i="6"/>
  <c r="J4609" i="6"/>
  <c r="L4601" i="6"/>
  <c r="J4601" i="6"/>
  <c r="L4593" i="6"/>
  <c r="J4593" i="6"/>
  <c r="L4585" i="6"/>
  <c r="J4585" i="6"/>
  <c r="L4577" i="6"/>
  <c r="J4577" i="6"/>
  <c r="L4569" i="6"/>
  <c r="J4569" i="6"/>
  <c r="L4561" i="6"/>
  <c r="J4561" i="6"/>
  <c r="L4553" i="6"/>
  <c r="J4553" i="6"/>
  <c r="L4545" i="6"/>
  <c r="J4545" i="6"/>
  <c r="L4537" i="6"/>
  <c r="J4537" i="6"/>
  <c r="L4533" i="6"/>
  <c r="J4533" i="6"/>
  <c r="L4525" i="6"/>
  <c r="J4525" i="6"/>
  <c r="L4517" i="6"/>
  <c r="J4517" i="6"/>
  <c r="L4509" i="6"/>
  <c r="J4509" i="6"/>
  <c r="L4501" i="6"/>
  <c r="J4501" i="6"/>
  <c r="L4493" i="6"/>
  <c r="J4493" i="6"/>
  <c r="L4485" i="6"/>
  <c r="J4485" i="6"/>
  <c r="L4477" i="6"/>
  <c r="J4477" i="6"/>
  <c r="L4469" i="6"/>
  <c r="J4469" i="6"/>
  <c r="L4461" i="6"/>
  <c r="J4461" i="6"/>
  <c r="L4453" i="6"/>
  <c r="J4453" i="6"/>
  <c r="L4445" i="6"/>
  <c r="J4445" i="6"/>
  <c r="L4437" i="6"/>
  <c r="J4437" i="6"/>
  <c r="L4429" i="6"/>
  <c r="J4429" i="6"/>
  <c r="L4421" i="6"/>
  <c r="J4421" i="6"/>
  <c r="L4413" i="6"/>
  <c r="J4413" i="6"/>
  <c r="L4405" i="6"/>
  <c r="J4405" i="6"/>
  <c r="L4393" i="6"/>
  <c r="J4393" i="6"/>
  <c r="L4389" i="6"/>
  <c r="J4389" i="6"/>
  <c r="L4381" i="6"/>
  <c r="J4381" i="6"/>
  <c r="L4373" i="6"/>
  <c r="J4373" i="6"/>
  <c r="L4365" i="6"/>
  <c r="J4365" i="6"/>
  <c r="L4357" i="6"/>
  <c r="J4357" i="6"/>
  <c r="L4349" i="6"/>
  <c r="J4349" i="6"/>
  <c r="L4341" i="6"/>
  <c r="J4341" i="6"/>
  <c r="L4333" i="6"/>
  <c r="J4333" i="6"/>
  <c r="L4325" i="6"/>
  <c r="J4325" i="6"/>
  <c r="L4317" i="6"/>
  <c r="J4317" i="6"/>
  <c r="L4309" i="6"/>
  <c r="J4309" i="6"/>
  <c r="L4301" i="6"/>
  <c r="J4301" i="6"/>
  <c r="L4293" i="6"/>
  <c r="J4293" i="6"/>
  <c r="L4285" i="6"/>
  <c r="J4285" i="6"/>
  <c r="L4277" i="6"/>
  <c r="J4277" i="6"/>
  <c r="L4269" i="6"/>
  <c r="J4269" i="6"/>
  <c r="L4261" i="6"/>
  <c r="J4261" i="6"/>
  <c r="L4253" i="6"/>
  <c r="J4253" i="6"/>
  <c r="L4245" i="6"/>
  <c r="J4245" i="6"/>
  <c r="L4237" i="6"/>
  <c r="J4237" i="6"/>
  <c r="L4229" i="6"/>
  <c r="J4229" i="6"/>
  <c r="L4221" i="6"/>
  <c r="J4221" i="6"/>
  <c r="L4213" i="6"/>
  <c r="J4213" i="6"/>
  <c r="L4205" i="6"/>
  <c r="J4205" i="6"/>
  <c r="L4197" i="6"/>
  <c r="J4197" i="6"/>
  <c r="L4189" i="6"/>
  <c r="J4189" i="6"/>
  <c r="L4181" i="6"/>
  <c r="J4181" i="6"/>
  <c r="L4173" i="6"/>
  <c r="J4173" i="6"/>
  <c r="L4169" i="6"/>
  <c r="J4169" i="6"/>
  <c r="L4161" i="6"/>
  <c r="J4161" i="6"/>
  <c r="L4153" i="6"/>
  <c r="J4153" i="6"/>
  <c r="L4145" i="6"/>
  <c r="J4145" i="6"/>
  <c r="L4137" i="6"/>
  <c r="J4137" i="6"/>
  <c r="L4129" i="6"/>
  <c r="J4129" i="6"/>
  <c r="L4121" i="6"/>
  <c r="J4121" i="6"/>
  <c r="L4113" i="6"/>
  <c r="J4113" i="6"/>
  <c r="L4101" i="6"/>
  <c r="J4101" i="6"/>
  <c r="L4093" i="6"/>
  <c r="J4093" i="6"/>
  <c r="L5000" i="6"/>
  <c r="J5000" i="6"/>
  <c r="L4996" i="6"/>
  <c r="J4996" i="6"/>
  <c r="L4992" i="6"/>
  <c r="J4992" i="6"/>
  <c r="L4988" i="6"/>
  <c r="J4988" i="6"/>
  <c r="L4984" i="6"/>
  <c r="J4984" i="6"/>
  <c r="L4980" i="6"/>
  <c r="J4980" i="6"/>
  <c r="L4976" i="6"/>
  <c r="J4976" i="6"/>
  <c r="L4972" i="6"/>
  <c r="J4972" i="6"/>
  <c r="L4968" i="6"/>
  <c r="J4968" i="6"/>
  <c r="L4964" i="6"/>
  <c r="J4964" i="6"/>
  <c r="L4960" i="6"/>
  <c r="J4960" i="6"/>
  <c r="L4956" i="6"/>
  <c r="J4956" i="6"/>
  <c r="L4952" i="6"/>
  <c r="J4952" i="6"/>
  <c r="L4948" i="6"/>
  <c r="J4948" i="6"/>
  <c r="L4944" i="6"/>
  <c r="J4944" i="6"/>
  <c r="L4940" i="6"/>
  <c r="J4940" i="6"/>
  <c r="L4936" i="6"/>
  <c r="J4936" i="6"/>
  <c r="L4932" i="6"/>
  <c r="J4932" i="6"/>
  <c r="L4928" i="6"/>
  <c r="J4928" i="6"/>
  <c r="L4924" i="6"/>
  <c r="J4924" i="6"/>
  <c r="L4920" i="6"/>
  <c r="J4920" i="6"/>
  <c r="L4916" i="6"/>
  <c r="J4916" i="6"/>
  <c r="L4912" i="6"/>
  <c r="J4912" i="6"/>
  <c r="L4908" i="6"/>
  <c r="J4908" i="6"/>
  <c r="L4904" i="6"/>
  <c r="J4904" i="6"/>
  <c r="L4900" i="6"/>
  <c r="J4900" i="6"/>
  <c r="L4896" i="6"/>
  <c r="J4896" i="6"/>
  <c r="L4892" i="6"/>
  <c r="J4892" i="6"/>
  <c r="L4888" i="6"/>
  <c r="J4888" i="6"/>
  <c r="L4884" i="6"/>
  <c r="J4884" i="6"/>
  <c r="L4880" i="6"/>
  <c r="J4880" i="6"/>
  <c r="L4876" i="6"/>
  <c r="J4876" i="6"/>
  <c r="L4872" i="6"/>
  <c r="J4872" i="6"/>
  <c r="L4868" i="6"/>
  <c r="J4868" i="6"/>
  <c r="L4864" i="6"/>
  <c r="J4864" i="6"/>
  <c r="L4860" i="6"/>
  <c r="J4860" i="6"/>
  <c r="L4856" i="6"/>
  <c r="J4856" i="6"/>
  <c r="L4852" i="6"/>
  <c r="J4852" i="6"/>
  <c r="L4848" i="6"/>
  <c r="J4848" i="6"/>
  <c r="L4844" i="6"/>
  <c r="J4844" i="6"/>
  <c r="L4840" i="6"/>
  <c r="J4840" i="6"/>
  <c r="L4836" i="6"/>
  <c r="J4836" i="6"/>
  <c r="L4832" i="6"/>
  <c r="J4832" i="6"/>
  <c r="L4828" i="6"/>
  <c r="J4828" i="6"/>
  <c r="L4824" i="6"/>
  <c r="J4824" i="6"/>
  <c r="L4820" i="6"/>
  <c r="J4820" i="6"/>
  <c r="L4816" i="6"/>
  <c r="J4816" i="6"/>
  <c r="L4812" i="6"/>
  <c r="J4812" i="6"/>
  <c r="L4808" i="6"/>
  <c r="J4808" i="6"/>
  <c r="L4804" i="6"/>
  <c r="J4804" i="6"/>
  <c r="L4800" i="6"/>
  <c r="J4800" i="6"/>
  <c r="L4796" i="6"/>
  <c r="J4796" i="6"/>
  <c r="L4792" i="6"/>
  <c r="J4792" i="6"/>
  <c r="L4788" i="6"/>
  <c r="J4788" i="6"/>
  <c r="L4784" i="6"/>
  <c r="J4784" i="6"/>
  <c r="L4780" i="6"/>
  <c r="J4780" i="6"/>
  <c r="L4776" i="6"/>
  <c r="J4776" i="6"/>
  <c r="L4772" i="6"/>
  <c r="J4772" i="6"/>
  <c r="L4768" i="6"/>
  <c r="J4768" i="6"/>
  <c r="L4764" i="6"/>
  <c r="J4764" i="6"/>
  <c r="L4760" i="6"/>
  <c r="J4760" i="6"/>
  <c r="L4756" i="6"/>
  <c r="J4756" i="6"/>
  <c r="L4752" i="6"/>
  <c r="J4752" i="6"/>
  <c r="L4748" i="6"/>
  <c r="J4748" i="6"/>
  <c r="L4744" i="6"/>
  <c r="J4744" i="6"/>
  <c r="L4740" i="6"/>
  <c r="J4740" i="6"/>
  <c r="L4736" i="6"/>
  <c r="J4736" i="6"/>
  <c r="L4732" i="6"/>
  <c r="J4732" i="6"/>
  <c r="L4728" i="6"/>
  <c r="J4728" i="6"/>
  <c r="L4724" i="6"/>
  <c r="J4724" i="6"/>
  <c r="L4720" i="6"/>
  <c r="J4720" i="6"/>
  <c r="L4716" i="6"/>
  <c r="J4716" i="6"/>
  <c r="L4712" i="6"/>
  <c r="J4712" i="6"/>
  <c r="L4708" i="6"/>
  <c r="J4708" i="6"/>
  <c r="L4704" i="6"/>
  <c r="J4704" i="6"/>
  <c r="L4700" i="6"/>
  <c r="J4700" i="6"/>
  <c r="L4696" i="6"/>
  <c r="J4696" i="6"/>
  <c r="L4692" i="6"/>
  <c r="J4692" i="6"/>
  <c r="L4688" i="6"/>
  <c r="J4688" i="6"/>
  <c r="L4684" i="6"/>
  <c r="J4684" i="6"/>
  <c r="L4680" i="6"/>
  <c r="J4680" i="6"/>
  <c r="L4676" i="6"/>
  <c r="J4676" i="6"/>
  <c r="L4672" i="6"/>
  <c r="J4672" i="6"/>
  <c r="L4668" i="6"/>
  <c r="J4668" i="6"/>
  <c r="L4664" i="6"/>
  <c r="J4664" i="6"/>
  <c r="L4660" i="6"/>
  <c r="J4660" i="6"/>
  <c r="L4656" i="6"/>
  <c r="J4656" i="6"/>
  <c r="L4652" i="6"/>
  <c r="J4652" i="6"/>
  <c r="L4648" i="6"/>
  <c r="J4648" i="6"/>
  <c r="L4644" i="6"/>
  <c r="J4644" i="6"/>
  <c r="L4640" i="6"/>
  <c r="J4640" i="6"/>
  <c r="L4636" i="6"/>
  <c r="J4636" i="6"/>
  <c r="L4632" i="6"/>
  <c r="J4632" i="6"/>
  <c r="L4628" i="6"/>
  <c r="J4628" i="6"/>
  <c r="L4624" i="6"/>
  <c r="J4624" i="6"/>
  <c r="L4620" i="6"/>
  <c r="J4620" i="6"/>
  <c r="L4616" i="6"/>
  <c r="J4616" i="6"/>
  <c r="L4612" i="6"/>
  <c r="J4612" i="6"/>
  <c r="L4608" i="6"/>
  <c r="J4608" i="6"/>
  <c r="L4604" i="6"/>
  <c r="J4604" i="6"/>
  <c r="L4600" i="6"/>
  <c r="J4600" i="6"/>
  <c r="L4596" i="6"/>
  <c r="J4596" i="6"/>
  <c r="L4592" i="6"/>
  <c r="J4592" i="6"/>
  <c r="L4588" i="6"/>
  <c r="J4588" i="6"/>
  <c r="L4584" i="6"/>
  <c r="J4584" i="6"/>
  <c r="L4580" i="6"/>
  <c r="J4580" i="6"/>
  <c r="L4576" i="6"/>
  <c r="J4576" i="6"/>
  <c r="L4572" i="6"/>
  <c r="J4572" i="6"/>
  <c r="L4568" i="6"/>
  <c r="J4568" i="6"/>
  <c r="L4564" i="6"/>
  <c r="J4564" i="6"/>
  <c r="L4560" i="6"/>
  <c r="J4560" i="6"/>
  <c r="L4556" i="6"/>
  <c r="J4556" i="6"/>
  <c r="L4552" i="6"/>
  <c r="J4552" i="6"/>
  <c r="L4548" i="6"/>
  <c r="J4548" i="6"/>
  <c r="L4544" i="6"/>
  <c r="J4544" i="6"/>
  <c r="L4540" i="6"/>
  <c r="J4540" i="6"/>
  <c r="L4536" i="6"/>
  <c r="J4536" i="6"/>
  <c r="L4532" i="6"/>
  <c r="J4532" i="6"/>
  <c r="L4528" i="6"/>
  <c r="J4528" i="6"/>
  <c r="L4524" i="6"/>
  <c r="J4524" i="6"/>
  <c r="L4516" i="6"/>
  <c r="J4516" i="6"/>
  <c r="L4512" i="6"/>
  <c r="J4512" i="6"/>
  <c r="L4508" i="6"/>
  <c r="J4508" i="6"/>
  <c r="L4504" i="6"/>
  <c r="J4504" i="6"/>
  <c r="L4500" i="6"/>
  <c r="J4500" i="6"/>
  <c r="L4496" i="6"/>
  <c r="J4496" i="6"/>
  <c r="L4492" i="6"/>
  <c r="J4492" i="6"/>
  <c r="L4488" i="6"/>
  <c r="J4488" i="6"/>
  <c r="L4484" i="6"/>
  <c r="J4484" i="6"/>
  <c r="L4480" i="6"/>
  <c r="J4480" i="6"/>
  <c r="L4476" i="6"/>
  <c r="J4476" i="6"/>
  <c r="L4472" i="6"/>
  <c r="J4472" i="6"/>
  <c r="L4468" i="6"/>
  <c r="J4468" i="6"/>
  <c r="L4464" i="6"/>
  <c r="J4464" i="6"/>
  <c r="L4460" i="6"/>
  <c r="J4460" i="6"/>
  <c r="L4456" i="6"/>
  <c r="J4456" i="6"/>
  <c r="L4452" i="6"/>
  <c r="J4452" i="6"/>
  <c r="L4448" i="6"/>
  <c r="J4448" i="6"/>
  <c r="L4444" i="6"/>
  <c r="J4444" i="6"/>
  <c r="L4440" i="6"/>
  <c r="J4440" i="6"/>
  <c r="L4436" i="6"/>
  <c r="J4436" i="6"/>
  <c r="L4432" i="6"/>
  <c r="J4432" i="6"/>
  <c r="L4428" i="6"/>
  <c r="J4428" i="6"/>
  <c r="L4424" i="6"/>
  <c r="J4424" i="6"/>
  <c r="L4420" i="6"/>
  <c r="J4420" i="6"/>
  <c r="L4416" i="6"/>
  <c r="J4416" i="6"/>
  <c r="L4412" i="6"/>
  <c r="J4412" i="6"/>
  <c r="L4408" i="6"/>
  <c r="J4408" i="6"/>
  <c r="L4404" i="6"/>
  <c r="J4404" i="6"/>
  <c r="L4400" i="6"/>
  <c r="J4400" i="6"/>
  <c r="L4396" i="6"/>
  <c r="J4396" i="6"/>
  <c r="L4392" i="6"/>
  <c r="J4392" i="6"/>
  <c r="L4388" i="6"/>
  <c r="J4388" i="6"/>
  <c r="L4384" i="6"/>
  <c r="J4384" i="6"/>
  <c r="L4380" i="6"/>
  <c r="J4380" i="6"/>
  <c r="L4376" i="6"/>
  <c r="J4376" i="6"/>
  <c r="L4372" i="6"/>
  <c r="J4372" i="6"/>
  <c r="L4368" i="6"/>
  <c r="J4368" i="6"/>
  <c r="L4364" i="6"/>
  <c r="J4364" i="6"/>
  <c r="L4360" i="6"/>
  <c r="J4360" i="6"/>
  <c r="L4356" i="6"/>
  <c r="J4356" i="6"/>
  <c r="L4352" i="6"/>
  <c r="J4352" i="6"/>
  <c r="L4348" i="6"/>
  <c r="J4348" i="6"/>
  <c r="L4344" i="6"/>
  <c r="J4344" i="6"/>
  <c r="L4340" i="6"/>
  <c r="J4340" i="6"/>
  <c r="L4336" i="6"/>
  <c r="J4336" i="6"/>
  <c r="L4332" i="6"/>
  <c r="J4332" i="6"/>
  <c r="L4328" i="6"/>
  <c r="J4328" i="6"/>
  <c r="L4324" i="6"/>
  <c r="J4324" i="6"/>
  <c r="L4320" i="6"/>
  <c r="J4320" i="6"/>
  <c r="L4316" i="6"/>
  <c r="J4316" i="6"/>
  <c r="L4312" i="6"/>
  <c r="J4312" i="6"/>
  <c r="L4308" i="6"/>
  <c r="J4308" i="6"/>
  <c r="L4304" i="6"/>
  <c r="J4304" i="6"/>
  <c r="L4300" i="6"/>
  <c r="J4300" i="6"/>
  <c r="L4296" i="6"/>
  <c r="J4296" i="6"/>
  <c r="L4292" i="6"/>
  <c r="J4292" i="6"/>
  <c r="L4288" i="6"/>
  <c r="J4288" i="6"/>
  <c r="L4284" i="6"/>
  <c r="J4284" i="6"/>
  <c r="L4280" i="6"/>
  <c r="J4280" i="6"/>
  <c r="L4276" i="6"/>
  <c r="J4276" i="6"/>
  <c r="L4272" i="6"/>
  <c r="J4272" i="6"/>
  <c r="L4268" i="6"/>
  <c r="J4268" i="6"/>
  <c r="L4264" i="6"/>
  <c r="J4264" i="6"/>
  <c r="L4260" i="6"/>
  <c r="J4260" i="6"/>
  <c r="L4256" i="6"/>
  <c r="J4256" i="6"/>
  <c r="L4252" i="6"/>
  <c r="J4252" i="6"/>
  <c r="L4248" i="6"/>
  <c r="J4248" i="6"/>
  <c r="L4244" i="6"/>
  <c r="J4244" i="6"/>
  <c r="L4240" i="6"/>
  <c r="J4240" i="6"/>
  <c r="L4236" i="6"/>
  <c r="J4236" i="6"/>
  <c r="L4232" i="6"/>
  <c r="J4232" i="6"/>
  <c r="L4228" i="6"/>
  <c r="J4228" i="6"/>
  <c r="L4224" i="6"/>
  <c r="J4224" i="6"/>
  <c r="L4220" i="6"/>
  <c r="J4220" i="6"/>
  <c r="L4216" i="6"/>
  <c r="J4216" i="6"/>
  <c r="L4212" i="6"/>
  <c r="J4212" i="6"/>
  <c r="L4208" i="6"/>
  <c r="J4208" i="6"/>
  <c r="L4204" i="6"/>
  <c r="J4204" i="6"/>
  <c r="L4200" i="6"/>
  <c r="J4200" i="6"/>
  <c r="L4196" i="6"/>
  <c r="J4196" i="6"/>
  <c r="L4192" i="6"/>
  <c r="J4192" i="6"/>
  <c r="L4188" i="6"/>
  <c r="J4188" i="6"/>
  <c r="L4184" i="6"/>
  <c r="J4184" i="6"/>
  <c r="L4180" i="6"/>
  <c r="J4180" i="6"/>
  <c r="L4176" i="6"/>
  <c r="J4176" i="6"/>
  <c r="L4172" i="6"/>
  <c r="J4172" i="6"/>
  <c r="L4168" i="6"/>
  <c r="J4168" i="6"/>
  <c r="L4164" i="6"/>
  <c r="J4164" i="6"/>
  <c r="L4160" i="6"/>
  <c r="J4160" i="6"/>
  <c r="L4156" i="6"/>
  <c r="J4156" i="6"/>
  <c r="L4152" i="6"/>
  <c r="J4152" i="6"/>
  <c r="L4148" i="6"/>
  <c r="J4148" i="6"/>
  <c r="L4144" i="6"/>
  <c r="J4144" i="6"/>
  <c r="L4140" i="6"/>
  <c r="J4140" i="6"/>
  <c r="L4136" i="6"/>
  <c r="J4136" i="6"/>
  <c r="L4132" i="6"/>
  <c r="J4132" i="6"/>
  <c r="L4128" i="6"/>
  <c r="J4128" i="6"/>
  <c r="L4124" i="6"/>
  <c r="J4124" i="6"/>
  <c r="L4120" i="6"/>
  <c r="J4120" i="6"/>
  <c r="L4116" i="6"/>
  <c r="J4116" i="6"/>
  <c r="L4112" i="6"/>
  <c r="J4112" i="6"/>
  <c r="L4108" i="6"/>
  <c r="J4108" i="6"/>
  <c r="L4104" i="6"/>
  <c r="J4104" i="6"/>
  <c r="L4100" i="6"/>
  <c r="J4100" i="6"/>
  <c r="L4096" i="6"/>
  <c r="J4096" i="6"/>
  <c r="L4092" i="6"/>
  <c r="J4092" i="6"/>
  <c r="L4088" i="6"/>
  <c r="J4088" i="6"/>
  <c r="L4084" i="6"/>
  <c r="J4084" i="6"/>
  <c r="L4080" i="6"/>
  <c r="J4080" i="6"/>
  <c r="L4076" i="6"/>
  <c r="J4076" i="6"/>
  <c r="L4072" i="6"/>
  <c r="J4072" i="6"/>
  <c r="L4068" i="6"/>
  <c r="J4068" i="6"/>
  <c r="L4064" i="6"/>
  <c r="J4064" i="6"/>
  <c r="L4060" i="6"/>
  <c r="J4060" i="6"/>
  <c r="L4056" i="6"/>
  <c r="J4056" i="6"/>
  <c r="L4052" i="6"/>
  <c r="J4052" i="6"/>
  <c r="L4048" i="6"/>
  <c r="J4048" i="6"/>
  <c r="L4044" i="6"/>
  <c r="J4044" i="6"/>
  <c r="L4040" i="6"/>
  <c r="J4040" i="6"/>
  <c r="L4036" i="6"/>
  <c r="J4036" i="6"/>
  <c r="L4032" i="6"/>
  <c r="J4032" i="6"/>
  <c r="L4028" i="6"/>
  <c r="J4028" i="6"/>
  <c r="L4024" i="6"/>
  <c r="J4024" i="6"/>
  <c r="L4020" i="6"/>
  <c r="J4020" i="6"/>
  <c r="L4016" i="6"/>
  <c r="J4016" i="6"/>
  <c r="L4012" i="6"/>
  <c r="J4012" i="6"/>
  <c r="L4008" i="6"/>
  <c r="J4008" i="6"/>
  <c r="L4004" i="6"/>
  <c r="J4004" i="6"/>
  <c r="L4000" i="6"/>
  <c r="J4000" i="6"/>
  <c r="L3996" i="6"/>
  <c r="J3996" i="6"/>
  <c r="L3992" i="6"/>
  <c r="J3992" i="6"/>
  <c r="L3988" i="6"/>
  <c r="J3988" i="6"/>
  <c r="L3984" i="6"/>
  <c r="J3984" i="6"/>
  <c r="L3980" i="6"/>
  <c r="J3980" i="6"/>
  <c r="L3976" i="6"/>
  <c r="J3976" i="6"/>
  <c r="L3972" i="6"/>
  <c r="J3972" i="6"/>
  <c r="L3968" i="6"/>
  <c r="J3968" i="6"/>
  <c r="L3964" i="6"/>
  <c r="J3964" i="6"/>
  <c r="L3960" i="6"/>
  <c r="J3960" i="6"/>
  <c r="L3956" i="6"/>
  <c r="J3956" i="6"/>
  <c r="L3952" i="6"/>
  <c r="J3952" i="6"/>
  <c r="L3948" i="6"/>
  <c r="J3948" i="6"/>
  <c r="L3944" i="6"/>
  <c r="J3944" i="6"/>
  <c r="L3940" i="6"/>
  <c r="J3940" i="6"/>
  <c r="L3936" i="6"/>
  <c r="J3936" i="6"/>
  <c r="L3932" i="6"/>
  <c r="J3932" i="6"/>
  <c r="L3928" i="6"/>
  <c r="J3928" i="6"/>
  <c r="L3924" i="6"/>
  <c r="J3924" i="6"/>
  <c r="L3920" i="6"/>
  <c r="J3920" i="6"/>
  <c r="L3916" i="6"/>
  <c r="J3916" i="6"/>
  <c r="L3912" i="6"/>
  <c r="J3912" i="6"/>
  <c r="L3908" i="6"/>
  <c r="J3908" i="6"/>
  <c r="L3904" i="6"/>
  <c r="J3904" i="6"/>
  <c r="L3900" i="6"/>
  <c r="J3900" i="6"/>
  <c r="L3896" i="6"/>
  <c r="J3896" i="6"/>
  <c r="L3892" i="6"/>
  <c r="J3892" i="6"/>
  <c r="L3888" i="6"/>
  <c r="J3888" i="6"/>
  <c r="L3884" i="6"/>
  <c r="J3884" i="6"/>
  <c r="L3880" i="6"/>
  <c r="J3880" i="6"/>
  <c r="L3876" i="6"/>
  <c r="J3876" i="6"/>
  <c r="L3872" i="6"/>
  <c r="J3872" i="6"/>
  <c r="L3868" i="6"/>
  <c r="J3868" i="6"/>
  <c r="L3864" i="6"/>
  <c r="J3864" i="6"/>
  <c r="L3860" i="6"/>
  <c r="J3860" i="6"/>
  <c r="L3856" i="6"/>
  <c r="J3856" i="6"/>
  <c r="L3852" i="6"/>
  <c r="J3852" i="6"/>
  <c r="L3848" i="6"/>
  <c r="J3848" i="6"/>
  <c r="L3844" i="6"/>
  <c r="J3844" i="6"/>
  <c r="L3840" i="6"/>
  <c r="J3840" i="6"/>
  <c r="L3836" i="6"/>
  <c r="J3836" i="6"/>
  <c r="L3832" i="6"/>
  <c r="J3832" i="6"/>
  <c r="L3828" i="6"/>
  <c r="J3828" i="6"/>
  <c r="L3824" i="6"/>
  <c r="J3824" i="6"/>
  <c r="L3820" i="6"/>
  <c r="J3820" i="6"/>
  <c r="L3816" i="6"/>
  <c r="J3816" i="6"/>
  <c r="L3812" i="6"/>
  <c r="J3812" i="6"/>
  <c r="L3808" i="6"/>
  <c r="J3808" i="6"/>
  <c r="L3804" i="6"/>
  <c r="J3804" i="6"/>
  <c r="L3800" i="6"/>
  <c r="J3800" i="6"/>
  <c r="L3796" i="6"/>
  <c r="J3796" i="6"/>
  <c r="L3792" i="6"/>
  <c r="J3792" i="6"/>
  <c r="L3788" i="6"/>
  <c r="J3788" i="6"/>
  <c r="L3784" i="6"/>
  <c r="J3784" i="6"/>
  <c r="L3780" i="6"/>
  <c r="J3780" i="6"/>
  <c r="L3776" i="6"/>
  <c r="J3776" i="6"/>
  <c r="L3772" i="6"/>
  <c r="J3772" i="6"/>
  <c r="L3768" i="6"/>
  <c r="J3768" i="6"/>
  <c r="L3764" i="6"/>
  <c r="J3764" i="6"/>
  <c r="L3760" i="6"/>
  <c r="J3760" i="6"/>
  <c r="L3756" i="6"/>
  <c r="J3756" i="6"/>
  <c r="L3752" i="6"/>
  <c r="J3752" i="6"/>
  <c r="L3748" i="6"/>
  <c r="J3748" i="6"/>
  <c r="L3744" i="6"/>
  <c r="J3744" i="6"/>
  <c r="L3740" i="6"/>
  <c r="J3740" i="6"/>
  <c r="L3736" i="6"/>
  <c r="J3736" i="6"/>
  <c r="L3732" i="6"/>
  <c r="J3732" i="6"/>
  <c r="L3728" i="6"/>
  <c r="J3728" i="6"/>
  <c r="L3724" i="6"/>
  <c r="J3724" i="6"/>
  <c r="L3720" i="6"/>
  <c r="J3720" i="6"/>
  <c r="L3716" i="6"/>
  <c r="J3716" i="6"/>
  <c r="L3712" i="6"/>
  <c r="J3712" i="6"/>
  <c r="L3708" i="6"/>
  <c r="J3708" i="6"/>
  <c r="L3704" i="6"/>
  <c r="J3704" i="6"/>
  <c r="L3700" i="6"/>
  <c r="J3700" i="6"/>
  <c r="L3696" i="6"/>
  <c r="J3696" i="6"/>
  <c r="L3692" i="6"/>
  <c r="J3692" i="6"/>
  <c r="L3688" i="6"/>
  <c r="J3688" i="6"/>
  <c r="L3684" i="6"/>
  <c r="J3684" i="6"/>
  <c r="L3680" i="6"/>
  <c r="J3680" i="6"/>
  <c r="L3676" i="6"/>
  <c r="J3676" i="6"/>
  <c r="L3672" i="6"/>
  <c r="J3672" i="6"/>
  <c r="L3668" i="6"/>
  <c r="J3668" i="6"/>
  <c r="L3664" i="6"/>
  <c r="J3664" i="6"/>
  <c r="L3660" i="6"/>
  <c r="J3660" i="6"/>
  <c r="L3656" i="6"/>
  <c r="J3656" i="6"/>
  <c r="L3652" i="6"/>
  <c r="J3652" i="6"/>
  <c r="L3648" i="6"/>
  <c r="J3648" i="6"/>
  <c r="L3644" i="6"/>
  <c r="J3644" i="6"/>
  <c r="L3640" i="6"/>
  <c r="J3640" i="6"/>
  <c r="L3636" i="6"/>
  <c r="J3636" i="6"/>
  <c r="L3632" i="6"/>
  <c r="J3632" i="6"/>
  <c r="L3628" i="6"/>
  <c r="J3628" i="6"/>
  <c r="L3624" i="6"/>
  <c r="J3624" i="6"/>
  <c r="L3620" i="6"/>
  <c r="J3620" i="6"/>
  <c r="L3616" i="6"/>
  <c r="J3616" i="6"/>
  <c r="L3612" i="6"/>
  <c r="J3612" i="6"/>
  <c r="L3608" i="6"/>
  <c r="J3608" i="6"/>
  <c r="L3604" i="6"/>
  <c r="J3604" i="6"/>
  <c r="L3600" i="6"/>
  <c r="J3600" i="6"/>
  <c r="L3596" i="6"/>
  <c r="J3596" i="6"/>
  <c r="L3592" i="6"/>
  <c r="J3592" i="6"/>
  <c r="L3588" i="6"/>
  <c r="J3588" i="6"/>
  <c r="L3584" i="6"/>
  <c r="J3584" i="6"/>
  <c r="L3580" i="6"/>
  <c r="J3580" i="6"/>
  <c r="L3576" i="6"/>
  <c r="J3576" i="6"/>
  <c r="L3572" i="6"/>
  <c r="J3572" i="6"/>
  <c r="L3568" i="6"/>
  <c r="J3568" i="6"/>
  <c r="L3564" i="6"/>
  <c r="J3564" i="6"/>
  <c r="L3560" i="6"/>
  <c r="J3560" i="6"/>
  <c r="L3556" i="6"/>
  <c r="J3556" i="6"/>
  <c r="L3552" i="6"/>
  <c r="J3552" i="6"/>
  <c r="L3548" i="6"/>
  <c r="J3548" i="6"/>
  <c r="L3544" i="6"/>
  <c r="J3544" i="6"/>
  <c r="L3540" i="6"/>
  <c r="J3540" i="6"/>
  <c r="L3536" i="6"/>
  <c r="J3536" i="6"/>
  <c r="L3532" i="6"/>
  <c r="J3532" i="6"/>
  <c r="L3528" i="6"/>
  <c r="J3528" i="6"/>
  <c r="L3524" i="6"/>
  <c r="J3524" i="6"/>
  <c r="L3520" i="6"/>
  <c r="J3520" i="6"/>
  <c r="L3516" i="6"/>
  <c r="J3516" i="6"/>
  <c r="L3512" i="6"/>
  <c r="J3512" i="6"/>
  <c r="L3508" i="6"/>
  <c r="J3508" i="6"/>
  <c r="L3504" i="6"/>
  <c r="J3504" i="6"/>
  <c r="L3500" i="6"/>
  <c r="J3500" i="6"/>
  <c r="L3496" i="6"/>
  <c r="J3496" i="6"/>
  <c r="L3492" i="6"/>
  <c r="J3492" i="6"/>
  <c r="L3488" i="6"/>
  <c r="J3488" i="6"/>
  <c r="L3484" i="6"/>
  <c r="J3484" i="6"/>
  <c r="L3480" i="6"/>
  <c r="J3480" i="6"/>
  <c r="L3476" i="6"/>
  <c r="J3476" i="6"/>
  <c r="L3472" i="6"/>
  <c r="J3472" i="6"/>
  <c r="L3468" i="6"/>
  <c r="J3468" i="6"/>
  <c r="L3464" i="6"/>
  <c r="J3464" i="6"/>
  <c r="L3460" i="6"/>
  <c r="J3460" i="6"/>
  <c r="L3456" i="6"/>
  <c r="J3456" i="6"/>
  <c r="L3452" i="6"/>
  <c r="J3452" i="6"/>
  <c r="L3448" i="6"/>
  <c r="J3448" i="6"/>
  <c r="L3444" i="6"/>
  <c r="J3444" i="6"/>
  <c r="L3440" i="6"/>
  <c r="J3440" i="6"/>
  <c r="L3436" i="6"/>
  <c r="J3436" i="6"/>
  <c r="L3432" i="6"/>
  <c r="J3432" i="6"/>
  <c r="L3428" i="6"/>
  <c r="J3428" i="6"/>
  <c r="L3424" i="6"/>
  <c r="J3424" i="6"/>
  <c r="L3420" i="6"/>
  <c r="J3420" i="6"/>
  <c r="L3416" i="6"/>
  <c r="J3416" i="6"/>
  <c r="L3412" i="6"/>
  <c r="J3412" i="6"/>
  <c r="L3408" i="6"/>
  <c r="J3408" i="6"/>
  <c r="L3404" i="6"/>
  <c r="J3404" i="6"/>
  <c r="L3400" i="6"/>
  <c r="J3400" i="6"/>
  <c r="L3396" i="6"/>
  <c r="J3396" i="6"/>
  <c r="L3392" i="6"/>
  <c r="J3392" i="6"/>
  <c r="L3388" i="6"/>
  <c r="J3388" i="6"/>
  <c r="L3384" i="6"/>
  <c r="J3384" i="6"/>
  <c r="L3380" i="6"/>
  <c r="J3380" i="6"/>
  <c r="L3376" i="6"/>
  <c r="J3376" i="6"/>
  <c r="L3372" i="6"/>
  <c r="J3372" i="6"/>
  <c r="L3368" i="6"/>
  <c r="J3368" i="6"/>
  <c r="L3364" i="6"/>
  <c r="J3364" i="6"/>
  <c r="L3360" i="6"/>
  <c r="J3360" i="6"/>
  <c r="L3356" i="6"/>
  <c r="J3356" i="6"/>
  <c r="L3352" i="6"/>
  <c r="J3352" i="6"/>
  <c r="L3348" i="6"/>
  <c r="J3348" i="6"/>
  <c r="L3344" i="6"/>
  <c r="J3344" i="6"/>
  <c r="L3340" i="6"/>
  <c r="J3340" i="6"/>
  <c r="L3336" i="6"/>
  <c r="J3336" i="6"/>
  <c r="L3332" i="6"/>
  <c r="J3332" i="6"/>
  <c r="L3328" i="6"/>
  <c r="J3328" i="6"/>
  <c r="L3324" i="6"/>
  <c r="J3324" i="6"/>
  <c r="L3320" i="6"/>
  <c r="J3320" i="6"/>
  <c r="L3316" i="6"/>
  <c r="J3316" i="6"/>
  <c r="L3312" i="6"/>
  <c r="J3312" i="6"/>
  <c r="L3308" i="6"/>
  <c r="J3308" i="6"/>
  <c r="L3304" i="6"/>
  <c r="J3304" i="6"/>
  <c r="L3300" i="6"/>
  <c r="J3300" i="6"/>
  <c r="L3296" i="6"/>
  <c r="J3296" i="6"/>
  <c r="L3292" i="6"/>
  <c r="J3292" i="6"/>
  <c r="L3288" i="6"/>
  <c r="J3288" i="6"/>
  <c r="L3284" i="6"/>
  <c r="J3284" i="6"/>
  <c r="L3280" i="6"/>
  <c r="J3280" i="6"/>
  <c r="L3276" i="6"/>
  <c r="J3276" i="6"/>
  <c r="L3272" i="6"/>
  <c r="J3272" i="6"/>
  <c r="L3268" i="6"/>
  <c r="J3268" i="6"/>
  <c r="L3264" i="6"/>
  <c r="J3264" i="6"/>
  <c r="L3260" i="6"/>
  <c r="J3260" i="6"/>
  <c r="L3256" i="6"/>
  <c r="J3256" i="6"/>
  <c r="L3252" i="6"/>
  <c r="J3252" i="6"/>
  <c r="L3248" i="6"/>
  <c r="J3248" i="6"/>
  <c r="L3244" i="6"/>
  <c r="J3244" i="6"/>
  <c r="L3240" i="6"/>
  <c r="J3240" i="6"/>
  <c r="L3236" i="6"/>
  <c r="J3236" i="6"/>
  <c r="L3232" i="6"/>
  <c r="J3232" i="6"/>
  <c r="L3228" i="6"/>
  <c r="J3228" i="6"/>
  <c r="L3224" i="6"/>
  <c r="J3224" i="6"/>
  <c r="L3220" i="6"/>
  <c r="J3220" i="6"/>
  <c r="L3216" i="6"/>
  <c r="J3216" i="6"/>
  <c r="L3212" i="6"/>
  <c r="J3212" i="6"/>
  <c r="L3208" i="6"/>
  <c r="J3208" i="6"/>
  <c r="L3204" i="6"/>
  <c r="J3204" i="6"/>
  <c r="L3200" i="6"/>
  <c r="J3200" i="6"/>
  <c r="L3196" i="6"/>
  <c r="J3196" i="6"/>
  <c r="L3192" i="6"/>
  <c r="J3192" i="6"/>
  <c r="L3188" i="6"/>
  <c r="J3188" i="6"/>
  <c r="L3184" i="6"/>
  <c r="J3184" i="6"/>
  <c r="L3180" i="6"/>
  <c r="J3180" i="6"/>
  <c r="L3176" i="6"/>
  <c r="J3176" i="6"/>
  <c r="L3172" i="6"/>
  <c r="J3172" i="6"/>
  <c r="L3168" i="6"/>
  <c r="J3168" i="6"/>
  <c r="L3164" i="6"/>
  <c r="J3164" i="6"/>
  <c r="L3160" i="6"/>
  <c r="J3160" i="6"/>
  <c r="L3156" i="6"/>
  <c r="J3156" i="6"/>
  <c r="L3152" i="6"/>
  <c r="J3152" i="6"/>
  <c r="L3148" i="6"/>
  <c r="J3148" i="6"/>
  <c r="L3144" i="6"/>
  <c r="J3144" i="6"/>
  <c r="L3140" i="6"/>
  <c r="J3140" i="6"/>
  <c r="L3136" i="6"/>
  <c r="J3136" i="6"/>
  <c r="L3132" i="6"/>
  <c r="J3132" i="6"/>
  <c r="L3128" i="6"/>
  <c r="J3128" i="6"/>
  <c r="L3124" i="6"/>
  <c r="J3124" i="6"/>
  <c r="L3120" i="6"/>
  <c r="J3120" i="6"/>
  <c r="L3116" i="6"/>
  <c r="J3116" i="6"/>
  <c r="L3112" i="6"/>
  <c r="J3112" i="6"/>
  <c r="L3108" i="6"/>
  <c r="J3108" i="6"/>
  <c r="L3104" i="6"/>
  <c r="J3104" i="6"/>
  <c r="L3100" i="6"/>
  <c r="J3100" i="6"/>
  <c r="L3096" i="6"/>
  <c r="J3096" i="6"/>
  <c r="L3092" i="6"/>
  <c r="J3092" i="6"/>
  <c r="L3088" i="6"/>
  <c r="J3088" i="6"/>
  <c r="L3084" i="6"/>
  <c r="J3084" i="6"/>
  <c r="L3080" i="6"/>
  <c r="J3080" i="6"/>
  <c r="L3076" i="6"/>
  <c r="J3076" i="6"/>
  <c r="L3072" i="6"/>
  <c r="J3072" i="6"/>
  <c r="L3068" i="6"/>
  <c r="J3068" i="6"/>
  <c r="L3064" i="6"/>
  <c r="J3064" i="6"/>
  <c r="L3060" i="6"/>
  <c r="J3060" i="6"/>
  <c r="L3056" i="6"/>
  <c r="J3056" i="6"/>
  <c r="L3052" i="6"/>
  <c r="J3052" i="6"/>
  <c r="L3048" i="6"/>
  <c r="J3048" i="6"/>
  <c r="L3044" i="6"/>
  <c r="J3044" i="6"/>
  <c r="L3040" i="6"/>
  <c r="J3040" i="6"/>
  <c r="L3036" i="6"/>
  <c r="J3036" i="6"/>
  <c r="L3032" i="6"/>
  <c r="J3032" i="6"/>
  <c r="L3028" i="6"/>
  <c r="J3028" i="6"/>
  <c r="L3024" i="6"/>
  <c r="J3024" i="6"/>
  <c r="L3020" i="6"/>
  <c r="J3020" i="6"/>
  <c r="L3016" i="6"/>
  <c r="J3016" i="6"/>
  <c r="L3012" i="6"/>
  <c r="J3012" i="6"/>
  <c r="L3008" i="6"/>
  <c r="J3008" i="6"/>
  <c r="L3004" i="6"/>
  <c r="J3004" i="6"/>
  <c r="L3000" i="6"/>
  <c r="J3000" i="6"/>
  <c r="L2996" i="6"/>
  <c r="J2996" i="6"/>
  <c r="L2992" i="6"/>
  <c r="J2992" i="6"/>
  <c r="L2988" i="6"/>
  <c r="J2988" i="6"/>
  <c r="L2984" i="6"/>
  <c r="J2984" i="6"/>
  <c r="L2980" i="6"/>
  <c r="J2980" i="6"/>
  <c r="L2976" i="6"/>
  <c r="J2976" i="6"/>
  <c r="L2972" i="6"/>
  <c r="J2972" i="6"/>
  <c r="L2968" i="6"/>
  <c r="J2968" i="6"/>
  <c r="L2964" i="6"/>
  <c r="J2964" i="6"/>
  <c r="L2960" i="6"/>
  <c r="J2960" i="6"/>
  <c r="L2956" i="6"/>
  <c r="J2956" i="6"/>
  <c r="L2952" i="6"/>
  <c r="J2952" i="6"/>
  <c r="L2948" i="6"/>
  <c r="J2948" i="6"/>
  <c r="L2944" i="6"/>
  <c r="J2944" i="6"/>
  <c r="L2940" i="6"/>
  <c r="J2940" i="6"/>
  <c r="L2936" i="6"/>
  <c r="J2936" i="6"/>
  <c r="L2932" i="6"/>
  <c r="J2932" i="6"/>
  <c r="L2928" i="6"/>
  <c r="J2928" i="6"/>
  <c r="L2924" i="6"/>
  <c r="J2924" i="6"/>
  <c r="L2920" i="6"/>
  <c r="J2920" i="6"/>
  <c r="L2916" i="6"/>
  <c r="J2916" i="6"/>
  <c r="L2912" i="6"/>
  <c r="J2912" i="6"/>
  <c r="L2908" i="6"/>
  <c r="J2908" i="6"/>
  <c r="L2904" i="6"/>
  <c r="J2904" i="6"/>
  <c r="L2900" i="6"/>
  <c r="J2900" i="6"/>
  <c r="L2896" i="6"/>
  <c r="J2896" i="6"/>
  <c r="L2892" i="6"/>
  <c r="J2892" i="6"/>
  <c r="L2888" i="6"/>
  <c r="J2888" i="6"/>
  <c r="L2884" i="6"/>
  <c r="J2884" i="6"/>
  <c r="L2880" i="6"/>
  <c r="J2880" i="6"/>
  <c r="L2876" i="6"/>
  <c r="J2876" i="6"/>
  <c r="L2872" i="6"/>
  <c r="J2872" i="6"/>
  <c r="L2868" i="6"/>
  <c r="J2868" i="6"/>
  <c r="L2864" i="6"/>
  <c r="J2864" i="6"/>
  <c r="L2860" i="6"/>
  <c r="J2860" i="6"/>
  <c r="L2856" i="6"/>
  <c r="J2856" i="6"/>
  <c r="L2852" i="6"/>
  <c r="J2852" i="6"/>
  <c r="L2848" i="6"/>
  <c r="J2848" i="6"/>
  <c r="L2844" i="6"/>
  <c r="J2844" i="6"/>
  <c r="L2840" i="6"/>
  <c r="J2840" i="6"/>
  <c r="L2836" i="6"/>
  <c r="J2836" i="6"/>
  <c r="L2832" i="6"/>
  <c r="J2832" i="6"/>
  <c r="L2828" i="6"/>
  <c r="J2828" i="6"/>
  <c r="L2824" i="6"/>
  <c r="J2824" i="6"/>
  <c r="L2820" i="6"/>
  <c r="J2820" i="6"/>
  <c r="L2816" i="6"/>
  <c r="J2816" i="6"/>
  <c r="L2812" i="6"/>
  <c r="J2812" i="6"/>
  <c r="L2808" i="6"/>
  <c r="J2808" i="6"/>
  <c r="L2804" i="6"/>
  <c r="J2804" i="6"/>
  <c r="L2800" i="6"/>
  <c r="J2800" i="6"/>
  <c r="L2796" i="6"/>
  <c r="J2796" i="6"/>
  <c r="L2792" i="6"/>
  <c r="J2792" i="6"/>
  <c r="L2788" i="6"/>
  <c r="J2788" i="6"/>
  <c r="L2784" i="6"/>
  <c r="J2784" i="6"/>
  <c r="L2780" i="6"/>
  <c r="J2780" i="6"/>
  <c r="L2776" i="6"/>
  <c r="J2776" i="6"/>
  <c r="L2772" i="6"/>
  <c r="J2772" i="6"/>
  <c r="L2768" i="6"/>
  <c r="J2768" i="6"/>
  <c r="L2764" i="6"/>
  <c r="J2764" i="6"/>
  <c r="L2760" i="6"/>
  <c r="J2760" i="6"/>
  <c r="L2756" i="6"/>
  <c r="J2756" i="6"/>
  <c r="L2752" i="6"/>
  <c r="J2752" i="6"/>
  <c r="L2748" i="6"/>
  <c r="J2748" i="6"/>
  <c r="L2744" i="6"/>
  <c r="J2744" i="6"/>
  <c r="L2740" i="6"/>
  <c r="J2740" i="6"/>
  <c r="L2736" i="6"/>
  <c r="J2736" i="6"/>
  <c r="L2732" i="6"/>
  <c r="J2732" i="6"/>
  <c r="L2728" i="6"/>
  <c r="J2728" i="6"/>
  <c r="L2724" i="6"/>
  <c r="J2724" i="6"/>
  <c r="L2720" i="6"/>
  <c r="J2720" i="6"/>
  <c r="L2716" i="6"/>
  <c r="J2716" i="6"/>
  <c r="L2712" i="6"/>
  <c r="J2712" i="6"/>
  <c r="L2708" i="6"/>
  <c r="J2708" i="6"/>
  <c r="L2704" i="6"/>
  <c r="J2704" i="6"/>
  <c r="L2700" i="6"/>
  <c r="J2700" i="6"/>
  <c r="L2696" i="6"/>
  <c r="J2696" i="6"/>
  <c r="L2692" i="6"/>
  <c r="J2692" i="6"/>
  <c r="L2688" i="6"/>
  <c r="J2688" i="6"/>
  <c r="L2684" i="6"/>
  <c r="J2684" i="6"/>
  <c r="L2680" i="6"/>
  <c r="J2680" i="6"/>
  <c r="L2676" i="6"/>
  <c r="J2676" i="6"/>
  <c r="L2672" i="6"/>
  <c r="J2672" i="6"/>
  <c r="L2668" i="6"/>
  <c r="J2668" i="6"/>
  <c r="L2664" i="6"/>
  <c r="J2664" i="6"/>
  <c r="L2660" i="6"/>
  <c r="J2660" i="6"/>
  <c r="L2656" i="6"/>
  <c r="J2656" i="6"/>
  <c r="L2652" i="6"/>
  <c r="J2652" i="6"/>
  <c r="L2648" i="6"/>
  <c r="J2648" i="6"/>
  <c r="L2644" i="6"/>
  <c r="J2644" i="6"/>
  <c r="L2640" i="6"/>
  <c r="J2640" i="6"/>
  <c r="L2636" i="6"/>
  <c r="J2636" i="6"/>
  <c r="L2632" i="6"/>
  <c r="J2632" i="6"/>
  <c r="L2628" i="6"/>
  <c r="J2628" i="6"/>
  <c r="L2624" i="6"/>
  <c r="J2624" i="6"/>
  <c r="L2620" i="6"/>
  <c r="J2620" i="6"/>
  <c r="L2616" i="6"/>
  <c r="J2616" i="6"/>
  <c r="L2612" i="6"/>
  <c r="J2612" i="6"/>
  <c r="L2608" i="6"/>
  <c r="J2608" i="6"/>
  <c r="L2604" i="6"/>
  <c r="J2604" i="6"/>
  <c r="L2600" i="6"/>
  <c r="J2600" i="6"/>
  <c r="L2596" i="6"/>
  <c r="J2596" i="6"/>
  <c r="L2592" i="6"/>
  <c r="J2592" i="6"/>
  <c r="L2588" i="6"/>
  <c r="J2588" i="6"/>
  <c r="L2584" i="6"/>
  <c r="J2584" i="6"/>
  <c r="L2580" i="6"/>
  <c r="J2580" i="6"/>
  <c r="L2576" i="6"/>
  <c r="J2576" i="6"/>
  <c r="L2572" i="6"/>
  <c r="J2572" i="6"/>
  <c r="L2568" i="6"/>
  <c r="J2568" i="6"/>
  <c r="L2564" i="6"/>
  <c r="J2564" i="6"/>
  <c r="L2560" i="6"/>
  <c r="J2560" i="6"/>
  <c r="L2556" i="6"/>
  <c r="J2556" i="6"/>
  <c r="L2552" i="6"/>
  <c r="J2552" i="6"/>
  <c r="L2548" i="6"/>
  <c r="J2548" i="6"/>
  <c r="L2544" i="6"/>
  <c r="J2544" i="6"/>
  <c r="L2540" i="6"/>
  <c r="J2540" i="6"/>
  <c r="L2536" i="6"/>
  <c r="J2536" i="6"/>
  <c r="L2532" i="6"/>
  <c r="J2532" i="6"/>
  <c r="L2528" i="6"/>
  <c r="J2528" i="6"/>
  <c r="L2524" i="6"/>
  <c r="J2524" i="6"/>
  <c r="L2520" i="6"/>
  <c r="J2520" i="6"/>
  <c r="L2516" i="6"/>
  <c r="J2516" i="6"/>
  <c r="L2512" i="6"/>
  <c r="J2512" i="6"/>
  <c r="L2508" i="6"/>
  <c r="J2508" i="6"/>
  <c r="L2504" i="6"/>
  <c r="J2504" i="6"/>
  <c r="L2500" i="6"/>
  <c r="J2500" i="6"/>
  <c r="L2496" i="6"/>
  <c r="J2496" i="6"/>
  <c r="L2492" i="6"/>
  <c r="J2492" i="6"/>
  <c r="L4089" i="6"/>
  <c r="J4089" i="6"/>
  <c r="L4085" i="6"/>
  <c r="J4085" i="6"/>
  <c r="L4081" i="6"/>
  <c r="J4081" i="6"/>
  <c r="L4077" i="6"/>
  <c r="J4077" i="6"/>
  <c r="L4073" i="6"/>
  <c r="J4073" i="6"/>
  <c r="L4069" i="6"/>
  <c r="J4069" i="6"/>
  <c r="L4065" i="6"/>
  <c r="J4065" i="6"/>
  <c r="L4061" i="6"/>
  <c r="J4061" i="6"/>
  <c r="L4057" i="6"/>
  <c r="J4057" i="6"/>
  <c r="L4053" i="6"/>
  <c r="J4053" i="6"/>
  <c r="L4049" i="6"/>
  <c r="J4049" i="6"/>
  <c r="L4045" i="6"/>
  <c r="J4045" i="6"/>
  <c r="L4041" i="6"/>
  <c r="J4041" i="6"/>
  <c r="L4037" i="6"/>
  <c r="J4037" i="6"/>
  <c r="L4033" i="6"/>
  <c r="J4033" i="6"/>
  <c r="L4029" i="6"/>
  <c r="J4029" i="6"/>
  <c r="L4025" i="6"/>
  <c r="J4025" i="6"/>
  <c r="L4021" i="6"/>
  <c r="J4021" i="6"/>
  <c r="L4017" i="6"/>
  <c r="J4017" i="6"/>
  <c r="L4013" i="6"/>
  <c r="J4013" i="6"/>
  <c r="L4009" i="6"/>
  <c r="J4009" i="6"/>
  <c r="L4005" i="6"/>
  <c r="J4005" i="6"/>
  <c r="L4001" i="6"/>
  <c r="J4001" i="6"/>
  <c r="L3997" i="6"/>
  <c r="J3997" i="6"/>
  <c r="L3993" i="6"/>
  <c r="J3993" i="6"/>
  <c r="L3989" i="6"/>
  <c r="J3989" i="6"/>
  <c r="L3985" i="6"/>
  <c r="J3985" i="6"/>
  <c r="L3981" i="6"/>
  <c r="J3981" i="6"/>
  <c r="L3977" i="6"/>
  <c r="J3977" i="6"/>
  <c r="L3973" i="6"/>
  <c r="J3973" i="6"/>
  <c r="L3969" i="6"/>
  <c r="J3969" i="6"/>
  <c r="L3965" i="6"/>
  <c r="J3965" i="6"/>
  <c r="L3961" i="6"/>
  <c r="J3961" i="6"/>
  <c r="L3957" i="6"/>
  <c r="J3957" i="6"/>
  <c r="L3953" i="6"/>
  <c r="J3953" i="6"/>
  <c r="L3949" i="6"/>
  <c r="J3949" i="6"/>
  <c r="L3945" i="6"/>
  <c r="J3945" i="6"/>
  <c r="L3941" i="6"/>
  <c r="J3941" i="6"/>
  <c r="L3937" i="6"/>
  <c r="J3937" i="6"/>
  <c r="L3933" i="6"/>
  <c r="J3933" i="6"/>
  <c r="L3929" i="6"/>
  <c r="J3929" i="6"/>
  <c r="L3925" i="6"/>
  <c r="J3925" i="6"/>
  <c r="L3921" i="6"/>
  <c r="J3921" i="6"/>
  <c r="L3917" i="6"/>
  <c r="J3917" i="6"/>
  <c r="L3913" i="6"/>
  <c r="J3913" i="6"/>
  <c r="L3909" i="6"/>
  <c r="J3909" i="6"/>
  <c r="L3905" i="6"/>
  <c r="J3905" i="6"/>
  <c r="L3901" i="6"/>
  <c r="J3901" i="6"/>
  <c r="L3897" i="6"/>
  <c r="J3897" i="6"/>
  <c r="L3893" i="6"/>
  <c r="J3893" i="6"/>
  <c r="L3889" i="6"/>
  <c r="J3889" i="6"/>
  <c r="L3885" i="6"/>
  <c r="J3885" i="6"/>
  <c r="L3881" i="6"/>
  <c r="J3881" i="6"/>
  <c r="L3877" i="6"/>
  <c r="J3877" i="6"/>
  <c r="L3873" i="6"/>
  <c r="J3873" i="6"/>
  <c r="L3869" i="6"/>
  <c r="J3869" i="6"/>
  <c r="L3865" i="6"/>
  <c r="J3865" i="6"/>
  <c r="L3861" i="6"/>
  <c r="J3861" i="6"/>
  <c r="L3857" i="6"/>
  <c r="J3857" i="6"/>
  <c r="L3853" i="6"/>
  <c r="J3853" i="6"/>
  <c r="L3849" i="6"/>
  <c r="J3849" i="6"/>
  <c r="L3845" i="6"/>
  <c r="J3845" i="6"/>
  <c r="L3841" i="6"/>
  <c r="J3841" i="6"/>
  <c r="L3837" i="6"/>
  <c r="J3837" i="6"/>
  <c r="L3833" i="6"/>
  <c r="J3833" i="6"/>
  <c r="L3829" i="6"/>
  <c r="J3829" i="6"/>
  <c r="L3825" i="6"/>
  <c r="J3825" i="6"/>
  <c r="L3821" i="6"/>
  <c r="J3821" i="6"/>
  <c r="L3817" i="6"/>
  <c r="J3817" i="6"/>
  <c r="L3813" i="6"/>
  <c r="J3813" i="6"/>
  <c r="L3809" i="6"/>
  <c r="J3809" i="6"/>
  <c r="L3805" i="6"/>
  <c r="J3805" i="6"/>
  <c r="L3801" i="6"/>
  <c r="J3801" i="6"/>
  <c r="L3797" i="6"/>
  <c r="J3797" i="6"/>
  <c r="L3793" i="6"/>
  <c r="J3793" i="6"/>
  <c r="L3789" i="6"/>
  <c r="J3789" i="6"/>
  <c r="L3785" i="6"/>
  <c r="J3785" i="6"/>
  <c r="L3781" i="6"/>
  <c r="J3781" i="6"/>
  <c r="L3777" i="6"/>
  <c r="J3777" i="6"/>
  <c r="L3773" i="6"/>
  <c r="J3773" i="6"/>
  <c r="L3769" i="6"/>
  <c r="J3769" i="6"/>
  <c r="L3765" i="6"/>
  <c r="J3765" i="6"/>
  <c r="L3761" i="6"/>
  <c r="J3761" i="6"/>
  <c r="L3757" i="6"/>
  <c r="J3757" i="6"/>
  <c r="L3753" i="6"/>
  <c r="J3753" i="6"/>
  <c r="L3749" i="6"/>
  <c r="J3749" i="6"/>
  <c r="L3745" i="6"/>
  <c r="J3745" i="6"/>
  <c r="L3741" i="6"/>
  <c r="J3741" i="6"/>
  <c r="L3737" i="6"/>
  <c r="J3737" i="6"/>
  <c r="L3733" i="6"/>
  <c r="J3733" i="6"/>
  <c r="L3729" i="6"/>
  <c r="J3729" i="6"/>
  <c r="L3725" i="6"/>
  <c r="J3725" i="6"/>
  <c r="L3721" i="6"/>
  <c r="J3721" i="6"/>
  <c r="L3717" i="6"/>
  <c r="J3717" i="6"/>
  <c r="L3713" i="6"/>
  <c r="J3713" i="6"/>
  <c r="L3709" i="6"/>
  <c r="J3709" i="6"/>
  <c r="L3705" i="6"/>
  <c r="J3705" i="6"/>
  <c r="L3701" i="6"/>
  <c r="J3701" i="6"/>
  <c r="L3697" i="6"/>
  <c r="J3697" i="6"/>
  <c r="L3693" i="6"/>
  <c r="J3693" i="6"/>
  <c r="L3689" i="6"/>
  <c r="J3689" i="6"/>
  <c r="L3685" i="6"/>
  <c r="J3685" i="6"/>
  <c r="L3681" i="6"/>
  <c r="J3681" i="6"/>
  <c r="L3677" i="6"/>
  <c r="J3677" i="6"/>
  <c r="L3673" i="6"/>
  <c r="J3673" i="6"/>
  <c r="L3669" i="6"/>
  <c r="J3669" i="6"/>
  <c r="L3665" i="6"/>
  <c r="J3665" i="6"/>
  <c r="L3661" i="6"/>
  <c r="J3661" i="6"/>
  <c r="L3657" i="6"/>
  <c r="J3657" i="6"/>
  <c r="L3653" i="6"/>
  <c r="J3653" i="6"/>
  <c r="L3649" i="6"/>
  <c r="J3649" i="6"/>
  <c r="L3645" i="6"/>
  <c r="J3645" i="6"/>
  <c r="L3641" i="6"/>
  <c r="J3641" i="6"/>
  <c r="L3637" i="6"/>
  <c r="J3637" i="6"/>
  <c r="L3633" i="6"/>
  <c r="J3633" i="6"/>
  <c r="L3629" i="6"/>
  <c r="J3629" i="6"/>
  <c r="L3625" i="6"/>
  <c r="J3625" i="6"/>
  <c r="L3621" i="6"/>
  <c r="J3621" i="6"/>
  <c r="L3617" i="6"/>
  <c r="J3617" i="6"/>
  <c r="L3613" i="6"/>
  <c r="J3613" i="6"/>
  <c r="L3609" i="6"/>
  <c r="J3609" i="6"/>
  <c r="L3605" i="6"/>
  <c r="J3605" i="6"/>
  <c r="L3601" i="6"/>
  <c r="J3601" i="6"/>
  <c r="L3597" i="6"/>
  <c r="J3597" i="6"/>
  <c r="L3593" i="6"/>
  <c r="J3593" i="6"/>
  <c r="L3589" i="6"/>
  <c r="J3589" i="6"/>
  <c r="L3585" i="6"/>
  <c r="J3585" i="6"/>
  <c r="L3581" i="6"/>
  <c r="J3581" i="6"/>
  <c r="L3577" i="6"/>
  <c r="J3577" i="6"/>
  <c r="L3573" i="6"/>
  <c r="J3573" i="6"/>
  <c r="L3569" i="6"/>
  <c r="J3569" i="6"/>
  <c r="L3565" i="6"/>
  <c r="J3565" i="6"/>
  <c r="L3561" i="6"/>
  <c r="J3561" i="6"/>
  <c r="L3557" i="6"/>
  <c r="J3557" i="6"/>
  <c r="L3553" i="6"/>
  <c r="J3553" i="6"/>
  <c r="L3549" i="6"/>
  <c r="J3549" i="6"/>
  <c r="L3545" i="6"/>
  <c r="J3545" i="6"/>
  <c r="L3541" i="6"/>
  <c r="J3541" i="6"/>
  <c r="L3537" i="6"/>
  <c r="J3537" i="6"/>
  <c r="L3533" i="6"/>
  <c r="J3533" i="6"/>
  <c r="L3529" i="6"/>
  <c r="J3529" i="6"/>
  <c r="L3525" i="6"/>
  <c r="J3525" i="6"/>
  <c r="L3521" i="6"/>
  <c r="J3521" i="6"/>
  <c r="L3517" i="6"/>
  <c r="J3517" i="6"/>
  <c r="L3513" i="6"/>
  <c r="J3513" i="6"/>
  <c r="L3509" i="6"/>
  <c r="J3509" i="6"/>
  <c r="L3505" i="6"/>
  <c r="J3505" i="6"/>
  <c r="L3501" i="6"/>
  <c r="J3501" i="6"/>
  <c r="L3497" i="6"/>
  <c r="J3497" i="6"/>
  <c r="L3493" i="6"/>
  <c r="J3493" i="6"/>
  <c r="L3489" i="6"/>
  <c r="J3489" i="6"/>
  <c r="L3485" i="6"/>
  <c r="J3485" i="6"/>
  <c r="L3481" i="6"/>
  <c r="J3481" i="6"/>
  <c r="L3477" i="6"/>
  <c r="J3477" i="6"/>
  <c r="L3473" i="6"/>
  <c r="J3473" i="6"/>
  <c r="L3469" i="6"/>
  <c r="J3469" i="6"/>
  <c r="L3465" i="6"/>
  <c r="J3465" i="6"/>
  <c r="L3461" i="6"/>
  <c r="J3461" i="6"/>
  <c r="L3457" i="6"/>
  <c r="J3457" i="6"/>
  <c r="L3453" i="6"/>
  <c r="J3453" i="6"/>
  <c r="L3449" i="6"/>
  <c r="J3449" i="6"/>
  <c r="L3445" i="6"/>
  <c r="J3445" i="6"/>
  <c r="L3441" i="6"/>
  <c r="J3441" i="6"/>
  <c r="L3437" i="6"/>
  <c r="J3437" i="6"/>
  <c r="L3433" i="6"/>
  <c r="J3433" i="6"/>
  <c r="L3429" i="6"/>
  <c r="J3429" i="6"/>
  <c r="L3425" i="6"/>
  <c r="J3425" i="6"/>
  <c r="L3421" i="6"/>
  <c r="J3421" i="6"/>
  <c r="L3417" i="6"/>
  <c r="J3417" i="6"/>
  <c r="L3413" i="6"/>
  <c r="J3413" i="6"/>
  <c r="L3409" i="6"/>
  <c r="J3409" i="6"/>
  <c r="L3405" i="6"/>
  <c r="J3405" i="6"/>
  <c r="L3401" i="6"/>
  <c r="J3401" i="6"/>
  <c r="L3397" i="6"/>
  <c r="J3397" i="6"/>
  <c r="L3393" i="6"/>
  <c r="J3393" i="6"/>
  <c r="L3389" i="6"/>
  <c r="J3389" i="6"/>
  <c r="L3385" i="6"/>
  <c r="J3385" i="6"/>
  <c r="L3381" i="6"/>
  <c r="J3381" i="6"/>
  <c r="L3377" i="6"/>
  <c r="J3377" i="6"/>
  <c r="L3373" i="6"/>
  <c r="J3373" i="6"/>
  <c r="L3369" i="6"/>
  <c r="J3369" i="6"/>
  <c r="L3365" i="6"/>
  <c r="J3365" i="6"/>
  <c r="L3361" i="6"/>
  <c r="J3361" i="6"/>
  <c r="L3357" i="6"/>
  <c r="J3357" i="6"/>
  <c r="L3353" i="6"/>
  <c r="J3353" i="6"/>
  <c r="L3349" i="6"/>
  <c r="J3349" i="6"/>
  <c r="L3345" i="6"/>
  <c r="J3345" i="6"/>
  <c r="L3341" i="6"/>
  <c r="J3341" i="6"/>
  <c r="L3337" i="6"/>
  <c r="J3337" i="6"/>
  <c r="L3333" i="6"/>
  <c r="J3333" i="6"/>
  <c r="L3329" i="6"/>
  <c r="J3329" i="6"/>
  <c r="L3325" i="6"/>
  <c r="J3325" i="6"/>
  <c r="L3321" i="6"/>
  <c r="J3321" i="6"/>
  <c r="L3317" i="6"/>
  <c r="J3317" i="6"/>
  <c r="L3313" i="6"/>
  <c r="J3313" i="6"/>
  <c r="L3309" i="6"/>
  <c r="J3309" i="6"/>
  <c r="L3305" i="6"/>
  <c r="J3305" i="6"/>
  <c r="L3301" i="6"/>
  <c r="J3301" i="6"/>
  <c r="L3297" i="6"/>
  <c r="J3297" i="6"/>
  <c r="L3293" i="6"/>
  <c r="J3293" i="6"/>
  <c r="L3289" i="6"/>
  <c r="J3289" i="6"/>
  <c r="L3285" i="6"/>
  <c r="J3285" i="6"/>
  <c r="L3281" i="6"/>
  <c r="J3281" i="6"/>
  <c r="L3277" i="6"/>
  <c r="J3277" i="6"/>
  <c r="L3273" i="6"/>
  <c r="J3273" i="6"/>
  <c r="L3269" i="6"/>
  <c r="J3269" i="6"/>
  <c r="L3265" i="6"/>
  <c r="J3265" i="6"/>
  <c r="L3261" i="6"/>
  <c r="J3261" i="6"/>
  <c r="L3257" i="6"/>
  <c r="J3257" i="6"/>
  <c r="L3253" i="6"/>
  <c r="J3253" i="6"/>
  <c r="L3249" i="6"/>
  <c r="J3249" i="6"/>
  <c r="L3245" i="6"/>
  <c r="J3245" i="6"/>
  <c r="L3241" i="6"/>
  <c r="J3241" i="6"/>
  <c r="L3237" i="6"/>
  <c r="J3237" i="6"/>
  <c r="L3233" i="6"/>
  <c r="J3233" i="6"/>
  <c r="L3229" i="6"/>
  <c r="J3229" i="6"/>
  <c r="L3225" i="6"/>
  <c r="J3225" i="6"/>
  <c r="L3221" i="6"/>
  <c r="J3221" i="6"/>
  <c r="L3217" i="6"/>
  <c r="J3217" i="6"/>
  <c r="L3213" i="6"/>
  <c r="J3213" i="6"/>
  <c r="L3209" i="6"/>
  <c r="J3209" i="6"/>
  <c r="L3205" i="6"/>
  <c r="J3205" i="6"/>
  <c r="L3201" i="6"/>
  <c r="J3201" i="6"/>
  <c r="L3197" i="6"/>
  <c r="J3197" i="6"/>
  <c r="L3193" i="6"/>
  <c r="J3193" i="6"/>
  <c r="L3189" i="6"/>
  <c r="J3189" i="6"/>
  <c r="L3185" i="6"/>
  <c r="J3185" i="6"/>
  <c r="L3181" i="6"/>
  <c r="J3181" i="6"/>
  <c r="L3177" i="6"/>
  <c r="J3177" i="6"/>
  <c r="L3173" i="6"/>
  <c r="J3173" i="6"/>
  <c r="L3169" i="6"/>
  <c r="J3169" i="6"/>
  <c r="L3165" i="6"/>
  <c r="J3165" i="6"/>
  <c r="L3161" i="6"/>
  <c r="J3161" i="6"/>
  <c r="L3157" i="6"/>
  <c r="J3157" i="6"/>
  <c r="L3153" i="6"/>
  <c r="J3153" i="6"/>
  <c r="L3149" i="6"/>
  <c r="J3149" i="6"/>
  <c r="L3145" i="6"/>
  <c r="J3145" i="6"/>
  <c r="L3141" i="6"/>
  <c r="J3141" i="6"/>
  <c r="L3137" i="6"/>
  <c r="J3137" i="6"/>
  <c r="L3133" i="6"/>
  <c r="J3133" i="6"/>
  <c r="L3129" i="6"/>
  <c r="J3129" i="6"/>
  <c r="L3125" i="6"/>
  <c r="J3125" i="6"/>
  <c r="L3121" i="6"/>
  <c r="J3121" i="6"/>
  <c r="L3117" i="6"/>
  <c r="J3117" i="6"/>
  <c r="L3113" i="6"/>
  <c r="J3113" i="6"/>
  <c r="L3109" i="6"/>
  <c r="J3109" i="6"/>
  <c r="L3105" i="6"/>
  <c r="J3105" i="6"/>
  <c r="L3101" i="6"/>
  <c r="J3101" i="6"/>
  <c r="L3097" i="6"/>
  <c r="J3097" i="6"/>
  <c r="L3093" i="6"/>
  <c r="J3093" i="6"/>
  <c r="L3089" i="6"/>
  <c r="J3089" i="6"/>
  <c r="L3085" i="6"/>
  <c r="J3085" i="6"/>
  <c r="L3081" i="6"/>
  <c r="J3081" i="6"/>
  <c r="L3077" i="6"/>
  <c r="J3077" i="6"/>
  <c r="L3073" i="6"/>
  <c r="J3073" i="6"/>
  <c r="L3069" i="6"/>
  <c r="J3069" i="6"/>
  <c r="L3065" i="6"/>
  <c r="J3065" i="6"/>
  <c r="L3061" i="6"/>
  <c r="J3061" i="6"/>
  <c r="L3057" i="6"/>
  <c r="J3057" i="6"/>
  <c r="L3053" i="6"/>
  <c r="J3053" i="6"/>
  <c r="L3049" i="6"/>
  <c r="J3049" i="6"/>
  <c r="L3045" i="6"/>
  <c r="J3045" i="6"/>
  <c r="L3041" i="6"/>
  <c r="J3041" i="6"/>
  <c r="L3037" i="6"/>
  <c r="J3037" i="6"/>
  <c r="L3033" i="6"/>
  <c r="J3033" i="6"/>
  <c r="L3029" i="6"/>
  <c r="J3029" i="6"/>
  <c r="L3025" i="6"/>
  <c r="J3025" i="6"/>
  <c r="L3021" i="6"/>
  <c r="J3021" i="6"/>
  <c r="L3017" i="6"/>
  <c r="J3017" i="6"/>
  <c r="L3013" i="6"/>
  <c r="J3013" i="6"/>
  <c r="L3009" i="6"/>
  <c r="J3009" i="6"/>
  <c r="L3005" i="6"/>
  <c r="J3005" i="6"/>
  <c r="L3001" i="6"/>
  <c r="J3001" i="6"/>
  <c r="L2997" i="6"/>
  <c r="J2997" i="6"/>
  <c r="L2993" i="6"/>
  <c r="J2993" i="6"/>
  <c r="L2989" i="6"/>
  <c r="J2989" i="6"/>
  <c r="L2985" i="6"/>
  <c r="J2985" i="6"/>
  <c r="L2981" i="6"/>
  <c r="J2981" i="6"/>
  <c r="L2977" i="6"/>
  <c r="J2977" i="6"/>
  <c r="L2973" i="6"/>
  <c r="J2973" i="6"/>
  <c r="L2969" i="6"/>
  <c r="J2969" i="6"/>
  <c r="L2965" i="6"/>
  <c r="J2965" i="6"/>
  <c r="L2961" i="6"/>
  <c r="J2961" i="6"/>
  <c r="L2957" i="6"/>
  <c r="J2957" i="6"/>
  <c r="L2953" i="6"/>
  <c r="J2953" i="6"/>
  <c r="L2949" i="6"/>
  <c r="J2949" i="6"/>
  <c r="L2945" i="6"/>
  <c r="J2945" i="6"/>
  <c r="L2941" i="6"/>
  <c r="J2941" i="6"/>
  <c r="L2937" i="6"/>
  <c r="J2937" i="6"/>
  <c r="L2933" i="6"/>
  <c r="J2933" i="6"/>
  <c r="L2929" i="6"/>
  <c r="J2929" i="6"/>
  <c r="L2925" i="6"/>
  <c r="J2925" i="6"/>
  <c r="L2921" i="6"/>
  <c r="J2921" i="6"/>
  <c r="L2917" i="6"/>
  <c r="J2917" i="6"/>
  <c r="L2913" i="6"/>
  <c r="J2913" i="6"/>
  <c r="L2909" i="6"/>
  <c r="J2909" i="6"/>
  <c r="L2905" i="6"/>
  <c r="J2905" i="6"/>
  <c r="L2901" i="6"/>
  <c r="J2901" i="6"/>
  <c r="L2897" i="6"/>
  <c r="J2897" i="6"/>
  <c r="L2893" i="6"/>
  <c r="J2893" i="6"/>
  <c r="L2889" i="6"/>
  <c r="J2889" i="6"/>
  <c r="L2885" i="6"/>
  <c r="J2885" i="6"/>
  <c r="L2881" i="6"/>
  <c r="J2881" i="6"/>
  <c r="L2877" i="6"/>
  <c r="J2877" i="6"/>
  <c r="L2873" i="6"/>
  <c r="J2873" i="6"/>
  <c r="L2869" i="6"/>
  <c r="J2869" i="6"/>
  <c r="L2865" i="6"/>
  <c r="J2865" i="6"/>
  <c r="L2861" i="6"/>
  <c r="J2861" i="6"/>
  <c r="L2857" i="6"/>
  <c r="J2857" i="6"/>
  <c r="L2853" i="6"/>
  <c r="J2853" i="6"/>
  <c r="L2849" i="6"/>
  <c r="J2849" i="6"/>
  <c r="L2845" i="6"/>
  <c r="J2845" i="6"/>
  <c r="L2841" i="6"/>
  <c r="J2841" i="6"/>
  <c r="L2837" i="6"/>
  <c r="J2837" i="6"/>
  <c r="L2833" i="6"/>
  <c r="J2833" i="6"/>
  <c r="L2829" i="6"/>
  <c r="J2829" i="6"/>
  <c r="L2825" i="6"/>
  <c r="J2825" i="6"/>
  <c r="L2821" i="6"/>
  <c r="J2821" i="6"/>
  <c r="L2817" i="6"/>
  <c r="J2817" i="6"/>
  <c r="L2813" i="6"/>
  <c r="J2813" i="6"/>
  <c r="L2809" i="6"/>
  <c r="J2809" i="6"/>
  <c r="L2805" i="6"/>
  <c r="J2805" i="6"/>
  <c r="L2801" i="6"/>
  <c r="J2801" i="6"/>
  <c r="L2797" i="6"/>
  <c r="J2797" i="6"/>
  <c r="L2793" i="6"/>
  <c r="J2793" i="6"/>
  <c r="L2789" i="6"/>
  <c r="J2789" i="6"/>
  <c r="L2785" i="6"/>
  <c r="J2785" i="6"/>
  <c r="L2781" i="6"/>
  <c r="J2781" i="6"/>
  <c r="L2777" i="6"/>
  <c r="J2777" i="6"/>
  <c r="L2773" i="6"/>
  <c r="J2773" i="6"/>
  <c r="L2769" i="6"/>
  <c r="J2769" i="6"/>
  <c r="L2765" i="6"/>
  <c r="J2765" i="6"/>
  <c r="L2761" i="6"/>
  <c r="J2761" i="6"/>
  <c r="L2757" i="6"/>
  <c r="J2757" i="6"/>
  <c r="L2753" i="6"/>
  <c r="J2753" i="6"/>
  <c r="L2749" i="6"/>
  <c r="J2749" i="6"/>
  <c r="L2745" i="6"/>
  <c r="J2745" i="6"/>
  <c r="L2741" i="6"/>
  <c r="J2741" i="6"/>
  <c r="L2737" i="6"/>
  <c r="J2737" i="6"/>
  <c r="L2733" i="6"/>
  <c r="J2733" i="6"/>
  <c r="L2729" i="6"/>
  <c r="J2729" i="6"/>
  <c r="L2725" i="6"/>
  <c r="J2725" i="6"/>
  <c r="L2721" i="6"/>
  <c r="J2721" i="6"/>
  <c r="L2717" i="6"/>
  <c r="J2717" i="6"/>
  <c r="L2713" i="6"/>
  <c r="J2713" i="6"/>
  <c r="L2709" i="6"/>
  <c r="J2709" i="6"/>
  <c r="L2705" i="6"/>
  <c r="J2705" i="6"/>
  <c r="L2701" i="6"/>
  <c r="J2701" i="6"/>
  <c r="L2697" i="6"/>
  <c r="J2697" i="6"/>
  <c r="L2693" i="6"/>
  <c r="J2693" i="6"/>
  <c r="L2689" i="6"/>
  <c r="J2689" i="6"/>
  <c r="L2685" i="6"/>
  <c r="J2685" i="6"/>
  <c r="L2681" i="6"/>
  <c r="J2681" i="6"/>
  <c r="L2677" i="6"/>
  <c r="J2677" i="6"/>
  <c r="L2673" i="6"/>
  <c r="J2673" i="6"/>
  <c r="L2669" i="6"/>
  <c r="J2669" i="6"/>
  <c r="L2665" i="6"/>
  <c r="J2665" i="6"/>
  <c r="L2661" i="6"/>
  <c r="J2661" i="6"/>
  <c r="L2657" i="6"/>
  <c r="J2657" i="6"/>
  <c r="L2653" i="6"/>
  <c r="J2653" i="6"/>
  <c r="L2649" i="6"/>
  <c r="J2649" i="6"/>
  <c r="L2645" i="6"/>
  <c r="J2645" i="6"/>
  <c r="L2641" i="6"/>
  <c r="J2641" i="6"/>
  <c r="L2637" i="6"/>
  <c r="J2637" i="6"/>
  <c r="L2633" i="6"/>
  <c r="J2633" i="6"/>
  <c r="L2629" i="6"/>
  <c r="J2629" i="6"/>
  <c r="L2625" i="6"/>
  <c r="J2625" i="6"/>
  <c r="L2621" i="6"/>
  <c r="J2621" i="6"/>
  <c r="L2617" i="6"/>
  <c r="J2617" i="6"/>
  <c r="L2613" i="6"/>
  <c r="J2613" i="6"/>
  <c r="L2609" i="6"/>
  <c r="J2609" i="6"/>
  <c r="L2605" i="6"/>
  <c r="J2605" i="6"/>
  <c r="L2601" i="6"/>
  <c r="J2601" i="6"/>
  <c r="L2597" i="6"/>
  <c r="J2597" i="6"/>
  <c r="L2593" i="6"/>
  <c r="J2593" i="6"/>
  <c r="L2589" i="6"/>
  <c r="J2589" i="6"/>
  <c r="L2585" i="6"/>
  <c r="J2585" i="6"/>
  <c r="L2581" i="6"/>
  <c r="J2581" i="6"/>
  <c r="L2577" i="6"/>
  <c r="J2577" i="6"/>
  <c r="L2573" i="6"/>
  <c r="J2573" i="6"/>
  <c r="L2569" i="6"/>
  <c r="J2569" i="6"/>
  <c r="L2565" i="6"/>
  <c r="J2565" i="6"/>
  <c r="L2561" i="6"/>
  <c r="J2561" i="6"/>
  <c r="L2557" i="6"/>
  <c r="J2557" i="6"/>
  <c r="L2553" i="6"/>
  <c r="J2553" i="6"/>
  <c r="L2549" i="6"/>
  <c r="J2549" i="6"/>
  <c r="L2545" i="6"/>
  <c r="J2545" i="6"/>
  <c r="L2541" i="6"/>
  <c r="J2541" i="6"/>
  <c r="L2537" i="6"/>
  <c r="J2537" i="6"/>
  <c r="L2533" i="6"/>
  <c r="J2533" i="6"/>
  <c r="L2529" i="6"/>
  <c r="J2529" i="6"/>
  <c r="L2525" i="6"/>
  <c r="J2525" i="6"/>
  <c r="L2521" i="6"/>
  <c r="J2521" i="6"/>
  <c r="L2517" i="6"/>
  <c r="J2517" i="6"/>
  <c r="L2513" i="6"/>
  <c r="J2513" i="6"/>
  <c r="L2509" i="6"/>
  <c r="J2509" i="6"/>
  <c r="L2505" i="6"/>
  <c r="J2505" i="6"/>
  <c r="L2501" i="6"/>
  <c r="J2501" i="6"/>
  <c r="L2497" i="6"/>
  <c r="J2497" i="6"/>
  <c r="L2493" i="6"/>
  <c r="J2493" i="6"/>
  <c r="L2489" i="6"/>
  <c r="J2489" i="6"/>
  <c r="L2485" i="6"/>
  <c r="J2485" i="6"/>
  <c r="L2481" i="6"/>
  <c r="J2481" i="6"/>
  <c r="L2477" i="6"/>
  <c r="J2477" i="6"/>
  <c r="L2473" i="6"/>
  <c r="J2473" i="6"/>
  <c r="L2469" i="6"/>
  <c r="J2469" i="6"/>
  <c r="L2465" i="6"/>
  <c r="J2465" i="6"/>
  <c r="L2461" i="6"/>
  <c r="J2461" i="6"/>
  <c r="L2457" i="6"/>
  <c r="J2457" i="6"/>
  <c r="L2453" i="6"/>
  <c r="J2453" i="6"/>
  <c r="L2449" i="6"/>
  <c r="J2449" i="6"/>
  <c r="L2445" i="6"/>
  <c r="J2445" i="6"/>
  <c r="L2441" i="6"/>
  <c r="J2441" i="6"/>
  <c r="L2437" i="6"/>
  <c r="J2437" i="6"/>
  <c r="L2433" i="6"/>
  <c r="J2433" i="6"/>
  <c r="L2429" i="6"/>
  <c r="J2429" i="6"/>
  <c r="L2425" i="6"/>
  <c r="J2425" i="6"/>
  <c r="L2421" i="6"/>
  <c r="J2421" i="6"/>
  <c r="L2417" i="6"/>
  <c r="J2417" i="6"/>
  <c r="L2413" i="6"/>
  <c r="J2413" i="6"/>
  <c r="L2409" i="6"/>
  <c r="J2409" i="6"/>
  <c r="L2405" i="6"/>
  <c r="J2405" i="6"/>
  <c r="L2401" i="6"/>
  <c r="J2401" i="6"/>
  <c r="L2397" i="6"/>
  <c r="J2397" i="6"/>
  <c r="L2393" i="6"/>
  <c r="J2393" i="6"/>
  <c r="L2389" i="6"/>
  <c r="J2389" i="6"/>
  <c r="L2385" i="6"/>
  <c r="J2385" i="6"/>
  <c r="L2381" i="6"/>
  <c r="J2381" i="6"/>
  <c r="L2377" i="6"/>
  <c r="J2377" i="6"/>
  <c r="L2373" i="6"/>
  <c r="J2373" i="6"/>
  <c r="L2369" i="6"/>
  <c r="J2369" i="6"/>
  <c r="L2365" i="6"/>
  <c r="J2365" i="6"/>
  <c r="L2361" i="6"/>
  <c r="J2361" i="6"/>
  <c r="L2357" i="6"/>
  <c r="J2357" i="6"/>
  <c r="L2353" i="6"/>
  <c r="J2353" i="6"/>
  <c r="L2349" i="6"/>
  <c r="J2349" i="6"/>
  <c r="L2345" i="6"/>
  <c r="J2345" i="6"/>
  <c r="L2341" i="6"/>
  <c r="J2341" i="6"/>
  <c r="L2337" i="6"/>
  <c r="J2337" i="6"/>
  <c r="L2333" i="6"/>
  <c r="J2333" i="6"/>
  <c r="L2329" i="6"/>
  <c r="J2329" i="6"/>
  <c r="L2325" i="6"/>
  <c r="J2325" i="6"/>
  <c r="L2321" i="6"/>
  <c r="J2321" i="6"/>
  <c r="L2317" i="6"/>
  <c r="J2317" i="6"/>
  <c r="L2313" i="6"/>
  <c r="J2313" i="6"/>
  <c r="L2309" i="6"/>
  <c r="J2309" i="6"/>
  <c r="L2305" i="6"/>
  <c r="J2305" i="6"/>
  <c r="L2301" i="6"/>
  <c r="J2301" i="6"/>
  <c r="L2297" i="6"/>
  <c r="J2297" i="6"/>
  <c r="L2293" i="6"/>
  <c r="J2293" i="6"/>
  <c r="L2289" i="6"/>
  <c r="J2289" i="6"/>
  <c r="L2285" i="6"/>
  <c r="J2285" i="6"/>
  <c r="L2281" i="6"/>
  <c r="J2281" i="6"/>
  <c r="L2277" i="6"/>
  <c r="J2277" i="6"/>
  <c r="L2273" i="6"/>
  <c r="J2273" i="6"/>
  <c r="L2269" i="6"/>
  <c r="J2269" i="6"/>
  <c r="L2265" i="6"/>
  <c r="J2265" i="6"/>
  <c r="L2261" i="6"/>
  <c r="J2261" i="6"/>
  <c r="L2257" i="6"/>
  <c r="J2257" i="6"/>
  <c r="L2253" i="6"/>
  <c r="J2253" i="6"/>
  <c r="L2249" i="6"/>
  <c r="J2249" i="6"/>
  <c r="L2245" i="6"/>
  <c r="J2245" i="6"/>
  <c r="L2241" i="6"/>
  <c r="J2241" i="6"/>
  <c r="L2237" i="6"/>
  <c r="J2237" i="6"/>
  <c r="L2233" i="6"/>
  <c r="J2233" i="6"/>
  <c r="L2229" i="6"/>
  <c r="J2229" i="6"/>
  <c r="L2225" i="6"/>
  <c r="J2225" i="6"/>
  <c r="L2221" i="6"/>
  <c r="J2221" i="6"/>
  <c r="L2217" i="6"/>
  <c r="J2217" i="6"/>
  <c r="L2213" i="6"/>
  <c r="J2213" i="6"/>
  <c r="L2209" i="6"/>
  <c r="J2209" i="6"/>
  <c r="L2205" i="6"/>
  <c r="J2205" i="6"/>
  <c r="L2201" i="6"/>
  <c r="J2201" i="6"/>
  <c r="L2197" i="6"/>
  <c r="J2197" i="6"/>
  <c r="L2193" i="6"/>
  <c r="J2193" i="6"/>
  <c r="L2189" i="6"/>
  <c r="J2189" i="6"/>
  <c r="L2185" i="6"/>
  <c r="J2185" i="6"/>
  <c r="L2181" i="6"/>
  <c r="J2181" i="6"/>
  <c r="L2177" i="6"/>
  <c r="J2177" i="6"/>
  <c r="L2173" i="6"/>
  <c r="J2173" i="6"/>
  <c r="L2169" i="6"/>
  <c r="J2169" i="6"/>
  <c r="L2165" i="6"/>
  <c r="J2165" i="6"/>
  <c r="L2161" i="6"/>
  <c r="J2161" i="6"/>
  <c r="L2157" i="6"/>
  <c r="J2157" i="6"/>
  <c r="L2153" i="6"/>
  <c r="J2153" i="6"/>
  <c r="L2149" i="6"/>
  <c r="J2149" i="6"/>
  <c r="L2145" i="6"/>
  <c r="J2145" i="6"/>
  <c r="L2141" i="6"/>
  <c r="J2141" i="6"/>
  <c r="L2137" i="6"/>
  <c r="J2137" i="6"/>
  <c r="L2133" i="6"/>
  <c r="J2133" i="6"/>
  <c r="L2129" i="6"/>
  <c r="J2129" i="6"/>
  <c r="L2125" i="6"/>
  <c r="J2125" i="6"/>
  <c r="L2121" i="6"/>
  <c r="J2121" i="6"/>
  <c r="L2117" i="6"/>
  <c r="J2117" i="6"/>
  <c r="L2113" i="6"/>
  <c r="J2113" i="6"/>
  <c r="L2109" i="6"/>
  <c r="J2109" i="6"/>
  <c r="L2105" i="6"/>
  <c r="J2105" i="6"/>
  <c r="L2101" i="6"/>
  <c r="J2101" i="6"/>
  <c r="L2097" i="6"/>
  <c r="J2097" i="6"/>
  <c r="L2093" i="6"/>
  <c r="J2093" i="6"/>
  <c r="L2089" i="6"/>
  <c r="J2089" i="6"/>
  <c r="L2085" i="6"/>
  <c r="J2085" i="6"/>
  <c r="L2081" i="6"/>
  <c r="J2081" i="6"/>
  <c r="L2077" i="6"/>
  <c r="J2077" i="6"/>
  <c r="L2073" i="6"/>
  <c r="J2073" i="6"/>
  <c r="L2069" i="6"/>
  <c r="J2069" i="6"/>
  <c r="L2065" i="6"/>
  <c r="J2065" i="6"/>
  <c r="L2061" i="6"/>
  <c r="J2061" i="6"/>
  <c r="L2057" i="6"/>
  <c r="J2057" i="6"/>
  <c r="L2053" i="6"/>
  <c r="J2053" i="6"/>
  <c r="L2049" i="6"/>
  <c r="J2049" i="6"/>
  <c r="L2045" i="6"/>
  <c r="J2045" i="6"/>
  <c r="L2041" i="6"/>
  <c r="J2041" i="6"/>
  <c r="L2037" i="6"/>
  <c r="J2037" i="6"/>
  <c r="L2033" i="6"/>
  <c r="J2033" i="6"/>
  <c r="L2029" i="6"/>
  <c r="J2029" i="6"/>
  <c r="L2025" i="6"/>
  <c r="J2025" i="6"/>
  <c r="L2021" i="6"/>
  <c r="J2021" i="6"/>
  <c r="L2017" i="6"/>
  <c r="J2017" i="6"/>
  <c r="L2013" i="6"/>
  <c r="J2013" i="6"/>
  <c r="L2009" i="6"/>
  <c r="J2009" i="6"/>
  <c r="L2005" i="6"/>
  <c r="J2005" i="6"/>
  <c r="L2001" i="6"/>
  <c r="J2001" i="6"/>
  <c r="L1997" i="6"/>
  <c r="J1997" i="6"/>
  <c r="L1993" i="6"/>
  <c r="J1993" i="6"/>
  <c r="L1989" i="6"/>
  <c r="J1989" i="6"/>
  <c r="L1985" i="6"/>
  <c r="J1985" i="6"/>
  <c r="L1981" i="6"/>
  <c r="J1981" i="6"/>
  <c r="L1977" i="6"/>
  <c r="J1977" i="6"/>
  <c r="L1973" i="6"/>
  <c r="J1973" i="6"/>
  <c r="L1969" i="6"/>
  <c r="J1969" i="6"/>
  <c r="L1965" i="6"/>
  <c r="J1965" i="6"/>
  <c r="L1961" i="6"/>
  <c r="J1961" i="6"/>
  <c r="L1957" i="6"/>
  <c r="J1957" i="6"/>
  <c r="L1953" i="6"/>
  <c r="J1953" i="6"/>
  <c r="L1949" i="6"/>
  <c r="J1949" i="6"/>
  <c r="L1945" i="6"/>
  <c r="J1945" i="6"/>
  <c r="L1941" i="6"/>
  <c r="J1941" i="6"/>
  <c r="L1937" i="6"/>
  <c r="J1937" i="6"/>
  <c r="L1933" i="6"/>
  <c r="J1933" i="6"/>
  <c r="L1929" i="6"/>
  <c r="J1929" i="6"/>
  <c r="L1925" i="6"/>
  <c r="J1925" i="6"/>
  <c r="L1921" i="6"/>
  <c r="J1921" i="6"/>
  <c r="L1917" i="6"/>
  <c r="J1917" i="6"/>
  <c r="L1913" i="6"/>
  <c r="J1913" i="6"/>
  <c r="L1909" i="6"/>
  <c r="J1909" i="6"/>
  <c r="L1905" i="6"/>
  <c r="J1905" i="6"/>
  <c r="L1901" i="6"/>
  <c r="J1901" i="6"/>
  <c r="L1897" i="6"/>
  <c r="J1897" i="6"/>
  <c r="L1893" i="6"/>
  <c r="J1893" i="6"/>
  <c r="L1889" i="6"/>
  <c r="J1889" i="6"/>
  <c r="L1885" i="6"/>
  <c r="J1885" i="6"/>
  <c r="L1881" i="6"/>
  <c r="J1881" i="6"/>
  <c r="L1877" i="6"/>
  <c r="J1877" i="6"/>
  <c r="L1873" i="6"/>
  <c r="J1873" i="6"/>
  <c r="L1869" i="6"/>
  <c r="J1869" i="6"/>
  <c r="L1865" i="6"/>
  <c r="J1865" i="6"/>
  <c r="L1861" i="6"/>
  <c r="J1861" i="6"/>
  <c r="L1857" i="6"/>
  <c r="J1857" i="6"/>
  <c r="L1853" i="6"/>
  <c r="J1853" i="6"/>
  <c r="L1849" i="6"/>
  <c r="J1849" i="6"/>
  <c r="L1845" i="6"/>
  <c r="J1845" i="6"/>
  <c r="L1841" i="6"/>
  <c r="J1841" i="6"/>
  <c r="L1837" i="6"/>
  <c r="J1837" i="6"/>
  <c r="L1833" i="6"/>
  <c r="J1833" i="6"/>
  <c r="L1829" i="6"/>
  <c r="J1829" i="6"/>
  <c r="L1825" i="6"/>
  <c r="J1825" i="6"/>
  <c r="L1821" i="6"/>
  <c r="J1821" i="6"/>
  <c r="L1817" i="6"/>
  <c r="J1817" i="6"/>
  <c r="L1813" i="6"/>
  <c r="J1813" i="6"/>
  <c r="L1809" i="6"/>
  <c r="J1809" i="6"/>
  <c r="L1805" i="6"/>
  <c r="J1805" i="6"/>
  <c r="L1801" i="6"/>
  <c r="J1801" i="6"/>
  <c r="L1797" i="6"/>
  <c r="J1797" i="6"/>
  <c r="L1793" i="6"/>
  <c r="J1793" i="6"/>
  <c r="L1789" i="6"/>
  <c r="J1789" i="6"/>
  <c r="L1785" i="6"/>
  <c r="J1785" i="6"/>
  <c r="L1781" i="6"/>
  <c r="J1781" i="6"/>
  <c r="L1777" i="6"/>
  <c r="J1777" i="6"/>
  <c r="L1773" i="6"/>
  <c r="J1773" i="6"/>
  <c r="L1769" i="6"/>
  <c r="J1769" i="6"/>
  <c r="L1765" i="6"/>
  <c r="J1765" i="6"/>
  <c r="L1761" i="6"/>
  <c r="J1761" i="6"/>
  <c r="L1757" i="6"/>
  <c r="J1757" i="6"/>
  <c r="L1753" i="6"/>
  <c r="J1753" i="6"/>
  <c r="L1749" i="6"/>
  <c r="J1749" i="6"/>
  <c r="L1745" i="6"/>
  <c r="J1745" i="6"/>
  <c r="L1741" i="6"/>
  <c r="J1741" i="6"/>
  <c r="L1737" i="6"/>
  <c r="J1737" i="6"/>
  <c r="L1733" i="6"/>
  <c r="J1733" i="6"/>
  <c r="L1729" i="6"/>
  <c r="J1729" i="6"/>
  <c r="L1725" i="6"/>
  <c r="J1725" i="6"/>
  <c r="L1721" i="6"/>
  <c r="J1721" i="6"/>
  <c r="L1717" i="6"/>
  <c r="J1717" i="6"/>
  <c r="L1713" i="6"/>
  <c r="J1713" i="6"/>
  <c r="L1709" i="6"/>
  <c r="J1709" i="6"/>
  <c r="L1705" i="6"/>
  <c r="J1705" i="6"/>
  <c r="L1701" i="6"/>
  <c r="J1701" i="6"/>
  <c r="L1697" i="6"/>
  <c r="J1697" i="6"/>
  <c r="L1693" i="6"/>
  <c r="J1693" i="6"/>
  <c r="L1689" i="6"/>
  <c r="J1689" i="6"/>
  <c r="L1685" i="6"/>
  <c r="J1685" i="6"/>
  <c r="L1681" i="6"/>
  <c r="J1681" i="6"/>
  <c r="L1677" i="6"/>
  <c r="J1677" i="6"/>
  <c r="L1673" i="6"/>
  <c r="J1673" i="6"/>
  <c r="L1669" i="6"/>
  <c r="J1669" i="6"/>
  <c r="L1665" i="6"/>
  <c r="J1665" i="6"/>
  <c r="L1661" i="6"/>
  <c r="J1661" i="6"/>
  <c r="L1657" i="6"/>
  <c r="J1657" i="6"/>
  <c r="L1653" i="6"/>
  <c r="J1653" i="6"/>
  <c r="L1649" i="6"/>
  <c r="J1649" i="6"/>
  <c r="L1645" i="6"/>
  <c r="J1645" i="6"/>
  <c r="L1641" i="6"/>
  <c r="J1641" i="6"/>
  <c r="L1637" i="6"/>
  <c r="J1637" i="6"/>
  <c r="L1633" i="6"/>
  <c r="J1633" i="6"/>
  <c r="L1629" i="6"/>
  <c r="J1629" i="6"/>
  <c r="L1625" i="6"/>
  <c r="J1625" i="6"/>
  <c r="L1621" i="6"/>
  <c r="J1621" i="6"/>
  <c r="L1617" i="6"/>
  <c r="J1617" i="6"/>
  <c r="L1613" i="6"/>
  <c r="J1613" i="6"/>
  <c r="L1609" i="6"/>
  <c r="J1609" i="6"/>
  <c r="L1605" i="6"/>
  <c r="J1605" i="6"/>
  <c r="L1601" i="6"/>
  <c r="J1601" i="6"/>
  <c r="L1597" i="6"/>
  <c r="J1597" i="6"/>
  <c r="L1593" i="6"/>
  <c r="J1593" i="6"/>
  <c r="L1589" i="6"/>
  <c r="J1589" i="6"/>
  <c r="L1585" i="6"/>
  <c r="J1585" i="6"/>
  <c r="L1581" i="6"/>
  <c r="J1581" i="6"/>
  <c r="L1577" i="6"/>
  <c r="J1577" i="6"/>
  <c r="L1573" i="6"/>
  <c r="J1573" i="6"/>
  <c r="L1569" i="6"/>
  <c r="J1569" i="6"/>
  <c r="L1565" i="6"/>
  <c r="J1565" i="6"/>
  <c r="L1561" i="6"/>
  <c r="J1561" i="6"/>
  <c r="L1557" i="6"/>
  <c r="J1557" i="6"/>
  <c r="L1553" i="6"/>
  <c r="J1553" i="6"/>
  <c r="L1549" i="6"/>
  <c r="J1549" i="6"/>
  <c r="L1545" i="6"/>
  <c r="J1545" i="6"/>
  <c r="L1541" i="6"/>
  <c r="J1541" i="6"/>
  <c r="L1537" i="6"/>
  <c r="J1537" i="6"/>
  <c r="L1533" i="6"/>
  <c r="J1533" i="6"/>
  <c r="L1529" i="6"/>
  <c r="J1529" i="6"/>
  <c r="L1525" i="6"/>
  <c r="J1525" i="6"/>
  <c r="L1521" i="6"/>
  <c r="J1521" i="6"/>
  <c r="L1517" i="6"/>
  <c r="J1517" i="6"/>
  <c r="L1513" i="6"/>
  <c r="J1513" i="6"/>
  <c r="J2" i="6"/>
  <c r="L4998" i="6"/>
  <c r="J4998" i="6"/>
  <c r="L4994" i="6"/>
  <c r="J4994" i="6"/>
  <c r="L4990" i="6"/>
  <c r="J4990" i="6"/>
  <c r="L4986" i="6"/>
  <c r="J4986" i="6"/>
  <c r="L4982" i="6"/>
  <c r="J4982" i="6"/>
  <c r="L4978" i="6"/>
  <c r="J4978" i="6"/>
  <c r="L4974" i="6"/>
  <c r="J4974" i="6"/>
  <c r="L4970" i="6"/>
  <c r="J4970" i="6"/>
  <c r="L4966" i="6"/>
  <c r="J4966" i="6"/>
  <c r="L4962" i="6"/>
  <c r="J4962" i="6"/>
  <c r="L4958" i="6"/>
  <c r="J4958" i="6"/>
  <c r="L4954" i="6"/>
  <c r="J4954" i="6"/>
  <c r="L4950" i="6"/>
  <c r="J4950" i="6"/>
  <c r="L4946" i="6"/>
  <c r="J4946" i="6"/>
  <c r="L4942" i="6"/>
  <c r="J4942" i="6"/>
  <c r="L4938" i="6"/>
  <c r="J4938" i="6"/>
  <c r="L4934" i="6"/>
  <c r="J4934" i="6"/>
  <c r="L4930" i="6"/>
  <c r="J4930" i="6"/>
  <c r="L4926" i="6"/>
  <c r="J4926" i="6"/>
  <c r="L4922" i="6"/>
  <c r="J4922" i="6"/>
  <c r="L4918" i="6"/>
  <c r="J4918" i="6"/>
  <c r="L4914" i="6"/>
  <c r="J4914" i="6"/>
  <c r="L4910" i="6"/>
  <c r="J4910" i="6"/>
  <c r="L4906" i="6"/>
  <c r="J4906" i="6"/>
  <c r="L4902" i="6"/>
  <c r="J4902" i="6"/>
  <c r="L4898" i="6"/>
  <c r="J4898" i="6"/>
  <c r="L4894" i="6"/>
  <c r="J4894" i="6"/>
  <c r="L4890" i="6"/>
  <c r="J4890" i="6"/>
  <c r="L4886" i="6"/>
  <c r="J4886" i="6"/>
  <c r="L4882" i="6"/>
  <c r="J4882" i="6"/>
  <c r="L4878" i="6"/>
  <c r="J4878" i="6"/>
  <c r="L4874" i="6"/>
  <c r="J4874" i="6"/>
  <c r="L4870" i="6"/>
  <c r="J4870" i="6"/>
  <c r="L4866" i="6"/>
  <c r="J4866" i="6"/>
  <c r="L4862" i="6"/>
  <c r="J4862" i="6"/>
  <c r="L4858" i="6"/>
  <c r="J4858" i="6"/>
  <c r="L4854" i="6"/>
  <c r="J4854" i="6"/>
  <c r="L4850" i="6"/>
  <c r="J4850" i="6"/>
  <c r="L4846" i="6"/>
  <c r="J4846" i="6"/>
  <c r="L4842" i="6"/>
  <c r="J4842" i="6"/>
  <c r="L4838" i="6"/>
  <c r="J4838" i="6"/>
  <c r="L4834" i="6"/>
  <c r="J4834" i="6"/>
  <c r="L4830" i="6"/>
  <c r="J4830" i="6"/>
  <c r="L4826" i="6"/>
  <c r="J4826" i="6"/>
  <c r="L4822" i="6"/>
  <c r="J4822" i="6"/>
  <c r="L4818" i="6"/>
  <c r="J4818" i="6"/>
  <c r="L4814" i="6"/>
  <c r="J4814" i="6"/>
  <c r="L4810" i="6"/>
  <c r="J4810" i="6"/>
  <c r="L4806" i="6"/>
  <c r="J4806" i="6"/>
  <c r="L4802" i="6"/>
  <c r="J4802" i="6"/>
  <c r="L4798" i="6"/>
  <c r="J4798" i="6"/>
  <c r="L4794" i="6"/>
  <c r="J4794" i="6"/>
  <c r="L4790" i="6"/>
  <c r="J4790" i="6"/>
  <c r="L4786" i="6"/>
  <c r="J4786" i="6"/>
  <c r="L4782" i="6"/>
  <c r="J4782" i="6"/>
  <c r="L4778" i="6"/>
  <c r="J4778" i="6"/>
  <c r="L4774" i="6"/>
  <c r="J4774" i="6"/>
  <c r="L4770" i="6"/>
  <c r="J4770" i="6"/>
  <c r="L4766" i="6"/>
  <c r="J4766" i="6"/>
  <c r="L4762" i="6"/>
  <c r="J4762" i="6"/>
  <c r="L4758" i="6"/>
  <c r="J4758" i="6"/>
  <c r="L4754" i="6"/>
  <c r="J4754" i="6"/>
  <c r="L4750" i="6"/>
  <c r="J4750" i="6"/>
  <c r="L4746" i="6"/>
  <c r="J4746" i="6"/>
  <c r="L4742" i="6"/>
  <c r="J4742" i="6"/>
  <c r="L4738" i="6"/>
  <c r="J4738" i="6"/>
  <c r="L4734" i="6"/>
  <c r="J4734" i="6"/>
  <c r="L4730" i="6"/>
  <c r="J4730" i="6"/>
  <c r="L4726" i="6"/>
  <c r="J4726" i="6"/>
  <c r="L4722" i="6"/>
  <c r="J4722" i="6"/>
  <c r="L4718" i="6"/>
  <c r="J4718" i="6"/>
  <c r="L4714" i="6"/>
  <c r="J4714" i="6"/>
  <c r="L4710" i="6"/>
  <c r="J4710" i="6"/>
  <c r="L4706" i="6"/>
  <c r="J4706" i="6"/>
  <c r="L4702" i="6"/>
  <c r="J4702" i="6"/>
  <c r="L4698" i="6"/>
  <c r="J4698" i="6"/>
  <c r="L4694" i="6"/>
  <c r="J4694" i="6"/>
  <c r="L4690" i="6"/>
  <c r="J4690" i="6"/>
  <c r="L4686" i="6"/>
  <c r="J4686" i="6"/>
  <c r="L4682" i="6"/>
  <c r="J4682" i="6"/>
  <c r="L4678" i="6"/>
  <c r="J4678" i="6"/>
  <c r="L4674" i="6"/>
  <c r="J4674" i="6"/>
  <c r="L4670" i="6"/>
  <c r="J4670" i="6"/>
  <c r="L4666" i="6"/>
  <c r="J4666" i="6"/>
  <c r="L4662" i="6"/>
  <c r="J4662" i="6"/>
  <c r="L4658" i="6"/>
  <c r="J4658" i="6"/>
  <c r="L4654" i="6"/>
  <c r="J4654" i="6"/>
  <c r="L4650" i="6"/>
  <c r="J4650" i="6"/>
  <c r="L4646" i="6"/>
  <c r="J4646" i="6"/>
  <c r="L4642" i="6"/>
  <c r="J4642" i="6"/>
  <c r="L4638" i="6"/>
  <c r="J4638" i="6"/>
  <c r="L4634" i="6"/>
  <c r="J4634" i="6"/>
  <c r="L4630" i="6"/>
  <c r="J4630" i="6"/>
  <c r="L4626" i="6"/>
  <c r="J4626" i="6"/>
  <c r="L4622" i="6"/>
  <c r="J4622" i="6"/>
  <c r="L4618" i="6"/>
  <c r="J4618" i="6"/>
  <c r="L4614" i="6"/>
  <c r="J4614" i="6"/>
  <c r="L4610" i="6"/>
  <c r="J4610" i="6"/>
  <c r="L4606" i="6"/>
  <c r="J4606" i="6"/>
  <c r="L4602" i="6"/>
  <c r="J4602" i="6"/>
  <c r="L4598" i="6"/>
  <c r="J4598" i="6"/>
  <c r="L4594" i="6"/>
  <c r="J4594" i="6"/>
  <c r="L4590" i="6"/>
  <c r="J4590" i="6"/>
  <c r="L4586" i="6"/>
  <c r="J4586" i="6"/>
  <c r="L4582" i="6"/>
  <c r="J4582" i="6"/>
  <c r="L4578" i="6"/>
  <c r="J4578" i="6"/>
  <c r="L4574" i="6"/>
  <c r="J4574" i="6"/>
  <c r="L4570" i="6"/>
  <c r="J4570" i="6"/>
  <c r="L4566" i="6"/>
  <c r="J4566" i="6"/>
  <c r="L4562" i="6"/>
  <c r="J4562" i="6"/>
  <c r="L4558" i="6"/>
  <c r="J4558" i="6"/>
  <c r="L4554" i="6"/>
  <c r="J4554" i="6"/>
  <c r="L4550" i="6"/>
  <c r="J4550" i="6"/>
  <c r="L4546" i="6"/>
  <c r="J4546" i="6"/>
  <c r="L4542" i="6"/>
  <c r="J4542" i="6"/>
  <c r="L4538" i="6"/>
  <c r="J4538" i="6"/>
  <c r="L4534" i="6"/>
  <c r="J4534" i="6"/>
  <c r="L4530" i="6"/>
  <c r="J4530" i="6"/>
  <c r="L4526" i="6"/>
  <c r="J4526" i="6"/>
  <c r="L4522" i="6"/>
  <c r="J4522" i="6"/>
  <c r="L4518" i="6"/>
  <c r="J4518" i="6"/>
  <c r="L4514" i="6"/>
  <c r="J4514" i="6"/>
  <c r="L4510" i="6"/>
  <c r="J4510" i="6"/>
  <c r="L4506" i="6"/>
  <c r="J4506" i="6"/>
  <c r="L4502" i="6"/>
  <c r="J4502" i="6"/>
  <c r="L4498" i="6"/>
  <c r="J4498" i="6"/>
  <c r="L4494" i="6"/>
  <c r="J4494" i="6"/>
  <c r="L4490" i="6"/>
  <c r="J4490" i="6"/>
  <c r="L4486" i="6"/>
  <c r="J4486" i="6"/>
  <c r="L4482" i="6"/>
  <c r="J4482" i="6"/>
  <c r="L4478" i="6"/>
  <c r="J4478" i="6"/>
  <c r="L4474" i="6"/>
  <c r="J4474" i="6"/>
  <c r="L4470" i="6"/>
  <c r="J4470" i="6"/>
  <c r="L4466" i="6"/>
  <c r="J4466" i="6"/>
  <c r="L4462" i="6"/>
  <c r="J4462" i="6"/>
  <c r="L4458" i="6"/>
  <c r="J4458" i="6"/>
  <c r="L4454" i="6"/>
  <c r="J4454" i="6"/>
  <c r="L4450" i="6"/>
  <c r="J4450" i="6"/>
  <c r="L4446" i="6"/>
  <c r="J4446" i="6"/>
  <c r="L4442" i="6"/>
  <c r="J4442" i="6"/>
  <c r="L4438" i="6"/>
  <c r="J4438" i="6"/>
  <c r="L4434" i="6"/>
  <c r="J4434" i="6"/>
  <c r="L4430" i="6"/>
  <c r="J4430" i="6"/>
  <c r="L4426" i="6"/>
  <c r="J4426" i="6"/>
  <c r="L4422" i="6"/>
  <c r="J4422" i="6"/>
  <c r="L4418" i="6"/>
  <c r="J4418" i="6"/>
  <c r="L4414" i="6"/>
  <c r="J4414" i="6"/>
  <c r="L4410" i="6"/>
  <c r="J4410" i="6"/>
  <c r="L4406" i="6"/>
  <c r="J4406" i="6"/>
  <c r="L4402" i="6"/>
  <c r="J4402" i="6"/>
  <c r="L4398" i="6"/>
  <c r="J4398" i="6"/>
  <c r="L4394" i="6"/>
  <c r="J4394" i="6"/>
  <c r="L4390" i="6"/>
  <c r="J4390" i="6"/>
  <c r="L4386" i="6"/>
  <c r="J4386" i="6"/>
  <c r="L4382" i="6"/>
  <c r="J4382" i="6"/>
  <c r="L4378" i="6"/>
  <c r="J4378" i="6"/>
  <c r="L4374" i="6"/>
  <c r="J4374" i="6"/>
  <c r="L4370" i="6"/>
  <c r="J4370" i="6"/>
  <c r="L4366" i="6"/>
  <c r="J4366" i="6"/>
  <c r="L4362" i="6"/>
  <c r="J4362" i="6"/>
  <c r="L4358" i="6"/>
  <c r="J4358" i="6"/>
  <c r="L4354" i="6"/>
  <c r="J4354" i="6"/>
  <c r="L4350" i="6"/>
  <c r="J4350" i="6"/>
  <c r="L4346" i="6"/>
  <c r="J4346" i="6"/>
  <c r="L4342" i="6"/>
  <c r="J4342" i="6"/>
  <c r="L4338" i="6"/>
  <c r="J4338" i="6"/>
  <c r="L4334" i="6"/>
  <c r="J4334" i="6"/>
  <c r="L4330" i="6"/>
  <c r="J4330" i="6"/>
  <c r="L4326" i="6"/>
  <c r="J4326" i="6"/>
  <c r="L4322" i="6"/>
  <c r="J4322" i="6"/>
  <c r="L4318" i="6"/>
  <c r="J4318" i="6"/>
  <c r="L4314" i="6"/>
  <c r="J4314" i="6"/>
  <c r="L4310" i="6"/>
  <c r="J4310" i="6"/>
  <c r="L4306" i="6"/>
  <c r="J4306" i="6"/>
  <c r="L4302" i="6"/>
  <c r="J4302" i="6"/>
  <c r="L4298" i="6"/>
  <c r="J4298" i="6"/>
  <c r="L4294" i="6"/>
  <c r="J4294" i="6"/>
  <c r="L4290" i="6"/>
  <c r="J4290" i="6"/>
  <c r="L4286" i="6"/>
  <c r="J4286" i="6"/>
  <c r="L4282" i="6"/>
  <c r="J4282" i="6"/>
  <c r="L4278" i="6"/>
  <c r="J4278" i="6"/>
  <c r="L4274" i="6"/>
  <c r="J4274" i="6"/>
  <c r="L4270" i="6"/>
  <c r="J4270" i="6"/>
  <c r="L4266" i="6"/>
  <c r="J4266" i="6"/>
  <c r="L4262" i="6"/>
  <c r="J4262" i="6"/>
  <c r="L4258" i="6"/>
  <c r="J4258" i="6"/>
  <c r="L4254" i="6"/>
  <c r="J4254" i="6"/>
  <c r="L4250" i="6"/>
  <c r="J4250" i="6"/>
  <c r="L4246" i="6"/>
  <c r="J4246" i="6"/>
  <c r="L4242" i="6"/>
  <c r="J4242" i="6"/>
  <c r="L4238" i="6"/>
  <c r="J4238" i="6"/>
  <c r="L4234" i="6"/>
  <c r="J4234" i="6"/>
  <c r="L4230" i="6"/>
  <c r="J4230" i="6"/>
  <c r="L4226" i="6"/>
  <c r="J4226" i="6"/>
  <c r="L4222" i="6"/>
  <c r="J4222" i="6"/>
  <c r="L4218" i="6"/>
  <c r="J4218" i="6"/>
  <c r="L4214" i="6"/>
  <c r="J4214" i="6"/>
  <c r="L4210" i="6"/>
  <c r="J4210" i="6"/>
  <c r="L4206" i="6"/>
  <c r="J4206" i="6"/>
  <c r="L4202" i="6"/>
  <c r="J4202" i="6"/>
  <c r="L4198" i="6"/>
  <c r="J4198" i="6"/>
  <c r="L4194" i="6"/>
  <c r="J4194" i="6"/>
  <c r="L4190" i="6"/>
  <c r="J4190" i="6"/>
  <c r="L4186" i="6"/>
  <c r="J4186" i="6"/>
  <c r="L4182" i="6"/>
  <c r="J4182" i="6"/>
  <c r="L4178" i="6"/>
  <c r="J4178" i="6"/>
  <c r="L4174" i="6"/>
  <c r="J4174" i="6"/>
  <c r="L4170" i="6"/>
  <c r="J4170" i="6"/>
  <c r="L4166" i="6"/>
  <c r="J4166" i="6"/>
  <c r="L4162" i="6"/>
  <c r="J4162" i="6"/>
  <c r="L4158" i="6"/>
  <c r="J4158" i="6"/>
  <c r="L4154" i="6"/>
  <c r="J4154" i="6"/>
  <c r="L4150" i="6"/>
  <c r="J4150" i="6"/>
  <c r="L4146" i="6"/>
  <c r="J4146" i="6"/>
  <c r="L4142" i="6"/>
  <c r="J4142" i="6"/>
  <c r="L4138" i="6"/>
  <c r="J4138" i="6"/>
  <c r="L4134" i="6"/>
  <c r="J4134" i="6"/>
  <c r="L4130" i="6"/>
  <c r="J4130" i="6"/>
  <c r="L4126" i="6"/>
  <c r="J4126" i="6"/>
  <c r="L4122" i="6"/>
  <c r="J4122" i="6"/>
  <c r="L4118" i="6"/>
  <c r="J4118" i="6"/>
  <c r="L4114" i="6"/>
  <c r="J4114" i="6"/>
  <c r="L4110" i="6"/>
  <c r="J4110" i="6"/>
  <c r="L4106" i="6"/>
  <c r="J4106" i="6"/>
  <c r="L4102" i="6"/>
  <c r="J4102" i="6"/>
  <c r="L4098" i="6"/>
  <c r="J4098" i="6"/>
  <c r="L4094" i="6"/>
  <c r="J4094" i="6"/>
  <c r="L4090" i="6"/>
  <c r="J4090" i="6"/>
  <c r="L4086" i="6"/>
  <c r="J4086" i="6"/>
  <c r="L4082" i="6"/>
  <c r="J4082" i="6"/>
  <c r="L4078" i="6"/>
  <c r="J4078" i="6"/>
  <c r="L4074" i="6"/>
  <c r="J4074" i="6"/>
  <c r="L4070" i="6"/>
  <c r="J4070" i="6"/>
  <c r="L4066" i="6"/>
  <c r="J4066" i="6"/>
  <c r="L4062" i="6"/>
  <c r="J4062" i="6"/>
  <c r="L4058" i="6"/>
  <c r="J4058" i="6"/>
  <c r="L4054" i="6"/>
  <c r="J4054" i="6"/>
  <c r="L4050" i="6"/>
  <c r="J4050" i="6"/>
  <c r="L4046" i="6"/>
  <c r="J4046" i="6"/>
  <c r="L4042" i="6"/>
  <c r="J4042" i="6"/>
  <c r="L4038" i="6"/>
  <c r="J4038" i="6"/>
  <c r="L4034" i="6"/>
  <c r="J4034" i="6"/>
  <c r="L4030" i="6"/>
  <c r="J4030" i="6"/>
  <c r="L4026" i="6"/>
  <c r="J4026" i="6"/>
  <c r="L4022" i="6"/>
  <c r="J4022" i="6"/>
  <c r="L4018" i="6"/>
  <c r="J4018" i="6"/>
  <c r="L4014" i="6"/>
  <c r="J4014" i="6"/>
  <c r="L4010" i="6"/>
  <c r="J4010" i="6"/>
  <c r="L4006" i="6"/>
  <c r="J4006" i="6"/>
  <c r="L4002" i="6"/>
  <c r="J4002" i="6"/>
  <c r="L3998" i="6"/>
  <c r="J3998" i="6"/>
  <c r="L3994" i="6"/>
  <c r="J3994" i="6"/>
  <c r="L3990" i="6"/>
  <c r="J3990" i="6"/>
  <c r="L3986" i="6"/>
  <c r="J3986" i="6"/>
  <c r="L3982" i="6"/>
  <c r="J3982" i="6"/>
  <c r="L3978" i="6"/>
  <c r="J3978" i="6"/>
  <c r="L3974" i="6"/>
  <c r="J3974" i="6"/>
  <c r="L3970" i="6"/>
  <c r="J3970" i="6"/>
  <c r="L3966" i="6"/>
  <c r="J3966" i="6"/>
  <c r="L3962" i="6"/>
  <c r="J3962" i="6"/>
  <c r="L3958" i="6"/>
  <c r="J3958" i="6"/>
  <c r="L3954" i="6"/>
  <c r="J3954" i="6"/>
  <c r="L3950" i="6"/>
  <c r="J3950" i="6"/>
  <c r="L3946" i="6"/>
  <c r="J3946" i="6"/>
  <c r="L3942" i="6"/>
  <c r="J3942" i="6"/>
  <c r="L3938" i="6"/>
  <c r="J3938" i="6"/>
  <c r="L3934" i="6"/>
  <c r="J3934" i="6"/>
  <c r="L3930" i="6"/>
  <c r="J3930" i="6"/>
  <c r="L3926" i="6"/>
  <c r="J3926" i="6"/>
  <c r="L3922" i="6"/>
  <c r="J3922" i="6"/>
  <c r="L3918" i="6"/>
  <c r="J3918" i="6"/>
  <c r="L3914" i="6"/>
  <c r="J3914" i="6"/>
  <c r="L3910" i="6"/>
  <c r="J3910" i="6"/>
  <c r="L3906" i="6"/>
  <c r="J3906" i="6"/>
  <c r="L3902" i="6"/>
  <c r="J3902" i="6"/>
  <c r="L3898" i="6"/>
  <c r="J3898" i="6"/>
  <c r="L3894" i="6"/>
  <c r="J3894" i="6"/>
  <c r="L3890" i="6"/>
  <c r="J3890" i="6"/>
  <c r="L3886" i="6"/>
  <c r="J3886" i="6"/>
  <c r="L3882" i="6"/>
  <c r="J3882" i="6"/>
  <c r="L3878" i="6"/>
  <c r="J3878" i="6"/>
  <c r="L3874" i="6"/>
  <c r="J3874" i="6"/>
  <c r="L3870" i="6"/>
  <c r="J3870" i="6"/>
  <c r="L3866" i="6"/>
  <c r="J3866" i="6"/>
  <c r="L3862" i="6"/>
  <c r="J3862" i="6"/>
  <c r="L3858" i="6"/>
  <c r="J3858" i="6"/>
  <c r="L3854" i="6"/>
  <c r="J3854" i="6"/>
  <c r="L3850" i="6"/>
  <c r="J3850" i="6"/>
  <c r="L3846" i="6"/>
  <c r="J3846" i="6"/>
  <c r="L3842" i="6"/>
  <c r="J3842" i="6"/>
  <c r="L3838" i="6"/>
  <c r="J3838" i="6"/>
  <c r="L3834" i="6"/>
  <c r="J3834" i="6"/>
  <c r="L3830" i="6"/>
  <c r="J3830" i="6"/>
  <c r="L3826" i="6"/>
  <c r="J3826" i="6"/>
  <c r="L3822" i="6"/>
  <c r="J3822" i="6"/>
  <c r="L3818" i="6"/>
  <c r="J3818" i="6"/>
  <c r="L3814" i="6"/>
  <c r="J3814" i="6"/>
  <c r="L3810" i="6"/>
  <c r="J3810" i="6"/>
  <c r="L3806" i="6"/>
  <c r="J3806" i="6"/>
  <c r="L3802" i="6"/>
  <c r="J3802" i="6"/>
  <c r="L3798" i="6"/>
  <c r="J3798" i="6"/>
  <c r="L3794" i="6"/>
  <c r="J3794" i="6"/>
  <c r="L3790" i="6"/>
  <c r="J3790" i="6"/>
  <c r="L3786" i="6"/>
  <c r="J3786" i="6"/>
  <c r="L3782" i="6"/>
  <c r="J3782" i="6"/>
  <c r="L3778" i="6"/>
  <c r="J3778" i="6"/>
  <c r="L3774" i="6"/>
  <c r="J3774" i="6"/>
  <c r="L3770" i="6"/>
  <c r="J3770" i="6"/>
  <c r="L3766" i="6"/>
  <c r="J3766" i="6"/>
  <c r="L3762" i="6"/>
  <c r="J3762" i="6"/>
  <c r="L3758" i="6"/>
  <c r="J3758" i="6"/>
  <c r="L3754" i="6"/>
  <c r="J3754" i="6"/>
  <c r="L3750" i="6"/>
  <c r="J3750" i="6"/>
  <c r="L3746" i="6"/>
  <c r="J3746" i="6"/>
  <c r="L3742" i="6"/>
  <c r="J3742" i="6"/>
  <c r="L3738" i="6"/>
  <c r="J3738" i="6"/>
  <c r="L3734" i="6"/>
  <c r="J3734" i="6"/>
  <c r="L3730" i="6"/>
  <c r="J3730" i="6"/>
  <c r="L3726" i="6"/>
  <c r="J3726" i="6"/>
  <c r="L3722" i="6"/>
  <c r="J3722" i="6"/>
  <c r="L3718" i="6"/>
  <c r="J3718" i="6"/>
  <c r="L3714" i="6"/>
  <c r="J3714" i="6"/>
  <c r="L3710" i="6"/>
  <c r="J3710" i="6"/>
  <c r="L3706" i="6"/>
  <c r="J3706" i="6"/>
  <c r="L3702" i="6"/>
  <c r="J3702" i="6"/>
  <c r="L3698" i="6"/>
  <c r="J3698" i="6"/>
  <c r="L3694" i="6"/>
  <c r="J3694" i="6"/>
  <c r="L3690" i="6"/>
  <c r="J3690" i="6"/>
  <c r="L3686" i="6"/>
  <c r="J3686" i="6"/>
  <c r="L3682" i="6"/>
  <c r="J3682" i="6"/>
  <c r="L3678" i="6"/>
  <c r="J3678" i="6"/>
  <c r="L3674" i="6"/>
  <c r="J3674" i="6"/>
  <c r="L3670" i="6"/>
  <c r="J3670" i="6"/>
  <c r="L3666" i="6"/>
  <c r="J3666" i="6"/>
  <c r="L3662" i="6"/>
  <c r="J3662" i="6"/>
  <c r="L3658" i="6"/>
  <c r="J3658" i="6"/>
  <c r="L3654" i="6"/>
  <c r="J3654" i="6"/>
  <c r="L3650" i="6"/>
  <c r="J3650" i="6"/>
  <c r="L3646" i="6"/>
  <c r="J3646" i="6"/>
  <c r="L3642" i="6"/>
  <c r="J3642" i="6"/>
  <c r="L3638" i="6"/>
  <c r="J3638" i="6"/>
  <c r="L3634" i="6"/>
  <c r="J3634" i="6"/>
  <c r="L3630" i="6"/>
  <c r="J3630" i="6"/>
  <c r="L3626" i="6"/>
  <c r="J3626" i="6"/>
  <c r="L3622" i="6"/>
  <c r="J3622" i="6"/>
  <c r="L3618" i="6"/>
  <c r="J3618" i="6"/>
  <c r="L3614" i="6"/>
  <c r="J3614" i="6"/>
  <c r="L3610" i="6"/>
  <c r="J3610" i="6"/>
  <c r="L3606" i="6"/>
  <c r="J3606" i="6"/>
  <c r="L3602" i="6"/>
  <c r="J3602" i="6"/>
  <c r="L3598" i="6"/>
  <c r="J3598" i="6"/>
  <c r="L3594" i="6"/>
  <c r="J3594" i="6"/>
  <c r="L3590" i="6"/>
  <c r="J3590" i="6"/>
  <c r="L3586" i="6"/>
  <c r="J3586" i="6"/>
  <c r="L3582" i="6"/>
  <c r="J3582" i="6"/>
  <c r="L3578" i="6"/>
  <c r="J3578" i="6"/>
  <c r="L3574" i="6"/>
  <c r="J3574" i="6"/>
  <c r="L3570" i="6"/>
  <c r="J3570" i="6"/>
  <c r="L3566" i="6"/>
  <c r="J3566" i="6"/>
  <c r="L3562" i="6"/>
  <c r="J3562" i="6"/>
  <c r="L3558" i="6"/>
  <c r="J3558" i="6"/>
  <c r="L3554" i="6"/>
  <c r="J3554" i="6"/>
  <c r="L3550" i="6"/>
  <c r="J3550" i="6"/>
  <c r="L3546" i="6"/>
  <c r="J3546" i="6"/>
  <c r="L3542" i="6"/>
  <c r="J3542" i="6"/>
  <c r="L3538" i="6"/>
  <c r="J3538" i="6"/>
  <c r="L3534" i="6"/>
  <c r="J3534" i="6"/>
  <c r="L3530" i="6"/>
  <c r="J3530" i="6"/>
  <c r="L3526" i="6"/>
  <c r="J3526" i="6"/>
  <c r="L3522" i="6"/>
  <c r="J3522" i="6"/>
  <c r="L3518" i="6"/>
  <c r="J3518" i="6"/>
  <c r="L3514" i="6"/>
  <c r="J3514" i="6"/>
  <c r="L3510" i="6"/>
  <c r="J3510" i="6"/>
  <c r="L3506" i="6"/>
  <c r="J3506" i="6"/>
  <c r="L3502" i="6"/>
  <c r="J3502" i="6"/>
  <c r="L3498" i="6"/>
  <c r="J3498" i="6"/>
  <c r="L3494" i="6"/>
  <c r="J3494" i="6"/>
  <c r="L3490" i="6"/>
  <c r="J3490" i="6"/>
  <c r="L3486" i="6"/>
  <c r="J3486" i="6"/>
  <c r="L3482" i="6"/>
  <c r="J3482" i="6"/>
  <c r="L3478" i="6"/>
  <c r="J3478" i="6"/>
  <c r="L3474" i="6"/>
  <c r="J3474" i="6"/>
  <c r="L3470" i="6"/>
  <c r="J3470" i="6"/>
  <c r="L3466" i="6"/>
  <c r="J3466" i="6"/>
  <c r="L3462" i="6"/>
  <c r="J3462" i="6"/>
  <c r="L3458" i="6"/>
  <c r="J3458" i="6"/>
  <c r="L3454" i="6"/>
  <c r="J3454" i="6"/>
  <c r="L3450" i="6"/>
  <c r="J3450" i="6"/>
  <c r="L3446" i="6"/>
  <c r="J3446" i="6"/>
  <c r="L3442" i="6"/>
  <c r="J3442" i="6"/>
  <c r="L3438" i="6"/>
  <c r="J3438" i="6"/>
  <c r="L3434" i="6"/>
  <c r="J3434" i="6"/>
  <c r="L3430" i="6"/>
  <c r="J3430" i="6"/>
  <c r="L3426" i="6"/>
  <c r="J3426" i="6"/>
  <c r="L3422" i="6"/>
  <c r="J3422" i="6"/>
  <c r="L3418" i="6"/>
  <c r="J3418" i="6"/>
  <c r="L3414" i="6"/>
  <c r="J3414" i="6"/>
  <c r="L3410" i="6"/>
  <c r="J3410" i="6"/>
  <c r="L3406" i="6"/>
  <c r="J3406" i="6"/>
  <c r="L3402" i="6"/>
  <c r="J3402" i="6"/>
  <c r="L3398" i="6"/>
  <c r="J3398" i="6"/>
  <c r="L3394" i="6"/>
  <c r="J3394" i="6"/>
  <c r="L3390" i="6"/>
  <c r="J3390" i="6"/>
  <c r="L3386" i="6"/>
  <c r="J3386" i="6"/>
  <c r="L3382" i="6"/>
  <c r="J3382" i="6"/>
  <c r="L3378" i="6"/>
  <c r="J3378" i="6"/>
  <c r="L3374" i="6"/>
  <c r="J3374" i="6"/>
  <c r="L3370" i="6"/>
  <c r="J3370" i="6"/>
  <c r="L3366" i="6"/>
  <c r="J3366" i="6"/>
  <c r="L3362" i="6"/>
  <c r="J3362" i="6"/>
  <c r="L3358" i="6"/>
  <c r="J3358" i="6"/>
  <c r="L3354" i="6"/>
  <c r="J3354" i="6"/>
  <c r="L3350" i="6"/>
  <c r="J3350" i="6"/>
  <c r="L3346" i="6"/>
  <c r="J3346" i="6"/>
  <c r="L3342" i="6"/>
  <c r="J3342" i="6"/>
  <c r="L3338" i="6"/>
  <c r="J3338" i="6"/>
  <c r="L3334" i="6"/>
  <c r="J3334" i="6"/>
  <c r="L3330" i="6"/>
  <c r="J3330" i="6"/>
  <c r="L3326" i="6"/>
  <c r="J3326" i="6"/>
  <c r="L3322" i="6"/>
  <c r="J3322" i="6"/>
  <c r="L3318" i="6"/>
  <c r="J3318" i="6"/>
  <c r="L3314" i="6"/>
  <c r="J3314" i="6"/>
  <c r="L3310" i="6"/>
  <c r="J3310" i="6"/>
  <c r="L3306" i="6"/>
  <c r="J3306" i="6"/>
  <c r="L3302" i="6"/>
  <c r="J3302" i="6"/>
  <c r="L3298" i="6"/>
  <c r="J3298" i="6"/>
  <c r="L3294" i="6"/>
  <c r="J3294" i="6"/>
  <c r="L3290" i="6"/>
  <c r="J3290" i="6"/>
  <c r="L3286" i="6"/>
  <c r="J3286" i="6"/>
  <c r="L3282" i="6"/>
  <c r="J3282" i="6"/>
  <c r="L3278" i="6"/>
  <c r="J3278" i="6"/>
  <c r="L3274" i="6"/>
  <c r="J3274" i="6"/>
  <c r="L3270" i="6"/>
  <c r="J3270" i="6"/>
  <c r="L3266" i="6"/>
  <c r="J3266" i="6"/>
  <c r="L3262" i="6"/>
  <c r="J3262" i="6"/>
  <c r="L3258" i="6"/>
  <c r="J3258" i="6"/>
  <c r="L3254" i="6"/>
  <c r="J3254" i="6"/>
  <c r="L3250" i="6"/>
  <c r="J3250" i="6"/>
  <c r="L3246" i="6"/>
  <c r="J3246" i="6"/>
  <c r="L3242" i="6"/>
  <c r="J3242" i="6"/>
  <c r="L3238" i="6"/>
  <c r="J3238" i="6"/>
  <c r="L3234" i="6"/>
  <c r="J3234" i="6"/>
  <c r="L3230" i="6"/>
  <c r="J3230" i="6"/>
  <c r="L3226" i="6"/>
  <c r="J3226" i="6"/>
  <c r="L3222" i="6"/>
  <c r="J3222" i="6"/>
  <c r="L3218" i="6"/>
  <c r="J3218" i="6"/>
  <c r="L3214" i="6"/>
  <c r="J3214" i="6"/>
  <c r="L3210" i="6"/>
  <c r="J3210" i="6"/>
  <c r="L3206" i="6"/>
  <c r="J3206" i="6"/>
  <c r="L3202" i="6"/>
  <c r="J3202" i="6"/>
  <c r="L3198" i="6"/>
  <c r="J3198" i="6"/>
  <c r="L3194" i="6"/>
  <c r="J3194" i="6"/>
  <c r="L3190" i="6"/>
  <c r="J3190" i="6"/>
  <c r="L3186" i="6"/>
  <c r="J3186" i="6"/>
  <c r="L3182" i="6"/>
  <c r="J3182" i="6"/>
  <c r="L3178" i="6"/>
  <c r="J3178" i="6"/>
  <c r="L3174" i="6"/>
  <c r="J3174" i="6"/>
  <c r="L3170" i="6"/>
  <c r="J3170" i="6"/>
  <c r="L3166" i="6"/>
  <c r="J3166" i="6"/>
  <c r="L3162" i="6"/>
  <c r="J3162" i="6"/>
  <c r="L3158" i="6"/>
  <c r="J3158" i="6"/>
  <c r="L3154" i="6"/>
  <c r="J3154" i="6"/>
  <c r="L3150" i="6"/>
  <c r="J3150" i="6"/>
  <c r="L3146" i="6"/>
  <c r="J3146" i="6"/>
  <c r="L3142" i="6"/>
  <c r="J3142" i="6"/>
  <c r="L3138" i="6"/>
  <c r="J3138" i="6"/>
  <c r="L3134" i="6"/>
  <c r="J3134" i="6"/>
  <c r="L3130" i="6"/>
  <c r="J3130" i="6"/>
  <c r="L3126" i="6"/>
  <c r="J3126" i="6"/>
  <c r="L3122" i="6"/>
  <c r="J3122" i="6"/>
  <c r="L3118" i="6"/>
  <c r="J3118" i="6"/>
  <c r="L3114" i="6"/>
  <c r="J3114" i="6"/>
  <c r="L3110" i="6"/>
  <c r="J3110" i="6"/>
  <c r="L3106" i="6"/>
  <c r="J3106" i="6"/>
  <c r="L3102" i="6"/>
  <c r="J3102" i="6"/>
  <c r="L3098" i="6"/>
  <c r="J3098" i="6"/>
  <c r="L2488" i="6"/>
  <c r="J2488" i="6"/>
  <c r="L2484" i="6"/>
  <c r="J2484" i="6"/>
  <c r="L2480" i="6"/>
  <c r="J2480" i="6"/>
  <c r="L2476" i="6"/>
  <c r="J2476" i="6"/>
  <c r="L2472" i="6"/>
  <c r="J2472" i="6"/>
  <c r="L2468" i="6"/>
  <c r="J2468" i="6"/>
  <c r="L2464" i="6"/>
  <c r="J2464" i="6"/>
  <c r="L2460" i="6"/>
  <c r="J2460" i="6"/>
  <c r="L2456" i="6"/>
  <c r="J2456" i="6"/>
  <c r="L2452" i="6"/>
  <c r="J2452" i="6"/>
  <c r="L2448" i="6"/>
  <c r="J2448" i="6"/>
  <c r="L2444" i="6"/>
  <c r="J2444" i="6"/>
  <c r="L2440" i="6"/>
  <c r="J2440" i="6"/>
  <c r="L2436" i="6"/>
  <c r="J2436" i="6"/>
  <c r="L2432" i="6"/>
  <c r="J2432" i="6"/>
  <c r="L2428" i="6"/>
  <c r="J2428" i="6"/>
  <c r="L2424" i="6"/>
  <c r="J2424" i="6"/>
  <c r="L2420" i="6"/>
  <c r="J2420" i="6"/>
  <c r="L2416" i="6"/>
  <c r="J2416" i="6"/>
  <c r="L2412" i="6"/>
  <c r="J2412" i="6"/>
  <c r="L2408" i="6"/>
  <c r="J2408" i="6"/>
  <c r="L2404" i="6"/>
  <c r="J2404" i="6"/>
  <c r="L2400" i="6"/>
  <c r="J2400" i="6"/>
  <c r="L2396" i="6"/>
  <c r="J2396" i="6"/>
  <c r="L2392" i="6"/>
  <c r="J2392" i="6"/>
  <c r="L2388" i="6"/>
  <c r="J2388" i="6"/>
  <c r="L2384" i="6"/>
  <c r="J2384" i="6"/>
  <c r="L2380" i="6"/>
  <c r="J2380" i="6"/>
  <c r="L2376" i="6"/>
  <c r="J2376" i="6"/>
  <c r="L2372" i="6"/>
  <c r="J2372" i="6"/>
  <c r="L2368" i="6"/>
  <c r="J2368" i="6"/>
  <c r="L2364" i="6"/>
  <c r="J2364" i="6"/>
  <c r="L2360" i="6"/>
  <c r="J2360" i="6"/>
  <c r="L2356" i="6"/>
  <c r="J2356" i="6"/>
  <c r="L2352" i="6"/>
  <c r="J2352" i="6"/>
  <c r="L2348" i="6"/>
  <c r="J2348" i="6"/>
  <c r="L2344" i="6"/>
  <c r="J2344" i="6"/>
  <c r="L2340" i="6"/>
  <c r="J2340" i="6"/>
  <c r="L2336" i="6"/>
  <c r="J2336" i="6"/>
  <c r="L2332" i="6"/>
  <c r="J2332" i="6"/>
  <c r="L2328" i="6"/>
  <c r="J2328" i="6"/>
  <c r="L2324" i="6"/>
  <c r="J2324" i="6"/>
  <c r="L2320" i="6"/>
  <c r="J2320" i="6"/>
  <c r="L2316" i="6"/>
  <c r="J2316" i="6"/>
  <c r="L2312" i="6"/>
  <c r="J2312" i="6"/>
  <c r="L2308" i="6"/>
  <c r="J2308" i="6"/>
  <c r="L2304" i="6"/>
  <c r="J2304" i="6"/>
  <c r="L2300" i="6"/>
  <c r="J2300" i="6"/>
  <c r="L2296" i="6"/>
  <c r="J2296" i="6"/>
  <c r="L2292" i="6"/>
  <c r="J2292" i="6"/>
  <c r="L2288" i="6"/>
  <c r="J2288" i="6"/>
  <c r="L2284" i="6"/>
  <c r="J2284" i="6"/>
  <c r="L2280" i="6"/>
  <c r="J2280" i="6"/>
  <c r="L2276" i="6"/>
  <c r="J2276" i="6"/>
  <c r="L2272" i="6"/>
  <c r="J2272" i="6"/>
  <c r="L2268" i="6"/>
  <c r="J2268" i="6"/>
  <c r="L2264" i="6"/>
  <c r="J2264" i="6"/>
  <c r="L2260" i="6"/>
  <c r="J2260" i="6"/>
  <c r="L2256" i="6"/>
  <c r="J2256" i="6"/>
  <c r="L2252" i="6"/>
  <c r="J2252" i="6"/>
  <c r="L2248" i="6"/>
  <c r="J2248" i="6"/>
  <c r="L2244" i="6"/>
  <c r="J2244" i="6"/>
  <c r="L2240" i="6"/>
  <c r="J2240" i="6"/>
  <c r="L2236" i="6"/>
  <c r="J2236" i="6"/>
  <c r="L2232" i="6"/>
  <c r="J2232" i="6"/>
  <c r="L2228" i="6"/>
  <c r="J2228" i="6"/>
  <c r="L2224" i="6"/>
  <c r="J2224" i="6"/>
  <c r="L2220" i="6"/>
  <c r="J2220" i="6"/>
  <c r="L2216" i="6"/>
  <c r="J2216" i="6"/>
  <c r="L2212" i="6"/>
  <c r="J2212" i="6"/>
  <c r="L2208" i="6"/>
  <c r="J2208" i="6"/>
  <c r="L2204" i="6"/>
  <c r="J2204" i="6"/>
  <c r="L2200" i="6"/>
  <c r="J2200" i="6"/>
  <c r="L2196" i="6"/>
  <c r="J2196" i="6"/>
  <c r="L2192" i="6"/>
  <c r="J2192" i="6"/>
  <c r="L2188" i="6"/>
  <c r="J2188" i="6"/>
  <c r="L2184" i="6"/>
  <c r="J2184" i="6"/>
  <c r="L2180" i="6"/>
  <c r="J2180" i="6"/>
  <c r="L2176" i="6"/>
  <c r="J2176" i="6"/>
  <c r="L2172" i="6"/>
  <c r="J2172" i="6"/>
  <c r="L2168" i="6"/>
  <c r="J2168" i="6"/>
  <c r="L2164" i="6"/>
  <c r="J2164" i="6"/>
  <c r="L2160" i="6"/>
  <c r="J2160" i="6"/>
  <c r="L2156" i="6"/>
  <c r="J2156" i="6"/>
  <c r="L2152" i="6"/>
  <c r="J2152" i="6"/>
  <c r="L2148" i="6"/>
  <c r="J2148" i="6"/>
  <c r="L2144" i="6"/>
  <c r="J2144" i="6"/>
  <c r="L2140" i="6"/>
  <c r="J2140" i="6"/>
  <c r="L2136" i="6"/>
  <c r="J2136" i="6"/>
  <c r="L2132" i="6"/>
  <c r="J2132" i="6"/>
  <c r="L2128" i="6"/>
  <c r="J2128" i="6"/>
  <c r="L2124" i="6"/>
  <c r="J2124" i="6"/>
  <c r="L2120" i="6"/>
  <c r="J2120" i="6"/>
  <c r="L2116" i="6"/>
  <c r="J2116" i="6"/>
  <c r="L2112" i="6"/>
  <c r="J2112" i="6"/>
  <c r="L2108" i="6"/>
  <c r="J2108" i="6"/>
  <c r="L2104" i="6"/>
  <c r="J2104" i="6"/>
  <c r="L2100" i="6"/>
  <c r="J2100" i="6"/>
  <c r="L2096" i="6"/>
  <c r="J2096" i="6"/>
  <c r="L2092" i="6"/>
  <c r="J2092" i="6"/>
  <c r="L2088" i="6"/>
  <c r="J2088" i="6"/>
  <c r="L2084" i="6"/>
  <c r="J2084" i="6"/>
  <c r="L2080" i="6"/>
  <c r="J2080" i="6"/>
  <c r="L2076" i="6"/>
  <c r="J2076" i="6"/>
  <c r="L2072" i="6"/>
  <c r="J2072" i="6"/>
  <c r="L2068" i="6"/>
  <c r="J2068" i="6"/>
  <c r="L2064" i="6"/>
  <c r="J2064" i="6"/>
  <c r="L2060" i="6"/>
  <c r="J2060" i="6"/>
  <c r="L2056" i="6"/>
  <c r="J2056" i="6"/>
  <c r="L1509" i="6"/>
  <c r="J1509" i="6"/>
  <c r="L1505" i="6"/>
  <c r="J1505" i="6"/>
  <c r="L1501" i="6"/>
  <c r="J1501" i="6"/>
  <c r="L1497" i="6"/>
  <c r="J1497" i="6"/>
  <c r="L1493" i="6"/>
  <c r="J1493" i="6"/>
  <c r="L1489" i="6"/>
  <c r="J1489" i="6"/>
  <c r="L1485" i="6"/>
  <c r="J1485" i="6"/>
  <c r="L1481" i="6"/>
  <c r="J1481" i="6"/>
  <c r="L1477" i="6"/>
  <c r="J1477" i="6"/>
  <c r="L1473" i="6"/>
  <c r="J1473" i="6"/>
  <c r="L1469" i="6"/>
  <c r="J1469" i="6"/>
  <c r="L1465" i="6"/>
  <c r="J1465" i="6"/>
  <c r="L1461" i="6"/>
  <c r="J1461" i="6"/>
  <c r="L1457" i="6"/>
  <c r="J1457" i="6"/>
  <c r="L1453" i="6"/>
  <c r="J1453" i="6"/>
  <c r="L1449" i="6"/>
  <c r="J1449" i="6"/>
  <c r="L1445" i="6"/>
  <c r="J1445" i="6"/>
  <c r="L1441" i="6"/>
  <c r="J1441" i="6"/>
  <c r="L1437" i="6"/>
  <c r="J1437" i="6"/>
  <c r="L1433" i="6"/>
  <c r="J1433" i="6"/>
  <c r="L1429" i="6"/>
  <c r="J1429" i="6"/>
  <c r="L1425" i="6"/>
  <c r="J1425" i="6"/>
  <c r="L1421" i="6"/>
  <c r="J1421" i="6"/>
  <c r="L1417" i="6"/>
  <c r="J1417" i="6"/>
  <c r="L1413" i="6"/>
  <c r="J1413" i="6"/>
  <c r="L1409" i="6"/>
  <c r="J1409" i="6"/>
  <c r="L1405" i="6"/>
  <c r="J1405" i="6"/>
  <c r="L1401" i="6"/>
  <c r="J1401" i="6"/>
  <c r="L1397" i="6"/>
  <c r="J1397" i="6"/>
  <c r="L1393" i="6"/>
  <c r="J1393" i="6"/>
  <c r="L1389" i="6"/>
  <c r="J1389" i="6"/>
  <c r="L1385" i="6"/>
  <c r="J1385" i="6"/>
  <c r="L1381" i="6"/>
  <c r="J1381" i="6"/>
  <c r="L1377" i="6"/>
  <c r="J1377" i="6"/>
  <c r="L1373" i="6"/>
  <c r="J1373" i="6"/>
  <c r="L1369" i="6"/>
  <c r="J1369" i="6"/>
  <c r="L1365" i="6"/>
  <c r="J1365" i="6"/>
  <c r="L1361" i="6"/>
  <c r="J1361" i="6"/>
  <c r="L1357" i="6"/>
  <c r="J1357" i="6"/>
  <c r="L1353" i="6"/>
  <c r="J1353" i="6"/>
  <c r="L1349" i="6"/>
  <c r="J1349" i="6"/>
  <c r="L1345" i="6"/>
  <c r="J1345" i="6"/>
  <c r="L1341" i="6"/>
  <c r="J1341" i="6"/>
  <c r="L1337" i="6"/>
  <c r="J1337" i="6"/>
  <c r="L1333" i="6"/>
  <c r="J1333" i="6"/>
  <c r="L1329" i="6"/>
  <c r="J1329" i="6"/>
  <c r="L1325" i="6"/>
  <c r="J1325" i="6"/>
  <c r="L1321" i="6"/>
  <c r="J1321" i="6"/>
  <c r="L1317" i="6"/>
  <c r="J1317" i="6"/>
  <c r="L1313" i="6"/>
  <c r="J1313" i="6"/>
  <c r="L1309" i="6"/>
  <c r="J1309" i="6"/>
  <c r="L1305" i="6"/>
  <c r="J1305" i="6"/>
  <c r="L1301" i="6"/>
  <c r="J1301" i="6"/>
  <c r="L1297" i="6"/>
  <c r="J1297" i="6"/>
  <c r="L1293" i="6"/>
  <c r="J1293" i="6"/>
  <c r="L1289" i="6"/>
  <c r="J1289" i="6"/>
  <c r="L1285" i="6"/>
  <c r="J1285" i="6"/>
  <c r="L1281" i="6"/>
  <c r="J1281" i="6"/>
  <c r="L1277" i="6"/>
  <c r="J1277" i="6"/>
  <c r="L1273" i="6"/>
  <c r="J1273" i="6"/>
  <c r="L1269" i="6"/>
  <c r="J1269" i="6"/>
  <c r="L1265" i="6"/>
  <c r="J1265" i="6"/>
  <c r="L1261" i="6"/>
  <c r="J1261" i="6"/>
  <c r="L1257" i="6"/>
  <c r="J1257" i="6"/>
  <c r="L1253" i="6"/>
  <c r="J1253" i="6"/>
  <c r="L1249" i="6"/>
  <c r="J1249" i="6"/>
  <c r="L1245" i="6"/>
  <c r="J1245" i="6"/>
  <c r="L1241" i="6"/>
  <c r="J1241" i="6"/>
  <c r="L1237" i="6"/>
  <c r="J1237" i="6"/>
  <c r="L1233" i="6"/>
  <c r="J1233" i="6"/>
  <c r="L1229" i="6"/>
  <c r="J1229" i="6"/>
  <c r="L1225" i="6"/>
  <c r="J1225" i="6"/>
  <c r="L1221" i="6"/>
  <c r="J1221" i="6"/>
  <c r="L1217" i="6"/>
  <c r="J1217" i="6"/>
  <c r="L1213" i="6"/>
  <c r="J1213" i="6"/>
  <c r="L1209" i="6"/>
  <c r="J1209" i="6"/>
  <c r="L1205" i="6"/>
  <c r="J1205" i="6"/>
  <c r="L1201" i="6"/>
  <c r="J1201" i="6"/>
  <c r="L1197" i="6"/>
  <c r="J1197" i="6"/>
  <c r="L1193" i="6"/>
  <c r="J1193" i="6"/>
  <c r="L1189" i="6"/>
  <c r="J1189" i="6"/>
  <c r="L1185" i="6"/>
  <c r="J1185" i="6"/>
  <c r="L1181" i="6"/>
  <c r="J1181" i="6"/>
  <c r="L1177" i="6"/>
  <c r="J1177" i="6"/>
  <c r="L1173" i="6"/>
  <c r="J1173" i="6"/>
  <c r="L1169" i="6"/>
  <c r="J1169" i="6"/>
  <c r="L1165" i="6"/>
  <c r="J1165" i="6"/>
  <c r="L1161" i="6"/>
  <c r="J1161" i="6"/>
  <c r="L1157" i="6"/>
  <c r="J1157" i="6"/>
  <c r="L1153" i="6"/>
  <c r="J1153" i="6"/>
  <c r="L1149" i="6"/>
  <c r="J1149" i="6"/>
  <c r="L1145" i="6"/>
  <c r="J1145" i="6"/>
  <c r="L1141" i="6"/>
  <c r="J1141" i="6"/>
  <c r="L1137" i="6"/>
  <c r="J1137" i="6"/>
  <c r="L1133" i="6"/>
  <c r="J1133" i="6"/>
  <c r="L1129" i="6"/>
  <c r="J1129" i="6"/>
  <c r="L1125" i="6"/>
  <c r="J1125" i="6"/>
  <c r="L1121" i="6"/>
  <c r="J1121" i="6"/>
  <c r="L1117" i="6"/>
  <c r="J1117" i="6"/>
  <c r="L1113" i="6"/>
  <c r="J1113" i="6"/>
  <c r="L1109" i="6"/>
  <c r="J1109" i="6"/>
  <c r="L1105" i="6"/>
  <c r="J1105" i="6"/>
  <c r="L1101" i="6"/>
  <c r="J1101" i="6"/>
  <c r="L1097" i="6"/>
  <c r="J1097" i="6"/>
  <c r="L1093" i="6"/>
  <c r="J1093" i="6"/>
  <c r="L1089" i="6"/>
  <c r="J1089" i="6"/>
  <c r="L1085" i="6"/>
  <c r="J1085" i="6"/>
  <c r="L1081" i="6"/>
  <c r="J1081" i="6"/>
  <c r="L1077" i="6"/>
  <c r="J1077" i="6"/>
  <c r="L1073" i="6"/>
  <c r="J1073" i="6"/>
  <c r="L1069" i="6"/>
  <c r="J1069" i="6"/>
  <c r="L1065" i="6"/>
  <c r="J1065" i="6"/>
  <c r="L1061" i="6"/>
  <c r="J1061" i="6"/>
  <c r="L1057" i="6"/>
  <c r="J1057" i="6"/>
  <c r="L1053" i="6"/>
  <c r="J1053" i="6"/>
  <c r="L1049" i="6"/>
  <c r="J1049" i="6"/>
  <c r="L1045" i="6"/>
  <c r="J1045" i="6"/>
  <c r="L1041" i="6"/>
  <c r="J1041" i="6"/>
  <c r="L1037" i="6"/>
  <c r="J1037" i="6"/>
  <c r="L1033" i="6"/>
  <c r="J1033" i="6"/>
  <c r="L1029" i="6"/>
  <c r="J1029" i="6"/>
  <c r="L1025" i="6"/>
  <c r="J1025" i="6"/>
  <c r="L1021" i="6"/>
  <c r="J1021" i="6"/>
  <c r="L1017" i="6"/>
  <c r="J1017" i="6"/>
  <c r="L1013" i="6"/>
  <c r="J1013" i="6"/>
  <c r="L1009" i="6"/>
  <c r="J1009" i="6"/>
  <c r="L1005" i="6"/>
  <c r="J1005" i="6"/>
  <c r="L1001" i="6"/>
  <c r="J1001" i="6"/>
  <c r="L997" i="6"/>
  <c r="J997" i="6"/>
  <c r="L993" i="6"/>
  <c r="J993" i="6"/>
  <c r="L989" i="6"/>
  <c r="J989" i="6"/>
  <c r="L985" i="6"/>
  <c r="J985" i="6"/>
  <c r="L981" i="6"/>
  <c r="J981" i="6"/>
  <c r="L977" i="6"/>
  <c r="J977" i="6"/>
  <c r="L973" i="6"/>
  <c r="J973" i="6"/>
  <c r="L969" i="6"/>
  <c r="J969" i="6"/>
  <c r="L965" i="6"/>
  <c r="J965" i="6"/>
  <c r="L961" i="6"/>
  <c r="J961" i="6"/>
  <c r="L957" i="6"/>
  <c r="J957" i="6"/>
  <c r="L953" i="6"/>
  <c r="J953" i="6"/>
  <c r="L949" i="6"/>
  <c r="J949" i="6"/>
  <c r="L945" i="6"/>
  <c r="J945" i="6"/>
  <c r="L941" i="6"/>
  <c r="J941" i="6"/>
  <c r="L937" i="6"/>
  <c r="J937" i="6"/>
  <c r="L933" i="6"/>
  <c r="J933" i="6"/>
  <c r="L929" i="6"/>
  <c r="J929" i="6"/>
  <c r="L925" i="6"/>
  <c r="J925" i="6"/>
  <c r="L921" i="6"/>
  <c r="J921" i="6"/>
  <c r="L917" i="6"/>
  <c r="J917" i="6"/>
  <c r="L913" i="6"/>
  <c r="J913" i="6"/>
  <c r="L909" i="6"/>
  <c r="J909" i="6"/>
  <c r="L905" i="6"/>
  <c r="J905" i="6"/>
  <c r="L901" i="6"/>
  <c r="J901" i="6"/>
  <c r="L897" i="6"/>
  <c r="J897" i="6"/>
  <c r="L893" i="6"/>
  <c r="J893" i="6"/>
  <c r="L889" i="6"/>
  <c r="J889" i="6"/>
  <c r="L885" i="6"/>
  <c r="J885" i="6"/>
  <c r="L881" i="6"/>
  <c r="J881" i="6"/>
  <c r="L877" i="6"/>
  <c r="J877" i="6"/>
  <c r="L873" i="6"/>
  <c r="J873" i="6"/>
  <c r="L869" i="6"/>
  <c r="J869" i="6"/>
  <c r="L865" i="6"/>
  <c r="J865" i="6"/>
  <c r="L861" i="6"/>
  <c r="J861" i="6"/>
  <c r="L857" i="6"/>
  <c r="J857" i="6"/>
  <c r="L853" i="6"/>
  <c r="J853" i="6"/>
  <c r="L849" i="6"/>
  <c r="J849" i="6"/>
  <c r="L845" i="6"/>
  <c r="J845" i="6"/>
  <c r="L841" i="6"/>
  <c r="J841" i="6"/>
  <c r="L837" i="6"/>
  <c r="J837" i="6"/>
  <c r="L833" i="6"/>
  <c r="J833" i="6"/>
  <c r="L829" i="6"/>
  <c r="J829" i="6"/>
  <c r="L825" i="6"/>
  <c r="J825" i="6"/>
  <c r="L821" i="6"/>
  <c r="J821" i="6"/>
  <c r="L817" i="6"/>
  <c r="J817" i="6"/>
  <c r="L813" i="6"/>
  <c r="J813" i="6"/>
  <c r="L809" i="6"/>
  <c r="J809" i="6"/>
  <c r="L805" i="6"/>
  <c r="J805" i="6"/>
  <c r="L801" i="6"/>
  <c r="J801" i="6"/>
  <c r="L797" i="6"/>
  <c r="J797" i="6"/>
  <c r="L793" i="6"/>
  <c r="J793" i="6"/>
  <c r="L789" i="6"/>
  <c r="J789" i="6"/>
  <c r="L785" i="6"/>
  <c r="J785" i="6"/>
  <c r="L781" i="6"/>
  <c r="J781" i="6"/>
  <c r="L777" i="6"/>
  <c r="J777" i="6"/>
  <c r="L773" i="6"/>
  <c r="J773" i="6"/>
  <c r="L769" i="6"/>
  <c r="J769" i="6"/>
  <c r="L765" i="6"/>
  <c r="J765" i="6"/>
  <c r="L761" i="6"/>
  <c r="J761" i="6"/>
  <c r="L757" i="6"/>
  <c r="J757" i="6"/>
  <c r="L753" i="6"/>
  <c r="J753" i="6"/>
  <c r="L749" i="6"/>
  <c r="J749" i="6"/>
  <c r="L745" i="6"/>
  <c r="J745" i="6"/>
  <c r="L741" i="6"/>
  <c r="J741" i="6"/>
  <c r="L737" i="6"/>
  <c r="J737" i="6"/>
  <c r="L733" i="6"/>
  <c r="J733" i="6"/>
  <c r="L729" i="6"/>
  <c r="J729" i="6"/>
  <c r="L725" i="6"/>
  <c r="J725" i="6"/>
  <c r="L721" i="6"/>
  <c r="J721" i="6"/>
  <c r="L717" i="6"/>
  <c r="J717" i="6"/>
  <c r="L713" i="6"/>
  <c r="J713" i="6"/>
  <c r="L709" i="6"/>
  <c r="J709" i="6"/>
  <c r="L705" i="6"/>
  <c r="J705" i="6"/>
  <c r="L701" i="6"/>
  <c r="J701" i="6"/>
  <c r="L697" i="6"/>
  <c r="J697" i="6"/>
  <c r="L693" i="6"/>
  <c r="J693" i="6"/>
  <c r="L689" i="6"/>
  <c r="J689" i="6"/>
  <c r="L685" i="6"/>
  <c r="J685" i="6"/>
  <c r="L681" i="6"/>
  <c r="J681" i="6"/>
  <c r="L677" i="6"/>
  <c r="J677" i="6"/>
  <c r="L673" i="6"/>
  <c r="J673" i="6"/>
  <c r="L669" i="6"/>
  <c r="J669" i="6"/>
  <c r="L665" i="6"/>
  <c r="J665" i="6"/>
  <c r="L661" i="6"/>
  <c r="J661" i="6"/>
  <c r="L657" i="6"/>
  <c r="J657" i="6"/>
  <c r="L653" i="6"/>
  <c r="J653" i="6"/>
  <c r="L649" i="6"/>
  <c r="J649" i="6"/>
  <c r="L645" i="6"/>
  <c r="J645" i="6"/>
  <c r="L641" i="6"/>
  <c r="J641" i="6"/>
  <c r="L637" i="6"/>
  <c r="J637" i="6"/>
  <c r="L633" i="6"/>
  <c r="J633" i="6"/>
  <c r="L629" i="6"/>
  <c r="J629" i="6"/>
  <c r="L625" i="6"/>
  <c r="J625" i="6"/>
  <c r="L621" i="6"/>
  <c r="J621" i="6"/>
  <c r="L617" i="6"/>
  <c r="J617" i="6"/>
  <c r="L613" i="6"/>
  <c r="J613" i="6"/>
  <c r="L609" i="6"/>
  <c r="J609" i="6"/>
  <c r="L605" i="6"/>
  <c r="J605" i="6"/>
  <c r="L601" i="6"/>
  <c r="J601" i="6"/>
  <c r="L597" i="6"/>
  <c r="J597" i="6"/>
  <c r="L593" i="6"/>
  <c r="J593" i="6"/>
  <c r="L589" i="6"/>
  <c r="J589" i="6"/>
  <c r="L585" i="6"/>
  <c r="J585" i="6"/>
  <c r="L581" i="6"/>
  <c r="J581" i="6"/>
  <c r="L577" i="6"/>
  <c r="J577" i="6"/>
  <c r="L573" i="6"/>
  <c r="J573" i="6"/>
  <c r="L569" i="6"/>
  <c r="J569" i="6"/>
  <c r="L565" i="6"/>
  <c r="J565" i="6"/>
  <c r="L561" i="6"/>
  <c r="J561" i="6"/>
  <c r="L557" i="6"/>
  <c r="J557" i="6"/>
  <c r="L553" i="6"/>
  <c r="J553" i="6"/>
  <c r="L549" i="6"/>
  <c r="J549" i="6"/>
  <c r="L545" i="6"/>
  <c r="J545" i="6"/>
  <c r="L541" i="6"/>
  <c r="J541" i="6"/>
  <c r="L537" i="6"/>
  <c r="J537" i="6"/>
  <c r="L533" i="6"/>
  <c r="J533" i="6"/>
  <c r="L529" i="6"/>
  <c r="J529" i="6"/>
  <c r="L525" i="6"/>
  <c r="J525" i="6"/>
  <c r="L521" i="6"/>
  <c r="J521" i="6"/>
  <c r="L517" i="6"/>
  <c r="J517" i="6"/>
  <c r="L513" i="6"/>
  <c r="J513" i="6"/>
  <c r="L509" i="6"/>
  <c r="J509" i="6"/>
  <c r="L505" i="6"/>
  <c r="J505" i="6"/>
  <c r="L501" i="6"/>
  <c r="J501" i="6"/>
  <c r="L497" i="6"/>
  <c r="J497" i="6"/>
  <c r="L493" i="6"/>
  <c r="J493" i="6"/>
  <c r="L489" i="6"/>
  <c r="J489" i="6"/>
  <c r="L485" i="6"/>
  <c r="J485" i="6"/>
  <c r="L481" i="6"/>
  <c r="J481" i="6"/>
  <c r="L477" i="6"/>
  <c r="J477" i="6"/>
  <c r="L473" i="6"/>
  <c r="J473" i="6"/>
  <c r="L469" i="6"/>
  <c r="J469" i="6"/>
  <c r="L465" i="6"/>
  <c r="J465" i="6"/>
  <c r="L461" i="6"/>
  <c r="J461" i="6"/>
  <c r="L457" i="6"/>
  <c r="J457" i="6"/>
  <c r="L453" i="6"/>
  <c r="J453" i="6"/>
  <c r="L449" i="6"/>
  <c r="J449" i="6"/>
  <c r="L445" i="6"/>
  <c r="J445" i="6"/>
  <c r="L441" i="6"/>
  <c r="J441" i="6"/>
  <c r="L437" i="6"/>
  <c r="J437" i="6"/>
  <c r="L433" i="6"/>
  <c r="J433" i="6"/>
  <c r="L429" i="6"/>
  <c r="J429" i="6"/>
  <c r="L425" i="6"/>
  <c r="J425" i="6"/>
  <c r="L421" i="6"/>
  <c r="J421" i="6"/>
  <c r="L417" i="6"/>
  <c r="J417" i="6"/>
  <c r="L413" i="6"/>
  <c r="J413" i="6"/>
  <c r="L409" i="6"/>
  <c r="J409" i="6"/>
  <c r="L405" i="6"/>
  <c r="J405" i="6"/>
  <c r="L401" i="6"/>
  <c r="J401" i="6"/>
  <c r="L397" i="6"/>
  <c r="J397" i="6"/>
  <c r="L393" i="6"/>
  <c r="J393" i="6"/>
  <c r="L389" i="6"/>
  <c r="J389" i="6"/>
  <c r="L385" i="6"/>
  <c r="J385" i="6"/>
  <c r="L381" i="6"/>
  <c r="J381" i="6"/>
  <c r="L377" i="6"/>
  <c r="J377" i="6"/>
  <c r="L373" i="6"/>
  <c r="J373" i="6"/>
  <c r="L369" i="6"/>
  <c r="J369" i="6"/>
  <c r="L365" i="6"/>
  <c r="J365" i="6"/>
  <c r="L361" i="6"/>
  <c r="J361" i="6"/>
  <c r="L357" i="6"/>
  <c r="J357" i="6"/>
  <c r="L353" i="6"/>
  <c r="J353" i="6"/>
  <c r="L349" i="6"/>
  <c r="J349" i="6"/>
  <c r="L345" i="6"/>
  <c r="J345" i="6"/>
  <c r="L341" i="6"/>
  <c r="J341" i="6"/>
  <c r="L337" i="6"/>
  <c r="J337" i="6"/>
  <c r="L333" i="6"/>
  <c r="J333" i="6"/>
  <c r="L329" i="6"/>
  <c r="J329" i="6"/>
  <c r="L325" i="6"/>
  <c r="J325" i="6"/>
  <c r="L3094" i="6"/>
  <c r="J3094" i="6"/>
  <c r="L3090" i="6"/>
  <c r="J3090" i="6"/>
  <c r="L3086" i="6"/>
  <c r="J3086" i="6"/>
  <c r="L3082" i="6"/>
  <c r="J3082" i="6"/>
  <c r="L3078" i="6"/>
  <c r="J3078" i="6"/>
  <c r="L3074" i="6"/>
  <c r="J3074" i="6"/>
  <c r="L3070" i="6"/>
  <c r="J3070" i="6"/>
  <c r="L3066" i="6"/>
  <c r="J3066" i="6"/>
  <c r="L3062" i="6"/>
  <c r="J3062" i="6"/>
  <c r="L3058" i="6"/>
  <c r="J3058" i="6"/>
  <c r="L3054" i="6"/>
  <c r="J3054" i="6"/>
  <c r="L3050" i="6"/>
  <c r="J3050" i="6"/>
  <c r="L3046" i="6"/>
  <c r="J3046" i="6"/>
  <c r="L3042" i="6"/>
  <c r="J3042" i="6"/>
  <c r="L3038" i="6"/>
  <c r="J3038" i="6"/>
  <c r="L3034" i="6"/>
  <c r="J3034" i="6"/>
  <c r="L3030" i="6"/>
  <c r="J3030" i="6"/>
  <c r="L3026" i="6"/>
  <c r="J3026" i="6"/>
  <c r="L3022" i="6"/>
  <c r="J3022" i="6"/>
  <c r="L3018" i="6"/>
  <c r="J3018" i="6"/>
  <c r="L3014" i="6"/>
  <c r="J3014" i="6"/>
  <c r="L3010" i="6"/>
  <c r="J3010" i="6"/>
  <c r="L3006" i="6"/>
  <c r="J3006" i="6"/>
  <c r="L3002" i="6"/>
  <c r="J3002" i="6"/>
  <c r="L2998" i="6"/>
  <c r="J2998" i="6"/>
  <c r="L2994" i="6"/>
  <c r="J2994" i="6"/>
  <c r="L2990" i="6"/>
  <c r="J2990" i="6"/>
  <c r="L2986" i="6"/>
  <c r="J2986" i="6"/>
  <c r="L2982" i="6"/>
  <c r="J2982" i="6"/>
  <c r="L2978" i="6"/>
  <c r="J2978" i="6"/>
  <c r="L2974" i="6"/>
  <c r="J2974" i="6"/>
  <c r="L2970" i="6"/>
  <c r="J2970" i="6"/>
  <c r="L2966" i="6"/>
  <c r="J2966" i="6"/>
  <c r="L2962" i="6"/>
  <c r="J2962" i="6"/>
  <c r="L2958" i="6"/>
  <c r="J2958" i="6"/>
  <c r="L2954" i="6"/>
  <c r="J2954" i="6"/>
  <c r="L2950" i="6"/>
  <c r="J2950" i="6"/>
  <c r="L2946" i="6"/>
  <c r="J2946" i="6"/>
  <c r="L2942" i="6"/>
  <c r="J2942" i="6"/>
  <c r="L2938" i="6"/>
  <c r="J2938" i="6"/>
  <c r="L2934" i="6"/>
  <c r="J2934" i="6"/>
  <c r="L2930" i="6"/>
  <c r="J2930" i="6"/>
  <c r="L2926" i="6"/>
  <c r="J2926" i="6"/>
  <c r="L2922" i="6"/>
  <c r="J2922" i="6"/>
  <c r="L2918" i="6"/>
  <c r="J2918" i="6"/>
  <c r="L2914" i="6"/>
  <c r="J2914" i="6"/>
  <c r="L2910" i="6"/>
  <c r="J2910" i="6"/>
  <c r="L2906" i="6"/>
  <c r="J2906" i="6"/>
  <c r="L2902" i="6"/>
  <c r="J2902" i="6"/>
  <c r="L2898" i="6"/>
  <c r="J2898" i="6"/>
  <c r="L2894" i="6"/>
  <c r="J2894" i="6"/>
  <c r="L2890" i="6"/>
  <c r="J2890" i="6"/>
  <c r="L2886" i="6"/>
  <c r="J2886" i="6"/>
  <c r="L2882" i="6"/>
  <c r="J2882" i="6"/>
  <c r="L2878" i="6"/>
  <c r="J2878" i="6"/>
  <c r="L2874" i="6"/>
  <c r="J2874" i="6"/>
  <c r="L2870" i="6"/>
  <c r="J2870" i="6"/>
  <c r="L2866" i="6"/>
  <c r="J2866" i="6"/>
  <c r="L2862" i="6"/>
  <c r="J2862" i="6"/>
  <c r="L2858" i="6"/>
  <c r="J2858" i="6"/>
  <c r="L2854" i="6"/>
  <c r="J2854" i="6"/>
  <c r="L2850" i="6"/>
  <c r="J2850" i="6"/>
  <c r="L2846" i="6"/>
  <c r="J2846" i="6"/>
  <c r="L2842" i="6"/>
  <c r="J2842" i="6"/>
  <c r="L2838" i="6"/>
  <c r="J2838" i="6"/>
  <c r="L2834" i="6"/>
  <c r="J2834" i="6"/>
  <c r="L2830" i="6"/>
  <c r="J2830" i="6"/>
  <c r="L2826" i="6"/>
  <c r="J2826" i="6"/>
  <c r="L2822" i="6"/>
  <c r="J2822" i="6"/>
  <c r="L2818" i="6"/>
  <c r="J2818" i="6"/>
  <c r="L2814" i="6"/>
  <c r="J2814" i="6"/>
  <c r="L2810" i="6"/>
  <c r="J2810" i="6"/>
  <c r="L2806" i="6"/>
  <c r="J2806" i="6"/>
  <c r="L2802" i="6"/>
  <c r="J2802" i="6"/>
  <c r="L2798" i="6"/>
  <c r="J2798" i="6"/>
  <c r="L2794" i="6"/>
  <c r="J2794" i="6"/>
  <c r="L2790" i="6"/>
  <c r="J2790" i="6"/>
  <c r="L2786" i="6"/>
  <c r="J2786" i="6"/>
  <c r="L2782" i="6"/>
  <c r="J2782" i="6"/>
  <c r="L2778" i="6"/>
  <c r="J2778" i="6"/>
  <c r="L2774" i="6"/>
  <c r="J2774" i="6"/>
  <c r="L2770" i="6"/>
  <c r="J2770" i="6"/>
  <c r="L2766" i="6"/>
  <c r="J2766" i="6"/>
  <c r="L2762" i="6"/>
  <c r="J2762" i="6"/>
  <c r="L2758" i="6"/>
  <c r="J2758" i="6"/>
  <c r="L2754" i="6"/>
  <c r="J2754" i="6"/>
  <c r="L2750" i="6"/>
  <c r="J2750" i="6"/>
  <c r="L2746" i="6"/>
  <c r="J2746" i="6"/>
  <c r="L2742" i="6"/>
  <c r="J2742" i="6"/>
  <c r="L2738" i="6"/>
  <c r="J2738" i="6"/>
  <c r="L2734" i="6"/>
  <c r="J2734" i="6"/>
  <c r="L2730" i="6"/>
  <c r="J2730" i="6"/>
  <c r="L2726" i="6"/>
  <c r="J2726" i="6"/>
  <c r="L2722" i="6"/>
  <c r="J2722" i="6"/>
  <c r="L2718" i="6"/>
  <c r="J2718" i="6"/>
  <c r="L2714" i="6"/>
  <c r="J2714" i="6"/>
  <c r="L2710" i="6"/>
  <c r="J2710" i="6"/>
  <c r="L2706" i="6"/>
  <c r="J2706" i="6"/>
  <c r="L2702" i="6"/>
  <c r="J2702" i="6"/>
  <c r="L2698" i="6"/>
  <c r="J2698" i="6"/>
  <c r="L2694" i="6"/>
  <c r="J2694" i="6"/>
  <c r="L2690" i="6"/>
  <c r="J2690" i="6"/>
  <c r="L2686" i="6"/>
  <c r="J2686" i="6"/>
  <c r="L2682" i="6"/>
  <c r="J2682" i="6"/>
  <c r="L2678" i="6"/>
  <c r="J2678" i="6"/>
  <c r="L2674" i="6"/>
  <c r="J2674" i="6"/>
  <c r="L2670" i="6"/>
  <c r="J2670" i="6"/>
  <c r="L2666" i="6"/>
  <c r="J2666" i="6"/>
  <c r="L2662" i="6"/>
  <c r="J2662" i="6"/>
  <c r="L2658" i="6"/>
  <c r="J2658" i="6"/>
  <c r="L2654" i="6"/>
  <c r="J2654" i="6"/>
  <c r="L2650" i="6"/>
  <c r="J2650" i="6"/>
  <c r="L2646" i="6"/>
  <c r="J2646" i="6"/>
  <c r="L2642" i="6"/>
  <c r="J2642" i="6"/>
  <c r="L2638" i="6"/>
  <c r="J2638" i="6"/>
  <c r="L2634" i="6"/>
  <c r="J2634" i="6"/>
  <c r="L2630" i="6"/>
  <c r="J2630" i="6"/>
  <c r="L2626" i="6"/>
  <c r="J2626" i="6"/>
  <c r="L2622" i="6"/>
  <c r="J2622" i="6"/>
  <c r="L2618" i="6"/>
  <c r="J2618" i="6"/>
  <c r="L2614" i="6"/>
  <c r="J2614" i="6"/>
  <c r="L2610" i="6"/>
  <c r="J2610" i="6"/>
  <c r="L2606" i="6"/>
  <c r="J2606" i="6"/>
  <c r="L2602" i="6"/>
  <c r="J2602" i="6"/>
  <c r="L2598" i="6"/>
  <c r="J2598" i="6"/>
  <c r="L2594" i="6"/>
  <c r="J2594" i="6"/>
  <c r="L2590" i="6"/>
  <c r="J2590" i="6"/>
  <c r="L2586" i="6"/>
  <c r="J2586" i="6"/>
  <c r="L2582" i="6"/>
  <c r="J2582" i="6"/>
  <c r="L2578" i="6"/>
  <c r="J2578" i="6"/>
  <c r="L2574" i="6"/>
  <c r="J2574" i="6"/>
  <c r="L2570" i="6"/>
  <c r="J2570" i="6"/>
  <c r="L2566" i="6"/>
  <c r="J2566" i="6"/>
  <c r="L2562" i="6"/>
  <c r="J2562" i="6"/>
  <c r="L2558" i="6"/>
  <c r="J2558" i="6"/>
  <c r="L2554" i="6"/>
  <c r="J2554" i="6"/>
  <c r="L2550" i="6"/>
  <c r="J2550" i="6"/>
  <c r="L2546" i="6"/>
  <c r="J2546" i="6"/>
  <c r="L2542" i="6"/>
  <c r="J2542" i="6"/>
  <c r="L2538" i="6"/>
  <c r="J2538" i="6"/>
  <c r="L2534" i="6"/>
  <c r="J2534" i="6"/>
  <c r="L2530" i="6"/>
  <c r="J2530" i="6"/>
  <c r="L2526" i="6"/>
  <c r="J2526" i="6"/>
  <c r="L2522" i="6"/>
  <c r="J2522" i="6"/>
  <c r="L2518" i="6"/>
  <c r="J2518" i="6"/>
  <c r="L2514" i="6"/>
  <c r="J2514" i="6"/>
  <c r="L2510" i="6"/>
  <c r="J2510" i="6"/>
  <c r="L2506" i="6"/>
  <c r="J2506" i="6"/>
  <c r="L2502" i="6"/>
  <c r="J2502" i="6"/>
  <c r="L2498" i="6"/>
  <c r="J2498" i="6"/>
  <c r="L2494" i="6"/>
  <c r="J2494" i="6"/>
  <c r="L2490" i="6"/>
  <c r="J2490" i="6"/>
  <c r="L2486" i="6"/>
  <c r="J2486" i="6"/>
  <c r="L2482" i="6"/>
  <c r="J2482" i="6"/>
  <c r="L2478" i="6"/>
  <c r="J2478" i="6"/>
  <c r="L2474" i="6"/>
  <c r="J2474" i="6"/>
  <c r="L2470" i="6"/>
  <c r="J2470" i="6"/>
  <c r="L2466" i="6"/>
  <c r="J2466" i="6"/>
  <c r="L2462" i="6"/>
  <c r="J2462" i="6"/>
  <c r="L2458" i="6"/>
  <c r="J2458" i="6"/>
  <c r="L2454" i="6"/>
  <c r="J2454" i="6"/>
  <c r="L2450" i="6"/>
  <c r="J2450" i="6"/>
  <c r="L2446" i="6"/>
  <c r="J2446" i="6"/>
  <c r="L2442" i="6"/>
  <c r="J2442" i="6"/>
  <c r="L2438" i="6"/>
  <c r="J2438" i="6"/>
  <c r="L2434" i="6"/>
  <c r="J2434" i="6"/>
  <c r="L2430" i="6"/>
  <c r="J2430" i="6"/>
  <c r="L2426" i="6"/>
  <c r="J2426" i="6"/>
  <c r="L2422" i="6"/>
  <c r="J2422" i="6"/>
  <c r="L2418" i="6"/>
  <c r="J2418" i="6"/>
  <c r="L2414" i="6"/>
  <c r="J2414" i="6"/>
  <c r="L2410" i="6"/>
  <c r="J2410" i="6"/>
  <c r="L2406" i="6"/>
  <c r="J2406" i="6"/>
  <c r="L2402" i="6"/>
  <c r="J2402" i="6"/>
  <c r="L2398" i="6"/>
  <c r="J2398" i="6"/>
  <c r="L2394" i="6"/>
  <c r="J2394" i="6"/>
  <c r="L2390" i="6"/>
  <c r="J2390" i="6"/>
  <c r="L2386" i="6"/>
  <c r="J2386" i="6"/>
  <c r="L2382" i="6"/>
  <c r="J2382" i="6"/>
  <c r="L2378" i="6"/>
  <c r="J2378" i="6"/>
  <c r="L2374" i="6"/>
  <c r="J2374" i="6"/>
  <c r="L2370" i="6"/>
  <c r="J2370" i="6"/>
  <c r="L2366" i="6"/>
  <c r="J2366" i="6"/>
  <c r="L2362" i="6"/>
  <c r="J2362" i="6"/>
  <c r="L2358" i="6"/>
  <c r="J2358" i="6"/>
  <c r="L2354" i="6"/>
  <c r="J2354" i="6"/>
  <c r="L2350" i="6"/>
  <c r="J2350" i="6"/>
  <c r="L2346" i="6"/>
  <c r="J2346" i="6"/>
  <c r="L2342" i="6"/>
  <c r="J2342" i="6"/>
  <c r="L2338" i="6"/>
  <c r="J2338" i="6"/>
  <c r="L2334" i="6"/>
  <c r="J2334" i="6"/>
  <c r="L2330" i="6"/>
  <c r="J2330" i="6"/>
  <c r="L2326" i="6"/>
  <c r="J2326" i="6"/>
  <c r="L2322" i="6"/>
  <c r="J2322" i="6"/>
  <c r="L2318" i="6"/>
  <c r="J2318" i="6"/>
  <c r="L2314" i="6"/>
  <c r="J2314" i="6"/>
  <c r="L2310" i="6"/>
  <c r="J2310" i="6"/>
  <c r="L2306" i="6"/>
  <c r="J2306" i="6"/>
  <c r="L2302" i="6"/>
  <c r="J2302" i="6"/>
  <c r="L2298" i="6"/>
  <c r="J2298" i="6"/>
  <c r="L2294" i="6"/>
  <c r="J2294" i="6"/>
  <c r="L2290" i="6"/>
  <c r="J2290" i="6"/>
  <c r="L2286" i="6"/>
  <c r="J2286" i="6"/>
  <c r="L2282" i="6"/>
  <c r="J2282" i="6"/>
  <c r="L2278" i="6"/>
  <c r="J2278" i="6"/>
  <c r="L2274" i="6"/>
  <c r="J2274" i="6"/>
  <c r="L2270" i="6"/>
  <c r="J2270" i="6"/>
  <c r="L2266" i="6"/>
  <c r="J2266" i="6"/>
  <c r="L2262" i="6"/>
  <c r="J2262" i="6"/>
  <c r="L2258" i="6"/>
  <c r="J2258" i="6"/>
  <c r="L2254" i="6"/>
  <c r="J2254" i="6"/>
  <c r="L2250" i="6"/>
  <c r="J2250" i="6"/>
  <c r="L2246" i="6"/>
  <c r="J2246" i="6"/>
  <c r="L2242" i="6"/>
  <c r="J2242" i="6"/>
  <c r="L2238" i="6"/>
  <c r="J2238" i="6"/>
  <c r="L2234" i="6"/>
  <c r="J2234" i="6"/>
  <c r="L2230" i="6"/>
  <c r="J2230" i="6"/>
  <c r="L2226" i="6"/>
  <c r="J2226" i="6"/>
  <c r="L2222" i="6"/>
  <c r="J2222" i="6"/>
  <c r="L2218" i="6"/>
  <c r="J2218" i="6"/>
  <c r="L2214" i="6"/>
  <c r="J2214" i="6"/>
  <c r="L2210" i="6"/>
  <c r="J2210" i="6"/>
  <c r="L2206" i="6"/>
  <c r="J2206" i="6"/>
  <c r="L2202" i="6"/>
  <c r="J2202" i="6"/>
  <c r="L2198" i="6"/>
  <c r="J2198" i="6"/>
  <c r="L2194" i="6"/>
  <c r="J2194" i="6"/>
  <c r="L2190" i="6"/>
  <c r="J2190" i="6"/>
  <c r="L2186" i="6"/>
  <c r="J2186" i="6"/>
  <c r="L2182" i="6"/>
  <c r="J2182" i="6"/>
  <c r="L2178" i="6"/>
  <c r="J2178" i="6"/>
  <c r="L2174" i="6"/>
  <c r="J2174" i="6"/>
  <c r="L2170" i="6"/>
  <c r="J2170" i="6"/>
  <c r="L2166" i="6"/>
  <c r="J2166" i="6"/>
  <c r="L2162" i="6"/>
  <c r="J2162" i="6"/>
  <c r="L2158" i="6"/>
  <c r="J2158" i="6"/>
  <c r="L2154" i="6"/>
  <c r="J2154" i="6"/>
  <c r="L2150" i="6"/>
  <c r="J2150" i="6"/>
  <c r="L2146" i="6"/>
  <c r="J2146" i="6"/>
  <c r="L2142" i="6"/>
  <c r="J2142" i="6"/>
  <c r="L2138" i="6"/>
  <c r="J2138" i="6"/>
  <c r="L2134" i="6"/>
  <c r="J2134" i="6"/>
  <c r="L2130" i="6"/>
  <c r="J2130" i="6"/>
  <c r="L2126" i="6"/>
  <c r="J2126" i="6"/>
  <c r="L2122" i="6"/>
  <c r="J2122" i="6"/>
  <c r="L2118" i="6"/>
  <c r="J2118" i="6"/>
  <c r="L2114" i="6"/>
  <c r="J2114" i="6"/>
  <c r="L2110" i="6"/>
  <c r="J2110" i="6"/>
  <c r="L2106" i="6"/>
  <c r="J2106" i="6"/>
  <c r="L2102" i="6"/>
  <c r="J2102" i="6"/>
  <c r="L2098" i="6"/>
  <c r="J2098" i="6"/>
  <c r="L2094" i="6"/>
  <c r="J2094" i="6"/>
  <c r="L2090" i="6"/>
  <c r="J2090" i="6"/>
  <c r="L2086" i="6"/>
  <c r="J2086" i="6"/>
  <c r="L2082" i="6"/>
  <c r="J2082" i="6"/>
  <c r="L2078" i="6"/>
  <c r="J2078" i="6"/>
  <c r="L2074" i="6"/>
  <c r="J2074" i="6"/>
  <c r="L3043" i="6"/>
  <c r="J3043" i="6"/>
  <c r="L3039" i="6"/>
  <c r="J3039" i="6"/>
  <c r="L3035" i="6"/>
  <c r="J3035" i="6"/>
  <c r="L3031" i="6"/>
  <c r="J3031" i="6"/>
  <c r="L3027" i="6"/>
  <c r="J3027" i="6"/>
  <c r="L3023" i="6"/>
  <c r="J3023" i="6"/>
  <c r="L3019" i="6"/>
  <c r="J3019" i="6"/>
  <c r="L3011" i="6"/>
  <c r="J3011" i="6"/>
  <c r="L3007" i="6"/>
  <c r="J3007" i="6"/>
  <c r="L3003" i="6"/>
  <c r="J3003" i="6"/>
  <c r="L2999" i="6"/>
  <c r="J2999" i="6"/>
  <c r="L2995" i="6"/>
  <c r="J2995" i="6"/>
  <c r="L2991" i="6"/>
  <c r="J2991" i="6"/>
  <c r="L2987" i="6"/>
  <c r="J2987" i="6"/>
  <c r="L2979" i="6"/>
  <c r="J2979" i="6"/>
  <c r="L2975" i="6"/>
  <c r="J2975" i="6"/>
  <c r="L2971" i="6"/>
  <c r="J2971" i="6"/>
  <c r="L2967" i="6"/>
  <c r="J2967" i="6"/>
  <c r="L2963" i="6"/>
  <c r="J2963" i="6"/>
  <c r="L2959" i="6"/>
  <c r="J2959" i="6"/>
  <c r="L2955" i="6"/>
  <c r="J2955" i="6"/>
  <c r="L2947" i="6"/>
  <c r="J2947" i="6"/>
  <c r="L2943" i="6"/>
  <c r="J2943" i="6"/>
  <c r="L2939" i="6"/>
  <c r="J2939" i="6"/>
  <c r="L2935" i="6"/>
  <c r="J2935" i="6"/>
  <c r="L2931" i="6"/>
  <c r="J2931" i="6"/>
  <c r="L2927" i="6"/>
  <c r="J2927" i="6"/>
  <c r="L2923" i="6"/>
  <c r="J2923" i="6"/>
  <c r="L2919" i="6"/>
  <c r="J2919" i="6"/>
  <c r="L2915" i="6"/>
  <c r="J2915" i="6"/>
  <c r="L2911" i="6"/>
  <c r="J2911" i="6"/>
  <c r="L2907" i="6"/>
  <c r="J2907" i="6"/>
  <c r="L2903" i="6"/>
  <c r="J2903" i="6"/>
  <c r="L2895" i="6"/>
  <c r="J2895" i="6"/>
  <c r="L2891" i="6"/>
  <c r="J2891" i="6"/>
  <c r="L2887" i="6"/>
  <c r="J2887" i="6"/>
  <c r="L2883" i="6"/>
  <c r="J2883" i="6"/>
  <c r="L2879" i="6"/>
  <c r="J2879" i="6"/>
  <c r="L2875" i="6"/>
  <c r="J2875" i="6"/>
  <c r="L2871" i="6"/>
  <c r="J2871" i="6"/>
  <c r="L2867" i="6"/>
  <c r="J2867" i="6"/>
  <c r="L2863" i="6"/>
  <c r="J2863" i="6"/>
  <c r="L2859" i="6"/>
  <c r="J2859" i="6"/>
  <c r="L2855" i="6"/>
  <c r="J2855" i="6"/>
  <c r="L2851" i="6"/>
  <c r="J2851" i="6"/>
  <c r="L2847" i="6"/>
  <c r="J2847" i="6"/>
  <c r="L2843" i="6"/>
  <c r="J2843" i="6"/>
  <c r="L2839" i="6"/>
  <c r="J2839" i="6"/>
  <c r="L2831" i="6"/>
  <c r="J2831" i="6"/>
  <c r="L2827" i="6"/>
  <c r="J2827" i="6"/>
  <c r="L2823" i="6"/>
  <c r="J2823" i="6"/>
  <c r="L2819" i="6"/>
  <c r="J2819" i="6"/>
  <c r="L2815" i="6"/>
  <c r="J2815" i="6"/>
  <c r="L2811" i="6"/>
  <c r="J2811" i="6"/>
  <c r="L2807" i="6"/>
  <c r="J2807" i="6"/>
  <c r="L2803" i="6"/>
  <c r="J2803" i="6"/>
  <c r="L2799" i="6"/>
  <c r="J2799" i="6"/>
  <c r="L2795" i="6"/>
  <c r="J2795" i="6"/>
  <c r="L2791" i="6"/>
  <c r="J2791" i="6"/>
  <c r="L2787" i="6"/>
  <c r="J2787" i="6"/>
  <c r="L2783" i="6"/>
  <c r="J2783" i="6"/>
  <c r="L2779" i="6"/>
  <c r="J2779" i="6"/>
  <c r="L2775" i="6"/>
  <c r="J2775" i="6"/>
  <c r="L2767" i="6"/>
  <c r="J2767" i="6"/>
  <c r="L2763" i="6"/>
  <c r="J2763" i="6"/>
  <c r="L2759" i="6"/>
  <c r="J2759" i="6"/>
  <c r="L2755" i="6"/>
  <c r="J2755" i="6"/>
  <c r="L2751" i="6"/>
  <c r="J2751" i="6"/>
  <c r="L2747" i="6"/>
  <c r="J2747" i="6"/>
  <c r="L2743" i="6"/>
  <c r="J2743" i="6"/>
  <c r="L2739" i="6"/>
  <c r="J2739" i="6"/>
  <c r="L2735" i="6"/>
  <c r="J2735" i="6"/>
  <c r="L2731" i="6"/>
  <c r="J2731" i="6"/>
  <c r="L2727" i="6"/>
  <c r="J2727" i="6"/>
  <c r="L2723" i="6"/>
  <c r="J2723" i="6"/>
  <c r="L2719" i="6"/>
  <c r="J2719" i="6"/>
  <c r="L2715" i="6"/>
  <c r="J2715" i="6"/>
  <c r="L2711" i="6"/>
  <c r="J2711" i="6"/>
  <c r="L2703" i="6"/>
  <c r="J2703" i="6"/>
  <c r="L2699" i="6"/>
  <c r="J2699" i="6"/>
  <c r="L2695" i="6"/>
  <c r="J2695" i="6"/>
  <c r="L2691" i="6"/>
  <c r="J2691" i="6"/>
  <c r="L2687" i="6"/>
  <c r="J2687" i="6"/>
  <c r="L2683" i="6"/>
  <c r="J2683" i="6"/>
  <c r="L2679" i="6"/>
  <c r="J2679" i="6"/>
  <c r="L2675" i="6"/>
  <c r="J2675" i="6"/>
  <c r="L2671" i="6"/>
  <c r="J2671" i="6"/>
  <c r="L2667" i="6"/>
  <c r="J2667" i="6"/>
  <c r="L2663" i="6"/>
  <c r="J2663" i="6"/>
  <c r="L2659" i="6"/>
  <c r="J2659" i="6"/>
  <c r="L2655" i="6"/>
  <c r="J2655" i="6"/>
  <c r="L2651" i="6"/>
  <c r="J2651" i="6"/>
  <c r="L2647" i="6"/>
  <c r="J2647" i="6"/>
  <c r="L2639" i="6"/>
  <c r="J2639" i="6"/>
  <c r="L2635" i="6"/>
  <c r="J2635" i="6"/>
  <c r="L2631" i="6"/>
  <c r="J2631" i="6"/>
  <c r="L2627" i="6"/>
  <c r="J2627" i="6"/>
  <c r="L2623" i="6"/>
  <c r="J2623" i="6"/>
  <c r="L2619" i="6"/>
  <c r="J2619" i="6"/>
  <c r="L2615" i="6"/>
  <c r="J2615" i="6"/>
  <c r="L2611" i="6"/>
  <c r="J2611" i="6"/>
  <c r="L2607" i="6"/>
  <c r="J2607" i="6"/>
  <c r="L2603" i="6"/>
  <c r="J2603" i="6"/>
  <c r="L2599" i="6"/>
  <c r="J2599" i="6"/>
  <c r="L2595" i="6"/>
  <c r="J2595" i="6"/>
  <c r="L2591" i="6"/>
  <c r="J2591" i="6"/>
  <c r="L2587" i="6"/>
  <c r="J2587" i="6"/>
  <c r="L2583" i="6"/>
  <c r="J2583" i="6"/>
  <c r="L2575" i="6"/>
  <c r="J2575" i="6"/>
  <c r="L2571" i="6"/>
  <c r="J2571" i="6"/>
  <c r="L2567" i="6"/>
  <c r="J2567" i="6"/>
  <c r="L2563" i="6"/>
  <c r="J2563" i="6"/>
  <c r="L2559" i="6"/>
  <c r="J2559" i="6"/>
  <c r="L2555" i="6"/>
  <c r="J2555" i="6"/>
  <c r="L2551" i="6"/>
  <c r="J2551" i="6"/>
  <c r="L2547" i="6"/>
  <c r="J2547" i="6"/>
  <c r="L2543" i="6"/>
  <c r="J2543" i="6"/>
  <c r="L2539" i="6"/>
  <c r="J2539" i="6"/>
  <c r="L2535" i="6"/>
  <c r="J2535" i="6"/>
  <c r="L2531" i="6"/>
  <c r="J2531" i="6"/>
  <c r="L2527" i="6"/>
  <c r="J2527" i="6"/>
  <c r="L2523" i="6"/>
  <c r="J2523" i="6"/>
  <c r="L2519" i="6"/>
  <c r="J2519" i="6"/>
  <c r="L2511" i="6"/>
  <c r="J2511" i="6"/>
  <c r="L2507" i="6"/>
  <c r="J2507" i="6"/>
  <c r="L2503" i="6"/>
  <c r="J2503" i="6"/>
  <c r="L2499" i="6"/>
  <c r="J2499" i="6"/>
  <c r="L2495" i="6"/>
  <c r="J2495" i="6"/>
  <c r="L2491" i="6"/>
  <c r="J2491" i="6"/>
  <c r="L2487" i="6"/>
  <c r="J2487" i="6"/>
  <c r="L2483" i="6"/>
  <c r="J2483" i="6"/>
  <c r="L2479" i="6"/>
  <c r="J2479" i="6"/>
  <c r="L2475" i="6"/>
  <c r="J2475" i="6"/>
  <c r="L2471" i="6"/>
  <c r="J2471" i="6"/>
  <c r="L2467" i="6"/>
  <c r="J2467" i="6"/>
  <c r="L2463" i="6"/>
  <c r="J2463" i="6"/>
  <c r="L2459" i="6"/>
  <c r="J2459" i="6"/>
  <c r="L2455" i="6"/>
  <c r="J2455" i="6"/>
  <c r="L2447" i="6"/>
  <c r="J2447" i="6"/>
  <c r="L2443" i="6"/>
  <c r="J2443" i="6"/>
  <c r="L2439" i="6"/>
  <c r="J2439" i="6"/>
  <c r="L2435" i="6"/>
  <c r="J2435" i="6"/>
  <c r="L2431" i="6"/>
  <c r="J2431" i="6"/>
  <c r="L2427" i="6"/>
  <c r="J2427" i="6"/>
  <c r="L2423" i="6"/>
  <c r="J2423" i="6"/>
  <c r="L2419" i="6"/>
  <c r="J2419" i="6"/>
  <c r="L2415" i="6"/>
  <c r="J2415" i="6"/>
  <c r="L2411" i="6"/>
  <c r="J2411" i="6"/>
  <c r="L2407" i="6"/>
  <c r="J2407" i="6"/>
  <c r="L2403" i="6"/>
  <c r="J2403" i="6"/>
  <c r="L2399" i="6"/>
  <c r="J2399" i="6"/>
  <c r="L2395" i="6"/>
  <c r="J2395" i="6"/>
  <c r="L2391" i="6"/>
  <c r="J2391" i="6"/>
  <c r="L2383" i="6"/>
  <c r="J2383" i="6"/>
  <c r="L2379" i="6"/>
  <c r="J2379" i="6"/>
  <c r="L2375" i="6"/>
  <c r="J2375" i="6"/>
  <c r="L2371" i="6"/>
  <c r="J2371" i="6"/>
  <c r="L2367" i="6"/>
  <c r="J2367" i="6"/>
  <c r="L2363" i="6"/>
  <c r="J2363" i="6"/>
  <c r="L2359" i="6"/>
  <c r="J2359" i="6"/>
  <c r="L2355" i="6"/>
  <c r="J2355" i="6"/>
  <c r="L2351" i="6"/>
  <c r="J2351" i="6"/>
  <c r="L2347" i="6"/>
  <c r="J2347" i="6"/>
  <c r="L2343" i="6"/>
  <c r="J2343" i="6"/>
  <c r="L2339" i="6"/>
  <c r="J2339" i="6"/>
  <c r="L2335" i="6"/>
  <c r="J2335" i="6"/>
  <c r="L2331" i="6"/>
  <c r="J2331" i="6"/>
  <c r="L2327" i="6"/>
  <c r="J2327" i="6"/>
  <c r="L2319" i="6"/>
  <c r="J2319" i="6"/>
  <c r="L2315" i="6"/>
  <c r="J2315" i="6"/>
  <c r="L2311" i="6"/>
  <c r="J2311" i="6"/>
  <c r="L2307" i="6"/>
  <c r="J2307" i="6"/>
  <c r="L2303" i="6"/>
  <c r="J2303" i="6"/>
  <c r="L2299" i="6"/>
  <c r="J2299" i="6"/>
  <c r="L2295" i="6"/>
  <c r="J2295" i="6"/>
  <c r="L2291" i="6"/>
  <c r="J2291" i="6"/>
  <c r="L2287" i="6"/>
  <c r="J2287" i="6"/>
  <c r="L2283" i="6"/>
  <c r="J2283" i="6"/>
  <c r="L2279" i="6"/>
  <c r="J2279" i="6"/>
  <c r="L2275" i="6"/>
  <c r="J2275" i="6"/>
  <c r="L2271" i="6"/>
  <c r="J2271" i="6"/>
  <c r="L2267" i="6"/>
  <c r="J2267" i="6"/>
  <c r="L2263" i="6"/>
  <c r="J2263" i="6"/>
  <c r="L2259" i="6"/>
  <c r="J2259" i="6"/>
  <c r="L2255" i="6"/>
  <c r="J2255" i="6"/>
  <c r="L2251" i="6"/>
  <c r="J2251" i="6"/>
  <c r="L2247" i="6"/>
  <c r="J2247" i="6"/>
  <c r="L2243" i="6"/>
  <c r="J2243" i="6"/>
  <c r="L2239" i="6"/>
  <c r="J2239" i="6"/>
  <c r="L2235" i="6"/>
  <c r="J2235" i="6"/>
  <c r="L2231" i="6"/>
  <c r="J2231" i="6"/>
  <c r="L2227" i="6"/>
  <c r="J2227" i="6"/>
  <c r="L2223" i="6"/>
  <c r="J2223" i="6"/>
  <c r="L2219" i="6"/>
  <c r="J2219" i="6"/>
  <c r="L2215" i="6"/>
  <c r="J2215" i="6"/>
  <c r="L2211" i="6"/>
  <c r="J2211" i="6"/>
  <c r="L2207" i="6"/>
  <c r="J2207" i="6"/>
  <c r="L2203" i="6"/>
  <c r="J2203" i="6"/>
  <c r="L2199" i="6"/>
  <c r="J2199" i="6"/>
  <c r="L2191" i="6"/>
  <c r="J2191" i="6"/>
  <c r="L2187" i="6"/>
  <c r="J2187" i="6"/>
  <c r="L2183" i="6"/>
  <c r="J2183" i="6"/>
  <c r="L2179" i="6"/>
  <c r="J2179" i="6"/>
  <c r="L2175" i="6"/>
  <c r="J2175" i="6"/>
  <c r="L2171" i="6"/>
  <c r="J2171" i="6"/>
  <c r="L2167" i="6"/>
  <c r="J2167" i="6"/>
  <c r="L2163" i="6"/>
  <c r="J2163" i="6"/>
  <c r="L2159" i="6"/>
  <c r="J2159" i="6"/>
  <c r="L2155" i="6"/>
  <c r="J2155" i="6"/>
  <c r="L2151" i="6"/>
  <c r="J2151" i="6"/>
  <c r="L2147" i="6"/>
  <c r="J2147" i="6"/>
  <c r="L2143" i="6"/>
  <c r="J2143" i="6"/>
  <c r="L2139" i="6"/>
  <c r="J2139" i="6"/>
  <c r="L2135" i="6"/>
  <c r="J2135" i="6"/>
  <c r="L2131" i="6"/>
  <c r="J2131" i="6"/>
  <c r="L2127" i="6"/>
  <c r="J2127" i="6"/>
  <c r="L2123" i="6"/>
  <c r="J2123" i="6"/>
  <c r="L2119" i="6"/>
  <c r="J2119" i="6"/>
  <c r="L2115" i="6"/>
  <c r="J2115" i="6"/>
  <c r="L2111" i="6"/>
  <c r="J2111" i="6"/>
  <c r="L2107" i="6"/>
  <c r="J2107" i="6"/>
  <c r="L2103" i="6"/>
  <c r="J2103" i="6"/>
  <c r="L2099" i="6"/>
  <c r="J2099" i="6"/>
  <c r="L2095" i="6"/>
  <c r="J2095" i="6"/>
  <c r="L2091" i="6"/>
  <c r="J2091" i="6"/>
  <c r="L2087" i="6"/>
  <c r="J2087" i="6"/>
  <c r="L2083" i="6"/>
  <c r="J2083" i="6"/>
  <c r="L2079" i="6"/>
  <c r="J2079" i="6"/>
  <c r="L2075" i="6"/>
  <c r="J2075" i="6"/>
  <c r="L2071" i="6"/>
  <c r="J2071" i="6"/>
  <c r="L2063" i="6"/>
  <c r="J2063" i="6"/>
  <c r="L2059" i="6"/>
  <c r="J2059" i="6"/>
  <c r="L2055" i="6"/>
  <c r="J2055" i="6"/>
  <c r="L2051" i="6"/>
  <c r="J2051" i="6"/>
  <c r="L2047" i="6"/>
  <c r="J2047" i="6"/>
  <c r="L2043" i="6"/>
  <c r="J2043" i="6"/>
  <c r="L2039" i="6"/>
  <c r="J2039" i="6"/>
  <c r="L2035" i="6"/>
  <c r="J2035" i="6"/>
  <c r="L2031" i="6"/>
  <c r="J2031" i="6"/>
  <c r="L2027" i="6"/>
  <c r="J2027" i="6"/>
  <c r="L2023" i="6"/>
  <c r="J2023" i="6"/>
  <c r="L2019" i="6"/>
  <c r="J2019" i="6"/>
  <c r="L2015" i="6"/>
  <c r="J2015" i="6"/>
  <c r="L2011" i="6"/>
  <c r="J2011" i="6"/>
  <c r="L2007" i="6"/>
  <c r="J2007" i="6"/>
  <c r="L2003" i="6"/>
  <c r="J2003" i="6"/>
  <c r="L1999" i="6"/>
  <c r="J1999" i="6"/>
  <c r="L1995" i="6"/>
  <c r="J1995" i="6"/>
  <c r="L1991" i="6"/>
  <c r="J1991" i="6"/>
  <c r="L1987" i="6"/>
  <c r="J1987" i="6"/>
  <c r="L1983" i="6"/>
  <c r="J1983" i="6"/>
  <c r="L1979" i="6"/>
  <c r="J1979" i="6"/>
  <c r="L1975" i="6"/>
  <c r="J1975" i="6"/>
  <c r="L1971" i="6"/>
  <c r="J1971" i="6"/>
  <c r="L1967" i="6"/>
  <c r="J1967" i="6"/>
  <c r="L1963" i="6"/>
  <c r="J1963" i="6"/>
  <c r="L1959" i="6"/>
  <c r="J1959" i="6"/>
  <c r="L1955" i="6"/>
  <c r="J1955" i="6"/>
  <c r="L1951" i="6"/>
  <c r="J1951" i="6"/>
  <c r="L1947" i="6"/>
  <c r="J1947" i="6"/>
  <c r="L1943" i="6"/>
  <c r="J1943" i="6"/>
  <c r="L1935" i="6"/>
  <c r="J1935" i="6"/>
  <c r="L1931" i="6"/>
  <c r="J1931" i="6"/>
  <c r="L1927" i="6"/>
  <c r="J1927" i="6"/>
  <c r="L1923" i="6"/>
  <c r="J1923" i="6"/>
  <c r="L1919" i="6"/>
  <c r="J1919" i="6"/>
  <c r="L1915" i="6"/>
  <c r="J1915" i="6"/>
  <c r="L1911" i="6"/>
  <c r="J1911" i="6"/>
  <c r="L1907" i="6"/>
  <c r="J1907" i="6"/>
  <c r="L1903" i="6"/>
  <c r="J1903" i="6"/>
  <c r="L1899" i="6"/>
  <c r="J1899" i="6"/>
  <c r="L1895" i="6"/>
  <c r="J1895" i="6"/>
  <c r="L1891" i="6"/>
  <c r="J1891" i="6"/>
  <c r="L1887" i="6"/>
  <c r="J1887" i="6"/>
  <c r="L1883" i="6"/>
  <c r="J1883" i="6"/>
  <c r="L1879" i="6"/>
  <c r="J1879" i="6"/>
  <c r="L1875" i="6"/>
  <c r="J1875" i="6"/>
  <c r="L1871" i="6"/>
  <c r="J1871" i="6"/>
  <c r="L1867" i="6"/>
  <c r="J1867" i="6"/>
  <c r="L1863" i="6"/>
  <c r="J1863" i="6"/>
  <c r="L1859" i="6"/>
  <c r="J1859" i="6"/>
  <c r="L1855" i="6"/>
  <c r="J1855" i="6"/>
  <c r="L1851" i="6"/>
  <c r="J1851" i="6"/>
  <c r="L1847" i="6"/>
  <c r="J1847" i="6"/>
  <c r="L1843" i="6"/>
  <c r="J1843" i="6"/>
  <c r="L1839" i="6"/>
  <c r="J1839" i="6"/>
  <c r="L1835" i="6"/>
  <c r="J1835" i="6"/>
  <c r="L1831" i="6"/>
  <c r="J1831" i="6"/>
  <c r="J3047" i="6"/>
  <c r="J2899" i="6"/>
  <c r="J2643" i="6"/>
  <c r="J2387" i="6"/>
  <c r="J1939" i="6"/>
  <c r="L2052" i="6"/>
  <c r="J2052" i="6"/>
  <c r="L2048" i="6"/>
  <c r="J2048" i="6"/>
  <c r="L2044" i="6"/>
  <c r="J2044" i="6"/>
  <c r="L2040" i="6"/>
  <c r="J2040" i="6"/>
  <c r="L2036" i="6"/>
  <c r="J2036" i="6"/>
  <c r="L2032" i="6"/>
  <c r="J2032" i="6"/>
  <c r="L2028" i="6"/>
  <c r="J2028" i="6"/>
  <c r="L2024" i="6"/>
  <c r="J2024" i="6"/>
  <c r="L2020" i="6"/>
  <c r="J2020" i="6"/>
  <c r="L2016" i="6"/>
  <c r="J2016" i="6"/>
  <c r="L2012" i="6"/>
  <c r="J2012" i="6"/>
  <c r="L2008" i="6"/>
  <c r="J2008" i="6"/>
  <c r="L2004" i="6"/>
  <c r="J2004" i="6"/>
  <c r="L2000" i="6"/>
  <c r="J2000" i="6"/>
  <c r="L1996" i="6"/>
  <c r="J1996" i="6"/>
  <c r="L1992" i="6"/>
  <c r="J1992" i="6"/>
  <c r="L1988" i="6"/>
  <c r="J1988" i="6"/>
  <c r="L1984" i="6"/>
  <c r="J1984" i="6"/>
  <c r="L1980" i="6"/>
  <c r="J1980" i="6"/>
  <c r="L1976" i="6"/>
  <c r="J1976" i="6"/>
  <c r="L1972" i="6"/>
  <c r="J1972" i="6"/>
  <c r="L1968" i="6"/>
  <c r="J1968" i="6"/>
  <c r="L1964" i="6"/>
  <c r="J1964" i="6"/>
  <c r="L1960" i="6"/>
  <c r="J1960" i="6"/>
  <c r="L1956" i="6"/>
  <c r="J1956" i="6"/>
  <c r="L1952" i="6"/>
  <c r="J1952" i="6"/>
  <c r="L1948" i="6"/>
  <c r="J1948" i="6"/>
  <c r="L1944" i="6"/>
  <c r="J1944" i="6"/>
  <c r="L1940" i="6"/>
  <c r="J1940" i="6"/>
  <c r="L1936" i="6"/>
  <c r="J1936" i="6"/>
  <c r="L1932" i="6"/>
  <c r="J1932" i="6"/>
  <c r="L1928" i="6"/>
  <c r="J1928" i="6"/>
  <c r="L1924" i="6"/>
  <c r="J1924" i="6"/>
  <c r="L1920" i="6"/>
  <c r="J1920" i="6"/>
  <c r="L1916" i="6"/>
  <c r="J1916" i="6"/>
  <c r="L1912" i="6"/>
  <c r="J1912" i="6"/>
  <c r="L1908" i="6"/>
  <c r="J1908" i="6"/>
  <c r="L1904" i="6"/>
  <c r="J1904" i="6"/>
  <c r="L1900" i="6"/>
  <c r="J1900" i="6"/>
  <c r="L1896" i="6"/>
  <c r="J1896" i="6"/>
  <c r="L1892" i="6"/>
  <c r="J1892" i="6"/>
  <c r="L1888" i="6"/>
  <c r="J1888" i="6"/>
  <c r="L1884" i="6"/>
  <c r="J1884" i="6"/>
  <c r="L1880" i="6"/>
  <c r="J1880" i="6"/>
  <c r="L1876" i="6"/>
  <c r="J1876" i="6"/>
  <c r="L1872" i="6"/>
  <c r="J1872" i="6"/>
  <c r="L1868" i="6"/>
  <c r="J1868" i="6"/>
  <c r="L1864" i="6"/>
  <c r="J1864" i="6"/>
  <c r="L1860" i="6"/>
  <c r="J1860" i="6"/>
  <c r="L1856" i="6"/>
  <c r="J1856" i="6"/>
  <c r="L1852" i="6"/>
  <c r="J1852" i="6"/>
  <c r="L1848" i="6"/>
  <c r="J1848" i="6"/>
  <c r="L1844" i="6"/>
  <c r="J1844" i="6"/>
  <c r="L1840" i="6"/>
  <c r="J1840" i="6"/>
  <c r="L1836" i="6"/>
  <c r="J1836" i="6"/>
  <c r="L1832" i="6"/>
  <c r="J1832" i="6"/>
  <c r="L1828" i="6"/>
  <c r="J1828" i="6"/>
  <c r="L1824" i="6"/>
  <c r="J1824" i="6"/>
  <c r="L1820" i="6"/>
  <c r="J1820" i="6"/>
  <c r="L1816" i="6"/>
  <c r="J1816" i="6"/>
  <c r="L1812" i="6"/>
  <c r="J1812" i="6"/>
  <c r="L1808" i="6"/>
  <c r="J1808" i="6"/>
  <c r="L1804" i="6"/>
  <c r="J1804" i="6"/>
  <c r="L1800" i="6"/>
  <c r="J1800" i="6"/>
  <c r="L1796" i="6"/>
  <c r="J1796" i="6"/>
  <c r="L1792" i="6"/>
  <c r="J1792" i="6"/>
  <c r="L1788" i="6"/>
  <c r="J1788" i="6"/>
  <c r="L1784" i="6"/>
  <c r="J1784" i="6"/>
  <c r="L1780" i="6"/>
  <c r="J1780" i="6"/>
  <c r="L1776" i="6"/>
  <c r="J1776" i="6"/>
  <c r="L1772" i="6"/>
  <c r="J1772" i="6"/>
  <c r="L1768" i="6"/>
  <c r="J1768" i="6"/>
  <c r="L1764" i="6"/>
  <c r="J1764" i="6"/>
  <c r="L1760" i="6"/>
  <c r="J1760" i="6"/>
  <c r="L1756" i="6"/>
  <c r="J1756" i="6"/>
  <c r="L1752" i="6"/>
  <c r="J1752" i="6"/>
  <c r="L1748" i="6"/>
  <c r="J1748" i="6"/>
  <c r="L1744" i="6"/>
  <c r="J1744" i="6"/>
  <c r="L1740" i="6"/>
  <c r="J1740" i="6"/>
  <c r="L1736" i="6"/>
  <c r="J1736" i="6"/>
  <c r="L1732" i="6"/>
  <c r="J1732" i="6"/>
  <c r="L1728" i="6"/>
  <c r="J1728" i="6"/>
  <c r="L1724" i="6"/>
  <c r="J1724" i="6"/>
  <c r="L1720" i="6"/>
  <c r="J1720" i="6"/>
  <c r="L1716" i="6"/>
  <c r="J1716" i="6"/>
  <c r="L1712" i="6"/>
  <c r="J1712" i="6"/>
  <c r="L1708" i="6"/>
  <c r="J1708" i="6"/>
  <c r="L1704" i="6"/>
  <c r="J1704" i="6"/>
  <c r="L1700" i="6"/>
  <c r="J1700" i="6"/>
  <c r="L1696" i="6"/>
  <c r="J1696" i="6"/>
  <c r="L1692" i="6"/>
  <c r="J1692" i="6"/>
  <c r="L1688" i="6"/>
  <c r="J1688" i="6"/>
  <c r="L1684" i="6"/>
  <c r="J1684" i="6"/>
  <c r="L1680" i="6"/>
  <c r="J1680" i="6"/>
  <c r="L1676" i="6"/>
  <c r="J1676" i="6"/>
  <c r="L1672" i="6"/>
  <c r="J1672" i="6"/>
  <c r="L1668" i="6"/>
  <c r="J1668" i="6"/>
  <c r="L1664" i="6"/>
  <c r="J1664" i="6"/>
  <c r="L1660" i="6"/>
  <c r="J1660" i="6"/>
  <c r="L1656" i="6"/>
  <c r="J1656" i="6"/>
  <c r="L1652" i="6"/>
  <c r="J1652" i="6"/>
  <c r="L1648" i="6"/>
  <c r="J1648" i="6"/>
  <c r="L1644" i="6"/>
  <c r="J1644" i="6"/>
  <c r="L1640" i="6"/>
  <c r="J1640" i="6"/>
  <c r="L1636" i="6"/>
  <c r="J1636" i="6"/>
  <c r="L1632" i="6"/>
  <c r="J1632" i="6"/>
  <c r="L1628" i="6"/>
  <c r="J1628" i="6"/>
  <c r="L1624" i="6"/>
  <c r="J1624" i="6"/>
  <c r="L1620" i="6"/>
  <c r="J1620" i="6"/>
  <c r="L1616" i="6"/>
  <c r="J1616" i="6"/>
  <c r="L1612" i="6"/>
  <c r="J1612" i="6"/>
  <c r="L1608" i="6"/>
  <c r="J1608" i="6"/>
  <c r="L1604" i="6"/>
  <c r="J1604" i="6"/>
  <c r="L1600" i="6"/>
  <c r="J1600" i="6"/>
  <c r="L1596" i="6"/>
  <c r="J1596" i="6"/>
  <c r="L1592" i="6"/>
  <c r="J1592" i="6"/>
  <c r="L1588" i="6"/>
  <c r="J1588" i="6"/>
  <c r="L1584" i="6"/>
  <c r="J1584" i="6"/>
  <c r="L1580" i="6"/>
  <c r="J1580" i="6"/>
  <c r="L1576" i="6"/>
  <c r="J1576" i="6"/>
  <c r="L1572" i="6"/>
  <c r="J1572" i="6"/>
  <c r="L1568" i="6"/>
  <c r="J1568" i="6"/>
  <c r="L1564" i="6"/>
  <c r="J1564" i="6"/>
  <c r="L1560" i="6"/>
  <c r="J1560" i="6"/>
  <c r="L1556" i="6"/>
  <c r="J1556" i="6"/>
  <c r="L1552" i="6"/>
  <c r="J1552" i="6"/>
  <c r="L1548" i="6"/>
  <c r="J1548" i="6"/>
  <c r="L1544" i="6"/>
  <c r="J1544" i="6"/>
  <c r="L1540" i="6"/>
  <c r="J1540" i="6"/>
  <c r="L1536" i="6"/>
  <c r="J1536" i="6"/>
  <c r="L1532" i="6"/>
  <c r="J1532" i="6"/>
  <c r="L1528" i="6"/>
  <c r="J1528" i="6"/>
  <c r="L1524" i="6"/>
  <c r="J1524" i="6"/>
  <c r="L1520" i="6"/>
  <c r="J1520" i="6"/>
  <c r="L1516" i="6"/>
  <c r="J1516" i="6"/>
  <c r="L1512" i="6"/>
  <c r="J1512" i="6"/>
  <c r="L1508" i="6"/>
  <c r="J1508" i="6"/>
  <c r="L1504" i="6"/>
  <c r="J1504" i="6"/>
  <c r="L1500" i="6"/>
  <c r="J1500" i="6"/>
  <c r="L1496" i="6"/>
  <c r="J1496" i="6"/>
  <c r="L1492" i="6"/>
  <c r="J1492" i="6"/>
  <c r="L1488" i="6"/>
  <c r="J1488" i="6"/>
  <c r="L1484" i="6"/>
  <c r="J1484" i="6"/>
  <c r="L1480" i="6"/>
  <c r="J1480" i="6"/>
  <c r="L1476" i="6"/>
  <c r="J1476" i="6"/>
  <c r="L1472" i="6"/>
  <c r="J1472" i="6"/>
  <c r="L1468" i="6"/>
  <c r="J1468" i="6"/>
  <c r="L1464" i="6"/>
  <c r="J1464" i="6"/>
  <c r="L1460" i="6"/>
  <c r="J1460" i="6"/>
  <c r="L1456" i="6"/>
  <c r="J1456" i="6"/>
  <c r="L1452" i="6"/>
  <c r="J1452" i="6"/>
  <c r="L1448" i="6"/>
  <c r="J1448" i="6"/>
  <c r="L1444" i="6"/>
  <c r="J1444" i="6"/>
  <c r="L1440" i="6"/>
  <c r="J1440" i="6"/>
  <c r="L1436" i="6"/>
  <c r="J1436" i="6"/>
  <c r="L1432" i="6"/>
  <c r="J1432" i="6"/>
  <c r="L1428" i="6"/>
  <c r="J1428" i="6"/>
  <c r="L1424" i="6"/>
  <c r="J1424" i="6"/>
  <c r="L1420" i="6"/>
  <c r="J1420" i="6"/>
  <c r="L1416" i="6"/>
  <c r="J1416" i="6"/>
  <c r="L1412" i="6"/>
  <c r="J1412" i="6"/>
  <c r="L1408" i="6"/>
  <c r="J1408" i="6"/>
  <c r="L1404" i="6"/>
  <c r="J1404" i="6"/>
  <c r="L1400" i="6"/>
  <c r="J1400" i="6"/>
  <c r="L1396" i="6"/>
  <c r="J1396" i="6"/>
  <c r="L1392" i="6"/>
  <c r="J1392" i="6"/>
  <c r="L1388" i="6"/>
  <c r="J1388" i="6"/>
  <c r="L1384" i="6"/>
  <c r="J1384" i="6"/>
  <c r="L1380" i="6"/>
  <c r="J1380" i="6"/>
  <c r="L1376" i="6"/>
  <c r="J1376" i="6"/>
  <c r="L1372" i="6"/>
  <c r="J1372" i="6"/>
  <c r="L1368" i="6"/>
  <c r="J1368" i="6"/>
  <c r="L1364" i="6"/>
  <c r="J1364" i="6"/>
  <c r="L1360" i="6"/>
  <c r="J1360" i="6"/>
  <c r="L1356" i="6"/>
  <c r="J1356" i="6"/>
  <c r="L1352" i="6"/>
  <c r="J1352" i="6"/>
  <c r="L1348" i="6"/>
  <c r="J1348" i="6"/>
  <c r="L1344" i="6"/>
  <c r="J1344" i="6"/>
  <c r="L1340" i="6"/>
  <c r="J1340" i="6"/>
  <c r="L1336" i="6"/>
  <c r="J1336" i="6"/>
  <c r="L1332" i="6"/>
  <c r="J1332" i="6"/>
  <c r="L1328" i="6"/>
  <c r="J1328" i="6"/>
  <c r="L1324" i="6"/>
  <c r="J1324" i="6"/>
  <c r="L1320" i="6"/>
  <c r="J1320" i="6"/>
  <c r="L1316" i="6"/>
  <c r="J1316" i="6"/>
  <c r="L1312" i="6"/>
  <c r="J1312" i="6"/>
  <c r="L1308" i="6"/>
  <c r="J1308" i="6"/>
  <c r="L1304" i="6"/>
  <c r="J1304" i="6"/>
  <c r="L1300" i="6"/>
  <c r="J1300" i="6"/>
  <c r="L1296" i="6"/>
  <c r="J1296" i="6"/>
  <c r="L1292" i="6"/>
  <c r="J1292" i="6"/>
  <c r="L1288" i="6"/>
  <c r="J1288" i="6"/>
  <c r="L1284" i="6"/>
  <c r="J1284" i="6"/>
  <c r="L1280" i="6"/>
  <c r="J1280" i="6"/>
  <c r="L1276" i="6"/>
  <c r="J1276" i="6"/>
  <c r="L1272" i="6"/>
  <c r="J1272" i="6"/>
  <c r="L1268" i="6"/>
  <c r="J1268" i="6"/>
  <c r="L1264" i="6"/>
  <c r="J1264" i="6"/>
  <c r="L1260" i="6"/>
  <c r="J1260" i="6"/>
  <c r="L1256" i="6"/>
  <c r="J1256" i="6"/>
  <c r="L1252" i="6"/>
  <c r="J1252" i="6"/>
  <c r="L1248" i="6"/>
  <c r="J1248" i="6"/>
  <c r="L1244" i="6"/>
  <c r="J1244" i="6"/>
  <c r="L1240" i="6"/>
  <c r="J1240" i="6"/>
  <c r="L1236" i="6"/>
  <c r="J1236" i="6"/>
  <c r="L1232" i="6"/>
  <c r="J1232" i="6"/>
  <c r="L1228" i="6"/>
  <c r="J1228" i="6"/>
  <c r="L1224" i="6"/>
  <c r="J1224" i="6"/>
  <c r="L1220" i="6"/>
  <c r="J1220" i="6"/>
  <c r="L1216" i="6"/>
  <c r="J1216" i="6"/>
  <c r="L1212" i="6"/>
  <c r="J1212" i="6"/>
  <c r="L1208" i="6"/>
  <c r="J1208" i="6"/>
  <c r="L1204" i="6"/>
  <c r="J1204" i="6"/>
  <c r="L1200" i="6"/>
  <c r="J1200" i="6"/>
  <c r="L1196" i="6"/>
  <c r="J1196" i="6"/>
  <c r="L1192" i="6"/>
  <c r="J1192" i="6"/>
  <c r="L1188" i="6"/>
  <c r="J1188" i="6"/>
  <c r="L1184" i="6"/>
  <c r="J1184" i="6"/>
  <c r="L1180" i="6"/>
  <c r="J1180" i="6"/>
  <c r="L1176" i="6"/>
  <c r="J1176" i="6"/>
  <c r="L1172" i="6"/>
  <c r="J1172" i="6"/>
  <c r="L1168" i="6"/>
  <c r="J1168" i="6"/>
  <c r="L1164" i="6"/>
  <c r="J1164" i="6"/>
  <c r="L1160" i="6"/>
  <c r="J1160" i="6"/>
  <c r="L1156" i="6"/>
  <c r="J1156" i="6"/>
  <c r="L1152" i="6"/>
  <c r="J1152" i="6"/>
  <c r="L1148" i="6"/>
  <c r="J1148" i="6"/>
  <c r="L1144" i="6"/>
  <c r="J1144" i="6"/>
  <c r="L1140" i="6"/>
  <c r="J1140" i="6"/>
  <c r="L1136" i="6"/>
  <c r="J1136" i="6"/>
  <c r="L1132" i="6"/>
  <c r="J1132" i="6"/>
  <c r="L1128" i="6"/>
  <c r="J1128" i="6"/>
  <c r="L1124" i="6"/>
  <c r="J1124" i="6"/>
  <c r="L1120" i="6"/>
  <c r="J1120" i="6"/>
  <c r="L1116" i="6"/>
  <c r="J1116" i="6"/>
  <c r="L1112" i="6"/>
  <c r="J1112" i="6"/>
  <c r="L1108" i="6"/>
  <c r="J1108" i="6"/>
  <c r="L1104" i="6"/>
  <c r="J1104" i="6"/>
  <c r="L1100" i="6"/>
  <c r="J1100" i="6"/>
  <c r="L1096" i="6"/>
  <c r="J1096" i="6"/>
  <c r="L1092" i="6"/>
  <c r="J1092" i="6"/>
  <c r="L1088" i="6"/>
  <c r="J1088" i="6"/>
  <c r="L1084" i="6"/>
  <c r="J1084" i="6"/>
  <c r="L1080" i="6"/>
  <c r="J1080" i="6"/>
  <c r="L1076" i="6"/>
  <c r="J1076" i="6"/>
  <c r="L1072" i="6"/>
  <c r="J1072" i="6"/>
  <c r="L1068" i="6"/>
  <c r="J1068" i="6"/>
  <c r="L1060" i="6"/>
  <c r="J1060" i="6"/>
  <c r="L1056" i="6"/>
  <c r="J1056" i="6"/>
  <c r="L1052" i="6"/>
  <c r="J1052" i="6"/>
  <c r="L1048" i="6"/>
  <c r="J1048" i="6"/>
  <c r="L1044" i="6"/>
  <c r="J1044" i="6"/>
  <c r="L1040" i="6"/>
  <c r="J1040" i="6"/>
  <c r="L1036" i="6"/>
  <c r="J1036" i="6"/>
  <c r="L1032" i="6"/>
  <c r="J1032" i="6"/>
  <c r="L1028" i="6"/>
  <c r="J1028" i="6"/>
  <c r="L1024" i="6"/>
  <c r="J1024" i="6"/>
  <c r="L1020" i="6"/>
  <c r="J1020" i="6"/>
  <c r="L1016" i="6"/>
  <c r="J1016" i="6"/>
  <c r="L1012" i="6"/>
  <c r="J1012" i="6"/>
  <c r="L1008" i="6"/>
  <c r="J1008" i="6"/>
  <c r="L1004" i="6"/>
  <c r="J1004" i="6"/>
  <c r="L1000" i="6"/>
  <c r="J1000" i="6"/>
  <c r="L996" i="6"/>
  <c r="J996" i="6"/>
  <c r="L992" i="6"/>
  <c r="J992" i="6"/>
  <c r="L988" i="6"/>
  <c r="J988" i="6"/>
  <c r="L984" i="6"/>
  <c r="J984" i="6"/>
  <c r="L980" i="6"/>
  <c r="J980" i="6"/>
  <c r="L976" i="6"/>
  <c r="J976" i="6"/>
  <c r="L972" i="6"/>
  <c r="J972" i="6"/>
  <c r="L968" i="6"/>
  <c r="J968" i="6"/>
  <c r="L964" i="6"/>
  <c r="J964" i="6"/>
  <c r="L960" i="6"/>
  <c r="J960" i="6"/>
  <c r="L956" i="6"/>
  <c r="J956" i="6"/>
  <c r="L952" i="6"/>
  <c r="J952" i="6"/>
  <c r="L948" i="6"/>
  <c r="J948" i="6"/>
  <c r="L944" i="6"/>
  <c r="J944" i="6"/>
  <c r="L940" i="6"/>
  <c r="J940" i="6"/>
  <c r="L936" i="6"/>
  <c r="J936" i="6"/>
  <c r="L932" i="6"/>
  <c r="J932" i="6"/>
  <c r="L928" i="6"/>
  <c r="J928" i="6"/>
  <c r="L924" i="6"/>
  <c r="J924" i="6"/>
  <c r="L920" i="6"/>
  <c r="J920" i="6"/>
  <c r="L916" i="6"/>
  <c r="J916" i="6"/>
  <c r="L912" i="6"/>
  <c r="J912" i="6"/>
  <c r="L908" i="6"/>
  <c r="J908" i="6"/>
  <c r="L904" i="6"/>
  <c r="J904" i="6"/>
  <c r="L900" i="6"/>
  <c r="J900" i="6"/>
  <c r="L896" i="6"/>
  <c r="J896" i="6"/>
  <c r="L892" i="6"/>
  <c r="J892" i="6"/>
  <c r="L888" i="6"/>
  <c r="J888" i="6"/>
  <c r="L884" i="6"/>
  <c r="J884" i="6"/>
  <c r="L880" i="6"/>
  <c r="J880" i="6"/>
  <c r="L876" i="6"/>
  <c r="J876" i="6"/>
  <c r="L872" i="6"/>
  <c r="J872" i="6"/>
  <c r="L868" i="6"/>
  <c r="J868" i="6"/>
  <c r="L864" i="6"/>
  <c r="J864" i="6"/>
  <c r="L860" i="6"/>
  <c r="J860" i="6"/>
  <c r="L856" i="6"/>
  <c r="J856" i="6"/>
  <c r="L852" i="6"/>
  <c r="J852" i="6"/>
  <c r="L848" i="6"/>
  <c r="J848" i="6"/>
  <c r="L844" i="6"/>
  <c r="J844" i="6"/>
  <c r="L840" i="6"/>
  <c r="J840" i="6"/>
  <c r="L836" i="6"/>
  <c r="J836" i="6"/>
  <c r="L832" i="6"/>
  <c r="J832" i="6"/>
  <c r="L828" i="6"/>
  <c r="J828" i="6"/>
  <c r="L824" i="6"/>
  <c r="J824" i="6"/>
  <c r="L820" i="6"/>
  <c r="J820" i="6"/>
  <c r="L816" i="6"/>
  <c r="J816" i="6"/>
  <c r="L812" i="6"/>
  <c r="J812" i="6"/>
  <c r="L808" i="6"/>
  <c r="J808" i="6"/>
  <c r="L804" i="6"/>
  <c r="J804" i="6"/>
  <c r="L800" i="6"/>
  <c r="J800" i="6"/>
  <c r="L796" i="6"/>
  <c r="J796" i="6"/>
  <c r="L792" i="6"/>
  <c r="J792" i="6"/>
  <c r="L788" i="6"/>
  <c r="J788" i="6"/>
  <c r="L784" i="6"/>
  <c r="J784" i="6"/>
  <c r="L780" i="6"/>
  <c r="J780" i="6"/>
  <c r="L776" i="6"/>
  <c r="J776" i="6"/>
  <c r="L772" i="6"/>
  <c r="J772" i="6"/>
  <c r="L768" i="6"/>
  <c r="J768" i="6"/>
  <c r="L764" i="6"/>
  <c r="J764" i="6"/>
  <c r="L760" i="6"/>
  <c r="J760" i="6"/>
  <c r="L756" i="6"/>
  <c r="J756" i="6"/>
  <c r="L752" i="6"/>
  <c r="J752" i="6"/>
  <c r="L748" i="6"/>
  <c r="J748" i="6"/>
  <c r="L744" i="6"/>
  <c r="J744" i="6"/>
  <c r="L740" i="6"/>
  <c r="J740" i="6"/>
  <c r="L736" i="6"/>
  <c r="J736" i="6"/>
  <c r="L732" i="6"/>
  <c r="J732" i="6"/>
  <c r="L728" i="6"/>
  <c r="J728" i="6"/>
  <c r="L724" i="6"/>
  <c r="J724" i="6"/>
  <c r="L720" i="6"/>
  <c r="J720" i="6"/>
  <c r="L716" i="6"/>
  <c r="J716" i="6"/>
  <c r="L712" i="6"/>
  <c r="J712" i="6"/>
  <c r="L708" i="6"/>
  <c r="J708" i="6"/>
  <c r="L704" i="6"/>
  <c r="J704" i="6"/>
  <c r="L700" i="6"/>
  <c r="J700" i="6"/>
  <c r="L696" i="6"/>
  <c r="J696" i="6"/>
  <c r="L692" i="6"/>
  <c r="J692" i="6"/>
  <c r="L688" i="6"/>
  <c r="J688" i="6"/>
  <c r="L684" i="6"/>
  <c r="J684" i="6"/>
  <c r="L680" i="6"/>
  <c r="J680" i="6"/>
  <c r="L676" i="6"/>
  <c r="J676" i="6"/>
  <c r="L672" i="6"/>
  <c r="J672" i="6"/>
  <c r="L668" i="6"/>
  <c r="J668" i="6"/>
  <c r="L664" i="6"/>
  <c r="J664" i="6"/>
  <c r="L660" i="6"/>
  <c r="J660" i="6"/>
  <c r="L656" i="6"/>
  <c r="J656" i="6"/>
  <c r="L652" i="6"/>
  <c r="J652" i="6"/>
  <c r="L648" i="6"/>
  <c r="J648" i="6"/>
  <c r="L644" i="6"/>
  <c r="J644" i="6"/>
  <c r="L640" i="6"/>
  <c r="J640" i="6"/>
  <c r="L636" i="6"/>
  <c r="J636" i="6"/>
  <c r="L632" i="6"/>
  <c r="J632" i="6"/>
  <c r="L628" i="6"/>
  <c r="J628" i="6"/>
  <c r="L624" i="6"/>
  <c r="J624" i="6"/>
  <c r="L620" i="6"/>
  <c r="J620" i="6"/>
  <c r="L616" i="6"/>
  <c r="J616" i="6"/>
  <c r="L612" i="6"/>
  <c r="J612" i="6"/>
  <c r="L608" i="6"/>
  <c r="J608" i="6"/>
  <c r="L604" i="6"/>
  <c r="J604" i="6"/>
  <c r="L600" i="6"/>
  <c r="J600" i="6"/>
  <c r="L596" i="6"/>
  <c r="J596" i="6"/>
  <c r="L592" i="6"/>
  <c r="J592" i="6"/>
  <c r="L588" i="6"/>
  <c r="J588" i="6"/>
  <c r="L584" i="6"/>
  <c r="J584" i="6"/>
  <c r="L580" i="6"/>
  <c r="J580" i="6"/>
  <c r="L576" i="6"/>
  <c r="J576" i="6"/>
  <c r="L572" i="6"/>
  <c r="J572" i="6"/>
  <c r="L568" i="6"/>
  <c r="J568" i="6"/>
  <c r="L564" i="6"/>
  <c r="J564" i="6"/>
  <c r="L560" i="6"/>
  <c r="J560" i="6"/>
  <c r="L556" i="6"/>
  <c r="J556" i="6"/>
  <c r="L552" i="6"/>
  <c r="J552" i="6"/>
  <c r="L548" i="6"/>
  <c r="J548" i="6"/>
  <c r="L544" i="6"/>
  <c r="J544" i="6"/>
  <c r="L540" i="6"/>
  <c r="J540" i="6"/>
  <c r="L536" i="6"/>
  <c r="J536" i="6"/>
  <c r="L532" i="6"/>
  <c r="J532" i="6"/>
  <c r="L528" i="6"/>
  <c r="J528" i="6"/>
  <c r="L524" i="6"/>
  <c r="J524" i="6"/>
  <c r="L520" i="6"/>
  <c r="J520" i="6"/>
  <c r="L516" i="6"/>
  <c r="J516" i="6"/>
  <c r="L512" i="6"/>
  <c r="J512" i="6"/>
  <c r="L508" i="6"/>
  <c r="J508" i="6"/>
  <c r="L504" i="6"/>
  <c r="J504" i="6"/>
  <c r="L500" i="6"/>
  <c r="J500" i="6"/>
  <c r="L496" i="6"/>
  <c r="J496" i="6"/>
  <c r="L492" i="6"/>
  <c r="J492" i="6"/>
  <c r="L488" i="6"/>
  <c r="J488" i="6"/>
  <c r="L484" i="6"/>
  <c r="J484" i="6"/>
  <c r="L480" i="6"/>
  <c r="J480" i="6"/>
  <c r="L476" i="6"/>
  <c r="J476" i="6"/>
  <c r="L472" i="6"/>
  <c r="J472" i="6"/>
  <c r="L468" i="6"/>
  <c r="J468" i="6"/>
  <c r="L464" i="6"/>
  <c r="J464" i="6"/>
  <c r="L460" i="6"/>
  <c r="J460" i="6"/>
  <c r="L456" i="6"/>
  <c r="J456" i="6"/>
  <c r="L452" i="6"/>
  <c r="J452" i="6"/>
  <c r="L448" i="6"/>
  <c r="J448" i="6"/>
  <c r="L444" i="6"/>
  <c r="J444" i="6"/>
  <c r="L440" i="6"/>
  <c r="J440" i="6"/>
  <c r="L436" i="6"/>
  <c r="J436" i="6"/>
  <c r="L432" i="6"/>
  <c r="J432" i="6"/>
  <c r="L428" i="6"/>
  <c r="J428" i="6"/>
  <c r="L424" i="6"/>
  <c r="J424" i="6"/>
  <c r="L420" i="6"/>
  <c r="J420" i="6"/>
  <c r="L416" i="6"/>
  <c r="J416" i="6"/>
  <c r="L412" i="6"/>
  <c r="J412" i="6"/>
  <c r="L408" i="6"/>
  <c r="J408" i="6"/>
  <c r="L404" i="6"/>
  <c r="J404" i="6"/>
  <c r="L400" i="6"/>
  <c r="J400" i="6"/>
  <c r="L396" i="6"/>
  <c r="J396" i="6"/>
  <c r="L392" i="6"/>
  <c r="J392" i="6"/>
  <c r="L388" i="6"/>
  <c r="J388" i="6"/>
  <c r="L384" i="6"/>
  <c r="J384" i="6"/>
  <c r="L380" i="6"/>
  <c r="J380" i="6"/>
  <c r="L376" i="6"/>
  <c r="J376" i="6"/>
  <c r="L372" i="6"/>
  <c r="J372" i="6"/>
  <c r="L368" i="6"/>
  <c r="J368" i="6"/>
  <c r="L364" i="6"/>
  <c r="J364" i="6"/>
  <c r="L360" i="6"/>
  <c r="J360" i="6"/>
  <c r="L356" i="6"/>
  <c r="J356" i="6"/>
  <c r="L352" i="6"/>
  <c r="J352" i="6"/>
  <c r="L348" i="6"/>
  <c r="J348" i="6"/>
  <c r="L344" i="6"/>
  <c r="J344" i="6"/>
  <c r="L340" i="6"/>
  <c r="J340" i="6"/>
  <c r="L336" i="6"/>
  <c r="J336" i="6"/>
  <c r="L332" i="6"/>
  <c r="J332" i="6"/>
  <c r="L328" i="6"/>
  <c r="J328" i="6"/>
  <c r="L324" i="6"/>
  <c r="J324" i="6"/>
  <c r="L320" i="6"/>
  <c r="J320" i="6"/>
  <c r="L316" i="6"/>
  <c r="J316" i="6"/>
  <c r="L312" i="6"/>
  <c r="J312" i="6"/>
  <c r="L308" i="6"/>
  <c r="J308" i="6"/>
  <c r="L304" i="6"/>
  <c r="J304" i="6"/>
  <c r="L300" i="6"/>
  <c r="J300" i="6"/>
  <c r="L296" i="6"/>
  <c r="J296" i="6"/>
  <c r="L292" i="6"/>
  <c r="J292" i="6"/>
  <c r="L288" i="6"/>
  <c r="J288" i="6"/>
  <c r="L284" i="6"/>
  <c r="J284" i="6"/>
  <c r="L280" i="6"/>
  <c r="J280" i="6"/>
  <c r="L276" i="6"/>
  <c r="J276" i="6"/>
  <c r="L272" i="6"/>
  <c r="J272" i="6"/>
  <c r="L268" i="6"/>
  <c r="J268" i="6"/>
  <c r="L264" i="6"/>
  <c r="J264" i="6"/>
  <c r="L260" i="6"/>
  <c r="J260" i="6"/>
  <c r="L256" i="6"/>
  <c r="J256" i="6"/>
  <c r="L252" i="6"/>
  <c r="J252" i="6"/>
  <c r="L248" i="6"/>
  <c r="J248" i="6"/>
  <c r="L244" i="6"/>
  <c r="J244" i="6"/>
  <c r="L240" i="6"/>
  <c r="J240" i="6"/>
  <c r="L236" i="6"/>
  <c r="J236" i="6"/>
  <c r="L232" i="6"/>
  <c r="J232" i="6"/>
  <c r="L228" i="6"/>
  <c r="J228" i="6"/>
  <c r="L224" i="6"/>
  <c r="J224" i="6"/>
  <c r="L220" i="6"/>
  <c r="J220" i="6"/>
  <c r="L216" i="6"/>
  <c r="J216" i="6"/>
  <c r="L212" i="6"/>
  <c r="J212" i="6"/>
  <c r="L208" i="6"/>
  <c r="J208" i="6"/>
  <c r="L204" i="6"/>
  <c r="J204" i="6"/>
  <c r="L200" i="6"/>
  <c r="J200" i="6"/>
  <c r="L196" i="6"/>
  <c r="J196" i="6"/>
  <c r="L192" i="6"/>
  <c r="J192" i="6"/>
  <c r="L188" i="6"/>
  <c r="J188" i="6"/>
  <c r="L184" i="6"/>
  <c r="J184" i="6"/>
  <c r="L180" i="6"/>
  <c r="J180" i="6"/>
  <c r="L176" i="6"/>
  <c r="J176" i="6"/>
  <c r="L172" i="6"/>
  <c r="J172" i="6"/>
  <c r="L168" i="6"/>
  <c r="J168" i="6"/>
  <c r="L164" i="6"/>
  <c r="J164" i="6"/>
  <c r="L160" i="6"/>
  <c r="J160" i="6"/>
  <c r="L156" i="6"/>
  <c r="J156" i="6"/>
  <c r="L152" i="6"/>
  <c r="J152" i="6"/>
  <c r="L148" i="6"/>
  <c r="J148" i="6"/>
  <c r="L144" i="6"/>
  <c r="J144" i="6"/>
  <c r="L140" i="6"/>
  <c r="J140" i="6"/>
  <c r="L136" i="6"/>
  <c r="J136" i="6"/>
  <c r="L132" i="6"/>
  <c r="J132" i="6"/>
  <c r="L128" i="6"/>
  <c r="J128" i="6"/>
  <c r="L124" i="6"/>
  <c r="J124" i="6"/>
  <c r="L120" i="6"/>
  <c r="J120" i="6"/>
  <c r="L116" i="6"/>
  <c r="J116" i="6"/>
  <c r="L112" i="6"/>
  <c r="J112" i="6"/>
  <c r="L108" i="6"/>
  <c r="J108" i="6"/>
  <c r="L104" i="6"/>
  <c r="J104" i="6"/>
  <c r="L100" i="6"/>
  <c r="J100" i="6"/>
  <c r="L96" i="6"/>
  <c r="J96" i="6"/>
  <c r="L92" i="6"/>
  <c r="J92" i="6"/>
  <c r="L88" i="6"/>
  <c r="J88" i="6"/>
  <c r="L84" i="6"/>
  <c r="J84" i="6"/>
  <c r="L80" i="6"/>
  <c r="J80" i="6"/>
  <c r="L76" i="6"/>
  <c r="J76" i="6"/>
  <c r="L72" i="6"/>
  <c r="J72" i="6"/>
  <c r="L68" i="6"/>
  <c r="J68" i="6"/>
  <c r="L64" i="6"/>
  <c r="J64" i="6"/>
  <c r="L60" i="6"/>
  <c r="J60" i="6"/>
  <c r="L56" i="6"/>
  <c r="J56" i="6"/>
  <c r="L52" i="6"/>
  <c r="J52" i="6"/>
  <c r="L48" i="6"/>
  <c r="J48" i="6"/>
  <c r="L44" i="6"/>
  <c r="J44" i="6"/>
  <c r="L40" i="6"/>
  <c r="J40" i="6"/>
  <c r="L36" i="6"/>
  <c r="J36" i="6"/>
  <c r="L32" i="6"/>
  <c r="J32" i="6"/>
  <c r="L28" i="6"/>
  <c r="J28" i="6"/>
  <c r="L24" i="6"/>
  <c r="J24" i="6"/>
  <c r="L20" i="6"/>
  <c r="J20" i="6"/>
  <c r="L16" i="6"/>
  <c r="J16" i="6"/>
  <c r="L12" i="6"/>
  <c r="J12" i="6"/>
  <c r="L8" i="6"/>
  <c r="J8" i="6"/>
  <c r="L4" i="6"/>
  <c r="J4" i="6"/>
  <c r="J2951" i="6"/>
  <c r="J2707" i="6"/>
  <c r="J2451" i="6"/>
  <c r="J2067" i="6"/>
  <c r="L321" i="6"/>
  <c r="J321" i="6"/>
  <c r="L317" i="6"/>
  <c r="J317" i="6"/>
  <c r="L313" i="6"/>
  <c r="J313" i="6"/>
  <c r="L309" i="6"/>
  <c r="J309" i="6"/>
  <c r="L305" i="6"/>
  <c r="J305" i="6"/>
  <c r="L301" i="6"/>
  <c r="J301" i="6"/>
  <c r="L297" i="6"/>
  <c r="J297" i="6"/>
  <c r="L293" i="6"/>
  <c r="J293" i="6"/>
  <c r="L289" i="6"/>
  <c r="J289" i="6"/>
  <c r="L285" i="6"/>
  <c r="J285" i="6"/>
  <c r="L281" i="6"/>
  <c r="J281" i="6"/>
  <c r="L277" i="6"/>
  <c r="J277" i="6"/>
  <c r="L273" i="6"/>
  <c r="J273" i="6"/>
  <c r="L269" i="6"/>
  <c r="J269" i="6"/>
  <c r="L265" i="6"/>
  <c r="J265" i="6"/>
  <c r="L261" i="6"/>
  <c r="J261" i="6"/>
  <c r="L257" i="6"/>
  <c r="J257" i="6"/>
  <c r="L253" i="6"/>
  <c r="J253" i="6"/>
  <c r="L249" i="6"/>
  <c r="J249" i="6"/>
  <c r="L245" i="6"/>
  <c r="J245" i="6"/>
  <c r="L241" i="6"/>
  <c r="J241" i="6"/>
  <c r="L237" i="6"/>
  <c r="J237" i="6"/>
  <c r="L233" i="6"/>
  <c r="J233" i="6"/>
  <c r="L229" i="6"/>
  <c r="J229" i="6"/>
  <c r="L225" i="6"/>
  <c r="J225" i="6"/>
  <c r="L221" i="6"/>
  <c r="J221" i="6"/>
  <c r="L217" i="6"/>
  <c r="J217" i="6"/>
  <c r="L213" i="6"/>
  <c r="J213" i="6"/>
  <c r="L209" i="6"/>
  <c r="J209" i="6"/>
  <c r="L205" i="6"/>
  <c r="J205" i="6"/>
  <c r="L201" i="6"/>
  <c r="J201" i="6"/>
  <c r="L197" i="6"/>
  <c r="J197" i="6"/>
  <c r="L193" i="6"/>
  <c r="J193" i="6"/>
  <c r="L189" i="6"/>
  <c r="J189" i="6"/>
  <c r="L185" i="6"/>
  <c r="J185" i="6"/>
  <c r="L181" i="6"/>
  <c r="J181" i="6"/>
  <c r="L177" i="6"/>
  <c r="J177" i="6"/>
  <c r="L173" i="6"/>
  <c r="J173" i="6"/>
  <c r="L169" i="6"/>
  <c r="J169" i="6"/>
  <c r="L165" i="6"/>
  <c r="J165" i="6"/>
  <c r="L161" i="6"/>
  <c r="J161" i="6"/>
  <c r="L157" i="6"/>
  <c r="J157" i="6"/>
  <c r="L153" i="6"/>
  <c r="J153" i="6"/>
  <c r="L149" i="6"/>
  <c r="J149" i="6"/>
  <c r="L145" i="6"/>
  <c r="J145" i="6"/>
  <c r="L141" i="6"/>
  <c r="J141" i="6"/>
  <c r="L137" i="6"/>
  <c r="J137" i="6"/>
  <c r="L133" i="6"/>
  <c r="J133" i="6"/>
  <c r="L129" i="6"/>
  <c r="J129" i="6"/>
  <c r="L125" i="6"/>
  <c r="J125" i="6"/>
  <c r="L121" i="6"/>
  <c r="J121" i="6"/>
  <c r="L117" i="6"/>
  <c r="J117" i="6"/>
  <c r="L113" i="6"/>
  <c r="J113" i="6"/>
  <c r="L109" i="6"/>
  <c r="J109" i="6"/>
  <c r="L105" i="6"/>
  <c r="J105" i="6"/>
  <c r="L101" i="6"/>
  <c r="J101" i="6"/>
  <c r="L97" i="6"/>
  <c r="J97" i="6"/>
  <c r="L93" i="6"/>
  <c r="J93" i="6"/>
  <c r="L89" i="6"/>
  <c r="J89" i="6"/>
  <c r="L85" i="6"/>
  <c r="J85" i="6"/>
  <c r="L81" i="6"/>
  <c r="J81" i="6"/>
  <c r="L77" i="6"/>
  <c r="J77" i="6"/>
  <c r="L73" i="6"/>
  <c r="J73" i="6"/>
  <c r="L69" i="6"/>
  <c r="J69" i="6"/>
  <c r="L65" i="6"/>
  <c r="J65" i="6"/>
  <c r="L61" i="6"/>
  <c r="J61" i="6"/>
  <c r="L57" i="6"/>
  <c r="J57" i="6"/>
  <c r="L53" i="6"/>
  <c r="J53" i="6"/>
  <c r="L49" i="6"/>
  <c r="J49" i="6"/>
  <c r="L45" i="6"/>
  <c r="J45" i="6"/>
  <c r="L41" i="6"/>
  <c r="J41" i="6"/>
  <c r="L37" i="6"/>
  <c r="J37" i="6"/>
  <c r="L33" i="6"/>
  <c r="J33" i="6"/>
  <c r="L29" i="6"/>
  <c r="J29" i="6"/>
  <c r="L25" i="6"/>
  <c r="J25" i="6"/>
  <c r="L21" i="6"/>
  <c r="J21" i="6"/>
  <c r="L17" i="6"/>
  <c r="J17" i="6"/>
  <c r="L13" i="6"/>
  <c r="J13" i="6"/>
  <c r="L9" i="6"/>
  <c r="J9" i="6"/>
  <c r="L5" i="6"/>
  <c r="J5" i="6"/>
  <c r="J2983" i="6"/>
  <c r="J2771" i="6"/>
  <c r="J2515" i="6"/>
  <c r="J2195" i="6"/>
  <c r="L2070" i="6"/>
  <c r="J2070" i="6"/>
  <c r="L2066" i="6"/>
  <c r="J2066" i="6"/>
  <c r="L2062" i="6"/>
  <c r="J2062" i="6"/>
  <c r="L2058" i="6"/>
  <c r="J2058" i="6"/>
  <c r="L2054" i="6"/>
  <c r="J2054" i="6"/>
  <c r="L2050" i="6"/>
  <c r="J2050" i="6"/>
  <c r="L2046" i="6"/>
  <c r="J2046" i="6"/>
  <c r="L2042" i="6"/>
  <c r="J2042" i="6"/>
  <c r="L2038" i="6"/>
  <c r="J2038" i="6"/>
  <c r="L2034" i="6"/>
  <c r="J2034" i="6"/>
  <c r="L2030" i="6"/>
  <c r="J2030" i="6"/>
  <c r="L2026" i="6"/>
  <c r="J2026" i="6"/>
  <c r="L2022" i="6"/>
  <c r="J2022" i="6"/>
  <c r="L2018" i="6"/>
  <c r="J2018" i="6"/>
  <c r="L2014" i="6"/>
  <c r="J2014" i="6"/>
  <c r="L2010" i="6"/>
  <c r="J2010" i="6"/>
  <c r="L2006" i="6"/>
  <c r="J2006" i="6"/>
  <c r="L2002" i="6"/>
  <c r="J2002" i="6"/>
  <c r="L1998" i="6"/>
  <c r="J1998" i="6"/>
  <c r="L1994" i="6"/>
  <c r="J1994" i="6"/>
  <c r="L1990" i="6"/>
  <c r="J1990" i="6"/>
  <c r="L1986" i="6"/>
  <c r="J1986" i="6"/>
  <c r="L1982" i="6"/>
  <c r="J1982" i="6"/>
  <c r="L1978" i="6"/>
  <c r="J1978" i="6"/>
  <c r="L1974" i="6"/>
  <c r="J1974" i="6"/>
  <c r="L1970" i="6"/>
  <c r="J1970" i="6"/>
  <c r="L1966" i="6"/>
  <c r="J1966" i="6"/>
  <c r="L1962" i="6"/>
  <c r="J1962" i="6"/>
  <c r="L1958" i="6"/>
  <c r="J1958" i="6"/>
  <c r="L1954" i="6"/>
  <c r="J1954" i="6"/>
  <c r="L1950" i="6"/>
  <c r="J1950" i="6"/>
  <c r="L1946" i="6"/>
  <c r="J1946" i="6"/>
  <c r="L1942" i="6"/>
  <c r="J1942" i="6"/>
  <c r="L1938" i="6"/>
  <c r="J1938" i="6"/>
  <c r="L1934" i="6"/>
  <c r="J1934" i="6"/>
  <c r="L1930" i="6"/>
  <c r="J1930" i="6"/>
  <c r="L1926" i="6"/>
  <c r="J1926" i="6"/>
  <c r="L1922" i="6"/>
  <c r="J1922" i="6"/>
  <c r="L1918" i="6"/>
  <c r="J1918" i="6"/>
  <c r="L1914" i="6"/>
  <c r="J1914" i="6"/>
  <c r="L1910" i="6"/>
  <c r="J1910" i="6"/>
  <c r="L1906" i="6"/>
  <c r="J1906" i="6"/>
  <c r="L1902" i="6"/>
  <c r="J1902" i="6"/>
  <c r="L1898" i="6"/>
  <c r="J1898" i="6"/>
  <c r="L1894" i="6"/>
  <c r="J1894" i="6"/>
  <c r="L1890" i="6"/>
  <c r="J1890" i="6"/>
  <c r="L1886" i="6"/>
  <c r="J1886" i="6"/>
  <c r="L1882" i="6"/>
  <c r="J1882" i="6"/>
  <c r="L1878" i="6"/>
  <c r="J1878" i="6"/>
  <c r="L1874" i="6"/>
  <c r="J1874" i="6"/>
  <c r="L1870" i="6"/>
  <c r="J1870" i="6"/>
  <c r="L1866" i="6"/>
  <c r="J1866" i="6"/>
  <c r="L1862" i="6"/>
  <c r="J1862" i="6"/>
  <c r="L1858" i="6"/>
  <c r="J1858" i="6"/>
  <c r="L1854" i="6"/>
  <c r="J1854" i="6"/>
  <c r="L1850" i="6"/>
  <c r="J1850" i="6"/>
  <c r="L1846" i="6"/>
  <c r="J1846" i="6"/>
  <c r="L1842" i="6"/>
  <c r="J1842" i="6"/>
  <c r="L1838" i="6"/>
  <c r="J1838" i="6"/>
  <c r="L1834" i="6"/>
  <c r="J1834" i="6"/>
  <c r="L1830" i="6"/>
  <c r="J1830" i="6"/>
  <c r="L1826" i="6"/>
  <c r="J1826" i="6"/>
  <c r="L1822" i="6"/>
  <c r="J1822" i="6"/>
  <c r="L1818" i="6"/>
  <c r="J1818" i="6"/>
  <c r="L1814" i="6"/>
  <c r="J1814" i="6"/>
  <c r="L1810" i="6"/>
  <c r="J1810" i="6"/>
  <c r="L1806" i="6"/>
  <c r="J1806" i="6"/>
  <c r="L1802" i="6"/>
  <c r="J1802" i="6"/>
  <c r="L1798" i="6"/>
  <c r="J1798" i="6"/>
  <c r="L1794" i="6"/>
  <c r="J1794" i="6"/>
  <c r="L1790" i="6"/>
  <c r="J1790" i="6"/>
  <c r="L1786" i="6"/>
  <c r="J1786" i="6"/>
  <c r="L1782" i="6"/>
  <c r="J1782" i="6"/>
  <c r="L1778" i="6"/>
  <c r="J1778" i="6"/>
  <c r="L1774" i="6"/>
  <c r="J1774" i="6"/>
  <c r="L1770" i="6"/>
  <c r="J1770" i="6"/>
  <c r="L1766" i="6"/>
  <c r="J1766" i="6"/>
  <c r="L1762" i="6"/>
  <c r="J1762" i="6"/>
  <c r="L1758" i="6"/>
  <c r="J1758" i="6"/>
  <c r="L1754" i="6"/>
  <c r="J1754" i="6"/>
  <c r="L1750" i="6"/>
  <c r="J1750" i="6"/>
  <c r="L1746" i="6"/>
  <c r="J1746" i="6"/>
  <c r="L1742" i="6"/>
  <c r="J1742" i="6"/>
  <c r="L1738" i="6"/>
  <c r="J1738" i="6"/>
  <c r="L1734" i="6"/>
  <c r="J1734" i="6"/>
  <c r="L1730" i="6"/>
  <c r="J1730" i="6"/>
  <c r="L1726" i="6"/>
  <c r="J1726" i="6"/>
  <c r="L1722" i="6"/>
  <c r="J1722" i="6"/>
  <c r="L1718" i="6"/>
  <c r="J1718" i="6"/>
  <c r="L1714" i="6"/>
  <c r="J1714" i="6"/>
  <c r="L1710" i="6"/>
  <c r="J1710" i="6"/>
  <c r="L1706" i="6"/>
  <c r="J1706" i="6"/>
  <c r="L1702" i="6"/>
  <c r="J1702" i="6"/>
  <c r="L1698" i="6"/>
  <c r="J1698" i="6"/>
  <c r="L1694" i="6"/>
  <c r="J1694" i="6"/>
  <c r="L1690" i="6"/>
  <c r="J1690" i="6"/>
  <c r="L1686" i="6"/>
  <c r="J1686" i="6"/>
  <c r="L1682" i="6"/>
  <c r="J1682" i="6"/>
  <c r="L1678" i="6"/>
  <c r="J1678" i="6"/>
  <c r="L1674" i="6"/>
  <c r="J1674" i="6"/>
  <c r="L1670" i="6"/>
  <c r="J1670" i="6"/>
  <c r="L1666" i="6"/>
  <c r="J1666" i="6"/>
  <c r="L1662" i="6"/>
  <c r="J1662" i="6"/>
  <c r="L1658" i="6"/>
  <c r="J1658" i="6"/>
  <c r="L1654" i="6"/>
  <c r="J1654" i="6"/>
  <c r="L1650" i="6"/>
  <c r="J1650" i="6"/>
  <c r="L1646" i="6"/>
  <c r="J1646" i="6"/>
  <c r="L1642" i="6"/>
  <c r="J1642" i="6"/>
  <c r="L1638" i="6"/>
  <c r="J1638" i="6"/>
  <c r="L1634" i="6"/>
  <c r="J1634" i="6"/>
  <c r="L1630" i="6"/>
  <c r="J1630" i="6"/>
  <c r="L1626" i="6"/>
  <c r="J1626" i="6"/>
  <c r="L1622" i="6"/>
  <c r="J1622" i="6"/>
  <c r="L1618" i="6"/>
  <c r="J1618" i="6"/>
  <c r="L1614" i="6"/>
  <c r="J1614" i="6"/>
  <c r="L1610" i="6"/>
  <c r="J1610" i="6"/>
  <c r="L1606" i="6"/>
  <c r="J1606" i="6"/>
  <c r="L1602" i="6"/>
  <c r="J1602" i="6"/>
  <c r="L1594" i="6"/>
  <c r="J1594" i="6"/>
  <c r="L1590" i="6"/>
  <c r="J1590" i="6"/>
  <c r="L1586" i="6"/>
  <c r="J1586" i="6"/>
  <c r="L1582" i="6"/>
  <c r="J1582" i="6"/>
  <c r="L1578" i="6"/>
  <c r="J1578" i="6"/>
  <c r="L1574" i="6"/>
  <c r="J1574" i="6"/>
  <c r="L1570" i="6"/>
  <c r="J1570" i="6"/>
  <c r="L1566" i="6"/>
  <c r="J1566" i="6"/>
  <c r="L1562" i="6"/>
  <c r="J1562" i="6"/>
  <c r="L1558" i="6"/>
  <c r="J1558" i="6"/>
  <c r="L1554" i="6"/>
  <c r="J1554" i="6"/>
  <c r="L1550" i="6"/>
  <c r="J1550" i="6"/>
  <c r="L1546" i="6"/>
  <c r="J1546" i="6"/>
  <c r="L1542" i="6"/>
  <c r="J1542" i="6"/>
  <c r="L1538" i="6"/>
  <c r="J1538" i="6"/>
  <c r="L1534" i="6"/>
  <c r="J1534" i="6"/>
  <c r="L1530" i="6"/>
  <c r="J1530" i="6"/>
  <c r="L1526" i="6"/>
  <c r="J1526" i="6"/>
  <c r="L1522" i="6"/>
  <c r="J1522" i="6"/>
  <c r="L1518" i="6"/>
  <c r="J1518" i="6"/>
  <c r="L1514" i="6"/>
  <c r="J1514" i="6"/>
  <c r="L1506" i="6"/>
  <c r="J1506" i="6"/>
  <c r="L1502" i="6"/>
  <c r="J1502" i="6"/>
  <c r="L1498" i="6"/>
  <c r="J1498" i="6"/>
  <c r="L1494" i="6"/>
  <c r="J1494" i="6"/>
  <c r="L1490" i="6"/>
  <c r="J1490" i="6"/>
  <c r="L1486" i="6"/>
  <c r="J1486" i="6"/>
  <c r="L1482" i="6"/>
  <c r="J1482" i="6"/>
  <c r="L1474" i="6"/>
  <c r="J1474" i="6"/>
  <c r="L1470" i="6"/>
  <c r="J1470" i="6"/>
  <c r="L1466" i="6"/>
  <c r="J1466" i="6"/>
  <c r="L1462" i="6"/>
  <c r="J1462" i="6"/>
  <c r="L1458" i="6"/>
  <c r="J1458" i="6"/>
  <c r="L1454" i="6"/>
  <c r="J1454" i="6"/>
  <c r="L1450" i="6"/>
  <c r="J1450" i="6"/>
  <c r="L1446" i="6"/>
  <c r="J1446" i="6"/>
  <c r="L1442" i="6"/>
  <c r="J1442" i="6"/>
  <c r="L1438" i="6"/>
  <c r="J1438" i="6"/>
  <c r="L1434" i="6"/>
  <c r="J1434" i="6"/>
  <c r="L1430" i="6"/>
  <c r="J1430" i="6"/>
  <c r="L1426" i="6"/>
  <c r="J1426" i="6"/>
  <c r="L1422" i="6"/>
  <c r="J1422" i="6"/>
  <c r="L1418" i="6"/>
  <c r="J1418" i="6"/>
  <c r="L1414" i="6"/>
  <c r="J1414" i="6"/>
  <c r="L1410" i="6"/>
  <c r="J1410" i="6"/>
  <c r="L1406" i="6"/>
  <c r="J1406" i="6"/>
  <c r="L1402" i="6"/>
  <c r="J1402" i="6"/>
  <c r="L1398" i="6"/>
  <c r="J1398" i="6"/>
  <c r="L1394" i="6"/>
  <c r="J1394" i="6"/>
  <c r="L1390" i="6"/>
  <c r="J1390" i="6"/>
  <c r="L1386" i="6"/>
  <c r="J1386" i="6"/>
  <c r="L1378" i="6"/>
  <c r="J1378" i="6"/>
  <c r="L1374" i="6"/>
  <c r="J1374" i="6"/>
  <c r="L1370" i="6"/>
  <c r="J1370" i="6"/>
  <c r="L1366" i="6"/>
  <c r="J1366" i="6"/>
  <c r="L1362" i="6"/>
  <c r="J1362" i="6"/>
  <c r="L1358" i="6"/>
  <c r="J1358" i="6"/>
  <c r="L1354" i="6"/>
  <c r="J1354" i="6"/>
  <c r="L1346" i="6"/>
  <c r="J1346" i="6"/>
  <c r="L1342" i="6"/>
  <c r="J1342" i="6"/>
  <c r="L1338" i="6"/>
  <c r="J1338" i="6"/>
  <c r="L1334" i="6"/>
  <c r="J1334" i="6"/>
  <c r="L1330" i="6"/>
  <c r="J1330" i="6"/>
  <c r="L1326" i="6"/>
  <c r="J1326" i="6"/>
  <c r="L1322" i="6"/>
  <c r="J1322" i="6"/>
  <c r="L1318" i="6"/>
  <c r="J1318" i="6"/>
  <c r="L1314" i="6"/>
  <c r="J1314" i="6"/>
  <c r="L1310" i="6"/>
  <c r="J1310" i="6"/>
  <c r="L1306" i="6"/>
  <c r="J1306" i="6"/>
  <c r="L1302" i="6"/>
  <c r="J1302" i="6"/>
  <c r="L1298" i="6"/>
  <c r="J1298" i="6"/>
  <c r="L1294" i="6"/>
  <c r="J1294" i="6"/>
  <c r="L1290" i="6"/>
  <c r="J1290" i="6"/>
  <c r="L1286" i="6"/>
  <c r="J1286" i="6"/>
  <c r="L1282" i="6"/>
  <c r="J1282" i="6"/>
  <c r="L1278" i="6"/>
  <c r="J1278" i="6"/>
  <c r="L1274" i="6"/>
  <c r="J1274" i="6"/>
  <c r="L1270" i="6"/>
  <c r="J1270" i="6"/>
  <c r="L1266" i="6"/>
  <c r="J1266" i="6"/>
  <c r="L1262" i="6"/>
  <c r="J1262" i="6"/>
  <c r="L1258" i="6"/>
  <c r="J1258" i="6"/>
  <c r="L1254" i="6"/>
  <c r="J1254" i="6"/>
  <c r="L1250" i="6"/>
  <c r="J1250" i="6"/>
  <c r="L1246" i="6"/>
  <c r="J1246" i="6"/>
  <c r="L1242" i="6"/>
  <c r="J1242" i="6"/>
  <c r="L1238" i="6"/>
  <c r="J1238" i="6"/>
  <c r="L1234" i="6"/>
  <c r="J1234" i="6"/>
  <c r="L1230" i="6"/>
  <c r="J1230" i="6"/>
  <c r="L1226" i="6"/>
  <c r="J1226" i="6"/>
  <c r="L1222" i="6"/>
  <c r="J1222" i="6"/>
  <c r="L1218" i="6"/>
  <c r="J1218" i="6"/>
  <c r="L1214" i="6"/>
  <c r="J1214" i="6"/>
  <c r="L1210" i="6"/>
  <c r="J1210" i="6"/>
  <c r="L1206" i="6"/>
  <c r="J1206" i="6"/>
  <c r="L1202" i="6"/>
  <c r="J1202" i="6"/>
  <c r="L1198" i="6"/>
  <c r="J1198" i="6"/>
  <c r="L1194" i="6"/>
  <c r="J1194" i="6"/>
  <c r="L1190" i="6"/>
  <c r="J1190" i="6"/>
  <c r="L1186" i="6"/>
  <c r="J1186" i="6"/>
  <c r="L1182" i="6"/>
  <c r="J1182" i="6"/>
  <c r="L1178" i="6"/>
  <c r="J1178" i="6"/>
  <c r="L1174" i="6"/>
  <c r="J1174" i="6"/>
  <c r="L1170" i="6"/>
  <c r="J1170" i="6"/>
  <c r="L1166" i="6"/>
  <c r="J1166" i="6"/>
  <c r="L1162" i="6"/>
  <c r="J1162" i="6"/>
  <c r="L1158" i="6"/>
  <c r="J1158" i="6"/>
  <c r="L1154" i="6"/>
  <c r="J1154" i="6"/>
  <c r="L1150" i="6"/>
  <c r="J1150" i="6"/>
  <c r="L1146" i="6"/>
  <c r="J1146" i="6"/>
  <c r="L1142" i="6"/>
  <c r="J1142" i="6"/>
  <c r="L1138" i="6"/>
  <c r="J1138" i="6"/>
  <c r="L1134" i="6"/>
  <c r="J1134" i="6"/>
  <c r="L1130" i="6"/>
  <c r="J1130" i="6"/>
  <c r="L1126" i="6"/>
  <c r="J1126" i="6"/>
  <c r="L1122" i="6"/>
  <c r="J1122" i="6"/>
  <c r="L1118" i="6"/>
  <c r="J1118" i="6"/>
  <c r="L1114" i="6"/>
  <c r="J1114" i="6"/>
  <c r="L1110" i="6"/>
  <c r="J1110" i="6"/>
  <c r="L1106" i="6"/>
  <c r="J1106" i="6"/>
  <c r="L1102" i="6"/>
  <c r="J1102" i="6"/>
  <c r="L1098" i="6"/>
  <c r="J1098" i="6"/>
  <c r="L1094" i="6"/>
  <c r="J1094" i="6"/>
  <c r="L1090" i="6"/>
  <c r="J1090" i="6"/>
  <c r="L1086" i="6"/>
  <c r="J1086" i="6"/>
  <c r="L1082" i="6"/>
  <c r="J1082" i="6"/>
  <c r="L1078" i="6"/>
  <c r="J1078" i="6"/>
  <c r="L1074" i="6"/>
  <c r="J1074" i="6"/>
  <c r="L1070" i="6"/>
  <c r="J1070" i="6"/>
  <c r="L1066" i="6"/>
  <c r="J1066" i="6"/>
  <c r="L1062" i="6"/>
  <c r="J1062" i="6"/>
  <c r="L1058" i="6"/>
  <c r="J1058" i="6"/>
  <c r="L1054" i="6"/>
  <c r="J1054" i="6"/>
  <c r="L1050" i="6"/>
  <c r="J1050" i="6"/>
  <c r="L1046" i="6"/>
  <c r="J1046" i="6"/>
  <c r="L1042" i="6"/>
  <c r="J1042" i="6"/>
  <c r="L1038" i="6"/>
  <c r="J1038" i="6"/>
  <c r="L1034" i="6"/>
  <c r="J1034" i="6"/>
  <c r="L1030" i="6"/>
  <c r="J1030" i="6"/>
  <c r="J1827" i="6"/>
  <c r="J1699" i="6"/>
  <c r="J1510" i="6"/>
  <c r="L1823" i="6"/>
  <c r="J1823" i="6"/>
  <c r="L1819" i="6"/>
  <c r="J1819" i="6"/>
  <c r="L1815" i="6"/>
  <c r="J1815" i="6"/>
  <c r="L1807" i="6"/>
  <c r="J1807" i="6"/>
  <c r="L1803" i="6"/>
  <c r="J1803" i="6"/>
  <c r="L1799" i="6"/>
  <c r="J1799" i="6"/>
  <c r="L1795" i="6"/>
  <c r="J1795" i="6"/>
  <c r="L1791" i="6"/>
  <c r="J1791" i="6"/>
  <c r="L1787" i="6"/>
  <c r="J1787" i="6"/>
  <c r="L1783" i="6"/>
  <c r="J1783" i="6"/>
  <c r="L1779" i="6"/>
  <c r="J1779" i="6"/>
  <c r="L1775" i="6"/>
  <c r="J1775" i="6"/>
  <c r="L1771" i="6"/>
  <c r="J1771" i="6"/>
  <c r="L1767" i="6"/>
  <c r="J1767" i="6"/>
  <c r="L1759" i="6"/>
  <c r="J1759" i="6"/>
  <c r="L1755" i="6"/>
  <c r="J1755" i="6"/>
  <c r="L1751" i="6"/>
  <c r="J1751" i="6"/>
  <c r="L1743" i="6"/>
  <c r="J1743" i="6"/>
  <c r="L1739" i="6"/>
  <c r="J1739" i="6"/>
  <c r="L1735" i="6"/>
  <c r="J1735" i="6"/>
  <c r="L1731" i="6"/>
  <c r="J1731" i="6"/>
  <c r="L1727" i="6"/>
  <c r="J1727" i="6"/>
  <c r="L1723" i="6"/>
  <c r="J1723" i="6"/>
  <c r="L1719" i="6"/>
  <c r="J1719" i="6"/>
  <c r="L1715" i="6"/>
  <c r="J1715" i="6"/>
  <c r="L1711" i="6"/>
  <c r="J1711" i="6"/>
  <c r="L1707" i="6"/>
  <c r="J1707" i="6"/>
  <c r="L1703" i="6"/>
  <c r="J1703" i="6"/>
  <c r="L1695" i="6"/>
  <c r="J1695" i="6"/>
  <c r="L1691" i="6"/>
  <c r="J1691" i="6"/>
  <c r="L1687" i="6"/>
  <c r="J1687" i="6"/>
  <c r="L1679" i="6"/>
  <c r="J1679" i="6"/>
  <c r="L1675" i="6"/>
  <c r="J1675" i="6"/>
  <c r="L1671" i="6"/>
  <c r="J1671" i="6"/>
  <c r="L1667" i="6"/>
  <c r="J1667" i="6"/>
  <c r="L1663" i="6"/>
  <c r="J1663" i="6"/>
  <c r="L1659" i="6"/>
  <c r="J1659" i="6"/>
  <c r="L1655" i="6"/>
  <c r="J1655" i="6"/>
  <c r="L1651" i="6"/>
  <c r="J1651" i="6"/>
  <c r="L1647" i="6"/>
  <c r="J1647" i="6"/>
  <c r="L1643" i="6"/>
  <c r="J1643" i="6"/>
  <c r="L1639" i="6"/>
  <c r="J1639" i="6"/>
  <c r="L1635" i="6"/>
  <c r="J1635" i="6"/>
  <c r="L1631" i="6"/>
  <c r="J1631" i="6"/>
  <c r="L1627" i="6"/>
  <c r="J1627" i="6"/>
  <c r="L1623" i="6"/>
  <c r="J1623" i="6"/>
  <c r="L1615" i="6"/>
  <c r="J1615" i="6"/>
  <c r="L1611" i="6"/>
  <c r="J1611" i="6"/>
  <c r="L1607" i="6"/>
  <c r="J1607" i="6"/>
  <c r="L1603" i="6"/>
  <c r="J1603" i="6"/>
  <c r="L1599" i="6"/>
  <c r="J1599" i="6"/>
  <c r="L1595" i="6"/>
  <c r="J1595" i="6"/>
  <c r="L1591" i="6"/>
  <c r="J1591" i="6"/>
  <c r="L1587" i="6"/>
  <c r="J1587" i="6"/>
  <c r="L1583" i="6"/>
  <c r="J1583" i="6"/>
  <c r="L1579" i="6"/>
  <c r="J1579" i="6"/>
  <c r="L1575" i="6"/>
  <c r="J1575" i="6"/>
  <c r="L1571" i="6"/>
  <c r="J1571" i="6"/>
  <c r="L1567" i="6"/>
  <c r="J1567" i="6"/>
  <c r="L1563" i="6"/>
  <c r="J1563" i="6"/>
  <c r="L1559" i="6"/>
  <c r="J1559" i="6"/>
  <c r="L1555" i="6"/>
  <c r="J1555" i="6"/>
  <c r="L1551" i="6"/>
  <c r="J1551" i="6"/>
  <c r="L1547" i="6"/>
  <c r="J1547" i="6"/>
  <c r="L1543" i="6"/>
  <c r="J1543" i="6"/>
  <c r="L1539" i="6"/>
  <c r="J1539" i="6"/>
  <c r="L1535" i="6"/>
  <c r="J1535" i="6"/>
  <c r="L1531" i="6"/>
  <c r="J1531" i="6"/>
  <c r="L1527" i="6"/>
  <c r="J1527" i="6"/>
  <c r="L1523" i="6"/>
  <c r="J1523" i="6"/>
  <c r="L1519" i="6"/>
  <c r="J1519" i="6"/>
  <c r="L1515" i="6"/>
  <c r="J1515" i="6"/>
  <c r="L1511" i="6"/>
  <c r="J1511" i="6"/>
  <c r="L1507" i="6"/>
  <c r="J1507" i="6"/>
  <c r="L1503" i="6"/>
  <c r="J1503" i="6"/>
  <c r="L1499" i="6"/>
  <c r="J1499" i="6"/>
  <c r="L1495" i="6"/>
  <c r="J1495" i="6"/>
  <c r="L1491" i="6"/>
  <c r="J1491" i="6"/>
  <c r="L1487" i="6"/>
  <c r="J1487" i="6"/>
  <c r="L1483" i="6"/>
  <c r="J1483" i="6"/>
  <c r="L1479" i="6"/>
  <c r="J1479" i="6"/>
  <c r="L1475" i="6"/>
  <c r="J1475" i="6"/>
  <c r="L1471" i="6"/>
  <c r="J1471" i="6"/>
  <c r="L1467" i="6"/>
  <c r="J1467" i="6"/>
  <c r="L1463" i="6"/>
  <c r="J1463" i="6"/>
  <c r="L1459" i="6"/>
  <c r="J1459" i="6"/>
  <c r="L1455" i="6"/>
  <c r="J1455" i="6"/>
  <c r="L1451" i="6"/>
  <c r="J1451" i="6"/>
  <c r="L1447" i="6"/>
  <c r="J1447" i="6"/>
  <c r="L1443" i="6"/>
  <c r="J1443" i="6"/>
  <c r="L1439" i="6"/>
  <c r="J1439" i="6"/>
  <c r="L1435" i="6"/>
  <c r="J1435" i="6"/>
  <c r="L1431" i="6"/>
  <c r="J1431" i="6"/>
  <c r="L1427" i="6"/>
  <c r="J1427" i="6"/>
  <c r="L1423" i="6"/>
  <c r="J1423" i="6"/>
  <c r="L1419" i="6"/>
  <c r="J1419" i="6"/>
  <c r="L1415" i="6"/>
  <c r="J1415" i="6"/>
  <c r="L1411" i="6"/>
  <c r="J1411" i="6"/>
  <c r="L1407" i="6"/>
  <c r="J1407" i="6"/>
  <c r="L1403" i="6"/>
  <c r="J1403" i="6"/>
  <c r="L1399" i="6"/>
  <c r="J1399" i="6"/>
  <c r="L1395" i="6"/>
  <c r="J1395" i="6"/>
  <c r="L1391" i="6"/>
  <c r="J1391" i="6"/>
  <c r="L1387" i="6"/>
  <c r="J1387" i="6"/>
  <c r="L1383" i="6"/>
  <c r="J1383" i="6"/>
  <c r="L1379" i="6"/>
  <c r="J1379" i="6"/>
  <c r="L1375" i="6"/>
  <c r="J1375" i="6"/>
  <c r="L1371" i="6"/>
  <c r="J1371" i="6"/>
  <c r="L1367" i="6"/>
  <c r="J1367" i="6"/>
  <c r="L1363" i="6"/>
  <c r="J1363" i="6"/>
  <c r="L1359" i="6"/>
  <c r="J1359" i="6"/>
  <c r="L1355" i="6"/>
  <c r="J1355" i="6"/>
  <c r="L1351" i="6"/>
  <c r="J1351" i="6"/>
  <c r="L1347" i="6"/>
  <c r="J1347" i="6"/>
  <c r="L1343" i="6"/>
  <c r="J1343" i="6"/>
  <c r="L1339" i="6"/>
  <c r="J1339" i="6"/>
  <c r="L1335" i="6"/>
  <c r="J1335" i="6"/>
  <c r="L1331" i="6"/>
  <c r="J1331" i="6"/>
  <c r="L1327" i="6"/>
  <c r="J1327" i="6"/>
  <c r="L1323" i="6"/>
  <c r="J1323" i="6"/>
  <c r="L1319" i="6"/>
  <c r="J1319" i="6"/>
  <c r="L1315" i="6"/>
  <c r="J1315" i="6"/>
  <c r="L1311" i="6"/>
  <c r="J1311" i="6"/>
  <c r="L1307" i="6"/>
  <c r="J1307" i="6"/>
  <c r="L1303" i="6"/>
  <c r="J1303" i="6"/>
  <c r="L1299" i="6"/>
  <c r="J1299" i="6"/>
  <c r="L1295" i="6"/>
  <c r="J1295" i="6"/>
  <c r="L1291" i="6"/>
  <c r="J1291" i="6"/>
  <c r="L1287" i="6"/>
  <c r="J1287" i="6"/>
  <c r="L1283" i="6"/>
  <c r="J1283" i="6"/>
  <c r="L1279" i="6"/>
  <c r="J1279" i="6"/>
  <c r="L1275" i="6"/>
  <c r="J1275" i="6"/>
  <c r="L1271" i="6"/>
  <c r="J1271" i="6"/>
  <c r="L1267" i="6"/>
  <c r="J1267" i="6"/>
  <c r="L1263" i="6"/>
  <c r="J1263" i="6"/>
  <c r="L1259" i="6"/>
  <c r="J1259" i="6"/>
  <c r="L1255" i="6"/>
  <c r="J1255" i="6"/>
  <c r="L1251" i="6"/>
  <c r="J1251" i="6"/>
  <c r="L1247" i="6"/>
  <c r="J1247" i="6"/>
  <c r="L1243" i="6"/>
  <c r="J1243" i="6"/>
  <c r="L1239" i="6"/>
  <c r="J1239" i="6"/>
  <c r="L1235" i="6"/>
  <c r="J1235" i="6"/>
  <c r="L1231" i="6"/>
  <c r="J1231" i="6"/>
  <c r="L1227" i="6"/>
  <c r="J1227" i="6"/>
  <c r="L1223" i="6"/>
  <c r="J1223" i="6"/>
  <c r="L1219" i="6"/>
  <c r="J1219" i="6"/>
  <c r="L1215" i="6"/>
  <c r="J1215" i="6"/>
  <c r="L1211" i="6"/>
  <c r="J1211" i="6"/>
  <c r="L1207" i="6"/>
  <c r="J1207" i="6"/>
  <c r="L1203" i="6"/>
  <c r="J1203" i="6"/>
  <c r="L1199" i="6"/>
  <c r="J1199" i="6"/>
  <c r="L1195" i="6"/>
  <c r="J1195" i="6"/>
  <c r="L1191" i="6"/>
  <c r="J1191" i="6"/>
  <c r="L1187" i="6"/>
  <c r="J1187" i="6"/>
  <c r="L1183" i="6"/>
  <c r="J1183" i="6"/>
  <c r="L1179" i="6"/>
  <c r="J1179" i="6"/>
  <c r="L1175" i="6"/>
  <c r="J1175" i="6"/>
  <c r="L1171" i="6"/>
  <c r="J1171" i="6"/>
  <c r="L1167" i="6"/>
  <c r="J1167" i="6"/>
  <c r="L1163" i="6"/>
  <c r="J1163" i="6"/>
  <c r="L1159" i="6"/>
  <c r="J1159" i="6"/>
  <c r="L1155" i="6"/>
  <c r="J1155" i="6"/>
  <c r="L1151" i="6"/>
  <c r="J1151" i="6"/>
  <c r="L1147" i="6"/>
  <c r="J1147" i="6"/>
  <c r="L1143" i="6"/>
  <c r="J1143" i="6"/>
  <c r="L1139" i="6"/>
  <c r="J1139" i="6"/>
  <c r="L1135" i="6"/>
  <c r="J1135" i="6"/>
  <c r="L1131" i="6"/>
  <c r="J1131" i="6"/>
  <c r="L1127" i="6"/>
  <c r="J1127" i="6"/>
  <c r="L1123" i="6"/>
  <c r="J1123" i="6"/>
  <c r="L1119" i="6"/>
  <c r="J1119" i="6"/>
  <c r="L1115" i="6"/>
  <c r="J1115" i="6"/>
  <c r="L1111" i="6"/>
  <c r="J1111" i="6"/>
  <c r="L1107" i="6"/>
  <c r="J1107" i="6"/>
  <c r="L1103" i="6"/>
  <c r="J1103" i="6"/>
  <c r="L1099" i="6"/>
  <c r="J1099" i="6"/>
  <c r="L1095" i="6"/>
  <c r="J1095" i="6"/>
  <c r="L1091" i="6"/>
  <c r="J1091" i="6"/>
  <c r="L1087" i="6"/>
  <c r="J1087" i="6"/>
  <c r="L1083" i="6"/>
  <c r="J1083" i="6"/>
  <c r="L1079" i="6"/>
  <c r="J1079" i="6"/>
  <c r="L1075" i="6"/>
  <c r="J1075" i="6"/>
  <c r="L1071" i="6"/>
  <c r="J1071" i="6"/>
  <c r="L1067" i="6"/>
  <c r="J1067" i="6"/>
  <c r="L1063" i="6"/>
  <c r="J1063" i="6"/>
  <c r="L1059" i="6"/>
  <c r="J1059" i="6"/>
  <c r="L1055" i="6"/>
  <c r="J1055" i="6"/>
  <c r="L1051" i="6"/>
  <c r="J1051" i="6"/>
  <c r="L1047" i="6"/>
  <c r="J1047" i="6"/>
  <c r="L1043" i="6"/>
  <c r="J1043" i="6"/>
  <c r="L1039" i="6"/>
  <c r="J1039" i="6"/>
  <c r="L1035" i="6"/>
  <c r="J1035" i="6"/>
  <c r="L1031" i="6"/>
  <c r="J1031" i="6"/>
  <c r="L1027" i="6"/>
  <c r="J1027" i="6"/>
  <c r="L1023" i="6"/>
  <c r="J1023" i="6"/>
  <c r="L1019" i="6"/>
  <c r="J1019" i="6"/>
  <c r="L1015" i="6"/>
  <c r="J1015" i="6"/>
  <c r="L1011" i="6"/>
  <c r="J1011" i="6"/>
  <c r="L1007" i="6"/>
  <c r="J1007" i="6"/>
  <c r="L1003" i="6"/>
  <c r="J1003" i="6"/>
  <c r="L999" i="6"/>
  <c r="J999" i="6"/>
  <c r="L995" i="6"/>
  <c r="J995" i="6"/>
  <c r="L991" i="6"/>
  <c r="J991" i="6"/>
  <c r="L987" i="6"/>
  <c r="J987" i="6"/>
  <c r="L983" i="6"/>
  <c r="J983" i="6"/>
  <c r="L979" i="6"/>
  <c r="J979" i="6"/>
  <c r="L975" i="6"/>
  <c r="J975" i="6"/>
  <c r="L971" i="6"/>
  <c r="J971" i="6"/>
  <c r="L967" i="6"/>
  <c r="J967" i="6"/>
  <c r="L963" i="6"/>
  <c r="J963" i="6"/>
  <c r="L959" i="6"/>
  <c r="J959" i="6"/>
  <c r="L955" i="6"/>
  <c r="J955" i="6"/>
  <c r="L951" i="6"/>
  <c r="J951" i="6"/>
  <c r="L947" i="6"/>
  <c r="J947" i="6"/>
  <c r="L943" i="6"/>
  <c r="J943" i="6"/>
  <c r="L939" i="6"/>
  <c r="J939" i="6"/>
  <c r="L935" i="6"/>
  <c r="J935" i="6"/>
  <c r="L931" i="6"/>
  <c r="J931" i="6"/>
  <c r="L927" i="6"/>
  <c r="J927" i="6"/>
  <c r="L923" i="6"/>
  <c r="J923" i="6"/>
  <c r="L919" i="6"/>
  <c r="J919" i="6"/>
  <c r="L915" i="6"/>
  <c r="J915" i="6"/>
  <c r="L911" i="6"/>
  <c r="J911" i="6"/>
  <c r="L907" i="6"/>
  <c r="J907" i="6"/>
  <c r="L903" i="6"/>
  <c r="J903" i="6"/>
  <c r="L899" i="6"/>
  <c r="J899" i="6"/>
  <c r="L895" i="6"/>
  <c r="J895" i="6"/>
  <c r="L891" i="6"/>
  <c r="J891" i="6"/>
  <c r="L887" i="6"/>
  <c r="J887" i="6"/>
  <c r="L883" i="6"/>
  <c r="J883" i="6"/>
  <c r="L879" i="6"/>
  <c r="J879" i="6"/>
  <c r="L875" i="6"/>
  <c r="J875" i="6"/>
  <c r="L871" i="6"/>
  <c r="J871" i="6"/>
  <c r="J1747" i="6"/>
  <c r="J1598" i="6"/>
  <c r="J1350" i="6"/>
  <c r="J1763" i="6"/>
  <c r="J1619" i="6"/>
  <c r="J1382" i="6"/>
  <c r="L1026" i="6"/>
  <c r="J1026" i="6"/>
  <c r="L1022" i="6"/>
  <c r="J1022" i="6"/>
  <c r="L1018" i="6"/>
  <c r="J1018" i="6"/>
  <c r="L1014" i="6"/>
  <c r="J1014" i="6"/>
  <c r="L1010" i="6"/>
  <c r="J1010" i="6"/>
  <c r="L1006" i="6"/>
  <c r="J1006" i="6"/>
  <c r="L1002" i="6"/>
  <c r="J1002" i="6"/>
  <c r="L998" i="6"/>
  <c r="J998" i="6"/>
  <c r="L994" i="6"/>
  <c r="J994" i="6"/>
  <c r="L990" i="6"/>
  <c r="J990" i="6"/>
  <c r="L986" i="6"/>
  <c r="J986" i="6"/>
  <c r="L982" i="6"/>
  <c r="J982" i="6"/>
  <c r="L978" i="6"/>
  <c r="J978" i="6"/>
  <c r="L974" i="6"/>
  <c r="J974" i="6"/>
  <c r="L970" i="6"/>
  <c r="J970" i="6"/>
  <c r="L966" i="6"/>
  <c r="J966" i="6"/>
  <c r="L962" i="6"/>
  <c r="J962" i="6"/>
  <c r="L958" i="6"/>
  <c r="J958" i="6"/>
  <c r="L954" i="6"/>
  <c r="J954" i="6"/>
  <c r="L950" i="6"/>
  <c r="J950" i="6"/>
  <c r="L946" i="6"/>
  <c r="J946" i="6"/>
  <c r="L942" i="6"/>
  <c r="J942" i="6"/>
  <c r="L938" i="6"/>
  <c r="J938" i="6"/>
  <c r="L934" i="6"/>
  <c r="J934" i="6"/>
  <c r="L930" i="6"/>
  <c r="J930" i="6"/>
  <c r="L926" i="6"/>
  <c r="J926" i="6"/>
  <c r="L922" i="6"/>
  <c r="J922" i="6"/>
  <c r="L918" i="6"/>
  <c r="J918" i="6"/>
  <c r="L914" i="6"/>
  <c r="J914" i="6"/>
  <c r="L910" i="6"/>
  <c r="J910" i="6"/>
  <c r="L906" i="6"/>
  <c r="J906" i="6"/>
  <c r="L902" i="6"/>
  <c r="J902" i="6"/>
  <c r="L898" i="6"/>
  <c r="J898" i="6"/>
  <c r="L894" i="6"/>
  <c r="J894" i="6"/>
  <c r="L890" i="6"/>
  <c r="J890" i="6"/>
  <c r="L886" i="6"/>
  <c r="J886" i="6"/>
  <c r="L882" i="6"/>
  <c r="J882" i="6"/>
  <c r="L878" i="6"/>
  <c r="J878" i="6"/>
  <c r="L874" i="6"/>
  <c r="J874" i="6"/>
  <c r="L870" i="6"/>
  <c r="J870" i="6"/>
  <c r="L866" i="6"/>
  <c r="J866" i="6"/>
  <c r="L862" i="6"/>
  <c r="J862" i="6"/>
  <c r="L858" i="6"/>
  <c r="J858" i="6"/>
  <c r="L854" i="6"/>
  <c r="J854" i="6"/>
  <c r="L850" i="6"/>
  <c r="J850" i="6"/>
  <c r="L846" i="6"/>
  <c r="J846" i="6"/>
  <c r="L842" i="6"/>
  <c r="J842" i="6"/>
  <c r="L838" i="6"/>
  <c r="J838" i="6"/>
  <c r="L834" i="6"/>
  <c r="J834" i="6"/>
  <c r="L830" i="6"/>
  <c r="J830" i="6"/>
  <c r="L826" i="6"/>
  <c r="J826" i="6"/>
  <c r="L822" i="6"/>
  <c r="J822" i="6"/>
  <c r="L818" i="6"/>
  <c r="J818" i="6"/>
  <c r="L814" i="6"/>
  <c r="J814" i="6"/>
  <c r="L810" i="6"/>
  <c r="J810" i="6"/>
  <c r="L806" i="6"/>
  <c r="J806" i="6"/>
  <c r="L802" i="6"/>
  <c r="J802" i="6"/>
  <c r="L798" i="6"/>
  <c r="J798" i="6"/>
  <c r="L794" i="6"/>
  <c r="J794" i="6"/>
  <c r="L790" i="6"/>
  <c r="J790" i="6"/>
  <c r="L786" i="6"/>
  <c r="J786" i="6"/>
  <c r="L782" i="6"/>
  <c r="J782" i="6"/>
  <c r="L778" i="6"/>
  <c r="J778" i="6"/>
  <c r="L774" i="6"/>
  <c r="J774" i="6"/>
  <c r="L770" i="6"/>
  <c r="J770" i="6"/>
  <c r="L766" i="6"/>
  <c r="J766" i="6"/>
  <c r="L762" i="6"/>
  <c r="J762" i="6"/>
  <c r="L758" i="6"/>
  <c r="J758" i="6"/>
  <c r="L754" i="6"/>
  <c r="J754" i="6"/>
  <c r="L750" i="6"/>
  <c r="J750" i="6"/>
  <c r="L746" i="6"/>
  <c r="J746" i="6"/>
  <c r="L742" i="6"/>
  <c r="J742" i="6"/>
  <c r="L738" i="6"/>
  <c r="J738" i="6"/>
  <c r="L734" i="6"/>
  <c r="J734" i="6"/>
  <c r="L730" i="6"/>
  <c r="J730" i="6"/>
  <c r="L726" i="6"/>
  <c r="J726" i="6"/>
  <c r="L722" i="6"/>
  <c r="J722" i="6"/>
  <c r="L718" i="6"/>
  <c r="J718" i="6"/>
  <c r="L714" i="6"/>
  <c r="J714" i="6"/>
  <c r="L710" i="6"/>
  <c r="J710" i="6"/>
  <c r="L706" i="6"/>
  <c r="J706" i="6"/>
  <c r="L702" i="6"/>
  <c r="J702" i="6"/>
  <c r="L698" i="6"/>
  <c r="J698" i="6"/>
  <c r="L694" i="6"/>
  <c r="J694" i="6"/>
  <c r="L690" i="6"/>
  <c r="J690" i="6"/>
  <c r="L686" i="6"/>
  <c r="J686" i="6"/>
  <c r="L682" i="6"/>
  <c r="J682" i="6"/>
  <c r="L678" i="6"/>
  <c r="J678" i="6"/>
  <c r="L674" i="6"/>
  <c r="J674" i="6"/>
  <c r="L670" i="6"/>
  <c r="J670" i="6"/>
  <c r="L666" i="6"/>
  <c r="J666" i="6"/>
  <c r="L662" i="6"/>
  <c r="J662" i="6"/>
  <c r="L658" i="6"/>
  <c r="J658" i="6"/>
  <c r="L654" i="6"/>
  <c r="J654" i="6"/>
  <c r="L650" i="6"/>
  <c r="J650" i="6"/>
  <c r="L646" i="6"/>
  <c r="J646" i="6"/>
  <c r="L642" i="6"/>
  <c r="J642" i="6"/>
  <c r="L638" i="6"/>
  <c r="J638" i="6"/>
  <c r="L634" i="6"/>
  <c r="J634" i="6"/>
  <c r="L630" i="6"/>
  <c r="J630" i="6"/>
  <c r="L626" i="6"/>
  <c r="J626" i="6"/>
  <c r="L622" i="6"/>
  <c r="J622" i="6"/>
  <c r="L618" i="6"/>
  <c r="J618" i="6"/>
  <c r="L614" i="6"/>
  <c r="J614" i="6"/>
  <c r="L610" i="6"/>
  <c r="J610" i="6"/>
  <c r="L606" i="6"/>
  <c r="J606" i="6"/>
  <c r="L602" i="6"/>
  <c r="J602" i="6"/>
  <c r="L598" i="6"/>
  <c r="J598" i="6"/>
  <c r="L594" i="6"/>
  <c r="J594" i="6"/>
  <c r="L590" i="6"/>
  <c r="J590" i="6"/>
  <c r="L586" i="6"/>
  <c r="J586" i="6"/>
  <c r="L582" i="6"/>
  <c r="J582" i="6"/>
  <c r="L578" i="6"/>
  <c r="J578" i="6"/>
  <c r="L574" i="6"/>
  <c r="J574" i="6"/>
  <c r="L570" i="6"/>
  <c r="J570" i="6"/>
  <c r="L566" i="6"/>
  <c r="J566" i="6"/>
  <c r="L562" i="6"/>
  <c r="J562" i="6"/>
  <c r="L558" i="6"/>
  <c r="J558" i="6"/>
  <c r="L554" i="6"/>
  <c r="J554" i="6"/>
  <c r="L550" i="6"/>
  <c r="J550" i="6"/>
  <c r="L546" i="6"/>
  <c r="J546" i="6"/>
  <c r="L542" i="6"/>
  <c r="J542" i="6"/>
  <c r="L538" i="6"/>
  <c r="J538" i="6"/>
  <c r="L534" i="6"/>
  <c r="J534" i="6"/>
  <c r="L530" i="6"/>
  <c r="J530" i="6"/>
  <c r="L526" i="6"/>
  <c r="J526" i="6"/>
  <c r="L522" i="6"/>
  <c r="J522" i="6"/>
  <c r="L518" i="6"/>
  <c r="J518" i="6"/>
  <c r="L514" i="6"/>
  <c r="J514" i="6"/>
  <c r="L510" i="6"/>
  <c r="J510" i="6"/>
  <c r="L506" i="6"/>
  <c r="J506" i="6"/>
  <c r="L502" i="6"/>
  <c r="J502" i="6"/>
  <c r="L498" i="6"/>
  <c r="J498" i="6"/>
  <c r="L494" i="6"/>
  <c r="J494" i="6"/>
  <c r="L490" i="6"/>
  <c r="J490" i="6"/>
  <c r="L486" i="6"/>
  <c r="J486" i="6"/>
  <c r="L482" i="6"/>
  <c r="J482" i="6"/>
  <c r="L478" i="6"/>
  <c r="J478" i="6"/>
  <c r="L474" i="6"/>
  <c r="J474" i="6"/>
  <c r="L470" i="6"/>
  <c r="J470" i="6"/>
  <c r="L466" i="6"/>
  <c r="J466" i="6"/>
  <c r="L462" i="6"/>
  <c r="J462" i="6"/>
  <c r="L458" i="6"/>
  <c r="J458" i="6"/>
  <c r="L454" i="6"/>
  <c r="J454" i="6"/>
  <c r="L450" i="6"/>
  <c r="J450" i="6"/>
  <c r="L446" i="6"/>
  <c r="J446" i="6"/>
  <c r="L442" i="6"/>
  <c r="J442" i="6"/>
  <c r="L438" i="6"/>
  <c r="J438" i="6"/>
  <c r="L434" i="6"/>
  <c r="J434" i="6"/>
  <c r="L430" i="6"/>
  <c r="J430" i="6"/>
  <c r="L426" i="6"/>
  <c r="J426" i="6"/>
  <c r="L422" i="6"/>
  <c r="J422" i="6"/>
  <c r="L418" i="6"/>
  <c r="J418" i="6"/>
  <c r="L414" i="6"/>
  <c r="J414" i="6"/>
  <c r="L410" i="6"/>
  <c r="J410" i="6"/>
  <c r="L406" i="6"/>
  <c r="J406" i="6"/>
  <c r="L402" i="6"/>
  <c r="J402" i="6"/>
  <c r="L398" i="6"/>
  <c r="J398" i="6"/>
  <c r="L394" i="6"/>
  <c r="J394" i="6"/>
  <c r="L390" i="6"/>
  <c r="J390" i="6"/>
  <c r="L386" i="6"/>
  <c r="J386" i="6"/>
  <c r="L382" i="6"/>
  <c r="J382" i="6"/>
  <c r="L378" i="6"/>
  <c r="J378" i="6"/>
  <c r="L374" i="6"/>
  <c r="J374" i="6"/>
  <c r="L370" i="6"/>
  <c r="J370" i="6"/>
  <c r="L366" i="6"/>
  <c r="J366" i="6"/>
  <c r="L362" i="6"/>
  <c r="J362" i="6"/>
  <c r="L358" i="6"/>
  <c r="J358" i="6"/>
  <c r="L354" i="6"/>
  <c r="J354" i="6"/>
  <c r="L350" i="6"/>
  <c r="J350" i="6"/>
  <c r="L346" i="6"/>
  <c r="J346" i="6"/>
  <c r="L342" i="6"/>
  <c r="J342" i="6"/>
  <c r="L338" i="6"/>
  <c r="J338" i="6"/>
  <c r="L334" i="6"/>
  <c r="J334" i="6"/>
  <c r="L330" i="6"/>
  <c r="J330" i="6"/>
  <c r="L326" i="6"/>
  <c r="J326" i="6"/>
  <c r="L322" i="6"/>
  <c r="J322" i="6"/>
  <c r="L318" i="6"/>
  <c r="J318" i="6"/>
  <c r="L314" i="6"/>
  <c r="J314" i="6"/>
  <c r="L310" i="6"/>
  <c r="J310" i="6"/>
  <c r="L306" i="6"/>
  <c r="J306" i="6"/>
  <c r="L302" i="6"/>
  <c r="J302" i="6"/>
  <c r="L298" i="6"/>
  <c r="J298" i="6"/>
  <c r="L294" i="6"/>
  <c r="J294" i="6"/>
  <c r="L290" i="6"/>
  <c r="J290" i="6"/>
  <c r="L286" i="6"/>
  <c r="J286" i="6"/>
  <c r="L282" i="6"/>
  <c r="J282" i="6"/>
  <c r="L278" i="6"/>
  <c r="J278" i="6"/>
  <c r="L274" i="6"/>
  <c r="J274" i="6"/>
  <c r="L270" i="6"/>
  <c r="J270" i="6"/>
  <c r="L266" i="6"/>
  <c r="J266" i="6"/>
  <c r="L262" i="6"/>
  <c r="J262" i="6"/>
  <c r="L258" i="6"/>
  <c r="J258" i="6"/>
  <c r="L254" i="6"/>
  <c r="J254" i="6"/>
  <c r="L250" i="6"/>
  <c r="J250" i="6"/>
  <c r="L246" i="6"/>
  <c r="J246" i="6"/>
  <c r="L242" i="6"/>
  <c r="J242" i="6"/>
  <c r="L238" i="6"/>
  <c r="J238" i="6"/>
  <c r="L234" i="6"/>
  <c r="J234" i="6"/>
  <c r="L230" i="6"/>
  <c r="J230" i="6"/>
  <c r="L226" i="6"/>
  <c r="J226" i="6"/>
  <c r="L222" i="6"/>
  <c r="J222" i="6"/>
  <c r="L218" i="6"/>
  <c r="J218" i="6"/>
  <c r="L214" i="6"/>
  <c r="J214" i="6"/>
  <c r="L210" i="6"/>
  <c r="J210" i="6"/>
  <c r="L206" i="6"/>
  <c r="J206" i="6"/>
  <c r="L202" i="6"/>
  <c r="J202" i="6"/>
  <c r="L198" i="6"/>
  <c r="J198" i="6"/>
  <c r="L194" i="6"/>
  <c r="J194" i="6"/>
  <c r="L190" i="6"/>
  <c r="J190" i="6"/>
  <c r="L186" i="6"/>
  <c r="J186" i="6"/>
  <c r="L182" i="6"/>
  <c r="J182" i="6"/>
  <c r="L178" i="6"/>
  <c r="J178" i="6"/>
  <c r="L174" i="6"/>
  <c r="J174" i="6"/>
  <c r="L170" i="6"/>
  <c r="J170" i="6"/>
  <c r="L166" i="6"/>
  <c r="J166" i="6"/>
  <c r="L162" i="6"/>
  <c r="J162" i="6"/>
  <c r="L158" i="6"/>
  <c r="J158" i="6"/>
  <c r="L154" i="6"/>
  <c r="J154" i="6"/>
  <c r="L150" i="6"/>
  <c r="J150" i="6"/>
  <c r="L146" i="6"/>
  <c r="J146" i="6"/>
  <c r="L142" i="6"/>
  <c r="J142" i="6"/>
  <c r="L138" i="6"/>
  <c r="J138" i="6"/>
  <c r="L134" i="6"/>
  <c r="J134" i="6"/>
  <c r="L130" i="6"/>
  <c r="J130" i="6"/>
  <c r="L126" i="6"/>
  <c r="J126" i="6"/>
  <c r="L122" i="6"/>
  <c r="J122" i="6"/>
  <c r="L118" i="6"/>
  <c r="J118" i="6"/>
  <c r="L114" i="6"/>
  <c r="J114" i="6"/>
  <c r="L110" i="6"/>
  <c r="J110" i="6"/>
  <c r="L106" i="6"/>
  <c r="J106" i="6"/>
  <c r="L102" i="6"/>
  <c r="J102" i="6"/>
  <c r="L98" i="6"/>
  <c r="J98" i="6"/>
  <c r="L94" i="6"/>
  <c r="J94" i="6"/>
  <c r="L90" i="6"/>
  <c r="J90" i="6"/>
  <c r="L86" i="6"/>
  <c r="J86" i="6"/>
  <c r="L82" i="6"/>
  <c r="J82" i="6"/>
  <c r="L78" i="6"/>
  <c r="J78" i="6"/>
  <c r="L74" i="6"/>
  <c r="J74" i="6"/>
  <c r="L70" i="6"/>
  <c r="J70" i="6"/>
  <c r="L66" i="6"/>
  <c r="J66" i="6"/>
  <c r="L62" i="6"/>
  <c r="J62" i="6"/>
  <c r="L58" i="6"/>
  <c r="J58" i="6"/>
  <c r="L54" i="6"/>
  <c r="J54" i="6"/>
  <c r="L50" i="6"/>
  <c r="J50" i="6"/>
  <c r="L46" i="6"/>
  <c r="J46" i="6"/>
  <c r="L42" i="6"/>
  <c r="J42" i="6"/>
  <c r="L38" i="6"/>
  <c r="J38" i="6"/>
  <c r="L34" i="6"/>
  <c r="J34" i="6"/>
  <c r="L30" i="6"/>
  <c r="J30" i="6"/>
  <c r="L26" i="6"/>
  <c r="J26" i="6"/>
  <c r="L22" i="6"/>
  <c r="J22" i="6"/>
  <c r="L18" i="6"/>
  <c r="J18" i="6"/>
  <c r="L14" i="6"/>
  <c r="J14" i="6"/>
  <c r="L10" i="6"/>
  <c r="J10" i="6"/>
  <c r="L6" i="6"/>
  <c r="J6" i="6"/>
  <c r="L867" i="6"/>
  <c r="J867" i="6"/>
  <c r="L863" i="6"/>
  <c r="J863" i="6"/>
  <c r="L859" i="6"/>
  <c r="J859" i="6"/>
  <c r="L855" i="6"/>
  <c r="J855" i="6"/>
  <c r="L851" i="6"/>
  <c r="J851" i="6"/>
  <c r="L847" i="6"/>
  <c r="J847" i="6"/>
  <c r="L843" i="6"/>
  <c r="J843" i="6"/>
  <c r="L839" i="6"/>
  <c r="J839" i="6"/>
  <c r="L835" i="6"/>
  <c r="J835" i="6"/>
  <c r="L831" i="6"/>
  <c r="J831" i="6"/>
  <c r="L827" i="6"/>
  <c r="J827" i="6"/>
  <c r="L823" i="6"/>
  <c r="J823" i="6"/>
  <c r="L819" i="6"/>
  <c r="J819" i="6"/>
  <c r="L815" i="6"/>
  <c r="J815" i="6"/>
  <c r="L811" i="6"/>
  <c r="J811" i="6"/>
  <c r="L807" i="6"/>
  <c r="J807" i="6"/>
  <c r="L803" i="6"/>
  <c r="J803" i="6"/>
  <c r="L799" i="6"/>
  <c r="J799" i="6"/>
  <c r="L795" i="6"/>
  <c r="J795" i="6"/>
  <c r="L791" i="6"/>
  <c r="J791" i="6"/>
  <c r="L787" i="6"/>
  <c r="J787" i="6"/>
  <c r="L783" i="6"/>
  <c r="J783" i="6"/>
  <c r="L779" i="6"/>
  <c r="J779" i="6"/>
  <c r="L775" i="6"/>
  <c r="J775" i="6"/>
  <c r="L771" i="6"/>
  <c r="J771" i="6"/>
  <c r="L767" i="6"/>
  <c r="J767" i="6"/>
  <c r="L763" i="6"/>
  <c r="J763" i="6"/>
  <c r="L759" i="6"/>
  <c r="J759" i="6"/>
  <c r="L755" i="6"/>
  <c r="J755" i="6"/>
  <c r="L751" i="6"/>
  <c r="J751" i="6"/>
  <c r="L747" i="6"/>
  <c r="J747" i="6"/>
  <c r="L743" i="6"/>
  <c r="J743" i="6"/>
  <c r="L739" i="6"/>
  <c r="J739" i="6"/>
  <c r="L735" i="6"/>
  <c r="J735" i="6"/>
  <c r="L731" i="6"/>
  <c r="J731" i="6"/>
  <c r="L727" i="6"/>
  <c r="J727" i="6"/>
  <c r="L723" i="6"/>
  <c r="J723" i="6"/>
  <c r="L719" i="6"/>
  <c r="J719" i="6"/>
  <c r="L715" i="6"/>
  <c r="J715" i="6"/>
  <c r="L711" i="6"/>
  <c r="J711" i="6"/>
  <c r="L707" i="6"/>
  <c r="J707" i="6"/>
  <c r="L703" i="6"/>
  <c r="J703" i="6"/>
  <c r="L699" i="6"/>
  <c r="J699" i="6"/>
  <c r="L695" i="6"/>
  <c r="J695" i="6"/>
  <c r="L691" i="6"/>
  <c r="J691" i="6"/>
  <c r="L687" i="6"/>
  <c r="J687" i="6"/>
  <c r="L683" i="6"/>
  <c r="J683" i="6"/>
  <c r="L679" i="6"/>
  <c r="J679" i="6"/>
  <c r="L675" i="6"/>
  <c r="J675" i="6"/>
  <c r="L671" i="6"/>
  <c r="J671" i="6"/>
  <c r="L667" i="6"/>
  <c r="J667" i="6"/>
  <c r="L663" i="6"/>
  <c r="J663" i="6"/>
  <c r="L659" i="6"/>
  <c r="J659" i="6"/>
  <c r="L655" i="6"/>
  <c r="J655" i="6"/>
  <c r="L651" i="6"/>
  <c r="J651" i="6"/>
  <c r="L647" i="6"/>
  <c r="J647" i="6"/>
  <c r="L643" i="6"/>
  <c r="J643" i="6"/>
  <c r="L639" i="6"/>
  <c r="J639" i="6"/>
  <c r="L635" i="6"/>
  <c r="J635" i="6"/>
  <c r="L631" i="6"/>
  <c r="J631" i="6"/>
  <c r="L627" i="6"/>
  <c r="J627" i="6"/>
  <c r="L623" i="6"/>
  <c r="J623" i="6"/>
  <c r="L619" i="6"/>
  <c r="J619" i="6"/>
  <c r="L615" i="6"/>
  <c r="J615" i="6"/>
  <c r="L611" i="6"/>
  <c r="J611" i="6"/>
  <c r="L607" i="6"/>
  <c r="J607" i="6"/>
  <c r="L603" i="6"/>
  <c r="J603" i="6"/>
  <c r="L599" i="6"/>
  <c r="J599" i="6"/>
  <c r="L595" i="6"/>
  <c r="J595" i="6"/>
  <c r="L591" i="6"/>
  <c r="J591" i="6"/>
  <c r="L587" i="6"/>
  <c r="J587" i="6"/>
  <c r="L583" i="6"/>
  <c r="J583" i="6"/>
  <c r="L579" i="6"/>
  <c r="J579" i="6"/>
  <c r="L575" i="6"/>
  <c r="J575" i="6"/>
  <c r="L571" i="6"/>
  <c r="J571" i="6"/>
  <c r="L567" i="6"/>
  <c r="J567" i="6"/>
  <c r="L563" i="6"/>
  <c r="J563" i="6"/>
  <c r="L559" i="6"/>
  <c r="J559" i="6"/>
  <c r="L555" i="6"/>
  <c r="J555" i="6"/>
  <c r="L551" i="6"/>
  <c r="J551" i="6"/>
  <c r="L547" i="6"/>
  <c r="J547" i="6"/>
  <c r="L543" i="6"/>
  <c r="J543" i="6"/>
  <c r="L539" i="6"/>
  <c r="J539" i="6"/>
  <c r="L535" i="6"/>
  <c r="J535" i="6"/>
  <c r="L531" i="6"/>
  <c r="J531" i="6"/>
  <c r="L527" i="6"/>
  <c r="J527" i="6"/>
  <c r="L523" i="6"/>
  <c r="J523" i="6"/>
  <c r="L519" i="6"/>
  <c r="J519" i="6"/>
  <c r="L515" i="6"/>
  <c r="J515" i="6"/>
  <c r="L511" i="6"/>
  <c r="J511" i="6"/>
  <c r="L507" i="6"/>
  <c r="J507" i="6"/>
  <c r="L503" i="6"/>
  <c r="J503" i="6"/>
  <c r="L499" i="6"/>
  <c r="J499" i="6"/>
  <c r="L495" i="6"/>
  <c r="J495" i="6"/>
  <c r="L491" i="6"/>
  <c r="J491" i="6"/>
  <c r="L487" i="6"/>
  <c r="J487" i="6"/>
  <c r="L483" i="6"/>
  <c r="J483" i="6"/>
  <c r="L479" i="6"/>
  <c r="J479" i="6"/>
  <c r="L475" i="6"/>
  <c r="J475" i="6"/>
  <c r="L471" i="6"/>
  <c r="J471" i="6"/>
  <c r="L467" i="6"/>
  <c r="J467" i="6"/>
  <c r="L463" i="6"/>
  <c r="J463" i="6"/>
  <c r="L459" i="6"/>
  <c r="J459" i="6"/>
  <c r="L455" i="6"/>
  <c r="J455" i="6"/>
  <c r="L451" i="6"/>
  <c r="J451" i="6"/>
  <c r="L447" i="6"/>
  <c r="J447" i="6"/>
  <c r="L443" i="6"/>
  <c r="J443" i="6"/>
  <c r="L439" i="6"/>
  <c r="J439" i="6"/>
  <c r="L435" i="6"/>
  <c r="J435" i="6"/>
  <c r="L431" i="6"/>
  <c r="J431" i="6"/>
  <c r="L427" i="6"/>
  <c r="J427" i="6"/>
  <c r="L423" i="6"/>
  <c r="J423" i="6"/>
  <c r="L419" i="6"/>
  <c r="J419" i="6"/>
  <c r="L415" i="6"/>
  <c r="J415" i="6"/>
  <c r="L411" i="6"/>
  <c r="J411" i="6"/>
  <c r="L407" i="6"/>
  <c r="J407" i="6"/>
  <c r="L403" i="6"/>
  <c r="J403" i="6"/>
  <c r="L399" i="6"/>
  <c r="J399" i="6"/>
  <c r="L395" i="6"/>
  <c r="J395" i="6"/>
  <c r="L391" i="6"/>
  <c r="J391" i="6"/>
  <c r="L387" i="6"/>
  <c r="J387" i="6"/>
  <c r="L383" i="6"/>
  <c r="J383" i="6"/>
  <c r="L379" i="6"/>
  <c r="J379" i="6"/>
  <c r="L375" i="6"/>
  <c r="J375" i="6"/>
  <c r="L371" i="6"/>
  <c r="J371" i="6"/>
  <c r="L367" i="6"/>
  <c r="J367" i="6"/>
  <c r="L363" i="6"/>
  <c r="J363" i="6"/>
  <c r="L359" i="6"/>
  <c r="J359" i="6"/>
  <c r="L355" i="6"/>
  <c r="J355" i="6"/>
  <c r="L351" i="6"/>
  <c r="J351" i="6"/>
  <c r="L347" i="6"/>
  <c r="J347" i="6"/>
  <c r="L343" i="6"/>
  <c r="J343" i="6"/>
  <c r="L339" i="6"/>
  <c r="J339" i="6"/>
  <c r="L335" i="6"/>
  <c r="J335" i="6"/>
  <c r="L331" i="6"/>
  <c r="J331" i="6"/>
  <c r="L327" i="6"/>
  <c r="J327" i="6"/>
  <c r="L323" i="6"/>
  <c r="J323" i="6"/>
  <c r="L319" i="6"/>
  <c r="J319" i="6"/>
  <c r="L315" i="6"/>
  <c r="J315" i="6"/>
  <c r="L311" i="6"/>
  <c r="J311" i="6"/>
  <c r="L307" i="6"/>
  <c r="J307" i="6"/>
  <c r="L303" i="6"/>
  <c r="J303" i="6"/>
  <c r="L299" i="6"/>
  <c r="J299" i="6"/>
  <c r="L295" i="6"/>
  <c r="J295" i="6"/>
  <c r="L291" i="6"/>
  <c r="J291" i="6"/>
  <c r="L287" i="6"/>
  <c r="J287" i="6"/>
  <c r="L283" i="6"/>
  <c r="J283" i="6"/>
  <c r="L279" i="6"/>
  <c r="J279" i="6"/>
  <c r="L275" i="6"/>
  <c r="J275" i="6"/>
  <c r="L271" i="6"/>
  <c r="J271" i="6"/>
  <c r="L267" i="6"/>
  <c r="J267" i="6"/>
  <c r="L263" i="6"/>
  <c r="J263" i="6"/>
  <c r="L259" i="6"/>
  <c r="J259" i="6"/>
  <c r="L255" i="6"/>
  <c r="J255" i="6"/>
  <c r="L251" i="6"/>
  <c r="J251" i="6"/>
  <c r="L247" i="6"/>
  <c r="J247" i="6"/>
  <c r="L243" i="6"/>
  <c r="J243" i="6"/>
  <c r="L239" i="6"/>
  <c r="J239" i="6"/>
  <c r="L235" i="6"/>
  <c r="J235" i="6"/>
  <c r="L231" i="6"/>
  <c r="J231" i="6"/>
  <c r="L227" i="6"/>
  <c r="J227" i="6"/>
  <c r="L223" i="6"/>
  <c r="J223" i="6"/>
  <c r="L219" i="6"/>
  <c r="J219" i="6"/>
  <c r="L215" i="6"/>
  <c r="J215" i="6"/>
  <c r="L211" i="6"/>
  <c r="J211" i="6"/>
  <c r="L207" i="6"/>
  <c r="J207" i="6"/>
  <c r="L203" i="6"/>
  <c r="J203" i="6"/>
  <c r="L199" i="6"/>
  <c r="J199" i="6"/>
  <c r="L195" i="6"/>
  <c r="J195" i="6"/>
  <c r="L191" i="6"/>
  <c r="J191" i="6"/>
  <c r="L187" i="6"/>
  <c r="J187" i="6"/>
  <c r="L183" i="6"/>
  <c r="J183" i="6"/>
  <c r="L179" i="6"/>
  <c r="J179" i="6"/>
  <c r="L171" i="6"/>
  <c r="J171" i="6"/>
  <c r="L167" i="6"/>
  <c r="J167" i="6"/>
  <c r="L163" i="6"/>
  <c r="J163" i="6"/>
  <c r="L159" i="6"/>
  <c r="J159" i="6"/>
  <c r="L155" i="6"/>
  <c r="J155" i="6"/>
  <c r="L151" i="6"/>
  <c r="J151" i="6"/>
  <c r="L147" i="6"/>
  <c r="J147" i="6"/>
  <c r="L143" i="6"/>
  <c r="J143" i="6"/>
  <c r="L139" i="6"/>
  <c r="J139" i="6"/>
  <c r="L135" i="6"/>
  <c r="J135" i="6"/>
  <c r="L131" i="6"/>
  <c r="J131" i="6"/>
  <c r="L127" i="6"/>
  <c r="J127" i="6"/>
  <c r="L123" i="6"/>
  <c r="J123" i="6"/>
  <c r="L119" i="6"/>
  <c r="J119" i="6"/>
  <c r="L115" i="6"/>
  <c r="J115" i="6"/>
  <c r="L111" i="6"/>
  <c r="J111" i="6"/>
  <c r="L107" i="6"/>
  <c r="J107" i="6"/>
  <c r="L103" i="6"/>
  <c r="J103" i="6"/>
  <c r="L99" i="6"/>
  <c r="J99" i="6"/>
  <c r="L95" i="6"/>
  <c r="J95" i="6"/>
  <c r="L91" i="6"/>
  <c r="J91" i="6"/>
  <c r="L87" i="6"/>
  <c r="J87" i="6"/>
  <c r="L83" i="6"/>
  <c r="J83" i="6"/>
  <c r="L79" i="6"/>
  <c r="J79" i="6"/>
  <c r="L75" i="6"/>
  <c r="J75" i="6"/>
  <c r="L71" i="6"/>
  <c r="J71" i="6"/>
  <c r="L67" i="6"/>
  <c r="J67" i="6"/>
  <c r="L63" i="6"/>
  <c r="J63" i="6"/>
  <c r="L59" i="6"/>
  <c r="J59" i="6"/>
  <c r="L55" i="6"/>
  <c r="J55" i="6"/>
  <c r="L51" i="6"/>
  <c r="J51" i="6"/>
  <c r="L47" i="6"/>
  <c r="J47" i="6"/>
  <c r="L43" i="6"/>
  <c r="J43" i="6"/>
  <c r="L39" i="6"/>
  <c r="J39" i="6"/>
  <c r="L35" i="6"/>
  <c r="J35" i="6"/>
  <c r="L23" i="6"/>
  <c r="J23" i="6"/>
  <c r="L19" i="6"/>
  <c r="J19" i="6"/>
  <c r="L7" i="6"/>
  <c r="J7" i="6"/>
  <c r="L3" i="6"/>
  <c r="J3" i="6"/>
  <c r="L1064" i="6"/>
  <c r="L31" i="6"/>
  <c r="L27" i="6"/>
  <c r="L15" i="6"/>
  <c r="L11" i="6"/>
</calcChain>
</file>

<file path=xl/sharedStrings.xml><?xml version="1.0" encoding="utf-8"?>
<sst xmlns="http://schemas.openxmlformats.org/spreadsheetml/2006/main" count="45078" uniqueCount="15570">
  <si>
    <t>Data</t>
  </si>
  <si>
    <t>Tipo de Investimento</t>
  </si>
  <si>
    <t>Nome do Ativo</t>
  </si>
  <si>
    <t>Valor Investido (R$)</t>
  </si>
  <si>
    <t>Rentabilidade (%)</t>
  </si>
  <si>
    <t>Valor Atual (R$)</t>
  </si>
  <si>
    <t>Situação</t>
  </si>
  <si>
    <t>Categoria</t>
  </si>
  <si>
    <t>Observações</t>
  </si>
  <si>
    <t>20/01/2022</t>
  </si>
  <si>
    <t>15/02/2022</t>
  </si>
  <si>
    <t>22/07/2021</t>
  </si>
  <si>
    <t>28/09/2021</t>
  </si>
  <si>
    <t>07/02/2023</t>
  </si>
  <si>
    <t>12/05/2025</t>
  </si>
  <si>
    <t>05/03/2023</t>
  </si>
  <si>
    <t>02/10/2023</t>
  </si>
  <si>
    <t>13/09/2023</t>
  </si>
  <si>
    <t>19/06/2022</t>
  </si>
  <si>
    <t>16/01/2022</t>
  </si>
  <si>
    <t>11/11/2021</t>
  </si>
  <si>
    <t>01/06/2021</t>
  </si>
  <si>
    <t>09/11/2022</t>
  </si>
  <si>
    <t>29/07/2025</t>
  </si>
  <si>
    <t>19/11/2023</t>
  </si>
  <si>
    <t>17/01/2023</t>
  </si>
  <si>
    <t>04/01/2025</t>
  </si>
  <si>
    <t>01/10/2025</t>
  </si>
  <si>
    <t>30/11/2021</t>
  </si>
  <si>
    <t>27/04/2025</t>
  </si>
  <si>
    <t>09/01/2024</t>
  </si>
  <si>
    <t>09/11/2024</t>
  </si>
  <si>
    <t>04/03/2025</t>
  </si>
  <si>
    <t>12/02/2021</t>
  </si>
  <si>
    <t>21/09/2023</t>
  </si>
  <si>
    <t>13/06/2024</t>
  </si>
  <si>
    <t>16/03/2020</t>
  </si>
  <si>
    <t>12/03/2024</t>
  </si>
  <si>
    <t>23/07/2023</t>
  </si>
  <si>
    <t>17/06/2024</t>
  </si>
  <si>
    <t>24/09/2024</t>
  </si>
  <si>
    <t>09/06/2025</t>
  </si>
  <si>
    <t>13/08/2020</t>
  </si>
  <si>
    <t>22/04/2021</t>
  </si>
  <si>
    <t>28/05/2021</t>
  </si>
  <si>
    <t>07/12/2021</t>
  </si>
  <si>
    <t>17/08/2022</t>
  </si>
  <si>
    <t>01/07/2025</t>
  </si>
  <si>
    <t>02/03/2025</t>
  </si>
  <si>
    <t>09/04/2023</t>
  </si>
  <si>
    <t>18/11/2022</t>
  </si>
  <si>
    <t>06/07/2020</t>
  </si>
  <si>
    <t>06/04/2022</t>
  </si>
  <si>
    <t>05/05/2021</t>
  </si>
  <si>
    <t>26/12/2022</t>
  </si>
  <si>
    <t>25/05/2022</t>
  </si>
  <si>
    <t>11/07/2023</t>
  </si>
  <si>
    <t>13/07/2020</t>
  </si>
  <si>
    <t>30/10/2022</t>
  </si>
  <si>
    <t>11/01/2025</t>
  </si>
  <si>
    <t>20/12/2021</t>
  </si>
  <si>
    <t>12/05/2023</t>
  </si>
  <si>
    <t>13/04/2024</t>
  </si>
  <si>
    <t>15/08/2024</t>
  </si>
  <si>
    <t>29/05/2024</t>
  </si>
  <si>
    <t>13/05/2025</t>
  </si>
  <si>
    <t>09/01/2023</t>
  </si>
  <si>
    <t>20/09/2023</t>
  </si>
  <si>
    <t>16/01/2020</t>
  </si>
  <si>
    <t>12/08/2021</t>
  </si>
  <si>
    <t>09/09/2020</t>
  </si>
  <si>
    <t>01/03/2022</t>
  </si>
  <si>
    <t>29/02/2024</t>
  </si>
  <si>
    <t>24/05/2023</t>
  </si>
  <si>
    <t>07/04/2024</t>
  </si>
  <si>
    <t>31/01/2020</t>
  </si>
  <si>
    <t>13/12/2021</t>
  </si>
  <si>
    <t>15/02/2023</t>
  </si>
  <si>
    <t>15/05/2022</t>
  </si>
  <si>
    <t>28/12/2020</t>
  </si>
  <si>
    <t>07/09/2025</t>
  </si>
  <si>
    <t>29/05/2023</t>
  </si>
  <si>
    <t>27/11/2021</t>
  </si>
  <si>
    <t>28/05/2022</t>
  </si>
  <si>
    <t>15/10/2022</t>
  </si>
  <si>
    <t>30/06/2020</t>
  </si>
  <si>
    <t>25/08/2023</t>
  </si>
  <si>
    <t>11/07/2022</t>
  </si>
  <si>
    <t>16/05/2021</t>
  </si>
  <si>
    <t>26/04/2022</t>
  </si>
  <si>
    <t>22/11/2020</t>
  </si>
  <si>
    <t>07/01/2022</t>
  </si>
  <si>
    <t>06/08/2025</t>
  </si>
  <si>
    <t>27/10/2021</t>
  </si>
  <si>
    <t>10/02/2024</t>
  </si>
  <si>
    <t>12/02/2020</t>
  </si>
  <si>
    <t>04/07/2025</t>
  </si>
  <si>
    <t>02/08/2023</t>
  </si>
  <si>
    <t>15/06/2024</t>
  </si>
  <si>
    <t>29/09/2024</t>
  </si>
  <si>
    <t>29/01/2021</t>
  </si>
  <si>
    <t>01/01/2025</t>
  </si>
  <si>
    <t>23/03/2021</t>
  </si>
  <si>
    <t>02/09/2025</t>
  </si>
  <si>
    <t>31/08/2024</t>
  </si>
  <si>
    <t>15/11/2023</t>
  </si>
  <si>
    <t>15/03/2025</t>
  </si>
  <si>
    <t>09/11/2020</t>
  </si>
  <si>
    <t>30/09/2021</t>
  </si>
  <si>
    <t>08/11/2024</t>
  </si>
  <si>
    <t>15/11/2024</t>
  </si>
  <si>
    <t>02/11/2021</t>
  </si>
  <si>
    <t>02/03/2023</t>
  </si>
  <si>
    <t>08/10/2022</t>
  </si>
  <si>
    <t>01/07/2022</t>
  </si>
  <si>
    <t>24/04/2025</t>
  </si>
  <si>
    <t>23/03/2024</t>
  </si>
  <si>
    <t>10/09/2025</t>
  </si>
  <si>
    <t>20/02/2025</t>
  </si>
  <si>
    <t>22/08/2022</t>
  </si>
  <si>
    <t>02/01/2024</t>
  </si>
  <si>
    <t>03/06/2021</t>
  </si>
  <si>
    <t>11/10/2021</t>
  </si>
  <si>
    <t>10/01/2021</t>
  </si>
  <si>
    <t>05/07/2024</t>
  </si>
  <si>
    <t>31/12/2022</t>
  </si>
  <si>
    <t>19/01/2020</t>
  </si>
  <si>
    <t>09/03/2024</t>
  </si>
  <si>
    <t>25/09/2021</t>
  </si>
  <si>
    <t>05/07/2020</t>
  </si>
  <si>
    <t>22/10/2023</t>
  </si>
  <si>
    <t>16/10/2020</t>
  </si>
  <si>
    <t>07/07/2022</t>
  </si>
  <si>
    <t>26/07/2020</t>
  </si>
  <si>
    <t>31/05/2023</t>
  </si>
  <si>
    <t>19/01/2022</t>
  </si>
  <si>
    <t>07/01/2020</t>
  </si>
  <si>
    <t>19/05/2025</t>
  </si>
  <si>
    <t>15/01/2023</t>
  </si>
  <si>
    <t>25/12/2021</t>
  </si>
  <si>
    <t>29/12/2021</t>
  </si>
  <si>
    <t>16/07/2022</t>
  </si>
  <si>
    <t>29/11/2021</t>
  </si>
  <si>
    <t>12/05/2020</t>
  </si>
  <si>
    <t>28/07/2023</t>
  </si>
  <si>
    <t>09/07/2024</t>
  </si>
  <si>
    <t>02/08/2022</t>
  </si>
  <si>
    <t>12/11/2020</t>
  </si>
  <si>
    <t>05/10/2024</t>
  </si>
  <si>
    <t>25/10/2024</t>
  </si>
  <si>
    <t>07/07/2021</t>
  </si>
  <si>
    <t>18/09/2021</t>
  </si>
  <si>
    <t>02/12/2022</t>
  </si>
  <si>
    <t>14/05/2023</t>
  </si>
  <si>
    <t>04/11/2021</t>
  </si>
  <si>
    <t>26/03/2023</t>
  </si>
  <si>
    <t>04/05/2020</t>
  </si>
  <si>
    <t>31/07/2022</t>
  </si>
  <si>
    <t>25/01/2021</t>
  </si>
  <si>
    <t>23/02/2020</t>
  </si>
  <si>
    <t>08/10/2021</t>
  </si>
  <si>
    <t>09/04/2021</t>
  </si>
  <si>
    <t>24/10/2024</t>
  </si>
  <si>
    <t>18/12/2020</t>
  </si>
  <si>
    <t>13/05/2023</t>
  </si>
  <si>
    <t>04/06/2025</t>
  </si>
  <si>
    <t>03/01/2021</t>
  </si>
  <si>
    <t>02/06/2023</t>
  </si>
  <si>
    <t>26/09/2023</t>
  </si>
  <si>
    <t>28/08/2025</t>
  </si>
  <si>
    <t>09/05/2025</t>
  </si>
  <si>
    <t>06/03/2022</t>
  </si>
  <si>
    <t>22/03/2021</t>
  </si>
  <si>
    <t>17/11/2023</t>
  </si>
  <si>
    <t>16/07/2024</t>
  </si>
  <si>
    <t>19/03/2025</t>
  </si>
  <si>
    <t>02/04/2023</t>
  </si>
  <si>
    <t>14/03/2023</t>
  </si>
  <si>
    <t>27/09/2021</t>
  </si>
  <si>
    <t>26/09/2024</t>
  </si>
  <si>
    <t>29/10/2020</t>
  </si>
  <si>
    <t>16/09/2020</t>
  </si>
  <si>
    <t>30/07/2020</t>
  </si>
  <si>
    <t>08/02/2024</t>
  </si>
  <si>
    <t>20/12/2024</t>
  </si>
  <si>
    <t>29/07/2022</t>
  </si>
  <si>
    <t>24/07/2021</t>
  </si>
  <si>
    <t>03/04/2020</t>
  </si>
  <si>
    <t>15/08/2025</t>
  </si>
  <si>
    <t>23/01/2022</t>
  </si>
  <si>
    <t>21/11/2021</t>
  </si>
  <si>
    <t>22/06/2025</t>
  </si>
  <si>
    <t>04/03/2021</t>
  </si>
  <si>
    <t>14/08/2023</t>
  </si>
  <si>
    <t>13/10/2024</t>
  </si>
  <si>
    <t>27/02/2025</t>
  </si>
  <si>
    <t>11/05/2022</t>
  </si>
  <si>
    <t>24/08/2022</t>
  </si>
  <si>
    <t>12/12/2021</t>
  </si>
  <si>
    <t>03/04/2024</t>
  </si>
  <si>
    <t>17/09/2023</t>
  </si>
  <si>
    <t>28/12/2024</t>
  </si>
  <si>
    <t>18/10/2022</t>
  </si>
  <si>
    <t>25/06/2024</t>
  </si>
  <si>
    <t>25/04/2025</t>
  </si>
  <si>
    <t>17/02/2025</t>
  </si>
  <si>
    <t>23/11/2021</t>
  </si>
  <si>
    <t>09/01/2022</t>
  </si>
  <si>
    <t>14/10/2023</t>
  </si>
  <si>
    <t>06/03/2023</t>
  </si>
  <si>
    <t>02/02/2021</t>
  </si>
  <si>
    <t>31/10/2024</t>
  </si>
  <si>
    <t>16/06/2023</t>
  </si>
  <si>
    <t>23/05/2022</t>
  </si>
  <si>
    <t>23/04/2021</t>
  </si>
  <si>
    <t>19/05/2022</t>
  </si>
  <si>
    <t>16/12/2021</t>
  </si>
  <si>
    <t>16/04/2020</t>
  </si>
  <si>
    <t>28/04/2025</t>
  </si>
  <si>
    <t>18/06/2021</t>
  </si>
  <si>
    <t>15/12/2021</t>
  </si>
  <si>
    <t>07/02/2022</t>
  </si>
  <si>
    <t>25/10/2020</t>
  </si>
  <si>
    <t>07/05/2023</t>
  </si>
  <si>
    <t>10/05/2020</t>
  </si>
  <si>
    <t>08/10/2024</t>
  </si>
  <si>
    <t>03/11/2021</t>
  </si>
  <si>
    <t>28/01/2020</t>
  </si>
  <si>
    <t>09/01/2020</t>
  </si>
  <si>
    <t>16/06/2022</t>
  </si>
  <si>
    <t>14/10/2024</t>
  </si>
  <si>
    <t>23/10/2022</t>
  </si>
  <si>
    <t>12/04/2021</t>
  </si>
  <si>
    <t>07/09/2023</t>
  </si>
  <si>
    <t>03/07/2025</t>
  </si>
  <si>
    <t>17/05/2020</t>
  </si>
  <si>
    <t>10/02/2020</t>
  </si>
  <si>
    <t>11/10/2020</t>
  </si>
  <si>
    <t>14/03/2020</t>
  </si>
  <si>
    <t>17/10/2023</t>
  </si>
  <si>
    <t>10/04/2020</t>
  </si>
  <si>
    <t>25/05/2020</t>
  </si>
  <si>
    <t>18/04/2022</t>
  </si>
  <si>
    <t>03/11/2022</t>
  </si>
  <si>
    <t>13/10/2022</t>
  </si>
  <si>
    <t>09/02/2025</t>
  </si>
  <si>
    <t>18/01/2020</t>
  </si>
  <si>
    <t>27/07/2020</t>
  </si>
  <si>
    <t>23/07/2020</t>
  </si>
  <si>
    <t>25/05/2024</t>
  </si>
  <si>
    <t>25/02/2024</t>
  </si>
  <si>
    <t>20/01/2024</t>
  </si>
  <si>
    <t>04/11/2020</t>
  </si>
  <si>
    <t>01/04/2025</t>
  </si>
  <si>
    <t>02/07/2020</t>
  </si>
  <si>
    <t>28/07/2025</t>
  </si>
  <si>
    <t>31/01/2022</t>
  </si>
  <si>
    <t>12/02/2025</t>
  </si>
  <si>
    <t>04/04/2020</t>
  </si>
  <si>
    <t>21/04/2025</t>
  </si>
  <si>
    <t>07/10/2021</t>
  </si>
  <si>
    <t>15/09/2021</t>
  </si>
  <si>
    <t>05/09/2022</t>
  </si>
  <si>
    <t>25/09/2024</t>
  </si>
  <si>
    <t>20/04/2020</t>
  </si>
  <si>
    <t>13/04/2020</t>
  </si>
  <si>
    <t>27/02/2023</t>
  </si>
  <si>
    <t>04/05/2023</t>
  </si>
  <si>
    <t>17/09/2025</t>
  </si>
  <si>
    <t>17/12/2021</t>
  </si>
  <si>
    <t>16/04/2021</t>
  </si>
  <si>
    <t>18/06/2020</t>
  </si>
  <si>
    <t>10/06/2025</t>
  </si>
  <si>
    <t>07/03/2021</t>
  </si>
  <si>
    <t>15/09/2020</t>
  </si>
  <si>
    <t>28/01/2021</t>
  </si>
  <si>
    <t>20/04/2023</t>
  </si>
  <si>
    <t>11/07/2020</t>
  </si>
  <si>
    <t>28/04/2022</t>
  </si>
  <si>
    <t>17/01/2024</t>
  </si>
  <si>
    <t>17/06/2021</t>
  </si>
  <si>
    <t>04/08/2024</t>
  </si>
  <si>
    <t>04/10/2023</t>
  </si>
  <si>
    <t>13/06/2025</t>
  </si>
  <si>
    <t>05/12/2020</t>
  </si>
  <si>
    <t>22/07/2025</t>
  </si>
  <si>
    <t>02/09/2020</t>
  </si>
  <si>
    <t>23/02/2021</t>
  </si>
  <si>
    <t>26/09/2025</t>
  </si>
  <si>
    <t>07/05/2020</t>
  </si>
  <si>
    <t>05/02/2022</t>
  </si>
  <si>
    <t>23/03/2022</t>
  </si>
  <si>
    <t>15/08/2023</t>
  </si>
  <si>
    <t>08/05/2021</t>
  </si>
  <si>
    <t>07/11/2023</t>
  </si>
  <si>
    <t>21/08/2021</t>
  </si>
  <si>
    <t>18/05/2022</t>
  </si>
  <si>
    <t>09/10/2024</t>
  </si>
  <si>
    <t>09/09/2022</t>
  </si>
  <si>
    <t>21/09/2024</t>
  </si>
  <si>
    <t>25/07/2021</t>
  </si>
  <si>
    <t>01/05/2022</t>
  </si>
  <si>
    <t>12/10/2024</t>
  </si>
  <si>
    <t>03/09/2023</t>
  </si>
  <si>
    <t>18/08/2025</t>
  </si>
  <si>
    <t>21/07/2025</t>
  </si>
  <si>
    <t>04/12/2024</t>
  </si>
  <si>
    <t>12/04/2023</t>
  </si>
  <si>
    <t>24/08/2025</t>
  </si>
  <si>
    <t>21/08/2024</t>
  </si>
  <si>
    <t>22/01/2025</t>
  </si>
  <si>
    <t>10/05/2023</t>
  </si>
  <si>
    <t>11/03/2025</t>
  </si>
  <si>
    <t>28/02/2022</t>
  </si>
  <si>
    <t>06/03/2021</t>
  </si>
  <si>
    <t>10/01/2020</t>
  </si>
  <si>
    <t>16/02/2024</t>
  </si>
  <si>
    <t>09/10/2021</t>
  </si>
  <si>
    <t>29/05/2021</t>
  </si>
  <si>
    <t>23/05/2024</t>
  </si>
  <si>
    <t>08/11/2021</t>
  </si>
  <si>
    <t>22/11/2024</t>
  </si>
  <si>
    <t>18/04/2020</t>
  </si>
  <si>
    <t>09/12/2024</t>
  </si>
  <si>
    <t>06/07/2021</t>
  </si>
  <si>
    <t>06/05/2023</t>
  </si>
  <si>
    <t>03/10/2024</t>
  </si>
  <si>
    <t>14/07/2021</t>
  </si>
  <si>
    <t>19/08/2025</t>
  </si>
  <si>
    <t>16/02/2022</t>
  </si>
  <si>
    <t>15/04/2024</t>
  </si>
  <si>
    <t>03/03/2023</t>
  </si>
  <si>
    <t>02/10/2021</t>
  </si>
  <si>
    <t>10/05/2022</t>
  </si>
  <si>
    <t>23/06/2021</t>
  </si>
  <si>
    <t>11/04/2023</t>
  </si>
  <si>
    <t>02/12/2024</t>
  </si>
  <si>
    <t>18/03/2024</t>
  </si>
  <si>
    <t>25/04/2024</t>
  </si>
  <si>
    <t>07/08/2025</t>
  </si>
  <si>
    <t>01/07/2021</t>
  </si>
  <si>
    <t>12/01/2025</t>
  </si>
  <si>
    <t>16/01/2025</t>
  </si>
  <si>
    <t>13/10/2020</t>
  </si>
  <si>
    <t>22/01/2024</t>
  </si>
  <si>
    <t>20/09/2024</t>
  </si>
  <si>
    <t>25/08/2025</t>
  </si>
  <si>
    <t>06/09/2024</t>
  </si>
  <si>
    <t>03/08/2025</t>
  </si>
  <si>
    <t>05/03/2025</t>
  </si>
  <si>
    <t>15/11/2020</t>
  </si>
  <si>
    <t>02/11/2022</t>
  </si>
  <si>
    <t>22/12/2022</t>
  </si>
  <si>
    <t>23/02/2022</t>
  </si>
  <si>
    <t>23/07/2021</t>
  </si>
  <si>
    <t>03/09/2024</t>
  </si>
  <si>
    <t>04/06/2024</t>
  </si>
  <si>
    <t>05/12/2023</t>
  </si>
  <si>
    <t>28/04/2024</t>
  </si>
  <si>
    <t>19/09/2020</t>
  </si>
  <si>
    <t>11/04/2021</t>
  </si>
  <si>
    <t>06/01/2025</t>
  </si>
  <si>
    <t>21/07/2020</t>
  </si>
  <si>
    <t>28/10/2024</t>
  </si>
  <si>
    <t>26/10/2021</t>
  </si>
  <si>
    <t>10/05/2021</t>
  </si>
  <si>
    <t>19/03/2022</t>
  </si>
  <si>
    <t>04/04/2022</t>
  </si>
  <si>
    <t>08/05/2020</t>
  </si>
  <si>
    <t>28/05/2024</t>
  </si>
  <si>
    <t>12/10/2023</t>
  </si>
  <si>
    <t>17/02/2020</t>
  </si>
  <si>
    <t>13/11/2022</t>
  </si>
  <si>
    <t>16/05/2022</t>
  </si>
  <si>
    <t>27/06/2020</t>
  </si>
  <si>
    <t>31/10/2020</t>
  </si>
  <si>
    <t>25/09/2025</t>
  </si>
  <si>
    <t>27/06/2024</t>
  </si>
  <si>
    <t>18/04/2024</t>
  </si>
  <si>
    <t>23/01/2025</t>
  </si>
  <si>
    <t>07/07/2023</t>
  </si>
  <si>
    <t>04/01/2021</t>
  </si>
  <si>
    <t>10/09/2023</t>
  </si>
  <si>
    <t>15/10/2021</t>
  </si>
  <si>
    <t>22/11/2021</t>
  </si>
  <si>
    <t>07/12/2024</t>
  </si>
  <si>
    <t>05/08/2022</t>
  </si>
  <si>
    <t>05/05/2025</t>
  </si>
  <si>
    <t>23/12/2023</t>
  </si>
  <si>
    <t>22/11/2023</t>
  </si>
  <si>
    <t>14/12/2024</t>
  </si>
  <si>
    <t>24/05/2025</t>
  </si>
  <si>
    <t>23/04/2024</t>
  </si>
  <si>
    <t>15/12/2020</t>
  </si>
  <si>
    <t>10/12/2021</t>
  </si>
  <si>
    <t>22/10/2024</t>
  </si>
  <si>
    <t>19/12/2024</t>
  </si>
  <si>
    <t>20/12/2020</t>
  </si>
  <si>
    <t>18/12/2023</t>
  </si>
  <si>
    <t>25/04/2020</t>
  </si>
  <si>
    <t>23/05/2025</t>
  </si>
  <si>
    <t>20/08/2021</t>
  </si>
  <si>
    <t>23/01/2023</t>
  </si>
  <si>
    <t>24/06/2023</t>
  </si>
  <si>
    <t>15/01/2025</t>
  </si>
  <si>
    <t>30/03/2023</t>
  </si>
  <si>
    <t>24/12/2024</t>
  </si>
  <si>
    <t>28/01/2023</t>
  </si>
  <si>
    <t>07/06/2021</t>
  </si>
  <si>
    <t>23/04/2025</t>
  </si>
  <si>
    <t>06/01/2020</t>
  </si>
  <si>
    <t>18/09/2025</t>
  </si>
  <si>
    <t>08/09/2025</t>
  </si>
  <si>
    <t>22/09/2024</t>
  </si>
  <si>
    <t>19/10/2021</t>
  </si>
  <si>
    <t>28/08/2021</t>
  </si>
  <si>
    <t>30/12/2023</t>
  </si>
  <si>
    <t>30/05/2025</t>
  </si>
  <si>
    <t>29/09/2022</t>
  </si>
  <si>
    <t>14/07/2025</t>
  </si>
  <si>
    <t>14/01/2021</t>
  </si>
  <si>
    <t>20/12/2023</t>
  </si>
  <si>
    <t>16/12/2023</t>
  </si>
  <si>
    <t>04/08/2021</t>
  </si>
  <si>
    <t>20/08/2023</t>
  </si>
  <si>
    <t>02/06/2025</t>
  </si>
  <si>
    <t>26/11/2020</t>
  </si>
  <si>
    <t>27/02/2022</t>
  </si>
  <si>
    <t>13/08/2025</t>
  </si>
  <si>
    <t>13/01/2021</t>
  </si>
  <si>
    <t>27/10/2023</t>
  </si>
  <si>
    <t>08/03/2025</t>
  </si>
  <si>
    <t>26/06/2023</t>
  </si>
  <si>
    <t>28/10/2023</t>
  </si>
  <si>
    <t>08/04/2024</t>
  </si>
  <si>
    <t>09/04/2025</t>
  </si>
  <si>
    <t>15/06/2021</t>
  </si>
  <si>
    <t>21/01/2021</t>
  </si>
  <si>
    <t>25/10/2022</t>
  </si>
  <si>
    <t>17/08/2021</t>
  </si>
  <si>
    <t>07/02/2021</t>
  </si>
  <si>
    <t>10/03/2020</t>
  </si>
  <si>
    <t>30/03/2025</t>
  </si>
  <si>
    <t>26/06/2022</t>
  </si>
  <si>
    <t>21/01/2022</t>
  </si>
  <si>
    <t>24/02/2021</t>
  </si>
  <si>
    <t>05/09/2025</t>
  </si>
  <si>
    <t>09/10/2020</t>
  </si>
  <si>
    <t>14/04/2023</t>
  </si>
  <si>
    <t>10/04/2025</t>
  </si>
  <si>
    <t>21/06/2023</t>
  </si>
  <si>
    <t>29/03/2024</t>
  </si>
  <si>
    <t>17/02/2021</t>
  </si>
  <si>
    <t>14/04/2024</t>
  </si>
  <si>
    <t>25/03/2022</t>
  </si>
  <si>
    <t>18/11/2020</t>
  </si>
  <si>
    <t>14/05/2020</t>
  </si>
  <si>
    <t>25/07/2024</t>
  </si>
  <si>
    <t>09/06/2020</t>
  </si>
  <si>
    <t>25/12/2023</t>
  </si>
  <si>
    <t>30/11/2020</t>
  </si>
  <si>
    <t>25/04/2023</t>
  </si>
  <si>
    <t>07/04/2021</t>
  </si>
  <si>
    <t>15/03/2023</t>
  </si>
  <si>
    <t>11/04/2024</t>
  </si>
  <si>
    <t>19/08/2021</t>
  </si>
  <si>
    <t>09/01/2025</t>
  </si>
  <si>
    <t>31/05/2024</t>
  </si>
  <si>
    <t>29/09/2025</t>
  </si>
  <si>
    <t>13/05/2020</t>
  </si>
  <si>
    <t>13/03/2024</t>
  </si>
  <si>
    <t>22/06/2023</t>
  </si>
  <si>
    <t>03/02/2020</t>
  </si>
  <si>
    <t>01/07/2024</t>
  </si>
  <si>
    <t>13/03/2021</t>
  </si>
  <si>
    <t>11/04/2020</t>
  </si>
  <si>
    <t>16/08/2025</t>
  </si>
  <si>
    <t>04/05/2025</t>
  </si>
  <si>
    <t>06/08/2020</t>
  </si>
  <si>
    <t>11/06/2022</t>
  </si>
  <si>
    <t>21/05/2024</t>
  </si>
  <si>
    <t>24/10/2023</t>
  </si>
  <si>
    <t>27/03/2022</t>
  </si>
  <si>
    <t>17/08/2023</t>
  </si>
  <si>
    <t>18/02/2020</t>
  </si>
  <si>
    <t>28/01/2025</t>
  </si>
  <si>
    <t>09/07/2023</t>
  </si>
  <si>
    <t>01/07/2023</t>
  </si>
  <si>
    <t>14/09/2025</t>
  </si>
  <si>
    <t>24/05/2021</t>
  </si>
  <si>
    <t>09/06/2022</t>
  </si>
  <si>
    <t>13/05/2024</t>
  </si>
  <si>
    <t>31/08/2025</t>
  </si>
  <si>
    <t>27/07/2023</t>
  </si>
  <si>
    <t>07/05/2025</t>
  </si>
  <si>
    <t>03/03/2020</t>
  </si>
  <si>
    <t>02/02/2022</t>
  </si>
  <si>
    <t>30/12/2021</t>
  </si>
  <si>
    <t>06/07/2025</t>
  </si>
  <si>
    <t>27/01/2020</t>
  </si>
  <si>
    <t>19/10/2022</t>
  </si>
  <si>
    <t>27/05/2023</t>
  </si>
  <si>
    <t>04/03/2020</t>
  </si>
  <si>
    <t>24/10/2020</t>
  </si>
  <si>
    <t>28/07/2021</t>
  </si>
  <si>
    <t>01/09/2025</t>
  </si>
  <si>
    <t>27/01/2024</t>
  </si>
  <si>
    <t>08/07/2021</t>
  </si>
  <si>
    <t>23/01/2020</t>
  </si>
  <si>
    <t>31/03/2021</t>
  </si>
  <si>
    <t>03/05/2025</t>
  </si>
  <si>
    <t>13/09/2022</t>
  </si>
  <si>
    <t>23/11/2022</t>
  </si>
  <si>
    <t>03/01/2025</t>
  </si>
  <si>
    <t>16/09/2021</t>
  </si>
  <si>
    <t>06/12/2020</t>
  </si>
  <si>
    <t>19/12/2020</t>
  </si>
  <si>
    <t>31/10/2021</t>
  </si>
  <si>
    <t>08/03/2021</t>
  </si>
  <si>
    <t>14/10/2022</t>
  </si>
  <si>
    <t>12/07/2025</t>
  </si>
  <si>
    <t>06/09/2022</t>
  </si>
  <si>
    <t>06/05/2021</t>
  </si>
  <si>
    <t>27/08/2025</t>
  </si>
  <si>
    <t>27/04/2023</t>
  </si>
  <si>
    <t>04/12/2020</t>
  </si>
  <si>
    <t>28/11/2023</t>
  </si>
  <si>
    <t>10/12/2023</t>
  </si>
  <si>
    <t>03/02/2024</t>
  </si>
  <si>
    <t>11/09/2025</t>
  </si>
  <si>
    <t>16/02/2021</t>
  </si>
  <si>
    <t>17/12/2020</t>
  </si>
  <si>
    <t>30/10/2020</t>
  </si>
  <si>
    <t>08/04/2023</t>
  </si>
  <si>
    <t>18/10/2024</t>
  </si>
  <si>
    <t>07/05/2021</t>
  </si>
  <si>
    <t>26/03/2022</t>
  </si>
  <si>
    <t>02/11/2023</t>
  </si>
  <si>
    <t>23/08/2024</t>
  </si>
  <si>
    <t>25/02/2023</t>
  </si>
  <si>
    <t>02/08/2021</t>
  </si>
  <si>
    <t>17/11/2024</t>
  </si>
  <si>
    <t>04/08/2025</t>
  </si>
  <si>
    <t>04/10/2020</t>
  </si>
  <si>
    <t>20/03/2024</t>
  </si>
  <si>
    <t>01/04/2023</t>
  </si>
  <si>
    <t>11/01/2023</t>
  </si>
  <si>
    <t>27/07/2025</t>
  </si>
  <si>
    <t>30/05/2021</t>
  </si>
  <si>
    <t>20/09/2022</t>
  </si>
  <si>
    <t>05/06/2025</t>
  </si>
  <si>
    <t>21/07/2023</t>
  </si>
  <si>
    <t>16/04/2024</t>
  </si>
  <si>
    <t>24/03/2025</t>
  </si>
  <si>
    <t>16/11/2021</t>
  </si>
  <si>
    <t>12/01/2022</t>
  </si>
  <si>
    <t>14/10/2020</t>
  </si>
  <si>
    <t>11/04/2025</t>
  </si>
  <si>
    <t>21/02/2021</t>
  </si>
  <si>
    <t>17/09/2020</t>
  </si>
  <si>
    <t>13/02/2023</t>
  </si>
  <si>
    <t>02/01/2021</t>
  </si>
  <si>
    <t>19/03/2024</t>
  </si>
  <si>
    <t>10/04/2022</t>
  </si>
  <si>
    <t>06/06/2024</t>
  </si>
  <si>
    <t>28/05/2025</t>
  </si>
  <si>
    <t>11/05/2021</t>
  </si>
  <si>
    <t>28/10/2022</t>
  </si>
  <si>
    <t>14/09/2023</t>
  </si>
  <si>
    <t>13/07/2023</t>
  </si>
  <si>
    <t>11/06/2021</t>
  </si>
  <si>
    <t>03/01/2024</t>
  </si>
  <si>
    <t>03/09/2025</t>
  </si>
  <si>
    <t>30/12/2020</t>
  </si>
  <si>
    <t>21/09/2021</t>
  </si>
  <si>
    <t>13/02/2025</t>
  </si>
  <si>
    <t>03/08/2023</t>
  </si>
  <si>
    <t>11/01/2022</t>
  </si>
  <si>
    <t>04/12/2021</t>
  </si>
  <si>
    <t>14/11/2020</t>
  </si>
  <si>
    <t>31/08/2021</t>
  </si>
  <si>
    <t>24/01/2021</t>
  </si>
  <si>
    <t>15/02/2025</t>
  </si>
  <si>
    <t>08/01/2022</t>
  </si>
  <si>
    <t>06/03/2025</t>
  </si>
  <si>
    <t>25/02/2021</t>
  </si>
  <si>
    <t>26/11/2024</t>
  </si>
  <si>
    <t>01/04/2024</t>
  </si>
  <si>
    <t>07/04/2025</t>
  </si>
  <si>
    <t>16/10/2022</t>
  </si>
  <si>
    <t>25/01/2020</t>
  </si>
  <si>
    <t>24/07/2023</t>
  </si>
  <si>
    <t>16/09/2025</t>
  </si>
  <si>
    <t>04/05/2022</t>
  </si>
  <si>
    <t>28/06/2025</t>
  </si>
  <si>
    <t>28/03/2025</t>
  </si>
  <si>
    <t>05/12/2021</t>
  </si>
  <si>
    <t>06/10/2021</t>
  </si>
  <si>
    <t>10/06/2023</t>
  </si>
  <si>
    <t>17/11/2021</t>
  </si>
  <si>
    <t>14/05/2021</t>
  </si>
  <si>
    <t>13/12/2023</t>
  </si>
  <si>
    <t>18/12/2024</t>
  </si>
  <si>
    <t>04/04/2021</t>
  </si>
  <si>
    <t>19/02/2024</t>
  </si>
  <si>
    <t>19/03/2020</t>
  </si>
  <si>
    <t>20/11/2024</t>
  </si>
  <si>
    <t>06/02/2020</t>
  </si>
  <si>
    <t>06/08/2022</t>
  </si>
  <si>
    <t>03/09/2021</t>
  </si>
  <si>
    <t>28/12/2022</t>
  </si>
  <si>
    <t>17/10/2024</t>
  </si>
  <si>
    <t>31/12/2024</t>
  </si>
  <si>
    <t>16/05/2024</t>
  </si>
  <si>
    <t>04/06/2022</t>
  </si>
  <si>
    <t>11/12/2021</t>
  </si>
  <si>
    <t>23/06/2020</t>
  </si>
  <si>
    <t>09/02/2023</t>
  </si>
  <si>
    <t>24/06/2022</t>
  </si>
  <si>
    <t>01/03/2020</t>
  </si>
  <si>
    <t>27/11/2020</t>
  </si>
  <si>
    <t>27/09/2025</t>
  </si>
  <si>
    <t>03/07/2024</t>
  </si>
  <si>
    <t>18/07/2021</t>
  </si>
  <si>
    <t>03/06/2023</t>
  </si>
  <si>
    <t>26/08/2022</t>
  </si>
  <si>
    <t>17/07/2021</t>
  </si>
  <si>
    <t>17/05/2025</t>
  </si>
  <si>
    <t>25/03/2021</t>
  </si>
  <si>
    <t>27/05/2022</t>
  </si>
  <si>
    <t>23/08/2025</t>
  </si>
  <si>
    <t>06/09/2025</t>
  </si>
  <si>
    <t>30/07/2021</t>
  </si>
  <si>
    <t>08/07/2023</t>
  </si>
  <si>
    <t>10/01/2023</t>
  </si>
  <si>
    <t>09/06/2024</t>
  </si>
  <si>
    <t>01/08/2024</t>
  </si>
  <si>
    <t>28/06/2024</t>
  </si>
  <si>
    <t>08/12/2022</t>
  </si>
  <si>
    <t>16/05/2020</t>
  </si>
  <si>
    <t>27/01/2023</t>
  </si>
  <si>
    <t>17/04/2025</t>
  </si>
  <si>
    <t>16/11/2020</t>
  </si>
  <si>
    <t>02/02/2025</t>
  </si>
  <si>
    <t>04/05/2021</t>
  </si>
  <si>
    <t>09/08/2020</t>
  </si>
  <si>
    <t>02/12/2023</t>
  </si>
  <si>
    <t>30/12/2024</t>
  </si>
  <si>
    <t>17/02/2022</t>
  </si>
  <si>
    <t>08/07/2024</t>
  </si>
  <si>
    <t>22/07/2020</t>
  </si>
  <si>
    <t>12/05/2024</t>
  </si>
  <si>
    <t>20/10/2023</t>
  </si>
  <si>
    <t>30/09/2020</t>
  </si>
  <si>
    <t>10/04/2023</t>
  </si>
  <si>
    <t>19/06/2025</t>
  </si>
  <si>
    <t>19/10/2024</t>
  </si>
  <si>
    <t>07/06/2025</t>
  </si>
  <si>
    <t>14/02/2024</t>
  </si>
  <si>
    <t>28/05/2020</t>
  </si>
  <si>
    <t>24/11/2020</t>
  </si>
  <si>
    <t>05/11/2023</t>
  </si>
  <si>
    <t>15/01/2022</t>
  </si>
  <si>
    <t>18/06/2024</t>
  </si>
  <si>
    <t>21/01/2024</t>
  </si>
  <si>
    <t>30/01/2025</t>
  </si>
  <si>
    <t>06/11/2022</t>
  </si>
  <si>
    <t>19/01/2023</t>
  </si>
  <si>
    <t>28/07/2020</t>
  </si>
  <si>
    <t>26/10/2020</t>
  </si>
  <si>
    <t>07/09/2020</t>
  </si>
  <si>
    <t>11/09/2023</t>
  </si>
  <si>
    <t>26/08/2020</t>
  </si>
  <si>
    <t>17/09/2022</t>
  </si>
  <si>
    <t>15/07/2025</t>
  </si>
  <si>
    <t>08/06/2024</t>
  </si>
  <si>
    <t>24/11/2022</t>
  </si>
  <si>
    <t>06/06/2025</t>
  </si>
  <si>
    <t>16/09/2023</t>
  </si>
  <si>
    <t>14/08/2022</t>
  </si>
  <si>
    <t>21/10/2021</t>
  </si>
  <si>
    <t>10/10/2024</t>
  </si>
  <si>
    <t>12/09/2024</t>
  </si>
  <si>
    <t>25/08/2024</t>
  </si>
  <si>
    <t>23/07/2024</t>
  </si>
  <si>
    <t>14/11/2022</t>
  </si>
  <si>
    <t>23/07/2022</t>
  </si>
  <si>
    <t>17/10/2020</t>
  </si>
  <si>
    <t>09/04/2022</t>
  </si>
  <si>
    <t>17/12/2024</t>
  </si>
  <si>
    <t>08/08/2021</t>
  </si>
  <si>
    <t>24/09/2021</t>
  </si>
  <si>
    <t>19/06/2020</t>
  </si>
  <si>
    <t>23/08/2020</t>
  </si>
  <si>
    <t>13/12/2020</t>
  </si>
  <si>
    <t>23/09/2020</t>
  </si>
  <si>
    <t>13/01/2020</t>
  </si>
  <si>
    <t>10/10/2021</t>
  </si>
  <si>
    <t>18/02/2021</t>
  </si>
  <si>
    <t>29/04/2021</t>
  </si>
  <si>
    <t>07/10/2022</t>
  </si>
  <si>
    <t>26/06/2025</t>
  </si>
  <si>
    <t>18/08/2021</t>
  </si>
  <si>
    <t>21/12/2020</t>
  </si>
  <si>
    <t>24/11/2023</t>
  </si>
  <si>
    <t>10/01/2024</t>
  </si>
  <si>
    <t>20/02/2023</t>
  </si>
  <si>
    <t>09/04/2024</t>
  </si>
  <si>
    <t>11/10/2024</t>
  </si>
  <si>
    <t>26/01/2021</t>
  </si>
  <si>
    <t>05/07/2021</t>
  </si>
  <si>
    <t>03/08/2021</t>
  </si>
  <si>
    <t>26/11/2021</t>
  </si>
  <si>
    <t>19/08/2020</t>
  </si>
  <si>
    <t>03/06/2025</t>
  </si>
  <si>
    <t>27/05/2021</t>
  </si>
  <si>
    <t>21/03/2021</t>
  </si>
  <si>
    <t>16/06/2024</t>
  </si>
  <si>
    <t>02/03/2024</t>
  </si>
  <si>
    <t>29/08/2023</t>
  </si>
  <si>
    <t>31/05/2022</t>
  </si>
  <si>
    <t>04/02/2025</t>
  </si>
  <si>
    <t>11/08/2020</t>
  </si>
  <si>
    <t>17/05/2024</t>
  </si>
  <si>
    <t>29/11/2023</t>
  </si>
  <si>
    <t>29/08/2025</t>
  </si>
  <si>
    <t>13/11/2020</t>
  </si>
  <si>
    <t>06/05/2022</t>
  </si>
  <si>
    <t>21/03/2025</t>
  </si>
  <si>
    <t>23/02/2025</t>
  </si>
  <si>
    <t>10/03/2025</t>
  </si>
  <si>
    <t>12/06/2023</t>
  </si>
  <si>
    <t>28/03/2020</t>
  </si>
  <si>
    <t>12/04/2020</t>
  </si>
  <si>
    <t>13/04/2021</t>
  </si>
  <si>
    <t>18/03/2025</t>
  </si>
  <si>
    <t>07/11/2024</t>
  </si>
  <si>
    <t>03/03/2022</t>
  </si>
  <si>
    <t>09/01/2021</t>
  </si>
  <si>
    <t>22/10/2020</t>
  </si>
  <si>
    <t>04/11/2024</t>
  </si>
  <si>
    <t>26/05/2025</t>
  </si>
  <si>
    <t>29/10/2023</t>
  </si>
  <si>
    <t>15/05/2020</t>
  </si>
  <si>
    <t>11/11/2024</t>
  </si>
  <si>
    <t>20/02/2020</t>
  </si>
  <si>
    <t>05/03/2021</t>
  </si>
  <si>
    <t>04/03/2023</t>
  </si>
  <si>
    <t>28/11/2020</t>
  </si>
  <si>
    <t>28/09/2024</t>
  </si>
  <si>
    <t>18/09/2020</t>
  </si>
  <si>
    <t>20/04/2025</t>
  </si>
  <si>
    <t>04/09/2021</t>
  </si>
  <si>
    <t>21/07/2021</t>
  </si>
  <si>
    <t>25/10/2021</t>
  </si>
  <si>
    <t>18/06/2023</t>
  </si>
  <si>
    <t>05/07/2023</t>
  </si>
  <si>
    <t>07/07/2025</t>
  </si>
  <si>
    <t>18/01/2022</t>
  </si>
  <si>
    <t>01/02/2022</t>
  </si>
  <si>
    <t>09/02/2022</t>
  </si>
  <si>
    <t>30/09/2025</t>
  </si>
  <si>
    <t>07/08/2020</t>
  </si>
  <si>
    <t>22/09/2022</t>
  </si>
  <si>
    <t>13/07/2025</t>
  </si>
  <si>
    <t>13/12/2024</t>
  </si>
  <si>
    <t>06/04/2024</t>
  </si>
  <si>
    <t>15/08/2020</t>
  </si>
  <si>
    <t>14/09/2021</t>
  </si>
  <si>
    <t>09/06/2023</t>
  </si>
  <si>
    <t>24/06/2020</t>
  </si>
  <si>
    <t>25/04/2021</t>
  </si>
  <si>
    <t>30/05/2023</t>
  </si>
  <si>
    <t>17/06/2020</t>
  </si>
  <si>
    <t>18/04/2023</t>
  </si>
  <si>
    <t>10/11/2020</t>
  </si>
  <si>
    <t>19/04/2020</t>
  </si>
  <si>
    <t>05/10/2020</t>
  </si>
  <si>
    <t>13/03/2022</t>
  </si>
  <si>
    <t>12/09/2022</t>
  </si>
  <si>
    <t>06/04/2020</t>
  </si>
  <si>
    <t>22/08/2025</t>
  </si>
  <si>
    <t>08/07/2022</t>
  </si>
  <si>
    <t>14/04/2025</t>
  </si>
  <si>
    <t>09/03/2021</t>
  </si>
  <si>
    <t>28/08/2020</t>
  </si>
  <si>
    <t>26/04/2023</t>
  </si>
  <si>
    <t>11/12/2024</t>
  </si>
  <si>
    <t>31/01/2024</t>
  </si>
  <si>
    <t>29/05/2025</t>
  </si>
  <si>
    <t>11/06/2025</t>
  </si>
  <si>
    <t>08/08/2025</t>
  </si>
  <si>
    <t>11/09/2020</t>
  </si>
  <si>
    <t>19/11/2020</t>
  </si>
  <si>
    <t>06/10/2024</t>
  </si>
  <si>
    <t>15/06/2025</t>
  </si>
  <si>
    <t>16/08/2024</t>
  </si>
  <si>
    <t>08/10/2020</t>
  </si>
  <si>
    <t>24/02/2024</t>
  </si>
  <si>
    <t>01/08/2023</t>
  </si>
  <si>
    <t>07/02/2024</t>
  </si>
  <si>
    <t>10/11/2021</t>
  </si>
  <si>
    <t>29/08/2020</t>
  </si>
  <si>
    <t>27/07/2022</t>
  </si>
  <si>
    <t>15/12/2024</t>
  </si>
  <si>
    <t>30/01/2022</t>
  </si>
  <si>
    <t>17/01/2020</t>
  </si>
  <si>
    <t>05/11/2024</t>
  </si>
  <si>
    <t>17/07/2024</t>
  </si>
  <si>
    <t>17/06/2022</t>
  </si>
  <si>
    <t>28/12/2021</t>
  </si>
  <si>
    <t>21/04/2022</t>
  </si>
  <si>
    <t>29/08/2021</t>
  </si>
  <si>
    <t>23/12/2022</t>
  </si>
  <si>
    <t>25/02/2020</t>
  </si>
  <si>
    <t>11/02/2021</t>
  </si>
  <si>
    <t>18/09/2024</t>
  </si>
  <si>
    <t>09/11/2023</t>
  </si>
  <si>
    <t>08/08/2022</t>
  </si>
  <si>
    <t>22/02/2020</t>
  </si>
  <si>
    <t>29/06/2020</t>
  </si>
  <si>
    <t>03/05/2023</t>
  </si>
  <si>
    <t>10/06/2024</t>
  </si>
  <si>
    <t>06/05/2020</t>
  </si>
  <si>
    <t>26/04/2025</t>
  </si>
  <si>
    <t>08/12/2023</t>
  </si>
  <si>
    <t>13/02/2021</t>
  </si>
  <si>
    <t>13/08/2023</t>
  </si>
  <si>
    <t>15/12/2023</t>
  </si>
  <si>
    <t>16/12/2022</t>
  </si>
  <si>
    <t>25/04/2022</t>
  </si>
  <si>
    <t>16/02/2023</t>
  </si>
  <si>
    <t>24/04/2022</t>
  </si>
  <si>
    <t>06/02/2025</t>
  </si>
  <si>
    <t>31/05/2025</t>
  </si>
  <si>
    <t>28/09/2025</t>
  </si>
  <si>
    <t>03/02/2022</t>
  </si>
  <si>
    <t>07/01/2023</t>
  </si>
  <si>
    <t>06/05/2024</t>
  </si>
  <si>
    <t>10/07/2022</t>
  </si>
  <si>
    <t>26/01/2024</t>
  </si>
  <si>
    <t>06/06/2022</t>
  </si>
  <si>
    <t>06/11/2024</t>
  </si>
  <si>
    <t>19/10/2023</t>
  </si>
  <si>
    <t>04/09/2020</t>
  </si>
  <si>
    <t>17/04/2024</t>
  </si>
  <si>
    <t>04/06/2020</t>
  </si>
  <si>
    <t>26/10/2022</t>
  </si>
  <si>
    <t>03/06/2024</t>
  </si>
  <si>
    <t>09/03/2023</t>
  </si>
  <si>
    <t>01/09/2023</t>
  </si>
  <si>
    <t>25/01/2022</t>
  </si>
  <si>
    <t>24/07/2025</t>
  </si>
  <si>
    <t>22/05/2021</t>
  </si>
  <si>
    <t>13/04/2023</t>
  </si>
  <si>
    <t>31/03/2024</t>
  </si>
  <si>
    <t>16/08/2022</t>
  </si>
  <si>
    <t>14/04/2022</t>
  </si>
  <si>
    <t>21/08/2025</t>
  </si>
  <si>
    <t>11/03/2023</t>
  </si>
  <si>
    <t>19/01/2021</t>
  </si>
  <si>
    <t>15/05/2023</t>
  </si>
  <si>
    <t>22/01/2023</t>
  </si>
  <si>
    <t>24/07/2022</t>
  </si>
  <si>
    <t>19/02/2023</t>
  </si>
  <si>
    <t>07/11/2022</t>
  </si>
  <si>
    <t>29/01/2020</t>
  </si>
  <si>
    <t>19/08/2024</t>
  </si>
  <si>
    <t>29/07/2020</t>
  </si>
  <si>
    <t>05/09/2020</t>
  </si>
  <si>
    <t>02/07/2022</t>
  </si>
  <si>
    <t>31/12/2023</t>
  </si>
  <si>
    <t>16/02/2020</t>
  </si>
  <si>
    <t>16/11/2023</t>
  </si>
  <si>
    <t>15/02/2021</t>
  </si>
  <si>
    <t>09/05/2020</t>
  </si>
  <si>
    <t>21/12/2024</t>
  </si>
  <si>
    <t>03/04/2023</t>
  </si>
  <si>
    <t>12/03/2023</t>
  </si>
  <si>
    <t>20/08/2025</t>
  </si>
  <si>
    <t>12/12/2023</t>
  </si>
  <si>
    <t>26/05/2022</t>
  </si>
  <si>
    <t>20/01/2025</t>
  </si>
  <si>
    <t>09/10/2023</t>
  </si>
  <si>
    <t>18/02/2023</t>
  </si>
  <si>
    <t>31/07/2025</t>
  </si>
  <si>
    <t>25/11/2024</t>
  </si>
  <si>
    <t>27/04/2021</t>
  </si>
  <si>
    <t>04/09/2025</t>
  </si>
  <si>
    <t>02/10/2020</t>
  </si>
  <si>
    <t>27/03/2025</t>
  </si>
  <si>
    <t>30/10/2023</t>
  </si>
  <si>
    <t>24/03/2022</t>
  </si>
  <si>
    <t>07/12/2023</t>
  </si>
  <si>
    <t>23/08/2022</t>
  </si>
  <si>
    <t>22/08/2024</t>
  </si>
  <si>
    <t>28/03/2022</t>
  </si>
  <si>
    <t>22/12/2021</t>
  </si>
  <si>
    <t>28/06/2020</t>
  </si>
  <si>
    <t>18/07/2024</t>
  </si>
  <si>
    <t>30/08/2023</t>
  </si>
  <si>
    <t>17/06/2023</t>
  </si>
  <si>
    <t>03/05/2020</t>
  </si>
  <si>
    <t>06/03/2020</t>
  </si>
  <si>
    <t>02/10/2022</t>
  </si>
  <si>
    <t>07/01/2024</t>
  </si>
  <si>
    <t>04/11/2022</t>
  </si>
  <si>
    <t>19/06/2021</t>
  </si>
  <si>
    <t>07/06/2020</t>
  </si>
  <si>
    <t>16/08/2021</t>
  </si>
  <si>
    <t>13/08/2021</t>
  </si>
  <si>
    <t>14/12/2022</t>
  </si>
  <si>
    <t>17/12/2023</t>
  </si>
  <si>
    <t>12/03/2022</t>
  </si>
  <si>
    <t>24/06/2025</t>
  </si>
  <si>
    <t>11/11/2022</t>
  </si>
  <si>
    <t>02/05/2024</t>
  </si>
  <si>
    <t>13/01/2023</t>
  </si>
  <si>
    <t>16/01/2024</t>
  </si>
  <si>
    <t>18/10/2023</t>
  </si>
  <si>
    <t>17/10/2022</t>
  </si>
  <si>
    <t>01/05/2024</t>
  </si>
  <si>
    <t>30/07/2025</t>
  </si>
  <si>
    <t>26/03/2024</t>
  </si>
  <si>
    <t>18/11/2024</t>
  </si>
  <si>
    <t>12/06/2025</t>
  </si>
  <si>
    <t>29/09/2021</t>
  </si>
  <si>
    <t>26/09/2022</t>
  </si>
  <si>
    <t>23/04/2020</t>
  </si>
  <si>
    <t>13/07/2021</t>
  </si>
  <si>
    <t>17/12/2022</t>
  </si>
  <si>
    <t>05/04/2025</t>
  </si>
  <si>
    <t>04/04/2025</t>
  </si>
  <si>
    <t>22/02/2022</t>
  </si>
  <si>
    <t>16/03/2024</t>
  </si>
  <si>
    <t>10/03/2021</t>
  </si>
  <si>
    <t>10/08/2020</t>
  </si>
  <si>
    <t>14/09/2024</t>
  </si>
  <si>
    <t>27/11/2023</t>
  </si>
  <si>
    <t>29/09/2023</t>
  </si>
  <si>
    <t>26/11/2023</t>
  </si>
  <si>
    <t>17/05/2023</t>
  </si>
  <si>
    <t>27/05/2020</t>
  </si>
  <si>
    <t>29/06/2022</t>
  </si>
  <si>
    <t>20/03/2020</t>
  </si>
  <si>
    <t>01/06/2024</t>
  </si>
  <si>
    <t>11/03/2020</t>
  </si>
  <si>
    <t>01/02/2023</t>
  </si>
  <si>
    <t>16/06/2020</t>
  </si>
  <si>
    <t>16/09/2022</t>
  </si>
  <si>
    <t>20/11/2022</t>
  </si>
  <si>
    <t>27/08/2021</t>
  </si>
  <si>
    <t>04/01/2024</t>
  </si>
  <si>
    <t>30/04/2024</t>
  </si>
  <si>
    <t>18/03/2023</t>
  </si>
  <si>
    <t>05/06/2021</t>
  </si>
  <si>
    <t>17/08/2025</t>
  </si>
  <si>
    <t>20/06/2023</t>
  </si>
  <si>
    <t>03/01/2020</t>
  </si>
  <si>
    <t>27/10/2024</t>
  </si>
  <si>
    <t>30/01/2020</t>
  </si>
  <si>
    <t>18/01/2025</t>
  </si>
  <si>
    <t>26/07/2022</t>
  </si>
  <si>
    <t>03/08/2022</t>
  </si>
  <si>
    <t>20/05/2020</t>
  </si>
  <si>
    <t>04/03/2024</t>
  </si>
  <si>
    <t>06/01/2024</t>
  </si>
  <si>
    <t>06/08/2021</t>
  </si>
  <si>
    <t>03/11/2024</t>
  </si>
  <si>
    <t>24/06/2024</t>
  </si>
  <si>
    <t>05/04/2023</t>
  </si>
  <si>
    <t>07/10/2023</t>
  </si>
  <si>
    <t>03/03/2024</t>
  </si>
  <si>
    <t>28/03/2023</t>
  </si>
  <si>
    <t>13/05/2021</t>
  </si>
  <si>
    <t>20/06/2025</t>
  </si>
  <si>
    <t>08/06/2025</t>
  </si>
  <si>
    <t>04/08/2022</t>
  </si>
  <si>
    <t>27/03/2020</t>
  </si>
  <si>
    <t>28/06/2021</t>
  </si>
  <si>
    <t>17/03/2024</t>
  </si>
  <si>
    <t>21/02/2023</t>
  </si>
  <si>
    <t>03/08/2024</t>
  </si>
  <si>
    <t>05/03/2020</t>
  </si>
  <si>
    <t>14/01/2025</t>
  </si>
  <si>
    <t>30/12/2022</t>
  </si>
  <si>
    <t>17/01/2022</t>
  </si>
  <si>
    <t>05/05/2023</t>
  </si>
  <si>
    <t>25/11/2023</t>
  </si>
  <si>
    <t>14/04/2020</t>
  </si>
  <si>
    <t>11/05/2025</t>
  </si>
  <si>
    <t>10/09/2020</t>
  </si>
  <si>
    <t>28/04/2020</t>
  </si>
  <si>
    <t>29/03/2020</t>
  </si>
  <si>
    <t>28/09/2020</t>
  </si>
  <si>
    <t>28/02/2023</t>
  </si>
  <si>
    <t>10/10/2020</t>
  </si>
  <si>
    <t>11/05/2023</t>
  </si>
  <si>
    <t>16/03/2022</t>
  </si>
  <si>
    <t>01/08/2022</t>
  </si>
  <si>
    <t>28/02/2020</t>
  </si>
  <si>
    <t>24/12/2020</t>
  </si>
  <si>
    <t>28/07/2024</t>
  </si>
  <si>
    <t>14/08/2020</t>
  </si>
  <si>
    <t>30/11/2024</t>
  </si>
  <si>
    <t>02/02/2024</t>
  </si>
  <si>
    <t>29/01/2022</t>
  </si>
  <si>
    <t>07/08/2021</t>
  </si>
  <si>
    <t>26/07/2024</t>
  </si>
  <si>
    <t>16/03/2021</t>
  </si>
  <si>
    <t>11/08/2021</t>
  </si>
  <si>
    <t>20/01/2023</t>
  </si>
  <si>
    <t>17/08/2020</t>
  </si>
  <si>
    <t>18/11/2021</t>
  </si>
  <si>
    <t>23/06/2023</t>
  </si>
  <si>
    <t>23/04/2022</t>
  </si>
  <si>
    <t>06/02/2023</t>
  </si>
  <si>
    <t>07/10/2024</t>
  </si>
  <si>
    <t>12/08/2022</t>
  </si>
  <si>
    <t>13/01/2025</t>
  </si>
  <si>
    <t>08/03/2024</t>
  </si>
  <si>
    <t>22/12/2024</t>
  </si>
  <si>
    <t>11/06/2023</t>
  </si>
  <si>
    <t>09/07/2025</t>
  </si>
  <si>
    <t>07/02/2020</t>
  </si>
  <si>
    <t>14/07/2022</t>
  </si>
  <si>
    <t>16/11/2022</t>
  </si>
  <si>
    <t>26/02/2024</t>
  </si>
  <si>
    <t>23/02/2024</t>
  </si>
  <si>
    <t>06/11/2023</t>
  </si>
  <si>
    <t>16/02/2025</t>
  </si>
  <si>
    <t>06/11/2020</t>
  </si>
  <si>
    <t>04/07/2023</t>
  </si>
  <si>
    <t>25/07/2020</t>
  </si>
  <si>
    <t>04/12/2022</t>
  </si>
  <si>
    <t>07/04/2020</t>
  </si>
  <si>
    <t>21/11/2023</t>
  </si>
  <si>
    <t>08/05/2023</t>
  </si>
  <si>
    <t>31/07/2023</t>
  </si>
  <si>
    <t>14/07/2024</t>
  </si>
  <si>
    <t>02/05/2023</t>
  </si>
  <si>
    <t>26/03/2020</t>
  </si>
  <si>
    <t>05/06/2024</t>
  </si>
  <si>
    <t>01/09/2021</t>
  </si>
  <si>
    <t>12/12/2024</t>
  </si>
  <si>
    <t>19/04/2021</t>
  </si>
  <si>
    <t>16/12/2020</t>
  </si>
  <si>
    <t>17/03/2025</t>
  </si>
  <si>
    <t>03/04/2021</t>
  </si>
  <si>
    <t>18/05/2023</t>
  </si>
  <si>
    <t>18/07/2020</t>
  </si>
  <si>
    <t>01/01/2021</t>
  </si>
  <si>
    <t>01/12/2024</t>
  </si>
  <si>
    <t>09/03/2020</t>
  </si>
  <si>
    <t>02/09/2024</t>
  </si>
  <si>
    <t>23/08/2023</t>
  </si>
  <si>
    <t>06/02/2022</t>
  </si>
  <si>
    <t>12/03/2020</t>
  </si>
  <si>
    <t>23/03/2020</t>
  </si>
  <si>
    <t>14/01/2024</t>
  </si>
  <si>
    <t>12/09/2020</t>
  </si>
  <si>
    <t>30/08/2024</t>
  </si>
  <si>
    <t>19/05/2020</t>
  </si>
  <si>
    <t>01/09/2020</t>
  </si>
  <si>
    <t>16/09/2024</t>
  </si>
  <si>
    <t>10/11/2022</t>
  </si>
  <si>
    <t>14/01/2022</t>
  </si>
  <si>
    <t>20/01/2021</t>
  </si>
  <si>
    <t>16/01/2023</t>
  </si>
  <si>
    <t>26/08/2025</t>
  </si>
  <si>
    <t>27/12/2020</t>
  </si>
  <si>
    <t>09/08/2024</t>
  </si>
  <si>
    <t>11/08/2024</t>
  </si>
  <si>
    <t>27/10/2020</t>
  </si>
  <si>
    <t>24/03/2023</t>
  </si>
  <si>
    <t>30/03/2020</t>
  </si>
  <si>
    <t>01/11/2021</t>
  </si>
  <si>
    <t>24/12/2023</t>
  </si>
  <si>
    <t>20/08/2020</t>
  </si>
  <si>
    <t>09/02/2020</t>
  </si>
  <si>
    <t>27/12/2022</t>
  </si>
  <si>
    <t>10/07/2024</t>
  </si>
  <si>
    <t>05/09/2024</t>
  </si>
  <si>
    <t>07/11/2021</t>
  </si>
  <si>
    <t>30/03/2021</t>
  </si>
  <si>
    <t>12/12/2022</t>
  </si>
  <si>
    <t>25/07/2023</t>
  </si>
  <si>
    <t>19/09/2025</t>
  </si>
  <si>
    <t>20/06/2021</t>
  </si>
  <si>
    <t>01/06/2025</t>
  </si>
  <si>
    <t>30/11/2022</t>
  </si>
  <si>
    <t>21/05/2025</t>
  </si>
  <si>
    <t>07/08/2023</t>
  </si>
  <si>
    <t>29/12/2024</t>
  </si>
  <si>
    <t>05/02/2024</t>
  </si>
  <si>
    <t>09/07/2021</t>
  </si>
  <si>
    <t>09/09/2025</t>
  </si>
  <si>
    <t>29/04/2020</t>
  </si>
  <si>
    <t>18/07/2022</t>
  </si>
  <si>
    <t>22/05/2022</t>
  </si>
  <si>
    <t>24/02/2025</t>
  </si>
  <si>
    <t>29/01/2025</t>
  </si>
  <si>
    <t>19/01/2024</t>
  </si>
  <si>
    <t>25/03/2020</t>
  </si>
  <si>
    <t>25/01/2024</t>
  </si>
  <si>
    <t>01/12/2022</t>
  </si>
  <si>
    <t>19/11/2022</t>
  </si>
  <si>
    <t>04/02/2021</t>
  </si>
  <si>
    <t>20/11/2021</t>
  </si>
  <si>
    <t>21/08/2022</t>
  </si>
  <si>
    <t>10/03/2022</t>
  </si>
  <si>
    <t>06/12/2024</t>
  </si>
  <si>
    <t>19/04/2023</t>
  </si>
  <si>
    <t>04/07/2021</t>
  </si>
  <si>
    <t>11/06/2020</t>
  </si>
  <si>
    <t>18/06/2022</t>
  </si>
  <si>
    <t>04/10/2024</t>
  </si>
  <si>
    <t>29/06/2024</t>
  </si>
  <si>
    <t>12/06/2022</t>
  </si>
  <si>
    <t>26/05/2023</t>
  </si>
  <si>
    <t>28/10/2020</t>
  </si>
  <si>
    <t>21/11/2024</t>
  </si>
  <si>
    <t>09/03/2022</t>
  </si>
  <si>
    <t>08/02/2023</t>
  </si>
  <si>
    <t>29/02/2020</t>
  </si>
  <si>
    <t>04/07/2022</t>
  </si>
  <si>
    <t>06/03/2024</t>
  </si>
  <si>
    <t>26/07/2021</t>
  </si>
  <si>
    <t>08/12/2021</t>
  </si>
  <si>
    <t>12/04/2025</t>
  </si>
  <si>
    <t>08/06/2021</t>
  </si>
  <si>
    <t>25/02/2022</t>
  </si>
  <si>
    <t>21/08/2020</t>
  </si>
  <si>
    <t>01/02/2025</t>
  </si>
  <si>
    <t>13/01/2024</t>
  </si>
  <si>
    <t>26/11/2022</t>
  </si>
  <si>
    <t>18/02/2022</t>
  </si>
  <si>
    <t>17/10/2021</t>
  </si>
  <si>
    <t>28/06/2022</t>
  </si>
  <si>
    <t>13/01/2022</t>
  </si>
  <si>
    <t>23/12/2020</t>
  </si>
  <si>
    <t>21/04/2023</t>
  </si>
  <si>
    <t>12/01/2020</t>
  </si>
  <si>
    <t>31/03/2022</t>
  </si>
  <si>
    <t>30/06/2023</t>
  </si>
  <si>
    <t>11/11/2023</t>
  </si>
  <si>
    <t>18/02/2025</t>
  </si>
  <si>
    <t>05/04/2020</t>
  </si>
  <si>
    <t>15/02/2024</t>
  </si>
  <si>
    <t>04/01/2020</t>
  </si>
  <si>
    <t>23/02/2023</t>
  </si>
  <si>
    <t>20/08/2024</t>
  </si>
  <si>
    <t>29/03/2025</t>
  </si>
  <si>
    <t>07/03/2025</t>
  </si>
  <si>
    <t>12/07/2020</t>
  </si>
  <si>
    <t>21/03/2020</t>
  </si>
  <si>
    <t>10/08/2021</t>
  </si>
  <si>
    <t>03/02/2021</t>
  </si>
  <si>
    <t>14/05/2024</t>
  </si>
  <si>
    <t>25/03/2025</t>
  </si>
  <si>
    <t>12/07/2024</t>
  </si>
  <si>
    <t>20/10/2021</t>
  </si>
  <si>
    <t>24/08/2023</t>
  </si>
  <si>
    <t>22/03/2022</t>
  </si>
  <si>
    <t>03/10/2023</t>
  </si>
  <si>
    <t>17/05/2021</t>
  </si>
  <si>
    <t>06/07/2023</t>
  </si>
  <si>
    <t>22/04/2022</t>
  </si>
  <si>
    <t>14/11/2021</t>
  </si>
  <si>
    <t>24/01/2022</t>
  </si>
  <si>
    <t>07/09/2021</t>
  </si>
  <si>
    <t>31/10/2022</t>
  </si>
  <si>
    <t>14/12/2020</t>
  </si>
  <si>
    <t>21/02/2020</t>
  </si>
  <si>
    <t>02/01/2025</t>
  </si>
  <si>
    <t>10/09/2021</t>
  </si>
  <si>
    <t>17/07/2020</t>
  </si>
  <si>
    <t>28/03/2021</t>
  </si>
  <si>
    <t>25/12/2020</t>
  </si>
  <si>
    <t>08/01/2024</t>
  </si>
  <si>
    <t>15/05/2021</t>
  </si>
  <si>
    <t>03/02/2023</t>
  </si>
  <si>
    <t>08/04/2021</t>
  </si>
  <si>
    <t>06/06/2020</t>
  </si>
  <si>
    <t>14/06/2020</t>
  </si>
  <si>
    <t>24/05/2024</t>
  </si>
  <si>
    <t>01/12/2023</t>
  </si>
  <si>
    <t>13/09/2025</t>
  </si>
  <si>
    <t>26/12/2020</t>
  </si>
  <si>
    <t>24/09/2020</t>
  </si>
  <si>
    <t>10/07/2020</t>
  </si>
  <si>
    <t>21/03/2022</t>
  </si>
  <si>
    <t>26/02/2021</t>
  </si>
  <si>
    <t>07/07/2020</t>
  </si>
  <si>
    <t>12/01/2023</t>
  </si>
  <si>
    <t>16/12/2024</t>
  </si>
  <si>
    <t>29/12/2023</t>
  </si>
  <si>
    <t>11/03/2022</t>
  </si>
  <si>
    <t>20/02/2022</t>
  </si>
  <si>
    <t>01/08/2020</t>
  </si>
  <si>
    <t>19/07/2025</t>
  </si>
  <si>
    <t>29/10/2022</t>
  </si>
  <si>
    <t>23/11/2023</t>
  </si>
  <si>
    <t>06/08/2024</t>
  </si>
  <si>
    <t>17/03/2020</t>
  </si>
  <si>
    <t>03/07/2023</t>
  </si>
  <si>
    <t>13/04/2022</t>
  </si>
  <si>
    <t>19/03/2021</t>
  </si>
  <si>
    <t>17/05/2022</t>
  </si>
  <si>
    <t>30/07/2023</t>
  </si>
  <si>
    <t>27/03/2021</t>
  </si>
  <si>
    <t>13/02/2020</t>
  </si>
  <si>
    <t>17/04/2023</t>
  </si>
  <si>
    <t>19/12/2023</t>
  </si>
  <si>
    <t>21/07/2024</t>
  </si>
  <si>
    <t>07/01/2025</t>
  </si>
  <si>
    <t>25/11/2022</t>
  </si>
  <si>
    <t>24/04/2021</t>
  </si>
  <si>
    <t>09/05/2023</t>
  </si>
  <si>
    <t>26/12/2023</t>
  </si>
  <si>
    <t>09/07/2022</t>
  </si>
  <si>
    <t>29/04/2023</t>
  </si>
  <si>
    <t>14/09/2020</t>
  </si>
  <si>
    <t>16/10/2024</t>
  </si>
  <si>
    <t>10/05/2025</t>
  </si>
  <si>
    <t>14/06/2024</t>
  </si>
  <si>
    <t>02/04/2024</t>
  </si>
  <si>
    <t>03/09/2022</t>
  </si>
  <si>
    <t>07/03/2023</t>
  </si>
  <si>
    <t>05/10/2023</t>
  </si>
  <si>
    <t>09/08/2021</t>
  </si>
  <si>
    <t>15/10/2023</t>
  </si>
  <si>
    <t>17/04/2021</t>
  </si>
  <si>
    <t>10/04/2024</t>
  </si>
  <si>
    <t>18/07/2025</t>
  </si>
  <si>
    <t>13/02/2024</t>
  </si>
  <si>
    <t>07/09/2024</t>
  </si>
  <si>
    <t>14/06/2023</t>
  </si>
  <si>
    <t>07/12/2020</t>
  </si>
  <si>
    <t>15/05/2025</t>
  </si>
  <si>
    <t>23/09/2023</t>
  </si>
  <si>
    <t>26/06/2024</t>
  </si>
  <si>
    <t>27/11/2024</t>
  </si>
  <si>
    <t>11/08/2023</t>
  </si>
  <si>
    <t>30/07/2024</t>
  </si>
  <si>
    <t>30/01/2021</t>
  </si>
  <si>
    <t>01/07/2020</t>
  </si>
  <si>
    <t>08/07/2020</t>
  </si>
  <si>
    <t>02/03/2021</t>
  </si>
  <si>
    <t>10/03/2024</t>
  </si>
  <si>
    <t>02/04/2022</t>
  </si>
  <si>
    <t>06/10/2023</t>
  </si>
  <si>
    <t>19/07/2023</t>
  </si>
  <si>
    <t>03/10/2021</t>
  </si>
  <si>
    <t>16/06/2025</t>
  </si>
  <si>
    <t>20/03/2022</t>
  </si>
  <si>
    <t>19/02/2022</t>
  </si>
  <si>
    <t>24/08/2020</t>
  </si>
  <si>
    <t>11/06/2024</t>
  </si>
  <si>
    <t>22/05/2020</t>
  </si>
  <si>
    <t>10/12/2020</t>
  </si>
  <si>
    <t>09/12/2021</t>
  </si>
  <si>
    <t>30/04/2025</t>
  </si>
  <si>
    <t>26/01/2020</t>
  </si>
  <si>
    <t>06/04/2025</t>
  </si>
  <si>
    <t>01/09/2024</t>
  </si>
  <si>
    <t>02/08/2024</t>
  </si>
  <si>
    <t>04/10/2022</t>
  </si>
  <si>
    <t>24/07/2024</t>
  </si>
  <si>
    <t>25/06/2022</t>
  </si>
  <si>
    <t>17/11/2020</t>
  </si>
  <si>
    <t>12/02/2023</t>
  </si>
  <si>
    <t>09/02/2021</t>
  </si>
  <si>
    <t>04/07/2024</t>
  </si>
  <si>
    <t>21/09/2020</t>
  </si>
  <si>
    <t>07/11/2020</t>
  </si>
  <si>
    <t>21/12/2023</t>
  </si>
  <si>
    <t>08/03/2020</t>
  </si>
  <si>
    <t>29/10/2021</t>
  </si>
  <si>
    <t>27/06/2023</t>
  </si>
  <si>
    <t>10/02/2023</t>
  </si>
  <si>
    <t>02/01/2023</t>
  </si>
  <si>
    <t>30/08/2025</t>
  </si>
  <si>
    <t>22/06/2022</t>
  </si>
  <si>
    <t>17/02/2024</t>
  </si>
  <si>
    <t>21/02/2024</t>
  </si>
  <si>
    <t>19/08/2022</t>
  </si>
  <si>
    <t>29/09/2020</t>
  </si>
  <si>
    <t>15/07/2024</t>
  </si>
  <si>
    <t>02/05/2020</t>
  </si>
  <si>
    <t>01/01/2024</t>
  </si>
  <si>
    <t>02/02/2023</t>
  </si>
  <si>
    <t>05/08/2021</t>
  </si>
  <si>
    <t>21/03/2023</t>
  </si>
  <si>
    <t>30/09/2022</t>
  </si>
  <si>
    <t>10/01/2022</t>
  </si>
  <si>
    <t>30/10/2021</t>
  </si>
  <si>
    <t>24/03/2024</t>
  </si>
  <si>
    <t>26/02/2020</t>
  </si>
  <si>
    <t>15/03/2020</t>
  </si>
  <si>
    <t>25/07/2025</t>
  </si>
  <si>
    <t>05/01/2024</t>
  </si>
  <si>
    <t>23/06/2024</t>
  </si>
  <si>
    <t>08/08/2020</t>
  </si>
  <si>
    <t>12/02/2022</t>
  </si>
  <si>
    <t>02/04/2021</t>
  </si>
  <si>
    <t>22/04/2023</t>
  </si>
  <si>
    <t>29/06/2025</t>
  </si>
  <si>
    <t>14/05/2025</t>
  </si>
  <si>
    <t>03/04/2022</t>
  </si>
  <si>
    <t>20/02/2021</t>
  </si>
  <si>
    <t>26/05/2020</t>
  </si>
  <si>
    <t>02/02/2020</t>
  </si>
  <si>
    <t>13/03/2023</t>
  </si>
  <si>
    <t>25/06/2025</t>
  </si>
  <si>
    <t>08/09/2020</t>
  </si>
  <si>
    <t>23/04/2023</t>
  </si>
  <si>
    <t>12/09/2023</t>
  </si>
  <si>
    <t>06/02/2024</t>
  </si>
  <si>
    <t>29/04/2024</t>
  </si>
  <si>
    <t>11/07/2024</t>
  </si>
  <si>
    <t>15/11/2021</t>
  </si>
  <si>
    <t>15/10/2020</t>
  </si>
  <si>
    <t>24/09/2023</t>
  </si>
  <si>
    <t>29/05/2020</t>
  </si>
  <si>
    <t>15/04/2022</t>
  </si>
  <si>
    <t>26/02/2023</t>
  </si>
  <si>
    <t>22/08/2020</t>
  </si>
  <si>
    <t>12/06/2020</t>
  </si>
  <si>
    <t>13/09/2024</t>
  </si>
  <si>
    <t>04/07/2020</t>
  </si>
  <si>
    <t>28/02/2024</t>
  </si>
  <si>
    <t>08/12/2020</t>
  </si>
  <si>
    <t>22/07/2022</t>
  </si>
  <si>
    <t>21/09/2022</t>
  </si>
  <si>
    <t>28/09/2022</t>
  </si>
  <si>
    <t>21/05/2022</t>
  </si>
  <si>
    <t>06/09/2020</t>
  </si>
  <si>
    <t>09/10/2022</t>
  </si>
  <si>
    <t>01/03/2025</t>
  </si>
  <si>
    <t>01/05/2023</t>
  </si>
  <si>
    <t>22/06/2020</t>
  </si>
  <si>
    <t>22/01/2020</t>
  </si>
  <si>
    <t>19/10/2020</t>
  </si>
  <si>
    <t>17/08/2024</t>
  </si>
  <si>
    <t>20/06/2022</t>
  </si>
  <si>
    <t>25/01/2023</t>
  </si>
  <si>
    <t>28/03/2024</t>
  </si>
  <si>
    <t>12/09/2021</t>
  </si>
  <si>
    <t>18/04/2025</t>
  </si>
  <si>
    <t>09/05/2021</t>
  </si>
  <si>
    <t>01/06/2020</t>
  </si>
  <si>
    <t>31/01/2023</t>
  </si>
  <si>
    <t>07/04/2023</t>
  </si>
  <si>
    <t>21/03/2024</t>
  </si>
  <si>
    <t>01/10/2022</t>
  </si>
  <si>
    <t>29/06/2023</t>
  </si>
  <si>
    <t>29/03/2022</t>
  </si>
  <si>
    <t>21/04/2021</t>
  </si>
  <si>
    <t>08/12/2024</t>
  </si>
  <si>
    <t>03/12/2023</t>
  </si>
  <si>
    <t>27/02/2020</t>
  </si>
  <si>
    <t>02/04/2020</t>
  </si>
  <si>
    <t>13/07/2024</t>
  </si>
  <si>
    <t>02/06/2021</t>
  </si>
  <si>
    <t>11/02/2022</t>
  </si>
  <si>
    <t>26/03/2021</t>
  </si>
  <si>
    <t>23/11/2024</t>
  </si>
  <si>
    <t>28/02/2021</t>
  </si>
  <si>
    <t>14/07/2023</t>
  </si>
  <si>
    <t>29/05/2022</t>
  </si>
  <si>
    <t>05/07/2022</t>
  </si>
  <si>
    <t>20/07/2022</t>
  </si>
  <si>
    <t>19/12/2021</t>
  </si>
  <si>
    <t>25/01/2025</t>
  </si>
  <si>
    <t>20/01/2020</t>
  </si>
  <si>
    <t>03/03/2025</t>
  </si>
  <si>
    <t>07/04/2022</t>
  </si>
  <si>
    <t>03/10/2020</t>
  </si>
  <si>
    <t>10/12/2022</t>
  </si>
  <si>
    <t>09/02/2024</t>
  </si>
  <si>
    <t>26/12/2021</t>
  </si>
  <si>
    <t>22/05/2023</t>
  </si>
  <si>
    <t>09/12/2020</t>
  </si>
  <si>
    <t>23/05/2021</t>
  </si>
  <si>
    <t>24/01/2024</t>
  </si>
  <si>
    <t>03/09/2020</t>
  </si>
  <si>
    <t>05/05/2022</t>
  </si>
  <si>
    <t>22/01/2022</t>
  </si>
  <si>
    <t>20/12/2022</t>
  </si>
  <si>
    <t>29/11/2024</t>
  </si>
  <si>
    <t>21/05/2020</t>
  </si>
  <si>
    <t>05/11/2021</t>
  </si>
  <si>
    <t>28/04/2021</t>
  </si>
  <si>
    <t>19/07/2022</t>
  </si>
  <si>
    <t>18/10/2021</t>
  </si>
  <si>
    <t>23/09/2022</t>
  </si>
  <si>
    <t>20/04/2024</t>
  </si>
  <si>
    <t>21/08/2023</t>
  </si>
  <si>
    <t>05/11/2020</t>
  </si>
  <si>
    <t>04/02/2023</t>
  </si>
  <si>
    <t>22/02/2021</t>
  </si>
  <si>
    <t>31/08/2022</t>
  </si>
  <si>
    <t>30/05/2020</t>
  </si>
  <si>
    <t>15/09/2024</t>
  </si>
  <si>
    <t>02/05/2022</t>
  </si>
  <si>
    <t>30/11/2023</t>
  </si>
  <si>
    <t>27/08/2020</t>
  </si>
  <si>
    <t>11/04/2022</t>
  </si>
  <si>
    <t>24/01/2025</t>
  </si>
  <si>
    <t>15/09/2025</t>
  </si>
  <si>
    <t>22/03/2023</t>
  </si>
  <si>
    <t>08/08/2023</t>
  </si>
  <si>
    <t>09/07/2020</t>
  </si>
  <si>
    <t>21/02/2025</t>
  </si>
  <si>
    <t>20/07/2021</t>
  </si>
  <si>
    <t>18/05/2021</t>
  </si>
  <si>
    <t>30/08/2021</t>
  </si>
  <si>
    <t>29/12/2020</t>
  </si>
  <si>
    <t>20/07/2025</t>
  </si>
  <si>
    <t>05/10/2021</t>
  </si>
  <si>
    <t>12/10/2021</t>
  </si>
  <si>
    <t>05/02/2020</t>
  </si>
  <si>
    <t>25/09/2020</t>
  </si>
  <si>
    <t>16/11/2024</t>
  </si>
  <si>
    <t>07/08/2024</t>
  </si>
  <si>
    <t>23/03/2025</t>
  </si>
  <si>
    <t>09/08/2025</t>
  </si>
  <si>
    <t>25/11/2020</t>
  </si>
  <si>
    <t>24/05/2022</t>
  </si>
  <si>
    <t>14/02/2025</t>
  </si>
  <si>
    <t>02/01/2020</t>
  </si>
  <si>
    <t>12/07/2021</t>
  </si>
  <si>
    <t>22/10/2022</t>
  </si>
  <si>
    <t>18/06/2025</t>
  </si>
  <si>
    <t>03/08/2020</t>
  </si>
  <si>
    <t>12/03/2021</t>
  </si>
  <si>
    <t>22/11/2022</t>
  </si>
  <si>
    <t>10/09/2022</t>
  </si>
  <si>
    <t>14/03/2022</t>
  </si>
  <si>
    <t>10/08/2025</t>
  </si>
  <si>
    <t>06/04/2021</t>
  </si>
  <si>
    <t>07/05/2024</t>
  </si>
  <si>
    <t>26/01/2022</t>
  </si>
  <si>
    <t>01/11/2024</t>
  </si>
  <si>
    <t>20/10/2022</t>
  </si>
  <si>
    <t>04/04/2024</t>
  </si>
  <si>
    <t>24/03/2020</t>
  </si>
  <si>
    <t>04/12/2023</t>
  </si>
  <si>
    <t>26/08/2023</t>
  </si>
  <si>
    <t>24/01/2023</t>
  </si>
  <si>
    <t>20/03/2023</t>
  </si>
  <si>
    <t>08/04/2025</t>
  </si>
  <si>
    <t>26/06/2020</t>
  </si>
  <si>
    <t>28/02/2025</t>
  </si>
  <si>
    <t>27/05/2025</t>
  </si>
  <si>
    <t>14/12/2023</t>
  </si>
  <si>
    <t>23/10/2024</t>
  </si>
  <si>
    <t>19/07/2020</t>
  </si>
  <si>
    <t>26/07/2023</t>
  </si>
  <si>
    <t>20/03/2025</t>
  </si>
  <si>
    <t>25/03/2024</t>
  </si>
  <si>
    <t>05/06/2023</t>
  </si>
  <si>
    <t>29/08/2022</t>
  </si>
  <si>
    <t>10/04/2021</t>
  </si>
  <si>
    <t>01/02/2024</t>
  </si>
  <si>
    <t>04/01/2023</t>
  </si>
  <si>
    <t>12/01/2024</t>
  </si>
  <si>
    <t>21/04/2024</t>
  </si>
  <si>
    <t>19/07/2021</t>
  </si>
  <si>
    <t>25/05/2025</t>
  </si>
  <si>
    <t>27/02/2024</t>
  </si>
  <si>
    <t>11/09/2024</t>
  </si>
  <si>
    <t>11/05/2024</t>
  </si>
  <si>
    <t>02/03/2022</t>
  </si>
  <si>
    <t>21/06/2025</t>
  </si>
  <si>
    <t>20/09/2025</t>
  </si>
  <si>
    <t>02/07/2023</t>
  </si>
  <si>
    <t>20/06/2020</t>
  </si>
  <si>
    <t>05/03/2024</t>
  </si>
  <si>
    <t>27/03/2023</t>
  </si>
  <si>
    <t>14/03/2021</t>
  </si>
  <si>
    <t>01/05/2020</t>
  </si>
  <si>
    <t>06/06/2021</t>
  </si>
  <si>
    <t>13/11/2021</t>
  </si>
  <si>
    <t>11/01/2021</t>
  </si>
  <si>
    <t>07/02/2025</t>
  </si>
  <si>
    <t>24/11/2021</t>
  </si>
  <si>
    <t>31/12/2020</t>
  </si>
  <si>
    <t>02/07/2021</t>
  </si>
  <si>
    <t>14/11/2023</t>
  </si>
  <si>
    <t>18/03/2021</t>
  </si>
  <si>
    <t>27/12/2021</t>
  </si>
  <si>
    <t>02/03/2020</t>
  </si>
  <si>
    <t>07/06/2024</t>
  </si>
  <si>
    <t>01/06/2022</t>
  </si>
  <si>
    <t>31/03/2020</t>
  </si>
  <si>
    <t>11/05/2020</t>
  </si>
  <si>
    <t>10/08/2024</t>
  </si>
  <si>
    <t>16/04/2025</t>
  </si>
  <si>
    <t>22/09/2025</t>
  </si>
  <si>
    <t>10/06/2021</t>
  </si>
  <si>
    <t>20/11/2020</t>
  </si>
  <si>
    <t>08/11/2022</t>
  </si>
  <si>
    <t>16/01/2021</t>
  </si>
  <si>
    <t>12/11/2021</t>
  </si>
  <si>
    <t>09/05/2022</t>
  </si>
  <si>
    <t>14/06/2021</t>
  </si>
  <si>
    <t>01/08/2025</t>
  </si>
  <si>
    <t>08/02/2020</t>
  </si>
  <si>
    <t>11/07/2025</t>
  </si>
  <si>
    <t>03/03/2021</t>
  </si>
  <si>
    <t>01/05/2025</t>
  </si>
  <si>
    <t>01/04/2020</t>
  </si>
  <si>
    <t>26/08/2021</t>
  </si>
  <si>
    <t>30/08/2022</t>
  </si>
  <si>
    <t>14/03/2025</t>
  </si>
  <si>
    <t>08/02/2021</t>
  </si>
  <si>
    <t>30/01/2023</t>
  </si>
  <si>
    <t>22/04/2024</t>
  </si>
  <si>
    <t>28/06/2023</t>
  </si>
  <si>
    <t>04/05/2024</t>
  </si>
  <si>
    <t>31/12/2021</t>
  </si>
  <si>
    <t>18/03/2022</t>
  </si>
  <si>
    <t>02/08/2020</t>
  </si>
  <si>
    <t>23/07/2025</t>
  </si>
  <si>
    <t>27/01/2022</t>
  </si>
  <si>
    <t>13/07/2022</t>
  </si>
  <si>
    <t>17/11/2022</t>
  </si>
  <si>
    <t>27/04/2022</t>
  </si>
  <si>
    <t>12/08/2023</t>
  </si>
  <si>
    <t>01/08/2021</t>
  </si>
  <si>
    <t>06/01/2021</t>
  </si>
  <si>
    <t>15/01/2021</t>
  </si>
  <si>
    <t>01/01/2020</t>
  </si>
  <si>
    <t>25/07/2022</t>
  </si>
  <si>
    <t>04/11/2023</t>
  </si>
  <si>
    <t>02/09/2023</t>
  </si>
  <si>
    <t>23/09/2021</t>
  </si>
  <si>
    <t>19/05/2021</t>
  </si>
  <si>
    <t>08/05/2024</t>
  </si>
  <si>
    <t>10/06/2020</t>
  </si>
  <si>
    <t>25/11/2021</t>
  </si>
  <si>
    <t>21/09/2025</t>
  </si>
  <si>
    <t>23/11/2020</t>
  </si>
  <si>
    <t>28/08/2024</t>
  </si>
  <si>
    <t>22/03/2024</t>
  </si>
  <si>
    <t>05/12/2022</t>
  </si>
  <si>
    <t>08/09/2024</t>
  </si>
  <si>
    <t>30/06/2024</t>
  </si>
  <si>
    <t>01/04/2021</t>
  </si>
  <si>
    <t>13/05/2022</t>
  </si>
  <si>
    <t>04/03/2022</t>
  </si>
  <si>
    <t>12/08/2020</t>
  </si>
  <si>
    <t>15/12/2022</t>
  </si>
  <si>
    <t>01/10/2020</t>
  </si>
  <si>
    <t>04/04/2023</t>
  </si>
  <si>
    <t>25/08/2021</t>
  </si>
  <si>
    <t>22/07/2024</t>
  </si>
  <si>
    <t>29/03/2021</t>
  </si>
  <si>
    <t>27/08/2022</t>
  </si>
  <si>
    <t>01/10/2024</t>
  </si>
  <si>
    <t>10/09/2024</t>
  </si>
  <si>
    <t>29/08/2024</t>
  </si>
  <si>
    <t>23/05/2023</t>
  </si>
  <si>
    <t>22/05/2024</t>
  </si>
  <si>
    <t>18/09/2022</t>
  </si>
  <si>
    <t>03/10/2022</t>
  </si>
  <si>
    <t>14/09/2022</t>
  </si>
  <si>
    <t>31/07/2020</t>
  </si>
  <si>
    <t>02/06/2020</t>
  </si>
  <si>
    <t>22/09/2023</t>
  </si>
  <si>
    <t>14/07/2020</t>
  </si>
  <si>
    <t>22/07/2023</t>
  </si>
  <si>
    <t>27/01/2025</t>
  </si>
  <si>
    <t>24/10/2022</t>
  </si>
  <si>
    <t>25/12/2024</t>
  </si>
  <si>
    <t>20/09/2021</t>
  </si>
  <si>
    <t>06/12/2023</t>
  </si>
  <si>
    <t>14/12/2021</t>
  </si>
  <si>
    <t>31/01/2025</t>
  </si>
  <si>
    <t>02/12/2020</t>
  </si>
  <si>
    <t>24/08/2021</t>
  </si>
  <si>
    <t>31/05/2021</t>
  </si>
  <si>
    <t>05/09/2021</t>
  </si>
  <si>
    <t>13/09/2020</t>
  </si>
  <si>
    <t>05/04/2024</t>
  </si>
  <si>
    <t>09/11/2021</t>
  </si>
  <si>
    <t>12/06/2024</t>
  </si>
  <si>
    <t>20/10/2024</t>
  </si>
  <si>
    <t>23/10/2023</t>
  </si>
  <si>
    <t>23/06/2025</t>
  </si>
  <si>
    <t>24/01/2020</t>
  </si>
  <si>
    <t>19/09/2022</t>
  </si>
  <si>
    <t>25/10/2023</t>
  </si>
  <si>
    <t>08/11/2020</t>
  </si>
  <si>
    <t>18/01/2021</t>
  </si>
  <si>
    <t>05/01/2021</t>
  </si>
  <si>
    <t>16/03/2023</t>
  </si>
  <si>
    <t>01/04/2022</t>
  </si>
  <si>
    <t>02/04/2025</t>
  </si>
  <si>
    <t>03/05/2022</t>
  </si>
  <si>
    <t>15/03/2024</t>
  </si>
  <si>
    <t>12/07/2022</t>
  </si>
  <si>
    <t>11/10/2022</t>
  </si>
  <si>
    <t>01/10/2023</t>
  </si>
  <si>
    <t>07/06/2022</t>
  </si>
  <si>
    <t>04/02/2020</t>
  </si>
  <si>
    <t>05/10/2022</t>
  </si>
  <si>
    <t>26/09/2021</t>
  </si>
  <si>
    <t>17/01/2025</t>
  </si>
  <si>
    <t>12/07/2023</t>
  </si>
  <si>
    <t>01/03/2023</t>
  </si>
  <si>
    <t>30/04/2022</t>
  </si>
  <si>
    <t>10/11/2023</t>
  </si>
  <si>
    <t>02/08/2025</t>
  </si>
  <si>
    <t>30/06/2021</t>
  </si>
  <si>
    <t>19/02/2025</t>
  </si>
  <si>
    <t>19/09/2024</t>
  </si>
  <si>
    <t>04/10/2021</t>
  </si>
  <si>
    <t>03/05/2024</t>
  </si>
  <si>
    <t>13/03/2020</t>
  </si>
  <si>
    <t>23/09/2025</t>
  </si>
  <si>
    <t>22/03/2020</t>
  </si>
  <si>
    <t>27/08/2023</t>
  </si>
  <si>
    <t>05/06/2020</t>
  </si>
  <si>
    <t>28/10/2021</t>
  </si>
  <si>
    <t>15/07/2021</t>
  </si>
  <si>
    <t>09/12/2023</t>
  </si>
  <si>
    <t>13/06/2020</t>
  </si>
  <si>
    <t>20/10/2020</t>
  </si>
  <si>
    <t>13/08/2022</t>
  </si>
  <si>
    <t>02/05/2025</t>
  </si>
  <si>
    <t>20/04/2021</t>
  </si>
  <si>
    <t>08/07/2025</t>
  </si>
  <si>
    <t>27/06/2025</t>
  </si>
  <si>
    <t>20/08/2022</t>
  </si>
  <si>
    <t>19/06/2023</t>
  </si>
  <si>
    <t>14/02/2021</t>
  </si>
  <si>
    <t>23/12/2024</t>
  </si>
  <si>
    <t>05/06/2022</t>
  </si>
  <si>
    <t>22/10/2021</t>
  </si>
  <si>
    <t>07/06/2023</t>
  </si>
  <si>
    <t>04/08/2020</t>
  </si>
  <si>
    <t>21/10/2023</t>
  </si>
  <si>
    <t>11/09/2022</t>
  </si>
  <si>
    <t>02/12/2021</t>
  </si>
  <si>
    <t>07/03/2020</t>
  </si>
  <si>
    <t>09/03/2025</t>
  </si>
  <si>
    <t>22/02/2024</t>
  </si>
  <si>
    <t>18/08/2023</t>
  </si>
  <si>
    <t>15/07/2022</t>
  </si>
  <si>
    <t>19/05/2023</t>
  </si>
  <si>
    <t>19/06/2024</t>
  </si>
  <si>
    <t>01/03/2021</t>
  </si>
  <si>
    <t>08/04/2020</t>
  </si>
  <si>
    <t>27/09/2020</t>
  </si>
  <si>
    <t>16/03/2025</t>
  </si>
  <si>
    <t>05/12/2024</t>
  </si>
  <si>
    <t>15/11/2022</t>
  </si>
  <si>
    <t>12/10/2022</t>
  </si>
  <si>
    <t>05/05/2024</t>
  </si>
  <si>
    <t>31/03/2023</t>
  </si>
  <si>
    <t>14/02/2020</t>
  </si>
  <si>
    <t>04/09/2023</t>
  </si>
  <si>
    <t>13/06/2021</t>
  </si>
  <si>
    <t>15/06/2022</t>
  </si>
  <si>
    <t>14/02/2022</t>
  </si>
  <si>
    <t>06/11/2021</t>
  </si>
  <si>
    <t>19/04/2024</t>
  </si>
  <si>
    <t>28/04/2023</t>
  </si>
  <si>
    <t>29/07/2023</t>
  </si>
  <si>
    <t>22/02/2023</t>
  </si>
  <si>
    <t>08/05/2022</t>
  </si>
  <si>
    <t>17/09/2024</t>
  </si>
  <si>
    <t>19/12/2022</t>
  </si>
  <si>
    <t>06/01/2022</t>
  </si>
  <si>
    <t>14/03/2024</t>
  </si>
  <si>
    <t>05/04/2021</t>
  </si>
  <si>
    <t>08/08/2024</t>
  </si>
  <si>
    <t>10/10/2023</t>
  </si>
  <si>
    <t>05/02/2023</t>
  </si>
  <si>
    <t>03/07/2021</t>
  </si>
  <si>
    <t>06/07/2022</t>
  </si>
  <si>
    <t>11/08/2025</t>
  </si>
  <si>
    <t>11/01/2024</t>
  </si>
  <si>
    <t>22/08/2023</t>
  </si>
  <si>
    <t>11/03/2021</t>
  </si>
  <si>
    <t>15/08/2021</t>
  </si>
  <si>
    <t>24/07/2020</t>
  </si>
  <si>
    <t>07/03/2022</t>
  </si>
  <si>
    <t>11/02/2025</t>
  </si>
  <si>
    <t>15/07/2020</t>
  </si>
  <si>
    <t>10/12/2024</t>
  </si>
  <si>
    <t>28/08/2023</t>
  </si>
  <si>
    <t>14/11/2024</t>
  </si>
  <si>
    <t>11/09/2021</t>
  </si>
  <si>
    <t>06/01/2023</t>
  </si>
  <si>
    <t>21/10/2020</t>
  </si>
  <si>
    <t>27/02/2021</t>
  </si>
  <si>
    <t>26/10/2023</t>
  </si>
  <si>
    <t>03/12/2021</t>
  </si>
  <si>
    <t>12/08/2024</t>
  </si>
  <si>
    <t>30/05/2024</t>
  </si>
  <si>
    <t>17/07/2025</t>
  </si>
  <si>
    <t>20/02/2024</t>
  </si>
  <si>
    <t>06/09/2021</t>
  </si>
  <si>
    <t>20/05/2021</t>
  </si>
  <si>
    <t>26/05/2021</t>
  </si>
  <si>
    <t>20/03/2021</t>
  </si>
  <si>
    <t>08/03/2022</t>
  </si>
  <si>
    <t>03/01/2022</t>
  </si>
  <si>
    <t>07/10/2020</t>
  </si>
  <si>
    <t>21/05/2021</t>
  </si>
  <si>
    <t>09/04/2020</t>
  </si>
  <si>
    <t>17/03/2021</t>
  </si>
  <si>
    <t>06/12/2021</t>
  </si>
  <si>
    <t>10/11/2024</t>
  </si>
  <si>
    <t>14/01/2020</t>
  </si>
  <si>
    <t>27/05/2024</t>
  </si>
  <si>
    <t>03/06/2022</t>
  </si>
  <si>
    <t>08/10/2023</t>
  </si>
  <si>
    <t>23/01/2024</t>
  </si>
  <si>
    <t>25/05/2021</t>
  </si>
  <si>
    <t>24/03/2021</t>
  </si>
  <si>
    <t>22/12/2020</t>
  </si>
  <si>
    <t>25/05/2023</t>
  </si>
  <si>
    <t>19/08/2023</t>
  </si>
  <si>
    <t>15/03/2022</t>
  </si>
  <si>
    <t>30/08/2020</t>
  </si>
  <si>
    <t>05/08/2025</t>
  </si>
  <si>
    <t>04/06/2021</t>
  </si>
  <si>
    <t>17/03/2022</t>
  </si>
  <si>
    <t>26/01/2025</t>
  </si>
  <si>
    <t>17/07/2022</t>
  </si>
  <si>
    <t>23/06/2022</t>
  </si>
  <si>
    <t>31/08/2020</t>
  </si>
  <si>
    <t>17/06/2025</t>
  </si>
  <si>
    <t>27/11/2022</t>
  </si>
  <si>
    <t>29/01/2023</t>
  </si>
  <si>
    <t>02/10/2024</t>
  </si>
  <si>
    <t>17/04/2020</t>
  </si>
  <si>
    <t>25/03/2023</t>
  </si>
  <si>
    <t>23/03/2023</t>
  </si>
  <si>
    <t>17/07/2023</t>
  </si>
  <si>
    <t>19/11/2024</t>
  </si>
  <si>
    <t>16/07/2023</t>
  </si>
  <si>
    <t>11/10/2023</t>
  </si>
  <si>
    <t>26/04/2024</t>
  </si>
  <si>
    <t>04/01/2022</t>
  </si>
  <si>
    <t>31/01/2021</t>
  </si>
  <si>
    <t>20/07/2024</t>
  </si>
  <si>
    <t>17/09/2021</t>
  </si>
  <si>
    <t>27/04/2020</t>
  </si>
  <si>
    <t>11/12/2023</t>
  </si>
  <si>
    <t>22/09/2021</t>
  </si>
  <si>
    <t>12/06/2021</t>
  </si>
  <si>
    <t>30/04/2023</t>
  </si>
  <si>
    <t>18/10/2020</t>
  </si>
  <si>
    <t>19/05/2024</t>
  </si>
  <si>
    <t>10/08/2022</t>
  </si>
  <si>
    <t>16/07/2020</t>
  </si>
  <si>
    <t>26/05/2024</t>
  </si>
  <si>
    <t>24/04/2024</t>
  </si>
  <si>
    <t>25/02/2025</t>
  </si>
  <si>
    <t>25/08/2020</t>
  </si>
  <si>
    <t>02/01/2022</t>
  </si>
  <si>
    <t>01/11/2023</t>
  </si>
  <si>
    <t>21/01/2025</t>
  </si>
  <si>
    <t>15/05/2024</t>
  </si>
  <si>
    <t>21/10/2024</t>
  </si>
  <si>
    <t>08/01/2023</t>
  </si>
  <si>
    <t>01/12/2020</t>
  </si>
  <si>
    <t>02/06/2024</t>
  </si>
  <si>
    <t>12/05/2022</t>
  </si>
  <si>
    <t>10/02/2022</t>
  </si>
  <si>
    <t>06/08/2023</t>
  </si>
  <si>
    <t>05/11/2022</t>
  </si>
  <si>
    <t>30/03/2024</t>
  </si>
  <si>
    <t>12/09/2025</t>
  </si>
  <si>
    <t>08/09/2023</t>
  </si>
  <si>
    <t>05/07/2025</t>
  </si>
  <si>
    <t>03/02/2025</t>
  </si>
  <si>
    <t>25/09/2022</t>
  </si>
  <si>
    <t>12/03/2025</t>
  </si>
  <si>
    <t>16/05/2025</t>
  </si>
  <si>
    <t>26/01/2023</t>
  </si>
  <si>
    <t>27/07/2024</t>
  </si>
  <si>
    <t>20/06/2024</t>
  </si>
  <si>
    <t>19/09/2023</t>
  </si>
  <si>
    <t>20/05/2023</t>
  </si>
  <si>
    <t>15/04/2020</t>
  </si>
  <si>
    <t>30/10/2024</t>
  </si>
  <si>
    <t>29/03/2023</t>
  </si>
  <si>
    <t>17/02/2023</t>
  </si>
  <si>
    <t>14/08/2021</t>
  </si>
  <si>
    <t>22/09/2020</t>
  </si>
  <si>
    <t>19/09/2021</t>
  </si>
  <si>
    <t>20/04/2022</t>
  </si>
  <si>
    <t>01/01/2023</t>
  </si>
  <si>
    <t>06/07/2024</t>
  </si>
  <si>
    <t>05/01/2020</t>
  </si>
  <si>
    <t>30/06/2025</t>
  </si>
  <si>
    <t>28/09/2023</t>
  </si>
  <si>
    <t>03/05/2021</t>
  </si>
  <si>
    <t>02/06/2022</t>
  </si>
  <si>
    <t>05/02/2025</t>
  </si>
  <si>
    <t>08/09/2022</t>
  </si>
  <si>
    <t>30/04/2021</t>
  </si>
  <si>
    <t>15/04/2023</t>
  </si>
  <si>
    <t>10/01/2025</t>
  </si>
  <si>
    <t>26/09/2020</t>
  </si>
  <si>
    <t>28/07/2022</t>
  </si>
  <si>
    <t>16/08/2020</t>
  </si>
  <si>
    <t>08/03/2023</t>
  </si>
  <si>
    <t>28/08/2022</t>
  </si>
  <si>
    <t>24/10/2021</t>
  </si>
  <si>
    <t>03/12/2024</t>
  </si>
  <si>
    <t>09/09/2023</t>
  </si>
  <si>
    <t>19/04/2025</t>
  </si>
  <si>
    <t>05/03/2022</t>
  </si>
  <si>
    <t>07/01/2021</t>
  </si>
  <si>
    <t>13/09/2021</t>
  </si>
  <si>
    <t>14/04/2021</t>
  </si>
  <si>
    <t>30/03/2022</t>
  </si>
  <si>
    <t>18/05/2025</t>
  </si>
  <si>
    <t>09/06/2021</t>
  </si>
  <si>
    <t>13/11/2023</t>
  </si>
  <si>
    <t>28/11/2024</t>
  </si>
  <si>
    <t>23/01/2021</t>
  </si>
  <si>
    <t>26/08/2024</t>
  </si>
  <si>
    <t>24/09/2022</t>
  </si>
  <si>
    <t>12/11/2023</t>
  </si>
  <si>
    <t>15/04/2025</t>
  </si>
  <si>
    <t>11/03/2024</t>
  </si>
  <si>
    <t>22/12/2023</t>
  </si>
  <si>
    <t>05/01/2023</t>
  </si>
  <si>
    <t>03/01/2023</t>
  </si>
  <si>
    <t>27/08/2024</t>
  </si>
  <si>
    <t>15/02/2020</t>
  </si>
  <si>
    <t>13/08/2024</t>
  </si>
  <si>
    <t>25/08/2022</t>
  </si>
  <si>
    <t>27/01/2021</t>
  </si>
  <si>
    <t>16/05/2023</t>
  </si>
  <si>
    <t>01/01/2022</t>
  </si>
  <si>
    <t>23/10/2020</t>
  </si>
  <si>
    <t>18/08/2020</t>
  </si>
  <si>
    <t>02/05/2021</t>
  </si>
  <si>
    <t>18/05/2020</t>
  </si>
  <si>
    <t>04/06/2023</t>
  </si>
  <si>
    <t>24/09/2025</t>
  </si>
  <si>
    <t>10/02/2025</t>
  </si>
  <si>
    <t>28/11/2021</t>
  </si>
  <si>
    <t>23/10/2021</t>
  </si>
  <si>
    <t>10/07/2021</t>
  </si>
  <si>
    <t>29/07/2024</t>
  </si>
  <si>
    <t>30/09/2023</t>
  </si>
  <si>
    <t>29/11/2022</t>
  </si>
  <si>
    <t>03/04/2025</t>
  </si>
  <si>
    <t>21/10/2022</t>
  </si>
  <si>
    <t>13/12/2022</t>
  </si>
  <si>
    <t>27/10/2022</t>
  </si>
  <si>
    <t>06/12/2022</t>
  </si>
  <si>
    <t>05/08/2024</t>
  </si>
  <si>
    <t>29/10/2024</t>
  </si>
  <si>
    <t>23/12/2021</t>
  </si>
  <si>
    <t>24/12/2021</t>
  </si>
  <si>
    <t>21/06/2022</t>
  </si>
  <si>
    <t>29/11/2020</t>
  </si>
  <si>
    <t>12/11/2024</t>
  </si>
  <si>
    <t>15/06/2020</t>
  </si>
  <si>
    <t>19/03/2023</t>
  </si>
  <si>
    <t>20/11/2023</t>
  </si>
  <si>
    <t>26/02/2025</t>
  </si>
  <si>
    <t>15/01/2024</t>
  </si>
  <si>
    <t>27/04/2024</t>
  </si>
  <si>
    <t>09/09/2021</t>
  </si>
  <si>
    <t>01/05/2021</t>
  </si>
  <si>
    <t>15/08/2022</t>
  </si>
  <si>
    <t>30/07/2022</t>
  </si>
  <si>
    <t>14/06/2025</t>
  </si>
  <si>
    <t>29/06/2021</t>
  </si>
  <si>
    <t>19/11/2021</t>
  </si>
  <si>
    <t>21/05/2023</t>
  </si>
  <si>
    <t>21/12/2021</t>
  </si>
  <si>
    <t>18/07/2023</t>
  </si>
  <si>
    <t>18/04/2021</t>
  </si>
  <si>
    <t>27/09/2024</t>
  </si>
  <si>
    <t>31/10/2023</t>
  </si>
  <si>
    <t>26/03/2025</t>
  </si>
  <si>
    <t>17/04/2022</t>
  </si>
  <si>
    <t>07/03/2024</t>
  </si>
  <si>
    <t>07/05/2022</t>
  </si>
  <si>
    <t>24/08/2024</t>
  </si>
  <si>
    <t>03/12/2020</t>
  </si>
  <si>
    <t>16/06/2021</t>
  </si>
  <si>
    <t>01/11/2020</t>
  </si>
  <si>
    <t>10/08/2023</t>
  </si>
  <si>
    <t>28/01/2022</t>
  </si>
  <si>
    <t>12/10/2020</t>
  </si>
  <si>
    <t>11/07/2021</t>
  </si>
  <si>
    <t>04/02/2022</t>
  </si>
  <si>
    <t>22/04/2020</t>
  </si>
  <si>
    <t>24/11/2024</t>
  </si>
  <si>
    <t>15/10/2024</t>
  </si>
  <si>
    <t>10/10/2022</t>
  </si>
  <si>
    <t>01/10/2021</t>
  </si>
  <si>
    <t>10/07/2025</t>
  </si>
  <si>
    <t>21/12/2022</t>
  </si>
  <si>
    <t>08/06/2023</t>
  </si>
  <si>
    <t>30/01/2024</t>
  </si>
  <si>
    <t>14/05/2022</t>
  </si>
  <si>
    <t>02/09/2021</t>
  </si>
  <si>
    <t>12/12/2020</t>
  </si>
  <si>
    <t>30/09/2024</t>
  </si>
  <si>
    <t>27/07/2021</t>
  </si>
  <si>
    <t>01/12/2021</t>
  </si>
  <si>
    <t>05/04/2022</t>
  </si>
  <si>
    <t>06/10/2022</t>
  </si>
  <si>
    <t>13/02/2022</t>
  </si>
  <si>
    <t>05/01/2022</t>
  </si>
  <si>
    <t>16/10/2021</t>
  </si>
  <si>
    <t>01/02/2020</t>
  </si>
  <si>
    <t>Renda Fixa</t>
  </si>
  <si>
    <t>Tesouro Direto</t>
  </si>
  <si>
    <t>Criptomoedas</t>
  </si>
  <si>
    <t>Fundos</t>
  </si>
  <si>
    <t>Imóveis</t>
  </si>
  <si>
    <t>ETFs</t>
  </si>
  <si>
    <t>Poupança</t>
  </si>
  <si>
    <t>Ações</t>
  </si>
  <si>
    <t>REN-470</t>
  </si>
  <si>
    <t>TES-418</t>
  </si>
  <si>
    <t>CRI-117</t>
  </si>
  <si>
    <t>REN-145</t>
  </si>
  <si>
    <t>TES-307</t>
  </si>
  <si>
    <t>CRI-903</t>
  </si>
  <si>
    <t>CRI-197</t>
  </si>
  <si>
    <t>FUN-452</t>
  </si>
  <si>
    <t>IMÓ-861</t>
  </si>
  <si>
    <t>IMÓ-126</t>
  </si>
  <si>
    <t>REN-605</t>
  </si>
  <si>
    <t>FUN-349</t>
  </si>
  <si>
    <t>ETF-999</t>
  </si>
  <si>
    <t>TES-622</t>
  </si>
  <si>
    <t>CRI-183</t>
  </si>
  <si>
    <t>REN-322</t>
  </si>
  <si>
    <t>ETF-361</t>
  </si>
  <si>
    <t>REN-927</t>
  </si>
  <si>
    <t>CRI-767</t>
  </si>
  <si>
    <t>IMÓ-229</t>
  </si>
  <si>
    <t>POU-256</t>
  </si>
  <si>
    <t>POU-376</t>
  </si>
  <si>
    <t>AÇÕ-397</t>
  </si>
  <si>
    <t>ETF-114</t>
  </si>
  <si>
    <t>ETF-842</t>
  </si>
  <si>
    <t>CRI-314</t>
  </si>
  <si>
    <t>FUN-738</t>
  </si>
  <si>
    <t>TES-407</t>
  </si>
  <si>
    <t>ETF-711</t>
  </si>
  <si>
    <t>TES-148</t>
  </si>
  <si>
    <t>TES-986</t>
  </si>
  <si>
    <t>REN-678</t>
  </si>
  <si>
    <t>TES-233</t>
  </si>
  <si>
    <t>AÇÕ-335</t>
  </si>
  <si>
    <t>ETF-561</t>
  </si>
  <si>
    <t>TES-560</t>
  </si>
  <si>
    <t>AÇÕ-754</t>
  </si>
  <si>
    <t>FUN-408</t>
  </si>
  <si>
    <t>IMÓ-196</t>
  </si>
  <si>
    <t>POU-821</t>
  </si>
  <si>
    <t>CRI-712</t>
  </si>
  <si>
    <t>ETF-499</t>
  </si>
  <si>
    <t>ETF-824</t>
  </si>
  <si>
    <t>IMÓ-704</t>
  </si>
  <si>
    <t>CRI-360</t>
  </si>
  <si>
    <t>AÇÕ-437</t>
  </si>
  <si>
    <t>REN-424</t>
  </si>
  <si>
    <t>REN-241</t>
  </si>
  <si>
    <t>FUN-740</t>
  </si>
  <si>
    <t>FUN-474</t>
  </si>
  <si>
    <t>ETF-635</t>
  </si>
  <si>
    <t>TES-921</t>
  </si>
  <si>
    <t>ETF-265</t>
  </si>
  <si>
    <t>POU-146</t>
  </si>
  <si>
    <t>CRI-806</t>
  </si>
  <si>
    <t>POU-352</t>
  </si>
  <si>
    <t>CRI-701</t>
  </si>
  <si>
    <t>ETF-628</t>
  </si>
  <si>
    <t>IMÓ-217</t>
  </si>
  <si>
    <t>POU-954</t>
  </si>
  <si>
    <t>REN-922</t>
  </si>
  <si>
    <t>IMÓ-830</t>
  </si>
  <si>
    <t>REN-649</t>
  </si>
  <si>
    <t>CRI-831</t>
  </si>
  <si>
    <t>ETF-844</t>
  </si>
  <si>
    <t>POU-829</t>
  </si>
  <si>
    <t>TES-559</t>
  </si>
  <si>
    <t>POU-879</t>
  </si>
  <si>
    <t>POU-961</t>
  </si>
  <si>
    <t>FUN-789</t>
  </si>
  <si>
    <t>IMÓ-466</t>
  </si>
  <si>
    <t>TES-726</t>
  </si>
  <si>
    <t>ETF-869</t>
  </si>
  <si>
    <t>CRI-432</t>
  </si>
  <si>
    <t>CRI-568</t>
  </si>
  <si>
    <t>TES-458</t>
  </si>
  <si>
    <t>ETF-289</t>
  </si>
  <si>
    <t>TES-920</t>
  </si>
  <si>
    <t>TES-640</t>
  </si>
  <si>
    <t>TES-345</t>
  </si>
  <si>
    <t>ETF-965</t>
  </si>
  <si>
    <t>TES-578</t>
  </si>
  <si>
    <t>POU-340</t>
  </si>
  <si>
    <t>IMÓ-549</t>
  </si>
  <si>
    <t>POU-471</t>
  </si>
  <si>
    <t>AÇÕ-619</t>
  </si>
  <si>
    <t>IMÓ-250</t>
  </si>
  <si>
    <t>TES-672</t>
  </si>
  <si>
    <t>AÇÕ-320</t>
  </si>
  <si>
    <t>ETF-896</t>
  </si>
  <si>
    <t>ETF-231</t>
  </si>
  <si>
    <t>IMÓ-216</t>
  </si>
  <si>
    <t>CRI-715</t>
  </si>
  <si>
    <t>POU-189</t>
  </si>
  <si>
    <t>CRI-582</t>
  </si>
  <si>
    <t>AÇÕ-200</t>
  </si>
  <si>
    <t>AÇÕ-819</t>
  </si>
  <si>
    <t>ETF-294</t>
  </si>
  <si>
    <t>TES-402</t>
  </si>
  <si>
    <t>TES-332</t>
  </si>
  <si>
    <t>TES-711</t>
  </si>
  <si>
    <t>REN-600</t>
  </si>
  <si>
    <t>CRI-155</t>
  </si>
  <si>
    <t>ETF-321</t>
  </si>
  <si>
    <t>CRI-933</t>
  </si>
  <si>
    <t>REN-128</t>
  </si>
  <si>
    <t>ETF-228</t>
  </si>
  <si>
    <t>AÇÕ-646</t>
  </si>
  <si>
    <t>IMÓ-495</t>
  </si>
  <si>
    <t>ETF-226</t>
  </si>
  <si>
    <t>POU-992</t>
  </si>
  <si>
    <t>CRI-415</t>
  </si>
  <si>
    <t>CRI-724</t>
  </si>
  <si>
    <t>ETF-136</t>
  </si>
  <si>
    <t>FUN-321</t>
  </si>
  <si>
    <t>AÇÕ-925</t>
  </si>
  <si>
    <t>TES-865</t>
  </si>
  <si>
    <t>POU-915</t>
  </si>
  <si>
    <t>FUN-654</t>
  </si>
  <si>
    <t>POU-891</t>
  </si>
  <si>
    <t>POU-183</t>
  </si>
  <si>
    <t>ETF-661</t>
  </si>
  <si>
    <t>ETF-480</t>
  </si>
  <si>
    <t>FUN-185</t>
  </si>
  <si>
    <t>AÇÕ-999</t>
  </si>
  <si>
    <t>AÇÕ-855</t>
  </si>
  <si>
    <t>FUN-507</t>
  </si>
  <si>
    <t>FUN-553</t>
  </si>
  <si>
    <t>POU-371</t>
  </si>
  <si>
    <t>CRI-126</t>
  </si>
  <si>
    <t>AÇÕ-794</t>
  </si>
  <si>
    <t>CRI-810</t>
  </si>
  <si>
    <t>ETF-823</t>
  </si>
  <si>
    <t>CRI-182</t>
  </si>
  <si>
    <t>POU-287</t>
  </si>
  <si>
    <t>ETF-942</t>
  </si>
  <si>
    <t>TES-593</t>
  </si>
  <si>
    <t>ETF-668</t>
  </si>
  <si>
    <t>ETF-356</t>
  </si>
  <si>
    <t>POU-466</t>
  </si>
  <si>
    <t>REN-975</t>
  </si>
  <si>
    <t>REN-235</t>
  </si>
  <si>
    <t>IMÓ-906</t>
  </si>
  <si>
    <t>REN-142</t>
  </si>
  <si>
    <t>AÇÕ-677</t>
  </si>
  <si>
    <t>AÇÕ-189</t>
  </si>
  <si>
    <t>ETF-100</t>
  </si>
  <si>
    <t>AÇÕ-472</t>
  </si>
  <si>
    <t>CRI-576</t>
  </si>
  <si>
    <t>AÇÕ-837</t>
  </si>
  <si>
    <t>AÇÕ-370</t>
  </si>
  <si>
    <t>REN-368</t>
  </si>
  <si>
    <t>TES-608</t>
  </si>
  <si>
    <t>CRI-280</t>
  </si>
  <si>
    <t>REN-676</t>
  </si>
  <si>
    <t>TES-453</t>
  </si>
  <si>
    <t>TES-944</t>
  </si>
  <si>
    <t>IMÓ-673</t>
  </si>
  <si>
    <t>REN-161</t>
  </si>
  <si>
    <t>CRI-734</t>
  </si>
  <si>
    <t>FUN-586</t>
  </si>
  <si>
    <t>TES-889</t>
  </si>
  <si>
    <t>CRI-939</t>
  </si>
  <si>
    <t>ETF-420</t>
  </si>
  <si>
    <t>POU-462</t>
  </si>
  <si>
    <t>ETF-762</t>
  </si>
  <si>
    <t>FUN-973</t>
  </si>
  <si>
    <t>AÇÕ-530</t>
  </si>
  <si>
    <t>POU-491</t>
  </si>
  <si>
    <t>REN-384</t>
  </si>
  <si>
    <t>ETF-462</t>
  </si>
  <si>
    <t>REN-315</t>
  </si>
  <si>
    <t>ETF-935</t>
  </si>
  <si>
    <t>REN-768</t>
  </si>
  <si>
    <t>CRI-900</t>
  </si>
  <si>
    <t>FUN-146</t>
  </si>
  <si>
    <t>TES-948</t>
  </si>
  <si>
    <t>TES-299</t>
  </si>
  <si>
    <t>AÇÕ-450</t>
  </si>
  <si>
    <t>POU-681</t>
  </si>
  <si>
    <t>IMÓ-103</t>
  </si>
  <si>
    <t>FUN-866</t>
  </si>
  <si>
    <t>IMÓ-948</t>
  </si>
  <si>
    <t>POU-506</t>
  </si>
  <si>
    <t>ETF-630</t>
  </si>
  <si>
    <t>FUN-200</t>
  </si>
  <si>
    <t>IMÓ-323</t>
  </si>
  <si>
    <t>TES-727</t>
  </si>
  <si>
    <t>POU-290</t>
  </si>
  <si>
    <t>REN-861</t>
  </si>
  <si>
    <t>AÇÕ-726</t>
  </si>
  <si>
    <t>FUN-263</t>
  </si>
  <si>
    <t>POU-486</t>
  </si>
  <si>
    <t>IMÓ-274</t>
  </si>
  <si>
    <t>ETF-909</t>
  </si>
  <si>
    <t>FUN-882</t>
  </si>
  <si>
    <t>CRI-653</t>
  </si>
  <si>
    <t>ETF-612</t>
  </si>
  <si>
    <t>CRI-466</t>
  </si>
  <si>
    <t>TES-909</t>
  </si>
  <si>
    <t>ETF-582</t>
  </si>
  <si>
    <t>IMÓ-661</t>
  </si>
  <si>
    <t>REN-569</t>
  </si>
  <si>
    <t>CRI-562</t>
  </si>
  <si>
    <t>TES-827</t>
  </si>
  <si>
    <t>FUN-311</t>
  </si>
  <si>
    <t>CRI-422</t>
  </si>
  <si>
    <t>IMÓ-249</t>
  </si>
  <si>
    <t>IMÓ-856</t>
  </si>
  <si>
    <t>IMÓ-474</t>
  </si>
  <si>
    <t>IMÓ-502</t>
  </si>
  <si>
    <t>AÇÕ-547</t>
  </si>
  <si>
    <t>ETF-686</t>
  </si>
  <si>
    <t>REN-481</t>
  </si>
  <si>
    <t>ETF-305</t>
  </si>
  <si>
    <t>REN-954</t>
  </si>
  <si>
    <t>POU-518</t>
  </si>
  <si>
    <t>FUN-534</t>
  </si>
  <si>
    <t>REN-876</t>
  </si>
  <si>
    <t>TES-517</t>
  </si>
  <si>
    <t>CRI-423</t>
  </si>
  <si>
    <t>REN-728</t>
  </si>
  <si>
    <t>POU-456</t>
  </si>
  <si>
    <t>IMÓ-347</t>
  </si>
  <si>
    <t>FUN-464</t>
  </si>
  <si>
    <t>REN-480</t>
  </si>
  <si>
    <t>ETF-918</t>
  </si>
  <si>
    <t>IMÓ-631</t>
  </si>
  <si>
    <t>AÇÕ-988</t>
  </si>
  <si>
    <t>IMÓ-358</t>
  </si>
  <si>
    <t>POU-396</t>
  </si>
  <si>
    <t>AÇÕ-287</t>
  </si>
  <si>
    <t>ETF-247</t>
  </si>
  <si>
    <t>IMÓ-627</t>
  </si>
  <si>
    <t>IMÓ-240</t>
  </si>
  <si>
    <t>CRI-463</t>
  </si>
  <si>
    <t>ETF-837</t>
  </si>
  <si>
    <t>AÇÕ-704</t>
  </si>
  <si>
    <t>AÇÕ-544</t>
  </si>
  <si>
    <t>REN-704</t>
  </si>
  <si>
    <t>IMÓ-189</t>
  </si>
  <si>
    <t>IMÓ-734</t>
  </si>
  <si>
    <t>FUN-874</t>
  </si>
  <si>
    <t>REN-531</t>
  </si>
  <si>
    <t>FUN-996</t>
  </si>
  <si>
    <t>FUN-174</t>
  </si>
  <si>
    <t>POU-326</t>
  </si>
  <si>
    <t>AÇÕ-238</t>
  </si>
  <si>
    <t>ETF-937</t>
  </si>
  <si>
    <t>CRI-807</t>
  </si>
  <si>
    <t>AÇÕ-445</t>
  </si>
  <si>
    <t>POU-457</t>
  </si>
  <si>
    <t>ETF-245</t>
  </si>
  <si>
    <t>AÇÕ-464</t>
  </si>
  <si>
    <t>POU-150</t>
  </si>
  <si>
    <t>FUN-326</t>
  </si>
  <si>
    <t>CRI-611</t>
  </si>
  <si>
    <t>CRI-151</t>
  </si>
  <si>
    <t>CRI-973</t>
  </si>
  <si>
    <t>IMÓ-231</t>
  </si>
  <si>
    <t>AÇÕ-515</t>
  </si>
  <si>
    <t>CRI-651</t>
  </si>
  <si>
    <t>AÇÕ-720</t>
  </si>
  <si>
    <t>TES-522</t>
  </si>
  <si>
    <t>REN-642</t>
  </si>
  <si>
    <t>AÇÕ-592</t>
  </si>
  <si>
    <t>AÇÕ-964</t>
  </si>
  <si>
    <t>TES-374</t>
  </si>
  <si>
    <t>FUN-879</t>
  </si>
  <si>
    <t>POU-751</t>
  </si>
  <si>
    <t>POU-192</t>
  </si>
  <si>
    <t>REN-359</t>
  </si>
  <si>
    <t>CRI-916</t>
  </si>
  <si>
    <t>AÇÕ-848</t>
  </si>
  <si>
    <t>IMÓ-194</t>
  </si>
  <si>
    <t>CRI-722</t>
  </si>
  <si>
    <t>TES-643</t>
  </si>
  <si>
    <t>AÇÕ-396</t>
  </si>
  <si>
    <t>ETF-649</t>
  </si>
  <si>
    <t>REN-986</t>
  </si>
  <si>
    <t>AÇÕ-102</t>
  </si>
  <si>
    <t>TES-227</t>
  </si>
  <si>
    <t>TES-891</t>
  </si>
  <si>
    <t>IMÓ-535</t>
  </si>
  <si>
    <t>FUN-942</t>
  </si>
  <si>
    <t>IMÓ-847</t>
  </si>
  <si>
    <t>TES-472</t>
  </si>
  <si>
    <t>IMÓ-242</t>
  </si>
  <si>
    <t>ETF-544</t>
  </si>
  <si>
    <t>CRI-663</t>
  </si>
  <si>
    <t>TES-157</t>
  </si>
  <si>
    <t>ETF-325</t>
  </si>
  <si>
    <t>POU-162</t>
  </si>
  <si>
    <t>CRI-577</t>
  </si>
  <si>
    <t>IMÓ-540</t>
  </si>
  <si>
    <t>POU-885</t>
  </si>
  <si>
    <t>AÇÕ-761</t>
  </si>
  <si>
    <t>POU-308</t>
  </si>
  <si>
    <t>REN-334</t>
  </si>
  <si>
    <t>CRI-331</t>
  </si>
  <si>
    <t>ETF-720</t>
  </si>
  <si>
    <t>POU-597</t>
  </si>
  <si>
    <t>CRI-563</t>
  </si>
  <si>
    <t>ETF-188</t>
  </si>
  <si>
    <t>FUN-368</t>
  </si>
  <si>
    <t>TES-650</t>
  </si>
  <si>
    <t>REN-186</t>
  </si>
  <si>
    <t>POU-616</t>
  </si>
  <si>
    <t>TES-404</t>
  </si>
  <si>
    <t>REN-146</t>
  </si>
  <si>
    <t>IMÓ-559</t>
  </si>
  <si>
    <t>AÇÕ-759</t>
  </si>
  <si>
    <t>ETF-389</t>
  </si>
  <si>
    <t>ETF-172</t>
  </si>
  <si>
    <t>POU-209</t>
  </si>
  <si>
    <t>AÇÕ-104</t>
  </si>
  <si>
    <t>POU-428</t>
  </si>
  <si>
    <t>TES-569</t>
  </si>
  <si>
    <t>ETF-583</t>
  </si>
  <si>
    <t>REN-136</t>
  </si>
  <si>
    <t>FUN-396</t>
  </si>
  <si>
    <t>FUN-276</t>
  </si>
  <si>
    <t>POU-119</t>
  </si>
  <si>
    <t>POU-903</t>
  </si>
  <si>
    <t>ETF-805</t>
  </si>
  <si>
    <t>AÇÕ-225</t>
  </si>
  <si>
    <t>ETF-249</t>
  </si>
  <si>
    <t>AÇÕ-894</t>
  </si>
  <si>
    <t>POU-328</t>
  </si>
  <si>
    <t>IMÓ-827</t>
  </si>
  <si>
    <t>CRI-711</t>
  </si>
  <si>
    <t>ETF-859</t>
  </si>
  <si>
    <t>CRI-250</t>
  </si>
  <si>
    <t>POU-203</t>
  </si>
  <si>
    <t>TES-235</t>
  </si>
  <si>
    <t>IMÓ-565</t>
  </si>
  <si>
    <t>IMÓ-424</t>
  </si>
  <si>
    <t>IMÓ-775</t>
  </si>
  <si>
    <t>POU-224</t>
  </si>
  <si>
    <t>TES-613</t>
  </si>
  <si>
    <t>FUN-647</t>
  </si>
  <si>
    <t>POU-704</t>
  </si>
  <si>
    <t>POU-838</t>
  </si>
  <si>
    <t>CRI-736</t>
  </si>
  <si>
    <t>POU-275</t>
  </si>
  <si>
    <t>FUN-175</t>
  </si>
  <si>
    <t>FUN-608</t>
  </si>
  <si>
    <t>FUN-102</t>
  </si>
  <si>
    <t>FUN-527</t>
  </si>
  <si>
    <t>REN-775</t>
  </si>
  <si>
    <t>CRI-293</t>
  </si>
  <si>
    <t>IMÓ-484</t>
  </si>
  <si>
    <t>AÇÕ-101</t>
  </si>
  <si>
    <t>AÇÕ-169</t>
  </si>
  <si>
    <t>REN-171</t>
  </si>
  <si>
    <t>TES-158</t>
  </si>
  <si>
    <t>AÇÕ-588</t>
  </si>
  <si>
    <t>ETF-972</t>
  </si>
  <si>
    <t>TES-892</t>
  </si>
  <si>
    <t>IMÓ-713</t>
  </si>
  <si>
    <t>ETF-387</t>
  </si>
  <si>
    <t>CRI-319</t>
  </si>
  <si>
    <t>AÇÕ-905</t>
  </si>
  <si>
    <t>IMÓ-670</t>
  </si>
  <si>
    <t>REN-166</t>
  </si>
  <si>
    <t>TES-796</t>
  </si>
  <si>
    <t>ETF-143</t>
  </si>
  <si>
    <t>FUN-442</t>
  </si>
  <si>
    <t>FUN-925</t>
  </si>
  <si>
    <t>AÇÕ-841</t>
  </si>
  <si>
    <t>ETF-705</t>
  </si>
  <si>
    <t>FUN-457</t>
  </si>
  <si>
    <t>IMÓ-146</t>
  </si>
  <si>
    <t>REN-900</t>
  </si>
  <si>
    <t>REN-749</t>
  </si>
  <si>
    <t>FUN-245</t>
  </si>
  <si>
    <t>IMÓ-611</t>
  </si>
  <si>
    <t>CRI-938</t>
  </si>
  <si>
    <t>TES-309</t>
  </si>
  <si>
    <t>IMÓ-123</t>
  </si>
  <si>
    <t>FUN-198</t>
  </si>
  <si>
    <t>ETF-527</t>
  </si>
  <si>
    <t>CRI-753</t>
  </si>
  <si>
    <t>POU-867</t>
  </si>
  <si>
    <t>AÇÕ-659</t>
  </si>
  <si>
    <t>TES-217</t>
  </si>
  <si>
    <t>POU-178</t>
  </si>
  <si>
    <t>TES-409</t>
  </si>
  <si>
    <t>FUN-862</t>
  </si>
  <si>
    <t>AÇÕ-548</t>
  </si>
  <si>
    <t>TES-971</t>
  </si>
  <si>
    <t>POU-918</t>
  </si>
  <si>
    <t>ETF-830</t>
  </si>
  <si>
    <t>REN-224</t>
  </si>
  <si>
    <t>REN-602</t>
  </si>
  <si>
    <t>TES-455</t>
  </si>
  <si>
    <t>REN-439</t>
  </si>
  <si>
    <t>TES-292</t>
  </si>
  <si>
    <t>TES-798</t>
  </si>
  <si>
    <t>AÇÕ-254</t>
  </si>
  <si>
    <t>POU-952</t>
  </si>
  <si>
    <t>IMÓ-220</t>
  </si>
  <si>
    <t>IMÓ-834</t>
  </si>
  <si>
    <t>FUN-892</t>
  </si>
  <si>
    <t>POU-302</t>
  </si>
  <si>
    <t>FUN-208</t>
  </si>
  <si>
    <t>CRI-997</t>
  </si>
  <si>
    <t>CRI-883</t>
  </si>
  <si>
    <t>ETF-340</t>
  </si>
  <si>
    <t>ETF-877</t>
  </si>
  <si>
    <t>POU-240</t>
  </si>
  <si>
    <t>TES-868</t>
  </si>
  <si>
    <t>IMÓ-692</t>
  </si>
  <si>
    <t>ETF-486</t>
  </si>
  <si>
    <t>POU-174</t>
  </si>
  <si>
    <t>AÇÕ-880</t>
  </si>
  <si>
    <t>CRI-669</t>
  </si>
  <si>
    <t>ETF-547</t>
  </si>
  <si>
    <t>TES-581</t>
  </si>
  <si>
    <t>POU-138</t>
  </si>
  <si>
    <t>TES-814</t>
  </si>
  <si>
    <t>IMÓ-507</t>
  </si>
  <si>
    <t>IMÓ-108</t>
  </si>
  <si>
    <t>IMÓ-224</t>
  </si>
  <si>
    <t>ETF-739</t>
  </si>
  <si>
    <t>AÇÕ-708</t>
  </si>
  <si>
    <t>IMÓ-377</t>
  </si>
  <si>
    <t>IMÓ-571</t>
  </si>
  <si>
    <t>ETF-916</t>
  </si>
  <si>
    <t>IMÓ-700</t>
  </si>
  <si>
    <t>TES-130</t>
  </si>
  <si>
    <t>FUN-799</t>
  </si>
  <si>
    <t>POU-606</t>
  </si>
  <si>
    <t>POU-379</t>
  </si>
  <si>
    <t>IMÓ-334</t>
  </si>
  <si>
    <t>REN-788</t>
  </si>
  <si>
    <t>IMÓ-568</t>
  </si>
  <si>
    <t>REN-561</t>
  </si>
  <si>
    <t>TES-651</t>
  </si>
  <si>
    <t>CRI-850</t>
  </si>
  <si>
    <t>ETF-445</t>
  </si>
  <si>
    <t>FUN-672</t>
  </si>
  <si>
    <t>POU-177</t>
  </si>
  <si>
    <t>CRI-403</t>
  </si>
  <si>
    <t>REN-686</t>
  </si>
  <si>
    <t>ETF-161</t>
  </si>
  <si>
    <t>ETF-436</t>
  </si>
  <si>
    <t>REN-716</t>
  </si>
  <si>
    <t>REN-842</t>
  </si>
  <si>
    <t>POU-118</t>
  </si>
  <si>
    <t>AÇÕ-205</t>
  </si>
  <si>
    <t>TES-742</t>
  </si>
  <si>
    <t>AÇÕ-895</t>
  </si>
  <si>
    <t>REN-538</t>
  </si>
  <si>
    <t>FUN-669</t>
  </si>
  <si>
    <t>TES-320</t>
  </si>
  <si>
    <t>ETF-751</t>
  </si>
  <si>
    <t>CRI-318</t>
  </si>
  <si>
    <t>FUN-926</t>
  </si>
  <si>
    <t>REN-893</t>
  </si>
  <si>
    <t>TES-181</t>
  </si>
  <si>
    <t>ETF-179</t>
  </si>
  <si>
    <t>FUN-159</t>
  </si>
  <si>
    <t>IMÓ-550</t>
  </si>
  <si>
    <t>POU-538</t>
  </si>
  <si>
    <t>REN-771</t>
  </si>
  <si>
    <t>FUN-239</t>
  </si>
  <si>
    <t>POU-201</t>
  </si>
  <si>
    <t>CRI-164</t>
  </si>
  <si>
    <t>POU-887</t>
  </si>
  <si>
    <t>AÇÕ-307</t>
  </si>
  <si>
    <t>REN-314</t>
  </si>
  <si>
    <t>AÇÕ-305</t>
  </si>
  <si>
    <t>IMÓ-457</t>
  </si>
  <si>
    <t>IMÓ-520</t>
  </si>
  <si>
    <t>FUN-929</t>
  </si>
  <si>
    <t>AÇÕ-520</t>
  </si>
  <si>
    <t>CRI-459</t>
  </si>
  <si>
    <t>AÇÕ-575</t>
  </si>
  <si>
    <t>TES-115</t>
  </si>
  <si>
    <t>TES-834</t>
  </si>
  <si>
    <t>POU-102</t>
  </si>
  <si>
    <t>AÇÕ-858</t>
  </si>
  <si>
    <t>CRI-698</t>
  </si>
  <si>
    <t>REN-707</t>
  </si>
  <si>
    <t>POU-452</t>
  </si>
  <si>
    <t>TES-433</t>
  </si>
  <si>
    <t>FUN-686</t>
  </si>
  <si>
    <t>FUN-762</t>
  </si>
  <si>
    <t>POU-384</t>
  </si>
  <si>
    <t>IMÓ-393</t>
  </si>
  <si>
    <t>ETF-339</t>
  </si>
  <si>
    <t>IMÓ-467</t>
  </si>
  <si>
    <t>POU-416</t>
  </si>
  <si>
    <t>IMÓ-129</t>
  </si>
  <si>
    <t>FUN-393</t>
  </si>
  <si>
    <t>FUN-554</t>
  </si>
  <si>
    <t>ETF-848</t>
  </si>
  <si>
    <t>CRI-782</t>
  </si>
  <si>
    <t>AÇÕ-429</t>
  </si>
  <si>
    <t>POU-478</t>
  </si>
  <si>
    <t>ETF-494</t>
  </si>
  <si>
    <t>AÇÕ-876</t>
  </si>
  <si>
    <t>TES-297</t>
  </si>
  <si>
    <t>TES-669</t>
  </si>
  <si>
    <t>REN-340</t>
  </si>
  <si>
    <t>ETF-784</t>
  </si>
  <si>
    <t>REN-541</t>
  </si>
  <si>
    <t>POU-441</t>
  </si>
  <si>
    <t>AÇÕ-423</t>
  </si>
  <si>
    <t>REN-295</t>
  </si>
  <si>
    <t>ETF-725</t>
  </si>
  <si>
    <t>ETF-125</t>
  </si>
  <si>
    <t>IMÓ-973</t>
  </si>
  <si>
    <t>TES-500</t>
  </si>
  <si>
    <t>FUN-662</t>
  </si>
  <si>
    <t>FUN-989</t>
  </si>
  <si>
    <t>POU-767</t>
  </si>
  <si>
    <t>CRI-604</t>
  </si>
  <si>
    <t>REN-948</t>
  </si>
  <si>
    <t>AÇÕ-185</t>
  </si>
  <si>
    <t>CRI-780</t>
  </si>
  <si>
    <t>CRI-304</t>
  </si>
  <si>
    <t>ETF-707</t>
  </si>
  <si>
    <t>ETF-821</t>
  </si>
  <si>
    <t>FUN-741</t>
  </si>
  <si>
    <t>REN-779</t>
  </si>
  <si>
    <t>IMÓ-980</t>
  </si>
  <si>
    <t>ETF-572</t>
  </si>
  <si>
    <t>FUN-810</t>
  </si>
  <si>
    <t>CRI-523</t>
  </si>
  <si>
    <t>AÇÕ-824</t>
  </si>
  <si>
    <t>IMÓ-307</t>
  </si>
  <si>
    <t>CRI-347</t>
  </si>
  <si>
    <t>REN-111</t>
  </si>
  <si>
    <t>ETF-490</t>
  </si>
  <si>
    <t>REN-933</t>
  </si>
  <si>
    <t>TES-107</t>
  </si>
  <si>
    <t>REN-872</t>
  </si>
  <si>
    <t>TES-820</t>
  </si>
  <si>
    <t>FUN-380</t>
  </si>
  <si>
    <t>IMÓ-155</t>
  </si>
  <si>
    <t>CRI-268</t>
  </si>
  <si>
    <t>CRI-533</t>
  </si>
  <si>
    <t>REN-800</t>
  </si>
  <si>
    <t>REN-823</t>
  </si>
  <si>
    <t>REN-627</t>
  </si>
  <si>
    <t>POU-220</t>
  </si>
  <si>
    <t>FUN-299</t>
  </si>
  <si>
    <t>IMÓ-475</t>
  </si>
  <si>
    <t>AÇÕ-405</t>
  </si>
  <si>
    <t>POU-718</t>
  </si>
  <si>
    <t>IMÓ-413</t>
  </si>
  <si>
    <t>FUN-304</t>
  </si>
  <si>
    <t>AÇÕ-936</t>
  </si>
  <si>
    <t>POU-956</t>
  </si>
  <si>
    <t>FUN-839</t>
  </si>
  <si>
    <t>POU-307</t>
  </si>
  <si>
    <t>REN-126</t>
  </si>
  <si>
    <t>IMÓ-727</t>
  </si>
  <si>
    <t>FUN-790</t>
  </si>
  <si>
    <t>CRI-449</t>
  </si>
  <si>
    <t>ETF-526</t>
  </si>
  <si>
    <t>POU-515</t>
  </si>
  <si>
    <t>REN-841</t>
  </si>
  <si>
    <t>CRI-709</t>
  </si>
  <si>
    <t>TES-165</t>
  </si>
  <si>
    <t>TES-236</t>
  </si>
  <si>
    <t>FUN-369</t>
  </si>
  <si>
    <t>IMÓ-620</t>
  </si>
  <si>
    <t>AÇÕ-772</t>
  </si>
  <si>
    <t>AÇÕ-989</t>
  </si>
  <si>
    <t>IMÓ-366</t>
  </si>
  <si>
    <t>IMÓ-586</t>
  </si>
  <si>
    <t>IMÓ-404</t>
  </si>
  <si>
    <t>FUN-341</t>
  </si>
  <si>
    <t>TES-155</t>
  </si>
  <si>
    <t>TES-321</t>
  </si>
  <si>
    <t>AÇÕ-658</t>
  </si>
  <si>
    <t>CRI-187</t>
  </si>
  <si>
    <t>REN-682</t>
  </si>
  <si>
    <t>POU-825</t>
  </si>
  <si>
    <t>CRI-984</t>
  </si>
  <si>
    <t>IMÓ-757</t>
  </si>
  <si>
    <t>REN-156</t>
  </si>
  <si>
    <t>ETF-709</t>
  </si>
  <si>
    <t>REN-345</t>
  </si>
  <si>
    <t>FUN-376</t>
  </si>
  <si>
    <t>AÇÕ-377</t>
  </si>
  <si>
    <t>POU-807</t>
  </si>
  <si>
    <t>IMÓ-616</t>
  </si>
  <si>
    <t>CRI-108</t>
  </si>
  <si>
    <t>CRI-335</t>
  </si>
  <si>
    <t>REN-919</t>
  </si>
  <si>
    <t>POU-830</t>
  </si>
  <si>
    <t>REN-825</t>
  </si>
  <si>
    <t>POU-818</t>
  </si>
  <si>
    <t>ETF-915</t>
  </si>
  <si>
    <t>ETF-655</t>
  </si>
  <si>
    <t>AÇÕ-473</t>
  </si>
  <si>
    <t>FUN-597</t>
  </si>
  <si>
    <t>IMÓ-829</t>
  </si>
  <si>
    <t>IMÓ-482</t>
  </si>
  <si>
    <t>IMÓ-933</t>
  </si>
  <si>
    <t>FUN-984</t>
  </si>
  <si>
    <t>FUN-154</t>
  </si>
  <si>
    <t>CRI-670</t>
  </si>
  <si>
    <t>FUN-478</t>
  </si>
  <si>
    <t>CRI-150</t>
  </si>
  <si>
    <t>AÇÕ-283</t>
  </si>
  <si>
    <t>FUN-781</t>
  </si>
  <si>
    <t>ETF-512</t>
  </si>
  <si>
    <t>IMÓ-788</t>
  </si>
  <si>
    <t>REN-971</t>
  </si>
  <si>
    <t>ETF-415</t>
  </si>
  <si>
    <t>AÇÕ-269</t>
  </si>
  <si>
    <t>AÇÕ-618</t>
  </si>
  <si>
    <t>TES-735</t>
  </si>
  <si>
    <t>TES-728</t>
  </si>
  <si>
    <t>IMÓ-524</t>
  </si>
  <si>
    <t>FUN-463</t>
  </si>
  <si>
    <t>FUN-860</t>
  </si>
  <si>
    <t>POU-292</t>
  </si>
  <si>
    <t>ETF-282</t>
  </si>
  <si>
    <t>POU-426</t>
  </si>
  <si>
    <t>REN-873</t>
  </si>
  <si>
    <t>CRI-772</t>
  </si>
  <si>
    <t>IMÓ-338</t>
  </si>
  <si>
    <t>REN-721</t>
  </si>
  <si>
    <t>REN-696</t>
  </si>
  <si>
    <t>TES-700</t>
  </si>
  <si>
    <t>ETF-534</t>
  </si>
  <si>
    <t>CRI-139</t>
  </si>
  <si>
    <t>REN-460</t>
  </si>
  <si>
    <t>AÇÕ-835</t>
  </si>
  <si>
    <t>CRI-171</t>
  </si>
  <si>
    <t>ETF-187</t>
  </si>
  <si>
    <t>CRI-315</t>
  </si>
  <si>
    <t>REN-684</t>
  </si>
  <si>
    <t>REN-792</t>
  </si>
  <si>
    <t>FUN-676</t>
  </si>
  <si>
    <t>TES-662</t>
  </si>
  <si>
    <t>AÇÕ-217</t>
  </si>
  <si>
    <t>POU-248</t>
  </si>
  <si>
    <t>POU-114</t>
  </si>
  <si>
    <t>POU-222</t>
  </si>
  <si>
    <t>ETF-218</t>
  </si>
  <si>
    <t>FUN-991</t>
  </si>
  <si>
    <t>IMÓ-638</t>
  </si>
  <si>
    <t>FUN-856</t>
  </si>
  <si>
    <t>IMÓ-488</t>
  </si>
  <si>
    <t>IMÓ-365</t>
  </si>
  <si>
    <t>ETF-741</t>
  </si>
  <si>
    <t>ETF-109</t>
  </si>
  <si>
    <t>IMÓ-779</t>
  </si>
  <si>
    <t>IMÓ-975</t>
  </si>
  <si>
    <t>IMÓ-693</t>
  </si>
  <si>
    <t>CRI-783</t>
  </si>
  <si>
    <t>CRI-569</t>
  </si>
  <si>
    <t>ETF-703</t>
  </si>
  <si>
    <t>AÇÕ-256</t>
  </si>
  <si>
    <t>IMÓ-553</t>
  </si>
  <si>
    <t>IMÓ-427</t>
  </si>
  <si>
    <t>TES-260</t>
  </si>
  <si>
    <t>ETF-492</t>
  </si>
  <si>
    <t>AÇÕ-388</t>
  </si>
  <si>
    <t>POU-381</t>
  </si>
  <si>
    <t>IMÓ-812</t>
  </si>
  <si>
    <t>AÇÕ-309</t>
  </si>
  <si>
    <t>AÇÕ-340</t>
  </si>
  <si>
    <t>REN-718</t>
  </si>
  <si>
    <t>IMÓ-595</t>
  </si>
  <si>
    <t>AÇÕ-573</t>
  </si>
  <si>
    <t>POU-966</t>
  </si>
  <si>
    <t>REN-261</t>
  </si>
  <si>
    <t>CRI-992</t>
  </si>
  <si>
    <t>POU-315</t>
  </si>
  <si>
    <t>FUN-107</t>
  </si>
  <si>
    <t>IMÓ-744</t>
  </si>
  <si>
    <t>AÇÕ-738</t>
  </si>
  <si>
    <t>IMÓ-870</t>
  </si>
  <si>
    <t>ETF-183</t>
  </si>
  <si>
    <t>TES-221</t>
  </si>
  <si>
    <t>IMÓ-399</t>
  </si>
  <si>
    <t>IMÓ-809</t>
  </si>
  <si>
    <t>FUN-318</t>
  </si>
  <si>
    <t>REN-192</t>
  </si>
  <si>
    <t>ETF-897</t>
  </si>
  <si>
    <t>AÇÕ-272</t>
  </si>
  <si>
    <t>AÇÕ-297</t>
  </si>
  <si>
    <t>AÇÕ-373</t>
  </si>
  <si>
    <t>TES-860</t>
  </si>
  <si>
    <t>REN-123</t>
  </si>
  <si>
    <t>FUN-821</t>
  </si>
  <si>
    <t>REN-377</t>
  </si>
  <si>
    <t>AÇÕ-339</t>
  </si>
  <si>
    <t>FUN-645</t>
  </si>
  <si>
    <t>TES-204</t>
  </si>
  <si>
    <t>CRI-909</t>
  </si>
  <si>
    <t>ETF-819</t>
  </si>
  <si>
    <t>CRI-136</t>
  </si>
  <si>
    <t>TES-512</t>
  </si>
  <si>
    <t>ETF-995</t>
  </si>
  <si>
    <t>ETF-130</t>
  </si>
  <si>
    <t>ETF-740</t>
  </si>
  <si>
    <t>TES-442</t>
  </si>
  <si>
    <t>POU-407</t>
  </si>
  <si>
    <t>TES-785</t>
  </si>
  <si>
    <t>POU-338</t>
  </si>
  <si>
    <t>AÇÕ-879</t>
  </si>
  <si>
    <t>ETF-410</t>
  </si>
  <si>
    <t>REN-202</t>
  </si>
  <si>
    <t>CRI-758</t>
  </si>
  <si>
    <t>ETF-326</t>
  </si>
  <si>
    <t>CRI-544</t>
  </si>
  <si>
    <t>POU-196</t>
  </si>
  <si>
    <t>CRI-226</t>
  </si>
  <si>
    <t>FUN-552</t>
  </si>
  <si>
    <t>FUN-386</t>
  </si>
  <si>
    <t>REN-252</t>
  </si>
  <si>
    <t>TES-684</t>
  </si>
  <si>
    <t>AÇÕ-119</t>
  </si>
  <si>
    <t>POU-339</t>
  </si>
  <si>
    <t>FUN-971</t>
  </si>
  <si>
    <t>FUN-699</t>
  </si>
  <si>
    <t>ETF-723</t>
  </si>
  <si>
    <t>POU-278</t>
  </si>
  <si>
    <t>REN-420</t>
  </si>
  <si>
    <t>AÇÕ-715</t>
  </si>
  <si>
    <t>REN-763</t>
  </si>
  <si>
    <t>FUN-531</t>
  </si>
  <si>
    <t>FUN-280</t>
  </si>
  <si>
    <t>ETF-386</t>
  </si>
  <si>
    <t>REN-697</t>
  </si>
  <si>
    <t>ETF-710</t>
  </si>
  <si>
    <t>CRI-326</t>
  </si>
  <si>
    <t>POU-530</t>
  </si>
  <si>
    <t>FUN-101</t>
  </si>
  <si>
    <t>AÇÕ-439</t>
  </si>
  <si>
    <t>FUN-692</t>
  </si>
  <si>
    <t>CRI-259</t>
  </si>
  <si>
    <t>REN-360</t>
  </si>
  <si>
    <t>CRI-778</t>
  </si>
  <si>
    <t>REN-724</t>
  </si>
  <si>
    <t>AÇÕ-428</t>
  </si>
  <si>
    <t>AÇÕ-124</t>
  </si>
  <si>
    <t>CRI-520</t>
  </si>
  <si>
    <t>FUN-153</t>
  </si>
  <si>
    <t>TES-570</t>
  </si>
  <si>
    <t>TES-702</t>
  </si>
  <si>
    <t>ETF-335</t>
  </si>
  <si>
    <t>ETF-319</t>
  </si>
  <si>
    <t>CRI-624</t>
  </si>
  <si>
    <t>REN-271</t>
  </si>
  <si>
    <t>IMÓ-782</t>
  </si>
  <si>
    <t>POU-643</t>
  </si>
  <si>
    <t>TES-448</t>
  </si>
  <si>
    <t>ETF-483</t>
  </si>
  <si>
    <t>AÇÕ-422</t>
  </si>
  <si>
    <t>FUN-405</t>
  </si>
  <si>
    <t>POU-730</t>
  </si>
  <si>
    <t>POU-440</t>
  </si>
  <si>
    <t>CRI-575</t>
  </si>
  <si>
    <t>CRI-896</t>
  </si>
  <si>
    <t>IMÓ-417</t>
  </si>
  <si>
    <t>TES-193</t>
  </si>
  <si>
    <t>IMÓ-695</t>
  </si>
  <si>
    <t>REN-712</t>
  </si>
  <si>
    <t>IMÓ-233</t>
  </si>
  <si>
    <t>IMÓ-710</t>
  </si>
  <si>
    <t>ETF-807</t>
  </si>
  <si>
    <t>AÇÕ-496</t>
  </si>
  <si>
    <t>CRI-863</t>
  </si>
  <si>
    <t>CRI-964</t>
  </si>
  <si>
    <t>AÇÕ-788</t>
  </si>
  <si>
    <t>CRI-794</t>
  </si>
  <si>
    <t>ETF-959</t>
  </si>
  <si>
    <t>CRI-303</t>
  </si>
  <si>
    <t>CRI-914</t>
  </si>
  <si>
    <t>CRI-404</t>
  </si>
  <si>
    <t>CRI-358</t>
  </si>
  <si>
    <t>CRI-170</t>
  </si>
  <si>
    <t>IMÓ-711</t>
  </si>
  <si>
    <t>IMÓ-455</t>
  </si>
  <si>
    <t>AÇÕ-910</t>
  </si>
  <si>
    <t>POU-630</t>
  </si>
  <si>
    <t>FUN-258</t>
  </si>
  <si>
    <t>IMÓ-656</t>
  </si>
  <si>
    <t>CRI-223</t>
  </si>
  <si>
    <t>FUN-708</t>
  </si>
  <si>
    <t>REN-802</t>
  </si>
  <si>
    <t>ETF-687</t>
  </si>
  <si>
    <t>CRI-664</t>
  </si>
  <si>
    <t>ETF-243</t>
  </si>
  <si>
    <t>POU-408</t>
  </si>
  <si>
    <t>FUN-931</t>
  </si>
  <si>
    <t>ETF-545</t>
  </si>
  <si>
    <t>POU-864</t>
  </si>
  <si>
    <t>REN-518</t>
  </si>
  <si>
    <t>AÇÕ-904</t>
  </si>
  <si>
    <t>IMÓ-336</t>
  </si>
  <si>
    <t>REN-503</t>
  </si>
  <si>
    <t>REN-710</t>
  </si>
  <si>
    <t>POU-917</t>
  </si>
  <si>
    <t>FUN-857</t>
  </si>
  <si>
    <t>CRI-103</t>
  </si>
  <si>
    <t>AÇÕ-621</t>
  </si>
  <si>
    <t>ETF-197</t>
  </si>
  <si>
    <t>IMÓ-658</t>
  </si>
  <si>
    <t>CRI-460</t>
  </si>
  <si>
    <t>AÇÕ-215</t>
  </si>
  <si>
    <t>CRI-739</t>
  </si>
  <si>
    <t>CRI-362</t>
  </si>
  <si>
    <t>REN-137</t>
  </si>
  <si>
    <t>AÇÕ-927</t>
  </si>
  <si>
    <t>TES-414</t>
  </si>
  <si>
    <t>IMÓ-952</t>
  </si>
  <si>
    <t>TES-324</t>
  </si>
  <si>
    <t>POU-330</t>
  </si>
  <si>
    <t>POU-557</t>
  </si>
  <si>
    <t>CRI-897</t>
  </si>
  <si>
    <t>TES-609</t>
  </si>
  <si>
    <t>CRI-836</t>
  </si>
  <si>
    <t>REN-391</t>
  </si>
  <si>
    <t>ETF-126</t>
  </si>
  <si>
    <t>REN-888</t>
  </si>
  <si>
    <t>AÇÕ-822</t>
  </si>
  <si>
    <t>ETF-425</t>
  </si>
  <si>
    <t>ETF-921</t>
  </si>
  <si>
    <t>ETF-981</t>
  </si>
  <si>
    <t>AÇÕ-145</t>
  </si>
  <si>
    <t>CRI-738</t>
  </si>
  <si>
    <t>AÇÕ-866</t>
  </si>
  <si>
    <t>POU-503</t>
  </si>
  <si>
    <t>REN-672</t>
  </si>
  <si>
    <t>IMÓ-767</t>
  </si>
  <si>
    <t>IMÓ-562</t>
  </si>
  <si>
    <t>REN-549</t>
  </si>
  <si>
    <t>AÇÕ-187</t>
  </si>
  <si>
    <t>REN-296</t>
  </si>
  <si>
    <t>TES-687</t>
  </si>
  <si>
    <t>FUN-770</t>
  </si>
  <si>
    <t>FUN-600</t>
  </si>
  <si>
    <t>TES-223</t>
  </si>
  <si>
    <t>REN-830</t>
  </si>
  <si>
    <t>REN-748</t>
  </si>
  <si>
    <t>FUN-704</t>
  </si>
  <si>
    <t>IMÓ-438</t>
  </si>
  <si>
    <t>POU-761</t>
  </si>
  <si>
    <t>FUN-139</t>
  </si>
  <si>
    <t>TES-554</t>
  </si>
  <si>
    <t>CRI-702</t>
  </si>
  <si>
    <t>ETF-882</t>
  </si>
  <si>
    <t>AÇÕ-920</t>
  </si>
  <si>
    <t>ETF-667</t>
  </si>
  <si>
    <t>ETF-519</t>
  </si>
  <si>
    <t>ETF-259</t>
  </si>
  <si>
    <t>AÇÕ-470</t>
  </si>
  <si>
    <t>ETF-574</t>
  </si>
  <si>
    <t>TES-250</t>
  </si>
  <si>
    <t>CRI-112</t>
  </si>
  <si>
    <t>IMÓ-545</t>
  </si>
  <si>
    <t>POU-841</t>
  </si>
  <si>
    <t>CRI-345</t>
  </si>
  <si>
    <t>ETF-159</t>
  </si>
  <si>
    <t>ETF-553</t>
  </si>
  <si>
    <t>AÇÕ-850</t>
  </si>
  <si>
    <t>CRI-184</t>
  </si>
  <si>
    <t>AÇÕ-542</t>
  </si>
  <si>
    <t>AÇÕ-984</t>
  </si>
  <si>
    <t>REN-746</t>
  </si>
  <si>
    <t>REN-660</t>
  </si>
  <si>
    <t>CRI-618</t>
  </si>
  <si>
    <t>CRI-915</t>
  </si>
  <si>
    <t>FUN-731</t>
  </si>
  <si>
    <t>CRI-257</t>
  </si>
  <si>
    <t>TES-958</t>
  </si>
  <si>
    <t>IMÓ-478</t>
  </si>
  <si>
    <t>ETF-759</t>
  </si>
  <si>
    <t>CRI-844</t>
  </si>
  <si>
    <t>FUN-322</t>
  </si>
  <si>
    <t>IMÓ-914</t>
  </si>
  <si>
    <t>REN-443</t>
  </si>
  <si>
    <t>POU-387</t>
  </si>
  <si>
    <t>POU-182</t>
  </si>
  <si>
    <t>CRI-390</t>
  </si>
  <si>
    <t>IMÓ-525</t>
  </si>
  <si>
    <t>ETF-846</t>
  </si>
  <si>
    <t>REN-867</t>
  </si>
  <si>
    <t>POU-521</t>
  </si>
  <si>
    <t>ETF-987</t>
  </si>
  <si>
    <t>FUN-935</t>
  </si>
  <si>
    <t>CRI-655</t>
  </si>
  <si>
    <t>POU-359</t>
  </si>
  <si>
    <t>REN-490</t>
  </si>
  <si>
    <t>POU-636</t>
  </si>
  <si>
    <t>POU-582</t>
  </si>
  <si>
    <t>TES-241</t>
  </si>
  <si>
    <t>CRI-968</t>
  </si>
  <si>
    <t>CRI-485</t>
  </si>
  <si>
    <t>POU-732</t>
  </si>
  <si>
    <t>REN-396</t>
  </si>
  <si>
    <t>AÇÕ-976</t>
  </si>
  <si>
    <t>AÇÕ-563</t>
  </si>
  <si>
    <t>POU-463</t>
  </si>
  <si>
    <t>REN-626</t>
  </si>
  <si>
    <t>REN-223</t>
  </si>
  <si>
    <t>REN-233</t>
  </si>
  <si>
    <t>ETF-158</t>
  </si>
  <si>
    <t>TES-271</t>
  </si>
  <si>
    <t>POU-468</t>
  </si>
  <si>
    <t>TES-216</t>
  </si>
  <si>
    <t>FUN-934</t>
  </si>
  <si>
    <t>ETF-581</t>
  </si>
  <si>
    <t>POU-147</t>
  </si>
  <si>
    <t>FUN-710</t>
  </si>
  <si>
    <t>AÇÕ-635</t>
  </si>
  <si>
    <t>ETF-895</t>
  </si>
  <si>
    <t>FUN-309</t>
  </si>
  <si>
    <t>CRI-904</t>
  </si>
  <si>
    <t>AÇÕ-136</t>
  </si>
  <si>
    <t>TES-746</t>
  </si>
  <si>
    <t>IMÓ-173</t>
  </si>
  <si>
    <t>POU-588</t>
  </si>
  <si>
    <t>POU-311</t>
  </si>
  <si>
    <t>ETF-529</t>
  </si>
  <si>
    <t>AÇÕ-620</t>
  </si>
  <si>
    <t>POU-933</t>
  </si>
  <si>
    <t>AÇÕ-626</t>
  </si>
  <si>
    <t>AÇÕ-180</t>
  </si>
  <si>
    <t>IMÓ-733</t>
  </si>
  <si>
    <t>TES-922</t>
  </si>
  <si>
    <t>CRI-777</t>
  </si>
  <si>
    <t>AÇÕ-703</t>
  </si>
  <si>
    <t>POU-187</t>
  </si>
  <si>
    <t>TES-562</t>
  </si>
  <si>
    <t>TES-503</t>
  </si>
  <si>
    <t>IMÓ-275</t>
  </si>
  <si>
    <t>ETF-605</t>
  </si>
  <si>
    <t>POU-853</t>
  </si>
  <si>
    <t>AÇÕ-157</t>
  </si>
  <si>
    <t>POU-197</t>
  </si>
  <si>
    <t>CRI-443</t>
  </si>
  <si>
    <t>IMÓ-934</t>
  </si>
  <si>
    <t>CRI-115</t>
  </si>
  <si>
    <t>REN-189</t>
  </si>
  <si>
    <t>CRI-435</t>
  </si>
  <si>
    <t>REN-279</t>
  </si>
  <si>
    <t>ETF-595</t>
  </si>
  <si>
    <t>AÇÕ-702</t>
  </si>
  <si>
    <t>FUN-814</t>
  </si>
  <si>
    <t>REN-115</t>
  </si>
  <si>
    <t>CRI-737</t>
  </si>
  <si>
    <t>IMÓ-310</t>
  </si>
  <si>
    <t>ETF-288</t>
  </si>
  <si>
    <t>IMÓ-838</t>
  </si>
  <si>
    <t>CRI-830</t>
  </si>
  <si>
    <t>IMÓ-265</t>
  </si>
  <si>
    <t>TES-176</t>
  </si>
  <si>
    <t>FUN-798</t>
  </si>
  <si>
    <t>ETF-211</t>
  </si>
  <si>
    <t>REN-764</t>
  </si>
  <si>
    <t>POU-219</t>
  </si>
  <si>
    <t>FUN-325</t>
  </si>
  <si>
    <t>FUN-260</t>
  </si>
  <si>
    <t>IMÓ-416</t>
  </si>
  <si>
    <t>TES-800</t>
  </si>
  <si>
    <t>CRI-870</t>
  </si>
  <si>
    <t>IMÓ-516</t>
  </si>
  <si>
    <t>CRI-246</t>
  </si>
  <si>
    <t>POU-274</t>
  </si>
  <si>
    <t>CRI-433</t>
  </si>
  <si>
    <t>REN-508</t>
  </si>
  <si>
    <t>CRI-928</t>
  </si>
  <si>
    <t>AÇÕ-504</t>
  </si>
  <si>
    <t>ETF-903</t>
  </si>
  <si>
    <t>REN-882</t>
  </si>
  <si>
    <t>AÇÕ-903</t>
  </si>
  <si>
    <t>AÇÕ-714</t>
  </si>
  <si>
    <t>IMÓ-164</t>
  </si>
  <si>
    <t>ETF-176</t>
  </si>
  <si>
    <t>FUN-616</t>
  </si>
  <si>
    <t>AÇÕ-384</t>
  </si>
  <si>
    <t>REN-110</t>
  </si>
  <si>
    <t>FUN-938</t>
  </si>
  <si>
    <t>TES-572</t>
  </si>
  <si>
    <t>CRI-148</t>
  </si>
  <si>
    <t>FUN-833</t>
  </si>
  <si>
    <t>REN-624</t>
  </si>
  <si>
    <t>IMÓ-991</t>
  </si>
  <si>
    <t>ETF-706</t>
  </si>
  <si>
    <t>TES-124</t>
  </si>
  <si>
    <t>CRI-895</t>
  </si>
  <si>
    <t>CRI-525</t>
  </si>
  <si>
    <t>FUN-228</t>
  </si>
  <si>
    <t>IMÓ-109</t>
  </si>
  <si>
    <t>REN-904</t>
  </si>
  <si>
    <t>TES-229</t>
  </si>
  <si>
    <t>ETF-606</t>
  </si>
  <si>
    <t>FUN-826</t>
  </si>
  <si>
    <t>CRI-982</t>
  </si>
  <si>
    <t>FUN-524</t>
  </si>
  <si>
    <t>FUN-953</t>
  </si>
  <si>
    <t>AÇÕ-680</t>
  </si>
  <si>
    <t>TES-928</t>
  </si>
  <si>
    <t>FUN-262</t>
  </si>
  <si>
    <t>POU-655</t>
  </si>
  <si>
    <t>CRI-581</t>
  </si>
  <si>
    <t>FUN-520</t>
  </si>
  <si>
    <t>REN-579</t>
  </si>
  <si>
    <t>IMÓ-311</t>
  </si>
  <si>
    <t>AÇÕ-787</t>
  </si>
  <si>
    <t>AÇÕ-402</t>
  </si>
  <si>
    <t>FUN-444</t>
  </si>
  <si>
    <t>FUN-187</t>
  </si>
  <si>
    <t>POU-836</t>
  </si>
  <si>
    <t>FUN-168</t>
  </si>
  <si>
    <t>TES-802</t>
  </si>
  <si>
    <t>AÇÕ-782</t>
  </si>
  <si>
    <t>AÇÕ-828</t>
  </si>
  <si>
    <t>AÇÕ-382</t>
  </si>
  <si>
    <t>POU-622</t>
  </si>
  <si>
    <t>TES-997</t>
  </si>
  <si>
    <t>POU-663</t>
  </si>
  <si>
    <t>POU-283</t>
  </si>
  <si>
    <t>FUN-216</t>
  </si>
  <si>
    <t>ETF-886</t>
  </si>
  <si>
    <t>TES-780</t>
  </si>
  <si>
    <t>POU-323</t>
  </si>
  <si>
    <t>TES-282</t>
  </si>
  <si>
    <t>IMÓ-681</t>
  </si>
  <si>
    <t>CRI-378</t>
  </si>
  <si>
    <t>IMÓ-128</t>
  </si>
  <si>
    <t>POU-599</t>
  </si>
  <si>
    <t>IMÓ-192</t>
  </si>
  <si>
    <t>IMÓ-479</t>
  </si>
  <si>
    <t>FUN-677</t>
  </si>
  <si>
    <t>POU-629</t>
  </si>
  <si>
    <t>CRI-815</t>
  </si>
  <si>
    <t>REN-469</t>
  </si>
  <si>
    <t>IMÓ-928</t>
  </si>
  <si>
    <t>TES-150</t>
  </si>
  <si>
    <t>TES-935</t>
  </si>
  <si>
    <t>FUN-967</t>
  </si>
  <si>
    <t>TES-430</t>
  </si>
  <si>
    <t>REN-585</t>
  </si>
  <si>
    <t>AÇÕ-681</t>
  </si>
  <si>
    <t>CRI-125</t>
  </si>
  <si>
    <t>IMÓ-664</t>
  </si>
  <si>
    <t>POU-229</t>
  </si>
  <si>
    <t>ETF-598</t>
  </si>
  <si>
    <t>REN-577</t>
  </si>
  <si>
    <t>IMÓ-396</t>
  </si>
  <si>
    <t>ETF-522</t>
  </si>
  <si>
    <t>CRI-311</t>
  </si>
  <si>
    <t>REN-529</t>
  </si>
  <si>
    <t>TES-744</t>
  </si>
  <si>
    <t>AÇÕ-357</t>
  </si>
  <si>
    <t>FUN-694</t>
  </si>
  <si>
    <t>ETF-558</t>
  </si>
  <si>
    <t>POU-576</t>
  </si>
  <si>
    <t>FUN-247</t>
  </si>
  <si>
    <t>FUN-716</t>
  </si>
  <si>
    <t>POU-845</t>
  </si>
  <si>
    <t>TES-788</t>
  </si>
  <si>
    <t>TES-951</t>
  </si>
  <si>
    <t>CRI-627</t>
  </si>
  <si>
    <t>REN-650</t>
  </si>
  <si>
    <t>AÇÕ-381</t>
  </si>
  <si>
    <t>POU-972</t>
  </si>
  <si>
    <t>IMÓ-865</t>
  </si>
  <si>
    <t>TES-809</t>
  </si>
  <si>
    <t>REN-738</t>
  </si>
  <si>
    <t>REN-358</t>
  </si>
  <si>
    <t>REN-176</t>
  </si>
  <si>
    <t>CRI-633</t>
  </si>
  <si>
    <t>REN-609</t>
  </si>
  <si>
    <t>CRI-682</t>
  </si>
  <si>
    <t>REN-371</t>
  </si>
  <si>
    <t>CRI-337</t>
  </si>
  <si>
    <t>TES-305</t>
  </si>
  <si>
    <t>AÇÕ-300</t>
  </si>
  <si>
    <t>FUN-771</t>
  </si>
  <si>
    <t>ETF-313</t>
  </si>
  <si>
    <t>IMÓ-352</t>
  </si>
  <si>
    <t>TES-101</t>
  </si>
  <si>
    <t>POU-546</t>
  </si>
  <si>
    <t>AÇÕ-484</t>
  </si>
  <si>
    <t>REN-944</t>
  </si>
  <si>
    <t>TES-302</t>
  </si>
  <si>
    <t>IMÓ-537</t>
  </si>
  <si>
    <t>TES-767</t>
  </si>
  <si>
    <t>TES-595</t>
  </si>
  <si>
    <t>TES-733</t>
  </si>
  <si>
    <t>ETF-133</t>
  </si>
  <si>
    <t>ETF-379</t>
  </si>
  <si>
    <t>TES-531</t>
  </si>
  <si>
    <t>TES-598</t>
  </si>
  <si>
    <t>AÇÕ-286</t>
  </si>
  <si>
    <t>POU-163</t>
  </si>
  <si>
    <t>POU-666</t>
  </si>
  <si>
    <t>IMÓ-297</t>
  </si>
  <si>
    <t>IMÓ-300</t>
  </si>
  <si>
    <t>AÇÕ-156</t>
  </si>
  <si>
    <t>ETF-437</t>
  </si>
  <si>
    <t>ETF-192</t>
  </si>
  <si>
    <t>AÇÕ-312</t>
  </si>
  <si>
    <t>ETF-312</t>
  </si>
  <si>
    <t>TES-357</t>
  </si>
  <si>
    <t>IMÓ-345</t>
  </si>
  <si>
    <t>IMÓ-623</t>
  </si>
  <si>
    <t>REN-528</t>
  </si>
  <si>
    <t>IMÓ-470</t>
  </si>
  <si>
    <t>ETF-469</t>
  </si>
  <si>
    <t>FUN-936</t>
  </si>
  <si>
    <t>TES-127</t>
  </si>
  <si>
    <t>POU-496</t>
  </si>
  <si>
    <t>TES-132</t>
  </si>
  <si>
    <t>POU-364</t>
  </si>
  <si>
    <t>IMÓ-514</t>
  </si>
  <si>
    <t>FUN-594</t>
  </si>
  <si>
    <t>POU-235</t>
  </si>
  <si>
    <t>IMÓ-501</t>
  </si>
  <si>
    <t>POU-894</t>
  </si>
  <si>
    <t>TES-390</t>
  </si>
  <si>
    <t>POU-875</t>
  </si>
  <si>
    <t>TES-771</t>
  </si>
  <si>
    <t>ETF-296</t>
  </si>
  <si>
    <t>FUN-836</t>
  </si>
  <si>
    <t>TES-988</t>
  </si>
  <si>
    <t>TES-234</t>
  </si>
  <si>
    <t>CRI-465</t>
  </si>
  <si>
    <t>IMÓ-732</t>
  </si>
  <si>
    <t>CRI-650</t>
  </si>
  <si>
    <t>ETF-760</t>
  </si>
  <si>
    <t>FUN-758</t>
  </si>
  <si>
    <t>POU-721</t>
  </si>
  <si>
    <t>FUN-883</t>
  </si>
  <si>
    <t>ETF-548</t>
  </si>
  <si>
    <t>CRI-143</t>
  </si>
  <si>
    <t>REN-962</t>
  </si>
  <si>
    <t>TES-567</t>
  </si>
  <si>
    <t>ETF-170</t>
  </si>
  <si>
    <t>TES-955</t>
  </si>
  <si>
    <t>FUN-709</t>
  </si>
  <si>
    <t>CRI-827</t>
  </si>
  <si>
    <t>TES-481</t>
  </si>
  <si>
    <t>REN-659</t>
  </si>
  <si>
    <t>IMÓ-214</t>
  </si>
  <si>
    <t>REN-159</t>
  </si>
  <si>
    <t>POU-746</t>
  </si>
  <si>
    <t>AÇÕ-728</t>
  </si>
  <si>
    <t>FUN-518</t>
  </si>
  <si>
    <t>ETF-633</t>
  </si>
  <si>
    <t>REN-859</t>
  </si>
  <si>
    <t>ETF-963</t>
  </si>
  <si>
    <t>AÇÕ-889</t>
  </si>
  <si>
    <t>ETF-593</t>
  </si>
  <si>
    <t>FUN-743</t>
  </si>
  <si>
    <t>AÇÕ-117</t>
  </si>
  <si>
    <t>POU-246</t>
  </si>
  <si>
    <t>FUN-954</t>
  </si>
  <si>
    <t>AÇÕ-282</t>
  </si>
  <si>
    <t>REN-878</t>
  </si>
  <si>
    <t>TES-745</t>
  </si>
  <si>
    <t>TES-784</t>
  </si>
  <si>
    <t>TES-691</t>
  </si>
  <si>
    <t>ETF-238</t>
  </si>
  <si>
    <t>AÇÕ-196</t>
  </si>
  <si>
    <t>TES-277</t>
  </si>
  <si>
    <t>POU-369</t>
  </si>
  <si>
    <t>REN-969</t>
  </si>
  <si>
    <t>CRI-644</t>
  </si>
  <si>
    <t>CRI-454</t>
  </si>
  <si>
    <t>ETF-476</t>
  </si>
  <si>
    <t>POU-752</t>
  </si>
  <si>
    <t>FUN-567</t>
  </si>
  <si>
    <t>IMÓ-849</t>
  </si>
  <si>
    <t>REN-435</t>
  </si>
  <si>
    <t>FUN-481</t>
  </si>
  <si>
    <t>AÇÕ-299</t>
  </si>
  <si>
    <t>FUN-265</t>
  </si>
  <si>
    <t>AÇÕ-859</t>
  </si>
  <si>
    <t>AÇÕ-250</t>
  </si>
  <si>
    <t>IMÓ-395</t>
  </si>
  <si>
    <t>IMÓ-257</t>
  </si>
  <si>
    <t>REN-341</t>
  </si>
  <si>
    <t>ETF-291</t>
  </si>
  <si>
    <t>POU-608</t>
  </si>
  <si>
    <t>AÇÕ-489</t>
  </si>
  <si>
    <t>TES-943</t>
  </si>
  <si>
    <t>REN-826</t>
  </si>
  <si>
    <t>TES-670</t>
  </si>
  <si>
    <t>AÇÕ-875</t>
  </si>
  <si>
    <t>POU-859</t>
  </si>
  <si>
    <t>REN-385</t>
  </si>
  <si>
    <t>CRI-819</t>
  </si>
  <si>
    <t>CRI-517</t>
  </si>
  <si>
    <t>IMÓ-915</t>
  </si>
  <si>
    <t>AÇÕ-832</t>
  </si>
  <si>
    <t>POU-907</t>
  </si>
  <si>
    <t>AÇÕ-206</t>
  </si>
  <si>
    <t>POU-480</t>
  </si>
  <si>
    <t>FUN-581</t>
  </si>
  <si>
    <t>AÇÕ-291</t>
  </si>
  <si>
    <t>POU-519</t>
  </si>
  <si>
    <t>ETF-865</t>
  </si>
  <si>
    <t>POU-924</t>
  </si>
  <si>
    <t>REN-998</t>
  </si>
  <si>
    <t>FUN-302</t>
  </si>
  <si>
    <t>FUN-843</t>
  </si>
  <si>
    <t>IMÓ-340</t>
  </si>
  <si>
    <t>AÇÕ-103</t>
  </si>
  <si>
    <t>AÇÕ-921</t>
  </si>
  <si>
    <t>AÇÕ-490</t>
  </si>
  <si>
    <t>FUN-648</t>
  </si>
  <si>
    <t>IMÓ-717</t>
  </si>
  <si>
    <t>TES-992</t>
  </si>
  <si>
    <t>TES-188</t>
  </si>
  <si>
    <t>IMÓ-592</t>
  </si>
  <si>
    <t>IMÓ-730</t>
  </si>
  <si>
    <t>REN-138</t>
  </si>
  <si>
    <t>CRI-838</t>
  </si>
  <si>
    <t>POU-671</t>
  </si>
  <si>
    <t>POU-881</t>
  </si>
  <si>
    <t>TES-765</t>
  </si>
  <si>
    <t>TES-180</t>
  </si>
  <si>
    <t>ETF-257</t>
  </si>
  <si>
    <t>ETF-949</t>
  </si>
  <si>
    <t>FUN-477</t>
  </si>
  <si>
    <t>CRI-645</t>
  </si>
  <si>
    <t>POU-125</t>
  </si>
  <si>
    <t>FUN-977</t>
  </si>
  <si>
    <t>POU-708</t>
  </si>
  <si>
    <t>IMÓ-765</t>
  </si>
  <si>
    <t>POU-774</t>
  </si>
  <si>
    <t>CRI-940</t>
  </si>
  <si>
    <t>CRI-251</t>
  </si>
  <si>
    <t>REN-478</t>
  </si>
  <si>
    <t>ETF-171</t>
  </si>
  <si>
    <t>TES-962</t>
  </si>
  <si>
    <t>ETF-758</t>
  </si>
  <si>
    <t>POU-635</t>
  </si>
  <si>
    <t>CRI-229</t>
  </si>
  <si>
    <t>POU-553</t>
  </si>
  <si>
    <t>AÇÕ-638</t>
  </si>
  <si>
    <t>REN-353</t>
  </si>
  <si>
    <t>CRI-936</t>
  </si>
  <si>
    <t>CRI-642</t>
  </si>
  <si>
    <t>ETF-840</t>
  </si>
  <si>
    <t>REN-135</t>
  </si>
  <si>
    <t>IMÓ-350</t>
  </si>
  <si>
    <t>TES-131</t>
  </si>
  <si>
    <t>IMÓ-654</t>
  </si>
  <si>
    <t>CRI-728</t>
  </si>
  <si>
    <t>POU-819</t>
  </si>
  <si>
    <t>FUN-364</t>
  </si>
  <si>
    <t>IMÓ-406</t>
  </si>
  <si>
    <t>IMÓ-588</t>
  </si>
  <si>
    <t>POU-734</t>
  </si>
  <si>
    <t>ETF-186</t>
  </si>
  <si>
    <t>POU-179</t>
  </si>
  <si>
    <t>ETF-124</t>
  </si>
  <si>
    <t>IMÓ-810</t>
  </si>
  <si>
    <t>ETF-872</t>
  </si>
  <si>
    <t>CRI-295</t>
  </si>
  <si>
    <t>TES-838</t>
  </si>
  <si>
    <t>FUN-333</t>
  </si>
  <si>
    <t>IMÓ-530</t>
  </si>
  <si>
    <t>IMÓ-918</t>
  </si>
  <si>
    <t>REN-978</t>
  </si>
  <si>
    <t>REN-957</t>
  </si>
  <si>
    <t>ETF-157</t>
  </si>
  <si>
    <t>CRI-524</t>
  </si>
  <si>
    <t>CRI-369</t>
  </si>
  <si>
    <t>TES-108</t>
  </si>
  <si>
    <t>IMÓ-947</t>
  </si>
  <si>
    <t>ETF-985</t>
  </si>
  <si>
    <t>ETF-120</t>
  </si>
  <si>
    <t>IMÓ-843</t>
  </si>
  <si>
    <t>REN-188</t>
  </si>
  <si>
    <t>POU-970</t>
  </si>
  <si>
    <t>POU-467</t>
  </si>
  <si>
    <t>POU-625</t>
  </si>
  <si>
    <t>ETF-828</t>
  </si>
  <si>
    <t>REN-619</t>
  </si>
  <si>
    <t>IMÓ-181</t>
  </si>
  <si>
    <t>IMÓ-293</t>
  </si>
  <si>
    <t>TES-875</t>
  </si>
  <si>
    <t>FUN-278</t>
  </si>
  <si>
    <t>CRI-212</t>
  </si>
  <si>
    <t>FUN-163</t>
  </si>
  <si>
    <t>CRI-885</t>
  </si>
  <si>
    <t>AÇÕ-650</t>
  </si>
  <si>
    <t>AÇÕ-830</t>
  </si>
  <si>
    <t>AÇÕ-591</t>
  </si>
  <si>
    <t>REN-593</t>
  </si>
  <si>
    <t>CRI-856</t>
  </si>
  <si>
    <t>POU-394</t>
  </si>
  <si>
    <t>AÇÕ-366</t>
  </si>
  <si>
    <t>AÇÕ-263</t>
  </si>
  <si>
    <t>TES-556</t>
  </si>
  <si>
    <t>FUN-964</t>
  </si>
  <si>
    <t>ETF-330</t>
  </si>
  <si>
    <t>IMÓ-995</t>
  </si>
  <si>
    <t>IMÓ-600</t>
  </si>
  <si>
    <t>REN-122</t>
  </si>
  <si>
    <t>CRI-370</t>
  </si>
  <si>
    <t>TES-507</t>
  </si>
  <si>
    <t>CRI-572</t>
  </si>
  <si>
    <t>REN-343</t>
  </si>
  <si>
    <t>REN-836</t>
  </si>
  <si>
    <t>FUN-791</t>
  </si>
  <si>
    <t>ETF-803</t>
  </si>
  <si>
    <t>IMÓ-813</t>
  </si>
  <si>
    <t>TES-869</t>
  </si>
  <si>
    <t>CRI-924</t>
  </si>
  <si>
    <t>ETF-599</t>
  </si>
  <si>
    <t>POU-569</t>
  </si>
  <si>
    <t>FUN-823</t>
  </si>
  <si>
    <t>FUN-392</t>
  </si>
  <si>
    <t>TES-601</t>
  </si>
  <si>
    <t>REN-576</t>
  </si>
  <si>
    <t>ETF-616</t>
  </si>
  <si>
    <t>POU-605</t>
  </si>
  <si>
    <t>ETF-602</t>
  </si>
  <si>
    <t>ETF-679</t>
  </si>
  <si>
    <t>ETF-141</t>
  </si>
  <si>
    <t>AÇÕ-385</t>
  </si>
  <si>
    <t>TES-982</t>
  </si>
  <si>
    <t>IMÓ-634</t>
  </si>
  <si>
    <t>FUN-155</t>
  </si>
  <si>
    <t>POU-164</t>
  </si>
  <si>
    <t>ETF-269</t>
  </si>
  <si>
    <t>IMÓ-985</t>
  </si>
  <si>
    <t>TES-668</t>
  </si>
  <si>
    <t>CRI-947</t>
  </si>
  <si>
    <t>AÇÕ-395</t>
  </si>
  <si>
    <t>REN-141</t>
  </si>
  <si>
    <t>POU-527</t>
  </si>
  <si>
    <t>TES-491</t>
  </si>
  <si>
    <t>POU-866</t>
  </si>
  <si>
    <t>CRI-515</t>
  </si>
  <si>
    <t>REN-705</t>
  </si>
  <si>
    <t>FUN-574</t>
  </si>
  <si>
    <t>CRI-394</t>
  </si>
  <si>
    <t>CRI-518</t>
  </si>
  <si>
    <t>CRI-606</t>
  </si>
  <si>
    <t>AÇÕ-495</t>
  </si>
  <si>
    <t>AÇÕ-854</t>
  </si>
  <si>
    <t>POU-570</t>
  </si>
  <si>
    <t>ETF-203</t>
  </si>
  <si>
    <t>TES-140</t>
  </si>
  <si>
    <t>FUN-948</t>
  </si>
  <si>
    <t>TES-769</t>
  </si>
  <si>
    <t>CRI-122</t>
  </si>
  <si>
    <t>FUN-342</t>
  </si>
  <si>
    <t>ETF-349</t>
  </si>
  <si>
    <t>AÇÕ-583</t>
  </si>
  <si>
    <t>IMÓ-628</t>
  </si>
  <si>
    <t>FUN-529</t>
  </si>
  <si>
    <t>IMÓ-878</t>
  </si>
  <si>
    <t>ETF-174</t>
  </si>
  <si>
    <t>CRI-464</t>
  </si>
  <si>
    <t>FUN-356</t>
  </si>
  <si>
    <t>CRI-717</t>
  </si>
  <si>
    <t>POU-806</t>
  </si>
  <si>
    <t>REN-546</t>
  </si>
  <si>
    <t>TES-852</t>
  </si>
  <si>
    <t>CRI-683</t>
  </si>
  <si>
    <t>CRI-113</t>
  </si>
  <si>
    <t>AÇÕ-804</t>
  </si>
  <si>
    <t>AÇÕ-516</t>
  </si>
  <si>
    <t>POU-914</t>
  </si>
  <si>
    <t>TES-660</t>
  </si>
  <si>
    <t>POU-735</t>
  </si>
  <si>
    <t>FUN-888</t>
  </si>
  <si>
    <t>ETF-971</t>
  </si>
  <si>
    <t>AÇÕ-771</t>
  </si>
  <si>
    <t>TES-778</t>
  </si>
  <si>
    <t>TES-399</t>
  </si>
  <si>
    <t>FUN-562</t>
  </si>
  <si>
    <t>CRI-372</t>
  </si>
  <si>
    <t>REN-370</t>
  </si>
  <si>
    <t>REN-207</t>
  </si>
  <si>
    <t>ETF-116</t>
  </si>
  <si>
    <t>REN-250</t>
  </si>
  <si>
    <t>IMÓ-170</t>
  </si>
  <si>
    <t>IMÓ-603</t>
  </si>
  <si>
    <t>ETF-426</t>
  </si>
  <si>
    <t>POU-668</t>
  </si>
  <si>
    <t>ETF-881</t>
  </si>
  <si>
    <t>FUN-902</t>
  </si>
  <si>
    <t>FUN-957</t>
  </si>
  <si>
    <t>AÇÕ-452</t>
  </si>
  <si>
    <t>REN-483</t>
  </si>
  <si>
    <t>REN-306</t>
  </si>
  <si>
    <t>TES-915</t>
  </si>
  <si>
    <t>IMÓ-967</t>
  </si>
  <si>
    <t>CRI-255</t>
  </si>
  <si>
    <t>CRI-152</t>
  </si>
  <si>
    <t>CRI-472</t>
  </si>
  <si>
    <t>ETF-189</t>
  </si>
  <si>
    <t>IMÓ-863</t>
  </si>
  <si>
    <t>FUN-747</t>
  </si>
  <si>
    <t>FUN-898</t>
  </si>
  <si>
    <t>ETF-614</t>
  </si>
  <si>
    <t>POU-375</t>
  </si>
  <si>
    <t>REN-907</t>
  </si>
  <si>
    <t>IMÓ-676</t>
  </si>
  <si>
    <t>CRI-880</t>
  </si>
  <si>
    <t>POU-583</t>
  </si>
  <si>
    <t>ETF-123</t>
  </si>
  <si>
    <t>REN-567</t>
  </si>
  <si>
    <t>REN-225</t>
  </si>
  <si>
    <t>POU-289</t>
  </si>
  <si>
    <t>ETF-376</t>
  </si>
  <si>
    <t>IMÓ-701</t>
  </si>
  <si>
    <t>IMÓ-503</t>
  </si>
  <si>
    <t>CRI-445</t>
  </si>
  <si>
    <t>CRI-705</t>
  </si>
  <si>
    <t>AÇÕ-415</t>
  </si>
  <si>
    <t>AÇÕ-907</t>
  </si>
  <si>
    <t>AÇÕ-814</t>
  </si>
  <si>
    <t>IMÓ-552</t>
  </si>
  <si>
    <t>IMÓ-927</t>
  </si>
  <si>
    <t>REN-918</t>
  </si>
  <si>
    <t>REN-671</t>
  </si>
  <si>
    <t>IMÓ-729</t>
  </si>
  <si>
    <t>TES-479</t>
  </si>
  <si>
    <t>CRI-101</t>
  </si>
  <si>
    <t>CRI-942</t>
  </si>
  <si>
    <t>AÇÕ-332</t>
  </si>
  <si>
    <t>TES-782</t>
  </si>
  <si>
    <t>AÇÕ-296</t>
  </si>
  <si>
    <t>REN-680</t>
  </si>
  <si>
    <t>FUN-277</t>
  </si>
  <si>
    <t>CRI-596</t>
  </si>
  <si>
    <t>REN-449</t>
  </si>
  <si>
    <t>CRI-535</t>
  </si>
  <si>
    <t>IMÓ-122</t>
  </si>
  <si>
    <t>ETF-966</t>
  </si>
  <si>
    <t>TES-574</t>
  </si>
  <si>
    <t>TES-117</t>
  </si>
  <si>
    <t>REN-765</t>
  </si>
  <si>
    <t>CRI-279</t>
  </si>
  <si>
    <t>POU-798</t>
  </si>
  <si>
    <t>IMÓ-655</t>
  </si>
  <si>
    <t>POU-565</t>
  </si>
  <si>
    <t>REN-940</t>
  </si>
  <si>
    <t>REN-389</t>
  </si>
  <si>
    <t>AÇÕ-552</t>
  </si>
  <si>
    <t>FUN-430</t>
  </si>
  <si>
    <t>TES-908</t>
  </si>
  <si>
    <t>CRI-351</t>
  </si>
  <si>
    <t>IMÓ-263</t>
  </si>
  <si>
    <t>AÇÕ-491</t>
  </si>
  <si>
    <t>ETF-694</t>
  </si>
  <si>
    <t>FUN-576</t>
  </si>
  <si>
    <t>POU-231</t>
  </si>
  <si>
    <t>CRI-300</t>
  </si>
  <si>
    <t>AÇÕ-166</t>
  </si>
  <si>
    <t>POU-619</t>
  </si>
  <si>
    <t>CRI-659</t>
  </si>
  <si>
    <t>TES-237</t>
  </si>
  <si>
    <t>ETF-431</t>
  </si>
  <si>
    <t>CRI-457</t>
  </si>
  <si>
    <t>AÇÕ-950</t>
  </si>
  <si>
    <t>FUN-451</t>
  </si>
  <si>
    <t>CRI-173</t>
  </si>
  <si>
    <t>FUN-330</t>
  </si>
  <si>
    <t>AÇÕ-487</t>
  </si>
  <si>
    <t>CRI-397</t>
  </si>
  <si>
    <t>AÇÕ-611</t>
  </si>
  <si>
    <t>TES-819</t>
  </si>
  <si>
    <t>IMÓ-705</t>
  </si>
  <si>
    <t>FUN-384</t>
  </si>
  <si>
    <t>IMÓ-201</t>
  </si>
  <si>
    <t>ETF-697</t>
  </si>
  <si>
    <t>IMÓ-608</t>
  </si>
  <si>
    <t>IMÓ-420</t>
  </si>
  <si>
    <t>IMÓ-174</t>
  </si>
  <si>
    <t>POU-531</t>
  </si>
  <si>
    <t>IMÓ-333</t>
  </si>
  <si>
    <t>ETF-748</t>
  </si>
  <si>
    <t>POU-720</t>
  </si>
  <si>
    <t>TES-638</t>
  </si>
  <si>
    <t>AÇÕ-617</t>
  </si>
  <si>
    <t>POU-295</t>
  </si>
  <si>
    <t>ETF-454</t>
  </si>
  <si>
    <t>CRI-811</t>
  </si>
  <si>
    <t>CRI-411</t>
  </si>
  <si>
    <t>IMÓ-318</t>
  </si>
  <si>
    <t>REN-154</t>
  </si>
  <si>
    <t>CRI-451</t>
  </si>
  <si>
    <t>REN-916</t>
  </si>
  <si>
    <t>IMÓ-469</t>
  </si>
  <si>
    <t>CRI-564</t>
  </si>
  <si>
    <t>POU-406</t>
  </si>
  <si>
    <t>AÇÕ-896</t>
  </si>
  <si>
    <t>IMÓ-458</t>
  </si>
  <si>
    <t>FUN-343</t>
  </si>
  <si>
    <t>IMÓ-256</t>
  </si>
  <si>
    <t>AÇÕ-248</t>
  </si>
  <si>
    <t>FUN-881</t>
  </si>
  <si>
    <t>REN-934</t>
  </si>
  <si>
    <t>AÇÕ-768</t>
  </si>
  <si>
    <t>POU-650</t>
  </si>
  <si>
    <t>REN-967</t>
  </si>
  <si>
    <t>IMÓ-161</t>
  </si>
  <si>
    <t>IMÓ-800</t>
  </si>
  <si>
    <t>TES-413</t>
  </si>
  <si>
    <t>POU-324</t>
  </si>
  <si>
    <t>AÇÕ-887</t>
  </si>
  <si>
    <t>CRI-905</t>
  </si>
  <si>
    <t>CRI-601</t>
  </si>
  <si>
    <t>CRI-531</t>
  </si>
  <si>
    <t>POU-264</t>
  </si>
  <si>
    <t>TES-168</t>
  </si>
  <si>
    <t>FUN-841</t>
  </si>
  <si>
    <t>POU-549</t>
  </si>
  <si>
    <t>REN-298</t>
  </si>
  <si>
    <t>TES-326</t>
  </si>
  <si>
    <t>AÇÕ-197</t>
  </si>
  <si>
    <t>IMÓ-977</t>
  </si>
  <si>
    <t>FUN-196</t>
  </si>
  <si>
    <t>AÇÕ-129</t>
  </si>
  <si>
    <t>POU-237</t>
  </si>
  <si>
    <t>TES-355</t>
  </si>
  <si>
    <t>FUN-413</t>
  </si>
  <si>
    <t>TES-686</t>
  </si>
  <si>
    <t>FUN-696</t>
  </si>
  <si>
    <t>IMÓ-239</t>
  </si>
  <si>
    <t>POU-930</t>
  </si>
  <si>
    <t>POU-967</t>
  </si>
  <si>
    <t>FUN-952</t>
  </si>
  <si>
    <t>REN-871</t>
  </si>
  <si>
    <t>REN-373</t>
  </si>
  <si>
    <t>IMÓ-596</t>
  </si>
  <si>
    <t>POU-581</t>
  </si>
  <si>
    <t>AÇÕ-801</t>
  </si>
  <si>
    <t>FUN-634</t>
  </si>
  <si>
    <t>POU-941</t>
  </si>
  <si>
    <t>REN-630</t>
  </si>
  <si>
    <t>REN-148</t>
  </si>
  <si>
    <t>AÇÕ-966</t>
  </si>
  <si>
    <t>POU-814</t>
  </si>
  <si>
    <t>FUN-493</t>
  </si>
  <si>
    <t>IMÓ-946</t>
  </si>
  <si>
    <t>ETF-797</t>
  </si>
  <si>
    <t>FUN-521</t>
  </si>
  <si>
    <t>CRI-554</t>
  </si>
  <si>
    <t>CRI-553</t>
  </si>
  <si>
    <t>ETF-438</t>
  </si>
  <si>
    <t>POU-593</t>
  </si>
  <si>
    <t>AÇÕ-270</t>
  </si>
  <si>
    <t>TES-386</t>
  </si>
  <si>
    <t>CRI-123</t>
  </si>
  <si>
    <t>FUN-572</t>
  </si>
  <si>
    <t>ETF-652</t>
  </si>
  <si>
    <t>POU-691</t>
  </si>
  <si>
    <t>IMÓ-956</t>
  </si>
  <si>
    <t>FUN-313</t>
  </si>
  <si>
    <t>TES-751</t>
  </si>
  <si>
    <t>REN-846</t>
  </si>
  <si>
    <t>POU-684</t>
  </si>
  <si>
    <t>IMÓ-527</t>
  </si>
  <si>
    <t>REN-256</t>
  </si>
  <si>
    <t>AÇÕ-317</t>
  </si>
  <si>
    <t>ETF-195</t>
  </si>
  <si>
    <t>FUN-165</t>
  </si>
  <si>
    <t>POU-243</t>
  </si>
  <si>
    <t>POU-149</t>
  </si>
  <si>
    <t>CRI-474</t>
  </si>
  <si>
    <t>TES-281</t>
  </si>
  <si>
    <t>IMÓ-163</t>
  </si>
  <si>
    <t>FUN-651</t>
  </si>
  <si>
    <t>TES-198</t>
  </si>
  <si>
    <t>AÇÕ-365</t>
  </si>
  <si>
    <t>TES-197</t>
  </si>
  <si>
    <t>POU-351</t>
  </si>
  <si>
    <t>IMÓ-685</t>
  </si>
  <si>
    <t>IMÓ-105</t>
  </si>
  <si>
    <t>CRI-511</t>
  </si>
  <si>
    <t>FUN-750</t>
  </si>
  <si>
    <t>CRI-840</t>
  </si>
  <si>
    <t>AÇÕ-722</t>
  </si>
  <si>
    <t>ETF-578</t>
  </si>
  <si>
    <t>AÇÕ-333</t>
  </si>
  <si>
    <t>FUN-887</t>
  </si>
  <si>
    <t>CRI-119</t>
  </si>
  <si>
    <t>AÇÕ-432</t>
  </si>
  <si>
    <t>TES-312</t>
  </si>
  <si>
    <t>AÇÕ-570</t>
  </si>
  <si>
    <t>CRI-462</t>
  </si>
  <si>
    <t>ETF-855</t>
  </si>
  <si>
    <t>POU-976</t>
  </si>
  <si>
    <t>ETF-281</t>
  </si>
  <si>
    <t>FUN-642</t>
  </si>
  <si>
    <t>TES-209</t>
  </si>
  <si>
    <t>TES-614</t>
  </si>
  <si>
    <t>AÇÕ-961</t>
  </si>
  <si>
    <t>TES-991</t>
  </si>
  <si>
    <t>AÇÕ-663</t>
  </si>
  <si>
    <t>REN-446</t>
  </si>
  <si>
    <t>AÇÕ-155</t>
  </si>
  <si>
    <t>ETF-111</t>
  </si>
  <si>
    <t>FUN-189</t>
  </si>
  <si>
    <t>CRI-723</t>
  </si>
  <si>
    <t>REN-694</t>
  </si>
  <si>
    <t>AÇÕ-763</t>
  </si>
  <si>
    <t>AÇÕ-343</t>
  </si>
  <si>
    <t>FUN-353</t>
  </si>
  <si>
    <t>CRI-584</t>
  </si>
  <si>
    <t>FUN-131</t>
  </si>
  <si>
    <t>IMÓ-392</t>
  </si>
  <si>
    <t>CRI-955</t>
  </si>
  <si>
    <t>CRI-387</t>
  </si>
  <si>
    <t>IMÓ-315</t>
  </si>
  <si>
    <t>CRI-534</t>
  </si>
  <si>
    <t>TES-368</t>
  </si>
  <si>
    <t>POU-701</t>
  </si>
  <si>
    <t>FUN-632</t>
  </si>
  <si>
    <t>ETF-268</t>
  </si>
  <si>
    <t>ETF-747</t>
  </si>
  <si>
    <t>FUN-861</t>
  </si>
  <si>
    <t>CRI-864</t>
  </si>
  <si>
    <t>POU-745</t>
  </si>
  <si>
    <t>AÇÕ-648</t>
  </si>
  <si>
    <t>IMÓ-321</t>
  </si>
  <si>
    <t>REN-892</t>
  </si>
  <si>
    <t>AÇÕ-139</t>
  </si>
  <si>
    <t>POU-957</t>
  </si>
  <si>
    <t>REN-453</t>
  </si>
  <si>
    <t>REN-634</t>
  </si>
  <si>
    <t>POU-804</t>
  </si>
  <si>
    <t>REN-847</t>
  </si>
  <si>
    <t>TES-156</t>
  </si>
  <si>
    <t>FUN-497</t>
  </si>
  <si>
    <t>CRI-543</t>
  </si>
  <si>
    <t>AÇÕ-818</t>
  </si>
  <si>
    <t>CRI-330</t>
  </si>
  <si>
    <t>TES-637</t>
  </si>
  <si>
    <t>ETF-105</t>
  </si>
  <si>
    <t>TES-828</t>
  </si>
  <si>
    <t>AÇÕ-231</t>
  </si>
  <si>
    <t>FUN-455</t>
  </si>
  <si>
    <t>CRI-763</t>
  </si>
  <si>
    <t>CRI-157</t>
  </si>
  <si>
    <t>IMÓ-650</t>
  </si>
  <si>
    <t>REN-349</t>
  </si>
  <si>
    <t>AÇÕ-944</t>
  </si>
  <si>
    <t>POU-686</t>
  </si>
  <si>
    <t>IMÓ-966</t>
  </si>
  <si>
    <t>REN-661</t>
  </si>
  <si>
    <t>IMÓ-745</t>
  </si>
  <si>
    <t>CRI-102</t>
  </si>
  <si>
    <t>ETF-814</t>
  </si>
  <si>
    <t>CRI-470</t>
  </si>
  <si>
    <t>AÇÕ-278</t>
  </si>
  <si>
    <t>CRI-497</t>
  </si>
  <si>
    <t>REN-898</t>
  </si>
  <si>
    <t>AÇÕ-660</t>
  </si>
  <si>
    <t>AÇÕ-517</t>
  </si>
  <si>
    <t>AÇÕ-569</t>
  </si>
  <si>
    <t>REN-942</t>
  </si>
  <si>
    <t>IMÓ-598</t>
  </si>
  <si>
    <t>ETF-801</t>
  </si>
  <si>
    <t>POU-540</t>
  </si>
  <si>
    <t>ETF-223</t>
  </si>
  <si>
    <t>CRI-334</t>
  </si>
  <si>
    <t>AÇÕ-709</t>
  </si>
  <si>
    <t>POU-389</t>
  </si>
  <si>
    <t>REN-647</t>
  </si>
  <si>
    <t>IMÓ-988</t>
  </si>
  <si>
    <t>ETF-433</t>
  </si>
  <si>
    <t>CRI-934</t>
  </si>
  <si>
    <t>REN-149</t>
  </si>
  <si>
    <t>CRI-673</t>
  </si>
  <si>
    <t>TES-881</t>
  </si>
  <si>
    <t>TES-325</t>
  </si>
  <si>
    <t>IMÓ-409</t>
  </si>
  <si>
    <t>AÇÕ-419</t>
  </si>
  <si>
    <t>FUN-537</t>
  </si>
  <si>
    <t>TES-358</t>
  </si>
  <si>
    <t>CRI-376</t>
  </si>
  <si>
    <t>POU-950</t>
  </si>
  <si>
    <t>POU-210</t>
  </si>
  <si>
    <t>FUN-180</t>
  </si>
  <si>
    <t>AÇÕ-705</t>
  </si>
  <si>
    <t>IMÓ-557</t>
  </si>
  <si>
    <t>AÇÕ-668</t>
  </si>
  <si>
    <t>FUN-323</t>
  </si>
  <si>
    <t>AÇÕ-863</t>
  </si>
  <si>
    <t>ETF-290</t>
  </si>
  <si>
    <t>IMÓ-235</t>
  </si>
  <si>
    <t>TES-166</t>
  </si>
  <si>
    <t>REN-622</t>
  </si>
  <si>
    <t>AÇÕ-164</t>
  </si>
  <si>
    <t>FUN-145</t>
  </si>
  <si>
    <t>AÇÕ-712</t>
  </si>
  <si>
    <t>TES-880</t>
  </si>
  <si>
    <t>POU-567</t>
  </si>
  <si>
    <t>POU-355</t>
  </si>
  <si>
    <t>TES-776</t>
  </si>
  <si>
    <t>TES-113</t>
  </si>
  <si>
    <t>IMÓ-899</t>
  </si>
  <si>
    <t>REN-292</t>
  </si>
  <si>
    <t>FUN-561</t>
  </si>
  <si>
    <t>ETF-155</t>
  </si>
  <si>
    <t>CRI-570</t>
  </si>
  <si>
    <t>FUN-465</t>
  </si>
  <si>
    <t>POU-393</t>
  </si>
  <si>
    <t>REN-958</t>
  </si>
  <si>
    <t>AÇÕ-997</t>
  </si>
  <si>
    <t>REN-905</t>
  </si>
  <si>
    <t>ETF-944</t>
  </si>
  <si>
    <t>FUN-703</t>
  </si>
  <si>
    <t>REN-397</t>
  </si>
  <si>
    <t>CRI-805</t>
  </si>
  <si>
    <t>AÇÕ-413</t>
  </si>
  <si>
    <t>TES-373</t>
  </si>
  <si>
    <t>ETF-629</t>
  </si>
  <si>
    <t>REN-551</t>
  </si>
  <si>
    <t>AÇÕ-628</t>
  </si>
  <si>
    <t>AÇÕ-418</t>
  </si>
  <si>
    <t>POU-551</t>
  </si>
  <si>
    <t>ETF-764</t>
  </si>
  <si>
    <t>FUN-772</t>
  </si>
  <si>
    <t>CRI-380</t>
  </si>
  <si>
    <t>FUN-232</t>
  </si>
  <si>
    <t>TES-238</t>
  </si>
  <si>
    <t>REN-960</t>
  </si>
  <si>
    <t>REN-895</t>
  </si>
  <si>
    <t>CRI-301</t>
  </si>
  <si>
    <t>TES-953</t>
  </si>
  <si>
    <t>CRI-425</t>
  </si>
  <si>
    <t>AÇÕ-112</t>
  </si>
  <si>
    <t>TES-777</t>
  </si>
  <si>
    <t>FUN-639</t>
  </si>
  <si>
    <t>POU-908</t>
  </si>
  <si>
    <t>POU-450</t>
  </si>
  <si>
    <t>REN-167</t>
  </si>
  <si>
    <t>IMÓ-376</t>
  </si>
  <si>
    <t>FUN-895</t>
  </si>
  <si>
    <t>POU-334</t>
  </si>
  <si>
    <t>FUN-143</t>
  </si>
  <si>
    <t>REN-212</t>
  </si>
  <si>
    <t>CRI-694</t>
  </si>
  <si>
    <t>ETF-225</t>
  </si>
  <si>
    <t>AÇÕ-324</t>
  </si>
  <si>
    <t>TES-987</t>
  </si>
  <si>
    <t>IMÓ-564</t>
  </si>
  <si>
    <t>FUN-569</t>
  </si>
  <si>
    <t>ETF-639</t>
  </si>
  <si>
    <t>IMÓ-929</t>
  </si>
  <si>
    <t>REN-641</t>
  </si>
  <si>
    <t>ETF-591</t>
  </si>
  <si>
    <t>POU-707</t>
  </si>
  <si>
    <t>AÇÕ-565</t>
  </si>
  <si>
    <t>REN-889</t>
  </si>
  <si>
    <t>FUN-778</t>
  </si>
  <si>
    <t>AÇÕ-643</t>
  </si>
  <si>
    <t>POU-207</t>
  </si>
  <si>
    <t>IMÓ-407</t>
  </si>
  <si>
    <t>AÇÕ-758</t>
  </si>
  <si>
    <t>CRI-908</t>
  </si>
  <si>
    <t>POU-786</t>
  </si>
  <si>
    <t>IMÓ-498</t>
  </si>
  <si>
    <t>IMÓ-755</t>
  </si>
  <si>
    <t>IMÓ-523</t>
  </si>
  <si>
    <t>CRI-929</t>
  </si>
  <si>
    <t>POU-213</t>
  </si>
  <si>
    <t>FUN-244</t>
  </si>
  <si>
    <t>AÇÕ-410</t>
  </si>
  <si>
    <t>IMÓ-649</t>
  </si>
  <si>
    <t>ETF-300</t>
  </si>
  <si>
    <t>CRI-132</t>
  </si>
  <si>
    <t>POU-252</t>
  </si>
  <si>
    <t>AÇÕ-994</t>
  </si>
  <si>
    <t>IMÓ-477</t>
  </si>
  <si>
    <t>TES-514</t>
  </si>
  <si>
    <t>AÇÕ-319</t>
  </si>
  <si>
    <t>CRI-458</t>
  </si>
  <si>
    <t>POU-167</t>
  </si>
  <si>
    <t>AÇÕ-614</t>
  </si>
  <si>
    <t>REN-790</t>
  </si>
  <si>
    <t>POU-974</t>
  </si>
  <si>
    <t>FUN-284</t>
  </si>
  <si>
    <t>IMÓ-534</t>
  </si>
  <si>
    <t>AÇÕ-441</t>
  </si>
  <si>
    <t>REN-831</t>
  </si>
  <si>
    <t>FUN-742</t>
  </si>
  <si>
    <t>CRI-138</t>
  </si>
  <si>
    <t>FUN-336</t>
  </si>
  <si>
    <t>CRI-316</t>
  </si>
  <si>
    <t>IMÓ-281</t>
  </si>
  <si>
    <t>POU-281</t>
  </si>
  <si>
    <t>ETF-620</t>
  </si>
  <si>
    <t>CRI-305</t>
  </si>
  <si>
    <t>IMÓ-990</t>
  </si>
  <si>
    <t>ETF-295</t>
  </si>
  <si>
    <t>TES-882</t>
  </si>
  <si>
    <t>POU-166</t>
  </si>
  <si>
    <t>IMÓ-241</t>
  </si>
  <si>
    <t>POU-306</t>
  </si>
  <si>
    <t>REN-615</t>
  </si>
  <si>
    <t>REN-317</t>
  </si>
  <si>
    <t>TES-489</t>
  </si>
  <si>
    <t>TES-799</t>
  </si>
  <si>
    <t>ETF-297</t>
  </si>
  <si>
    <t>REN-208</t>
  </si>
  <si>
    <t>AÇÕ-893</t>
  </si>
  <si>
    <t>POU-854</t>
  </si>
  <si>
    <t>CRI-198</t>
  </si>
  <si>
    <t>REN-850</t>
  </si>
  <si>
    <t>POU-221</t>
  </si>
  <si>
    <t>REN-725</t>
  </si>
  <si>
    <t>POU-418</t>
  </si>
  <si>
    <t>AÇÕ-350</t>
  </si>
  <si>
    <t>FUN-490</t>
  </si>
  <si>
    <t>CRI-216</t>
  </si>
  <si>
    <t>TES-262</t>
  </si>
  <si>
    <t>IMÓ-439</t>
  </si>
  <si>
    <t>FUN-854</t>
  </si>
  <si>
    <t>CRI-109</t>
  </si>
  <si>
    <t>REN-759</t>
  </si>
  <si>
    <t>CRI-232</t>
  </si>
  <si>
    <t>AÇÕ-505</t>
  </si>
  <si>
    <t>REN-532</t>
  </si>
  <si>
    <t>IMÓ-822</t>
  </si>
  <si>
    <t>CRI-652</t>
  </si>
  <si>
    <t>CRI-981</t>
  </si>
  <si>
    <t>ETF-230</t>
  </si>
  <si>
    <t>POU-682</t>
  </si>
  <si>
    <t>TES-275</t>
  </si>
  <si>
    <t>REN-272</t>
  </si>
  <si>
    <t>FUN-514</t>
  </si>
  <si>
    <t>ETF-484</t>
  </si>
  <si>
    <t>TES-621</t>
  </si>
  <si>
    <t>CRI-391</t>
  </si>
  <si>
    <t>ETF-452</t>
  </si>
  <si>
    <t>POU-255</t>
  </si>
  <si>
    <t>ETF-592</t>
  </si>
  <si>
    <t>ETF-954</t>
  </si>
  <si>
    <t>IMÓ-348</t>
  </si>
  <si>
    <t>POU-742</t>
  </si>
  <si>
    <t>POU-100</t>
  </si>
  <si>
    <t>CRI-354</t>
  </si>
  <si>
    <t>AÇÕ-612</t>
  </si>
  <si>
    <t>IMÓ-992</t>
  </si>
  <si>
    <t>ETF-898</t>
  </si>
  <si>
    <t>CRI-754</t>
  </si>
  <si>
    <t>ETF-353</t>
  </si>
  <si>
    <t>REN-522</t>
  </si>
  <si>
    <t>FUN-292</t>
  </si>
  <si>
    <t>POU-651</t>
  </si>
  <si>
    <t>CRI-542</t>
  </si>
  <si>
    <t>CRI-455</t>
  </si>
  <si>
    <t>FUN-289</t>
  </si>
  <si>
    <t>AÇÕ-676</t>
  </si>
  <si>
    <t>IMÓ-113</t>
  </si>
  <si>
    <t>TES-729</t>
  </si>
  <si>
    <t>TES-419</t>
  </si>
  <si>
    <t>FUN-949</t>
  </si>
  <si>
    <t>CRI-475</t>
  </si>
  <si>
    <t>IMÓ-957</t>
  </si>
  <si>
    <t>FUN-627</t>
  </si>
  <si>
    <t>POU-536</t>
  </si>
  <si>
    <t>POU-185</t>
  </si>
  <si>
    <t>TES-182</t>
  </si>
  <si>
    <t>TES-392</t>
  </si>
  <si>
    <t>POU-723</t>
  </si>
  <si>
    <t>REN-961</t>
  </si>
  <si>
    <t>FUN-595</t>
  </si>
  <si>
    <t>IMÓ-754</t>
  </si>
  <si>
    <t>CRI-377</t>
  </si>
  <si>
    <t>CRI-486</t>
  </si>
  <si>
    <t>ETF-609</t>
  </si>
  <si>
    <t>REN-402</t>
  </si>
  <si>
    <t>FUN-377</t>
  </si>
  <si>
    <t>FUN-115</t>
  </si>
  <si>
    <t>IMÓ-544</t>
  </si>
  <si>
    <t>FUN-446</t>
  </si>
  <si>
    <t>CRI-628</t>
  </si>
  <si>
    <t>REN-253</t>
  </si>
  <si>
    <t>CRI-591</t>
  </si>
  <si>
    <t>IMÓ-784</t>
  </si>
  <si>
    <t>ETF-926</t>
  </si>
  <si>
    <t>POU-849</t>
  </si>
  <si>
    <t>FUN-793</t>
  </si>
  <si>
    <t>AÇÕ-147</t>
  </si>
  <si>
    <t>POU-108</t>
  </si>
  <si>
    <t>ETF-932</t>
  </si>
  <si>
    <t>TES-586</t>
  </si>
  <si>
    <t>IMÓ-314</t>
  </si>
  <si>
    <t>POU-642</t>
  </si>
  <si>
    <t>AÇÕ-701</t>
  </si>
  <si>
    <t>POU-266</t>
  </si>
  <si>
    <t>IMÓ-826</t>
  </si>
  <si>
    <t>IMÓ-869</t>
  </si>
  <si>
    <t>FUN-257</t>
  </si>
  <si>
    <t>AÇÕ-506</t>
  </si>
  <si>
    <t>CRI-110</t>
  </si>
  <si>
    <t>AÇÕ-488</t>
  </si>
  <si>
    <t>AÇÕ-434</t>
  </si>
  <si>
    <t>AÇÕ-561</t>
  </si>
  <si>
    <t>ETF-403</t>
  </si>
  <si>
    <t>FUN-766</t>
  </si>
  <si>
    <t>AÇÕ-478</t>
  </si>
  <si>
    <t>REN-342</t>
  </si>
  <si>
    <t>POU-126</t>
  </si>
  <si>
    <t>ETF-670</t>
  </si>
  <si>
    <t>TES-276</t>
  </si>
  <si>
    <t>POU-214</t>
  </si>
  <si>
    <t>REN-234</t>
  </si>
  <si>
    <t>TES-454</t>
  </si>
  <si>
    <t>REN-726</t>
  </si>
  <si>
    <t>FUN-123</t>
  </si>
  <si>
    <t>POU-385</t>
  </si>
  <si>
    <t>TES-580</t>
  </si>
  <si>
    <t>AÇÕ-229</t>
  </si>
  <si>
    <t>AÇÕ-293</t>
  </si>
  <si>
    <t>TES-561</t>
  </si>
  <si>
    <t>POU-109</t>
  </si>
  <si>
    <t>IMÓ-613</t>
  </si>
  <si>
    <t>REN-160</t>
  </si>
  <si>
    <t>TES-337</t>
  </si>
  <si>
    <t>REN-890</t>
  </si>
  <si>
    <t>TES-162</t>
  </si>
  <si>
    <t>REN-213</t>
  </si>
  <si>
    <t>FUN-205</t>
  </si>
  <si>
    <t>AÇÕ-698</t>
  </si>
  <si>
    <t>CRI-417</t>
  </si>
  <si>
    <t>IMÓ-728</t>
  </si>
  <si>
    <t>FUN-240</t>
  </si>
  <si>
    <t>REN-351</t>
  </si>
  <si>
    <t>FUN-796</t>
  </si>
  <si>
    <t>ETF-369</t>
  </si>
  <si>
    <t>CRI-956</t>
  </si>
  <si>
    <t>IMÓ-703</t>
  </si>
  <si>
    <t>ETF-946</t>
  </si>
  <si>
    <t>ETF-811</t>
  </si>
  <si>
    <t>IMÓ-677</t>
  </si>
  <si>
    <t>IMÓ-452</t>
  </si>
  <si>
    <t>REN-196</t>
  </si>
  <si>
    <t>FUN-385</t>
  </si>
  <si>
    <t>ETF-804</t>
  </si>
  <si>
    <t>REN-335</t>
  </si>
  <si>
    <t>IMÓ-707</t>
  </si>
  <si>
    <t>TES-676</t>
  </si>
  <si>
    <t>POU-233</t>
  </si>
  <si>
    <t>CRI-824</t>
  </si>
  <si>
    <t>IMÓ-232</t>
  </si>
  <si>
    <t>POU-782</t>
  </si>
  <si>
    <t>ETF-409</t>
  </si>
  <si>
    <t>IMÓ-124</t>
  </si>
  <si>
    <t>REN-685</t>
  </si>
  <si>
    <t>TES-646</t>
  </si>
  <si>
    <t>TES-695</t>
  </si>
  <si>
    <t>IMÓ-374</t>
  </si>
  <si>
    <t>AÇÕ-141</t>
  </si>
  <si>
    <t>TES-583</t>
  </si>
  <si>
    <t>FUN-499</t>
  </si>
  <si>
    <t>ETF-194</t>
  </si>
  <si>
    <t>REN-393</t>
  </si>
  <si>
    <t>POU-648</t>
  </si>
  <si>
    <t>REN-995</t>
  </si>
  <si>
    <t>POU-827</t>
  </si>
  <si>
    <t>POU-740</t>
  </si>
  <si>
    <t>IMÓ-859</t>
  </si>
  <si>
    <t>FUN-988</t>
  </si>
  <si>
    <t>AÇÕ-289</t>
  </si>
  <si>
    <t>ETF-501</t>
  </si>
  <si>
    <t>POU-951</t>
  </si>
  <si>
    <t>CRI-679</t>
  </si>
  <si>
    <t>FUN-945</t>
  </si>
  <si>
    <t>IMÓ-913</t>
  </si>
  <si>
    <t>FUN-801</t>
  </si>
  <si>
    <t>IMÓ-344</t>
  </si>
  <si>
    <t>AÇÕ-393</t>
  </si>
  <si>
    <t>FUN-138</t>
  </si>
  <si>
    <t>IMÓ-687</t>
  </si>
  <si>
    <t>IMÓ-510</t>
  </si>
  <si>
    <t>REN-222</t>
  </si>
  <si>
    <t>TES-591</t>
  </si>
  <si>
    <t>AÇÕ-891</t>
  </si>
  <si>
    <t>FUN-274</t>
  </si>
  <si>
    <t>FUN-870</t>
  </si>
  <si>
    <t>REN-113</t>
  </si>
  <si>
    <t>FUN-797</t>
  </si>
  <si>
    <t>ETF-138</t>
  </si>
  <si>
    <t>POU-898</t>
  </si>
  <si>
    <t>CRI-799</t>
  </si>
  <si>
    <t>FUN-528</t>
  </si>
  <si>
    <t>TES-493</t>
  </si>
  <si>
    <t>FUN-141</t>
  </si>
  <si>
    <t>ETF-956</t>
  </si>
  <si>
    <t>ETF-650</t>
  </si>
  <si>
    <t>IMÓ-401</t>
  </si>
  <si>
    <t>ETF-891</t>
  </si>
  <si>
    <t>TES-659</t>
  </si>
  <si>
    <t>FUN-494</t>
  </si>
  <si>
    <t>AÇÕ-558</t>
  </si>
  <si>
    <t>REN-350</t>
  </si>
  <si>
    <t>REN-598</t>
  </si>
  <si>
    <t>REN-719</t>
  </si>
  <si>
    <t>AÇÕ-975</t>
  </si>
  <si>
    <t>ETF-219</t>
  </si>
  <si>
    <t>REN-193</t>
  </si>
  <si>
    <t>REN-982</t>
  </si>
  <si>
    <t>ETF-684</t>
  </si>
  <si>
    <t>POU-626</t>
  </si>
  <si>
    <t>CRI-552</t>
  </si>
  <si>
    <t>CRI-691</t>
  </si>
  <si>
    <t>ETF-153</t>
  </si>
  <si>
    <t>CRI-571</t>
  </si>
  <si>
    <t>POU-470</t>
  </si>
  <si>
    <t>TES-267</t>
  </si>
  <si>
    <t>ETF-139</t>
  </si>
  <si>
    <t>TES-347</t>
  </si>
  <si>
    <t>FUN-246</t>
  </si>
  <si>
    <t>REN-430</t>
  </si>
  <si>
    <t>POU-494</t>
  </si>
  <si>
    <t>REN-894</t>
  </si>
  <si>
    <t>IMÓ-356</t>
  </si>
  <si>
    <t>FUN-670</t>
  </si>
  <si>
    <t>REN-180</t>
  </si>
  <si>
    <t>REN-467</t>
  </si>
  <si>
    <t>REN-793</t>
  </si>
  <si>
    <t>CRI-773</t>
  </si>
  <si>
    <t>IMÓ-116</t>
  </si>
  <si>
    <t>REN-791</t>
  </si>
  <si>
    <t>REN-729</t>
  </si>
  <si>
    <t>IMÓ-574</t>
  </si>
  <si>
    <t>CRI-816</t>
  </si>
  <si>
    <t>REN-856</t>
  </si>
  <si>
    <t>ETF-734</t>
  </si>
  <si>
    <t>POU-297</t>
  </si>
  <si>
    <t>CRI-118</t>
  </si>
  <si>
    <t>FUN-683</t>
  </si>
  <si>
    <t>IMÓ-808</t>
  </si>
  <si>
    <t>ETF-982</t>
  </si>
  <si>
    <t>ETF-576</t>
  </si>
  <si>
    <t>POU-695</t>
  </si>
  <si>
    <t>POU-607</t>
  </si>
  <si>
    <t>FUN-573</t>
  </si>
  <si>
    <t>POU-785</t>
  </si>
  <si>
    <t>AÇÕ-972</t>
  </si>
  <si>
    <t>AÇÕ-314</t>
  </si>
  <si>
    <t>ETF-931</t>
  </si>
  <si>
    <t>TES-541</t>
  </si>
  <si>
    <t>AÇÕ-820</t>
  </si>
  <si>
    <t>POU-160</t>
  </si>
  <si>
    <t>FUN-557</t>
  </si>
  <si>
    <t>POU-386</t>
  </si>
  <si>
    <t>CRI-191</t>
  </si>
  <si>
    <t>AÇÕ-580</t>
  </si>
  <si>
    <t>REN-109</t>
  </si>
  <si>
    <t>POU-710</t>
  </si>
  <si>
    <t>CRI-203</t>
  </si>
  <si>
    <t>AÇÕ-158</t>
  </si>
  <si>
    <t>REN-972</t>
  </si>
  <si>
    <t>ETF-533</t>
  </si>
  <si>
    <t>FUN-749</t>
  </si>
  <si>
    <t>POU-262</t>
  </si>
  <si>
    <t>FUN-777</t>
  </si>
  <si>
    <t>REN-977</t>
  </si>
  <si>
    <t>POU-365</t>
  </si>
  <si>
    <t>TES-629</t>
  </si>
  <si>
    <t>IMÓ-546</t>
  </si>
  <si>
    <t>IMÓ-261</t>
  </si>
  <si>
    <t>FUN-940</t>
  </si>
  <si>
    <t>AÇÕ-765</t>
  </si>
  <si>
    <t>AÇÕ-930</t>
  </si>
  <si>
    <t>CRI-597</t>
  </si>
  <si>
    <t>CRI-145</t>
  </si>
  <si>
    <t>ETF-406</t>
  </si>
  <si>
    <t>IMÓ-912</t>
  </si>
  <si>
    <t>IMÓ-648</t>
  </si>
  <si>
    <t>AÇÕ-774</t>
  </si>
  <si>
    <t>TES-331</t>
  </si>
  <si>
    <t>IMÓ-368</t>
  </si>
  <si>
    <t>ETF-907</t>
  </si>
  <si>
    <t>ETF-660</t>
  </si>
  <si>
    <t>POU-191</t>
  </si>
  <si>
    <t>POU-904</t>
  </si>
  <si>
    <t>AÇÕ-118</t>
  </si>
  <si>
    <t>REN-133</t>
  </si>
  <si>
    <t>POU-321</t>
  </si>
  <si>
    <t>ETF-878</t>
  </si>
  <si>
    <t>TES-449</t>
  </si>
  <si>
    <t>ETF-329</t>
  </si>
  <si>
    <t>FUN-786</t>
  </si>
  <si>
    <t>IMÓ-302</t>
  </si>
  <si>
    <t>AÇÕ-492</t>
  </si>
  <si>
    <t>ETF-459</t>
  </si>
  <si>
    <t>REN-299</t>
  </si>
  <si>
    <t>CRI-920</t>
  </si>
  <si>
    <t>TES-717</t>
  </si>
  <si>
    <t>POU-483</t>
  </si>
  <si>
    <t>IMÓ-400</t>
  </si>
  <si>
    <t>FUN-512</t>
  </si>
  <si>
    <t>ETF-502</t>
  </si>
  <si>
    <t>TES-199</t>
  </si>
  <si>
    <t>ETF-615</t>
  </si>
  <si>
    <t>IMÓ-910</t>
  </si>
  <si>
    <t>ETF-728</t>
  </si>
  <si>
    <t>ETF-414</t>
  </si>
  <si>
    <t>POU-799</t>
  </si>
  <si>
    <t>AÇÕ-757</t>
  </si>
  <si>
    <t>POU-911</t>
  </si>
  <si>
    <t>REN-305</t>
  </si>
  <si>
    <t>IMÓ-312</t>
  </si>
  <si>
    <t>IMÓ-625</t>
  </si>
  <si>
    <t>IMÓ-994</t>
  </si>
  <si>
    <t>FUN-901</t>
  </si>
  <si>
    <t>AÇÕ-718</t>
  </si>
  <si>
    <t>IMÓ-836</t>
  </si>
  <si>
    <t>TES-380</t>
  </si>
  <si>
    <t>FUN-685</t>
  </si>
  <si>
    <t>TES-859</t>
  </si>
  <si>
    <t>ETF-744</t>
  </si>
  <si>
    <t>POU-239</t>
  </si>
  <si>
    <t>ETF-324</t>
  </si>
  <si>
    <t>AÇÕ-902</t>
  </si>
  <si>
    <t>AÇÕ-624</t>
  </si>
  <si>
    <t>FUN-556</t>
  </si>
  <si>
    <t>TES-316</t>
  </si>
  <si>
    <t>ETF-980</t>
  </si>
  <si>
    <t>FUN-391</t>
  </si>
  <si>
    <t>ETF-421</t>
  </si>
  <si>
    <t>FUN-423</t>
  </si>
  <si>
    <t>IMÓ-386</t>
  </si>
  <si>
    <t>IMÓ-892</t>
  </si>
  <si>
    <t>IMÓ-384</t>
  </si>
  <si>
    <t>AÇÕ-121</t>
  </si>
  <si>
    <t>IMÓ-290</t>
  </si>
  <si>
    <t>REN-988</t>
  </si>
  <si>
    <t>IMÓ-195</t>
  </si>
  <si>
    <t>ETF-883</t>
  </si>
  <si>
    <t>POU-724</t>
  </si>
  <si>
    <t>ETF-973</t>
  </si>
  <si>
    <t>REN-695</t>
  </si>
  <si>
    <t>IMÓ-251</t>
  </si>
  <si>
    <t>FUN-614</t>
  </si>
  <si>
    <t>TES-603</t>
  </si>
  <si>
    <t>REN-794</t>
  </si>
  <si>
    <t>REN-114</t>
  </si>
  <si>
    <t>CRI-412</t>
  </si>
  <si>
    <t>IMÓ-461</t>
  </si>
  <si>
    <t>AÇÕ-776</t>
  </si>
  <si>
    <t>AÇÕ-407</t>
  </si>
  <si>
    <t>IMÓ-736</t>
  </si>
  <si>
    <t>POU-156</t>
  </si>
  <si>
    <t>AÇÕ-374</t>
  </si>
  <si>
    <t>POU-837</t>
  </si>
  <si>
    <t>POU-899</t>
  </si>
  <si>
    <t>IMÓ-798</t>
  </si>
  <si>
    <t>REN-273</t>
  </si>
  <si>
    <t>AÇÕ-845</t>
  </si>
  <si>
    <t>IMÓ-582</t>
  </si>
  <si>
    <t>FUN-624</t>
  </si>
  <si>
    <t>IMÓ-248</t>
  </si>
  <si>
    <t>IMÓ-341</t>
  </si>
  <si>
    <t>CRI-469</t>
  </si>
  <si>
    <t>POU-965</t>
  </si>
  <si>
    <t>AÇÕ-475</t>
  </si>
  <si>
    <t>ETF-102</t>
  </si>
  <si>
    <t>CRI-687</t>
  </si>
  <si>
    <t>FUN-183</t>
  </si>
  <si>
    <t>ETF-788</t>
  </si>
  <si>
    <t>POU-986</t>
  </si>
  <si>
    <t>TES-974</t>
  </si>
  <si>
    <t>CRI-359</t>
  </si>
  <si>
    <t>TES-163</t>
  </si>
  <si>
    <t>POU-249</t>
  </si>
  <si>
    <t>REN-450</t>
  </si>
  <si>
    <t>FUN-890</t>
  </si>
  <si>
    <t>IMÓ-921</t>
  </si>
  <si>
    <t>POU-942</t>
  </si>
  <si>
    <t>IMÓ-932</t>
  </si>
  <si>
    <t>AÇÕ-152</t>
  </si>
  <si>
    <t>ETF-870</t>
  </si>
  <si>
    <t>AÇÕ-567</t>
  </si>
  <si>
    <t>ETF-901</t>
  </si>
  <si>
    <t>FUN-221</t>
  </si>
  <si>
    <t>ETF-866</t>
  </si>
  <si>
    <t>IMÓ-410</t>
  </si>
  <si>
    <t>IMÓ-874</t>
  </si>
  <si>
    <t>TES-319</t>
  </si>
  <si>
    <t>TES-224</t>
  </si>
  <si>
    <t>AÇÕ-349</t>
  </si>
  <si>
    <t>FUN-456</t>
  </si>
  <si>
    <t>FUN-641</t>
  </si>
  <si>
    <t>REN-217</t>
  </si>
  <si>
    <t>REN-476</t>
  </si>
  <si>
    <t>POU-180</t>
  </si>
  <si>
    <t>IMÓ-371</t>
  </si>
  <si>
    <t>IMÓ-868</t>
  </si>
  <si>
    <t>TES-532</t>
  </si>
  <si>
    <t>AÇÕ-255</t>
  </si>
  <si>
    <t>ETF-528</t>
  </si>
  <si>
    <t>TES-803</t>
  </si>
  <si>
    <t>FUN-994</t>
  </si>
  <si>
    <t>IMÓ-186</t>
  </si>
  <si>
    <t>AÇÕ-264</t>
  </si>
  <si>
    <t>REN-739</t>
  </si>
  <si>
    <t>REN-973</t>
  </si>
  <si>
    <t>FUN-604</t>
  </si>
  <si>
    <t>POU-748</t>
  </si>
  <si>
    <t>TES-543</t>
  </si>
  <si>
    <t>AÇÕ-499</t>
  </si>
  <si>
    <t>POU-595</t>
  </si>
  <si>
    <t>REN-281</t>
  </si>
  <si>
    <t>CRI-921</t>
  </si>
  <si>
    <t>CRI-381</t>
  </si>
  <si>
    <t>ETF-997</t>
  </si>
  <si>
    <t>IMÓ-212</t>
  </si>
  <si>
    <t>POU-662</t>
  </si>
  <si>
    <t>POU-397</t>
  </si>
  <si>
    <t>ETF-132</t>
  </si>
  <si>
    <t>REN-438</t>
  </si>
  <si>
    <t>IMÓ-206</t>
  </si>
  <si>
    <t>REN-821</t>
  </si>
  <si>
    <t>AÇÕ-540</t>
  </si>
  <si>
    <t>CRI-180</t>
  </si>
  <si>
    <t>ETF-485</t>
  </si>
  <si>
    <t>ETF-364</t>
  </si>
  <si>
    <t>AÇÕ-222</t>
  </si>
  <si>
    <t>CRI-833</t>
  </si>
  <si>
    <t>IMÓ-594</t>
  </si>
  <si>
    <t>REN-858</t>
  </si>
  <si>
    <t>IMÓ-690</t>
  </si>
  <si>
    <t>TES-885</t>
  </si>
  <si>
    <t>CRI-310</t>
  </si>
  <si>
    <t>REN-164</t>
  </si>
  <si>
    <t>ETF-782</t>
  </si>
  <si>
    <t>IMÓ-203</t>
  </si>
  <si>
    <t>CRI-808</t>
  </si>
  <si>
    <t>CRI-281</t>
  </si>
  <si>
    <t>POU-542</t>
  </si>
  <si>
    <t>FUN-433</t>
  </si>
  <si>
    <t>FUN-535</t>
  </si>
  <si>
    <t>TES-172</t>
  </si>
  <si>
    <t>FUN-403</t>
  </si>
  <si>
    <t>POU-757</t>
  </si>
  <si>
    <t>POU-912</t>
  </si>
  <si>
    <t>AÇÕ-184</t>
  </si>
  <si>
    <t>POU-348</t>
  </si>
  <si>
    <t>REN-243</t>
  </si>
  <si>
    <t>IMÓ-425</t>
  </si>
  <si>
    <t>POU-404</t>
  </si>
  <si>
    <t>POU-139</t>
  </si>
  <si>
    <t>TES-985</t>
  </si>
  <si>
    <t>REN-734</t>
  </si>
  <si>
    <t>REN-390</t>
  </si>
  <si>
    <t>FUN-286</t>
  </si>
  <si>
    <t>POU-412</t>
  </si>
  <si>
    <t>CRI-442</t>
  </si>
  <si>
    <t>AÇÕ-375</t>
  </si>
  <si>
    <t>POU-895</t>
  </si>
  <si>
    <t>POU-770</t>
  </si>
  <si>
    <t>IMÓ-538</t>
  </si>
  <si>
    <t>AÇÕ-400</t>
  </si>
  <si>
    <t>IMÓ-412</t>
  </si>
  <si>
    <t>FUN-646</t>
  </si>
  <si>
    <t>POU-117</t>
  </si>
  <si>
    <t>AÇÕ-815</t>
  </si>
  <si>
    <t>IMÓ-443</t>
  </si>
  <si>
    <t>AÇÕ-115</t>
  </si>
  <si>
    <t>ETF-518</t>
  </si>
  <si>
    <t>ETF-144</t>
  </si>
  <si>
    <t>AÇÕ-471</t>
  </si>
  <si>
    <t>FUN-950</t>
  </si>
  <si>
    <t>CRI-747</t>
  </si>
  <si>
    <t>REN-277</t>
  </si>
  <si>
    <t>REN-399</t>
  </si>
  <si>
    <t>POU-435</t>
  </si>
  <si>
    <t>TES-261</t>
  </si>
  <si>
    <t>AÇÕ-932</t>
  </si>
  <si>
    <t>FUN-851</t>
  </si>
  <si>
    <t>POU-999</t>
  </si>
  <si>
    <t>REN-617</t>
  </si>
  <si>
    <t>POU-303</t>
  </si>
  <si>
    <t>TES-420</t>
  </si>
  <si>
    <t>CRI-168</t>
  </si>
  <si>
    <t>TES-797</t>
  </si>
  <si>
    <t>IMÓ-539</t>
  </si>
  <si>
    <t>FUN-613</t>
  </si>
  <si>
    <t>AÇÕ-526</t>
  </si>
  <si>
    <t>ETF-456</t>
  </si>
  <si>
    <t>AÇÕ-958</t>
  </si>
  <si>
    <t>CRI-561</t>
  </si>
  <si>
    <t>TES-977</t>
  </si>
  <si>
    <t>REN-819</t>
  </si>
  <si>
    <t>TES-100</t>
  </si>
  <si>
    <t>IMÓ-519</t>
  </si>
  <si>
    <t>TES-585</t>
  </si>
  <si>
    <t>AÇÕ-598</t>
  </si>
  <si>
    <t>IMÓ-580</t>
  </si>
  <si>
    <t>IMÓ-881</t>
  </si>
  <si>
    <t>POU-142</t>
  </si>
  <si>
    <t>REN-731</t>
  </si>
  <si>
    <t>REN-938</t>
  </si>
  <si>
    <t>REN-552</t>
  </si>
  <si>
    <t>REN-381</t>
  </si>
  <si>
    <t>TES-456</t>
  </si>
  <si>
    <t>CRI-272</t>
  </si>
  <si>
    <t>POU-433</t>
  </si>
  <si>
    <t>POU-753</t>
  </si>
  <si>
    <t>CRI-625</t>
  </si>
  <si>
    <t>CRI-703</t>
  </si>
  <si>
    <t>AÇÕ-671</t>
  </si>
  <si>
    <t>REN-406</t>
  </si>
  <si>
    <t>TES-428</t>
  </si>
  <si>
    <t>FUN-130</t>
  </si>
  <si>
    <t>TES-340</t>
  </si>
  <si>
    <t>AÇÕ-743</t>
  </si>
  <si>
    <t>TES-161</t>
  </si>
  <si>
    <t>IMÓ-210</t>
  </si>
  <si>
    <t>IMÓ-364</t>
  </si>
  <si>
    <t>ETF-845</t>
  </si>
  <si>
    <t>REN-767</t>
  </si>
  <si>
    <t>IMÓ-646</t>
  </si>
  <si>
    <t>ETF-688</t>
  </si>
  <si>
    <t>IMÓ-778</t>
  </si>
  <si>
    <t>CRI-267</t>
  </si>
  <si>
    <t>AÇÕ-642</t>
  </si>
  <si>
    <t>TES-544</t>
  </si>
  <si>
    <t>POU-667</t>
  </si>
  <si>
    <t>IMÓ-483</t>
  </si>
  <si>
    <t>ETF-359</t>
  </si>
  <si>
    <t>FUN-909</t>
  </si>
  <si>
    <t>TES-122</t>
  </si>
  <si>
    <t>IMÓ-831</t>
  </si>
  <si>
    <t>CRI-408</t>
  </si>
  <si>
    <t>IMÓ-633</t>
  </si>
  <si>
    <t>AÇÕ-699</t>
  </si>
  <si>
    <t>IMÓ-773</t>
  </si>
  <si>
    <t>FUN-439</t>
  </si>
  <si>
    <t>ETF-204</t>
  </si>
  <si>
    <t>FUN-253</t>
  </si>
  <si>
    <t>POU-372</t>
  </si>
  <si>
    <t>IMÓ-599</t>
  </si>
  <si>
    <t>AÇÕ-493</t>
  </si>
  <si>
    <t>REN-599</t>
  </si>
  <si>
    <t>TES-352</t>
  </si>
  <si>
    <t>TES-341</t>
  </si>
  <si>
    <t>TES-259</t>
  </si>
  <si>
    <t>FUN-649</t>
  </si>
  <si>
    <t>REN-301</t>
  </si>
  <si>
    <t>POU-511</t>
  </si>
  <si>
    <t>POU-959</t>
  </si>
  <si>
    <t>AÇÕ-467</t>
  </si>
  <si>
    <t>AÇÕ-424</t>
  </si>
  <si>
    <t>FUN-880</t>
  </si>
  <si>
    <t>AÇÕ-390</t>
  </si>
  <si>
    <t>CRI-506</t>
  </si>
  <si>
    <t>FUN-976</t>
  </si>
  <si>
    <t>FUN-169</t>
  </si>
  <si>
    <t>ETF-674</t>
  </si>
  <si>
    <t>TES-278</t>
  </si>
  <si>
    <t>ETF-496</t>
  </si>
  <si>
    <t>ETF-117</t>
  </si>
  <si>
    <t>TES-549</t>
  </si>
  <si>
    <t>AÇÕ-510</t>
  </si>
  <si>
    <t>IMÓ-997</t>
  </si>
  <si>
    <t>POU-140</t>
  </si>
  <si>
    <t>AÇÕ-851</t>
  </si>
  <si>
    <t>ETF-166</t>
  </si>
  <si>
    <t>POU-847</t>
  </si>
  <si>
    <t>ETF-169</t>
  </si>
  <si>
    <t>TES-936</t>
  </si>
  <si>
    <t>ETF-912</t>
  </si>
  <si>
    <t>REN-887</t>
  </si>
  <si>
    <t>TES-149</t>
  </si>
  <si>
    <t>REN-487</t>
  </si>
  <si>
    <t>IMÓ-153</t>
  </si>
  <si>
    <t>REN-545</t>
  </si>
  <si>
    <t>IMÓ-481</t>
  </si>
  <si>
    <t>REN-848</t>
  </si>
  <si>
    <t>CRI-111</t>
  </si>
  <si>
    <t>IMÓ-204</t>
  </si>
  <si>
    <t>IMÓ-841</t>
  </si>
  <si>
    <t>TES-858</t>
  </si>
  <si>
    <t>REN-833</t>
  </si>
  <si>
    <t>POU-464</t>
  </si>
  <si>
    <t>AÇÕ-633</t>
  </si>
  <si>
    <t>CRI-219</t>
  </si>
  <si>
    <t>ETF-568</t>
  </si>
  <si>
    <t>REN-860</t>
  </si>
  <si>
    <t>POU-170</t>
  </si>
  <si>
    <t>CRI-420</t>
  </si>
  <si>
    <t>POU-445</t>
  </si>
  <si>
    <t>AÇÕ-398</t>
  </si>
  <si>
    <t>TES-288</t>
  </si>
  <si>
    <t>REN-484</t>
  </si>
  <si>
    <t>IMÓ-485</t>
  </si>
  <si>
    <t>POU-674</t>
  </si>
  <si>
    <t>FUN-212</t>
  </si>
  <si>
    <t>TES-833</t>
  </si>
  <si>
    <t>AÇÕ-562</t>
  </si>
  <si>
    <t>ETF-267</t>
  </si>
  <si>
    <t>IMÓ-805</t>
  </si>
  <si>
    <t>AÇÕ-826</t>
  </si>
  <si>
    <t>ETF-792</t>
  </si>
  <si>
    <t>POU-141</t>
  </si>
  <si>
    <t>ETF-201</t>
  </si>
  <si>
    <t>CRI-557</t>
  </si>
  <si>
    <t>AÇÕ-536</t>
  </si>
  <si>
    <t>IMÓ-640</t>
  </si>
  <si>
    <t>IMÓ-583</t>
  </si>
  <si>
    <t>REN-291</t>
  </si>
  <si>
    <t>TES-486</t>
  </si>
  <si>
    <t>ETF-671</t>
  </si>
  <si>
    <t>REN-808</t>
  </si>
  <si>
    <t>ETF-365</t>
  </si>
  <si>
    <t>REN-766</t>
  </si>
  <si>
    <t>REN-346</t>
  </si>
  <si>
    <t>POU-800</t>
  </si>
  <si>
    <t>TES-575</t>
  </si>
  <si>
    <t>TES-756</t>
  </si>
  <si>
    <t>REN-575</t>
  </si>
  <si>
    <t>FUN-577</t>
  </si>
  <si>
    <t>POU-325</t>
  </si>
  <si>
    <t>TES-719</t>
  </si>
  <si>
    <t>AÇÕ-688</t>
  </si>
  <si>
    <t>POU-532</t>
  </si>
  <si>
    <t>FUN-319</t>
  </si>
  <si>
    <t>FUN-980</t>
  </si>
  <si>
    <t>TES-631</t>
  </si>
  <si>
    <t>FUN-937</t>
  </si>
  <si>
    <t>ETF-343</t>
  </si>
  <si>
    <t>REN-275</t>
  </si>
  <si>
    <t>CRI-985</t>
  </si>
  <si>
    <t>FUN-270</t>
  </si>
  <si>
    <t>CRI-970</t>
  </si>
  <si>
    <t>FUN-241</t>
  </si>
  <si>
    <t>POU-984</t>
  </si>
  <si>
    <t>FUN-587</t>
  </si>
  <si>
    <t>CRI-727</t>
  </si>
  <si>
    <t>POU-370</t>
  </si>
  <si>
    <t>IMÓ-577</t>
  </si>
  <si>
    <t>CRI-519</t>
  </si>
  <si>
    <t>REN-655</t>
  </si>
  <si>
    <t>IMÓ-291</t>
  </si>
  <si>
    <t>TES-675</t>
  </si>
  <si>
    <t>FUN-249</t>
  </si>
  <si>
    <t>TES-367</t>
  </si>
  <si>
    <t>IMÓ-866</t>
  </si>
  <si>
    <t>ETF-777</t>
  </si>
  <si>
    <t>TES-506</t>
  </si>
  <si>
    <t>AÇÕ-310</t>
  </si>
  <si>
    <t>IMÓ-380</t>
  </si>
  <si>
    <t>FUN-503</t>
  </si>
  <si>
    <t>CRI-120</t>
  </si>
  <si>
    <t>TES-939</t>
  </si>
  <si>
    <t>FUN-400</t>
  </si>
  <si>
    <t>TES-134</t>
  </si>
  <si>
    <t>AÇÕ-717</t>
  </si>
  <si>
    <t>AÇÕ-847</t>
  </si>
  <si>
    <t>CRI-574</t>
  </si>
  <si>
    <t>REN-131</t>
  </si>
  <si>
    <t>AÇÕ-481</t>
  </si>
  <si>
    <t>CRI-846</t>
  </si>
  <si>
    <t>AÇÕ-379</t>
  </si>
  <si>
    <t>ETF-714</t>
  </si>
  <si>
    <t>TES-387</t>
  </si>
  <si>
    <t>POU-241</t>
  </si>
  <si>
    <t>TES-817</t>
  </si>
  <si>
    <t>POU-105</t>
  </si>
  <si>
    <t>POU-948</t>
  </si>
  <si>
    <t>FUN-598</t>
  </si>
  <si>
    <t>AÇÕ-199</t>
  </si>
  <si>
    <t>REN-352</t>
  </si>
  <si>
    <t>REN-394</t>
  </si>
  <si>
    <t>FUN-657</t>
  </si>
  <si>
    <t>POU-434</t>
  </si>
  <si>
    <t>TES-480</t>
  </si>
  <si>
    <t>REN-604</t>
  </si>
  <si>
    <t>REN-150</t>
  </si>
  <si>
    <t>IMÓ-360</t>
  </si>
  <si>
    <t>AÇÕ-654</t>
  </si>
  <si>
    <t>REN-106</t>
  </si>
  <si>
    <t>ETF-939</t>
  </si>
  <si>
    <t>TES-232</t>
  </si>
  <si>
    <t>ETF-447</t>
  </si>
  <si>
    <t>FUN-785</t>
  </si>
  <si>
    <t>POU-678</t>
  </si>
  <si>
    <t>CRI-656</t>
  </si>
  <si>
    <t>FUN-435</t>
  </si>
  <si>
    <t>CRI-976</t>
  </si>
  <si>
    <t>IMÓ-959</t>
  </si>
  <si>
    <t>ETF-657</t>
  </si>
  <si>
    <t>TES-239</t>
  </si>
  <si>
    <t>POU-975</t>
  </si>
  <si>
    <t>FUN-297</t>
  </si>
  <si>
    <t>AÇÕ-192</t>
  </si>
  <si>
    <t>REN-425</t>
  </si>
  <si>
    <t>TES-446</t>
  </si>
  <si>
    <t>CRI-189</t>
  </si>
  <si>
    <t>CRI-588</t>
  </si>
  <si>
    <t>ETF-505</t>
  </si>
  <si>
    <t>POU-810</t>
  </si>
  <si>
    <t>TES-930</t>
  </si>
  <si>
    <t>ETF-276</t>
  </si>
  <si>
    <t>AÇÕ-823</t>
  </si>
  <si>
    <t>TES-464</t>
  </si>
  <si>
    <t>IMÓ-190</t>
  </si>
  <si>
    <t>POU-639</t>
  </si>
  <si>
    <t>AÇÕ-631</t>
  </si>
  <si>
    <t>FUN-714</t>
  </si>
  <si>
    <t>POU-760</t>
  </si>
  <si>
    <t>IMÓ-385</t>
  </si>
  <si>
    <t>FUN-682</t>
  </si>
  <si>
    <t>ETF-700</t>
  </si>
  <si>
    <t>TES-452</t>
  </si>
  <si>
    <t>TES-678</t>
  </si>
  <si>
    <t>AÇÕ-167</t>
  </si>
  <si>
    <t>TES-597</t>
  </si>
  <si>
    <t>TES-139</t>
  </si>
  <si>
    <t>IMÓ-867</t>
  </si>
  <si>
    <t>FUN-721</t>
  </si>
  <si>
    <t>POU-572</t>
  </si>
  <si>
    <t>ETF-745</t>
  </si>
  <si>
    <t>POU-490</t>
  </si>
  <si>
    <t>ETF-970</t>
  </si>
  <si>
    <t>ETF-217</t>
  </si>
  <si>
    <t>TES-429</t>
  </si>
  <si>
    <t>IMÓ-489</t>
  </si>
  <si>
    <t>AÇÕ-327</t>
  </si>
  <si>
    <t>TES-470</t>
  </si>
  <si>
    <t>FUN-730</t>
  </si>
  <si>
    <t>CRI-161</t>
  </si>
  <si>
    <t>IMÓ-278</t>
  </si>
  <si>
    <t>IMÓ-542</t>
  </si>
  <si>
    <t>AÇÕ-290</t>
  </si>
  <si>
    <t>REN-560</t>
  </si>
  <si>
    <t>AÇÕ-675</t>
  </si>
  <si>
    <t>FUN-158</t>
  </si>
  <si>
    <t>ETF-871</t>
  </si>
  <si>
    <t>POU-861</t>
  </si>
  <si>
    <t>ETF-988</t>
  </si>
  <si>
    <t>FUN-398</t>
  </si>
  <si>
    <t>POU-498</t>
  </si>
  <si>
    <t>REN-953</t>
  </si>
  <si>
    <t>FUN-900</t>
  </si>
  <si>
    <t>ETF-816</t>
  </si>
  <si>
    <t>REN-687</t>
  </si>
  <si>
    <t>IMÓ-925</t>
  </si>
  <si>
    <t>TES-873</t>
  </si>
  <si>
    <t>REN-517</t>
  </si>
  <si>
    <t>ETF-471</t>
  </si>
  <si>
    <t>AÇÕ-211</t>
  </si>
  <si>
    <t>FUN-813</t>
  </si>
  <si>
    <t>REN-657</t>
  </si>
  <si>
    <t>POU-242</t>
  </si>
  <si>
    <t>TES-469</t>
  </si>
  <si>
    <t>REN-280</t>
  </si>
  <si>
    <t>CRI-983</t>
  </si>
  <si>
    <t>CRI-707</t>
  </si>
  <si>
    <t>AÇÕ-811</t>
  </si>
  <si>
    <t>POU-316</t>
  </si>
  <si>
    <t>FUN-722</t>
  </si>
  <si>
    <t>ETF-637</t>
  </si>
  <si>
    <t>AÇÕ-833</t>
  </si>
  <si>
    <t>POU-878</t>
  </si>
  <si>
    <t>TES-537</t>
  </si>
  <si>
    <t>FUN-620</t>
  </si>
  <si>
    <t>POU-472</t>
  </si>
  <si>
    <t>REN-877</t>
  </si>
  <si>
    <t>AÇÕ-785</t>
  </si>
  <si>
    <t>IMÓ-578</t>
  </si>
  <si>
    <t>CRI-911</t>
  </si>
  <si>
    <t>TES-967</t>
  </si>
  <si>
    <t>POU-728</t>
  </si>
  <si>
    <t>AÇÕ-694</t>
  </si>
  <si>
    <t>REN-451</t>
  </si>
  <si>
    <t>FUN-307</t>
  </si>
  <si>
    <t>REN-755</t>
  </si>
  <si>
    <t>ETF-704</t>
  </si>
  <si>
    <t>FUN-815</t>
  </si>
  <si>
    <t>AÇÕ-476</t>
  </si>
  <si>
    <t>FUN-593</t>
  </si>
  <si>
    <t>POU-492</t>
  </si>
  <si>
    <t>AÇÕ-331</t>
  </si>
  <si>
    <t>AÇÕ-355</t>
  </si>
  <si>
    <t>REN-236</t>
  </si>
  <si>
    <t>ETF-332</t>
  </si>
  <si>
    <t>TES-768</t>
  </si>
  <si>
    <t>REN-994</t>
  </si>
  <si>
    <t>ETF-559</t>
  </si>
  <si>
    <t>CRI-882</t>
  </si>
  <si>
    <t>IMÓ-555</t>
  </si>
  <si>
    <t>CRI-951</t>
  </si>
  <si>
    <t>AÇÕ-807</t>
  </si>
  <si>
    <t>IMÓ-511</t>
  </si>
  <si>
    <t>TES-911</t>
  </si>
  <si>
    <t>CRI-548</t>
  </si>
  <si>
    <t>POU-320</t>
  </si>
  <si>
    <t>IMÓ-487</t>
  </si>
  <si>
    <t>REN-817</t>
  </si>
  <si>
    <t>FUN-933</t>
  </si>
  <si>
    <t>CRI-308</t>
  </si>
  <si>
    <t>IMÓ-675</t>
  </si>
  <si>
    <t>POU-577</t>
  </si>
  <si>
    <t>TES-185</t>
  </si>
  <si>
    <t>IMÓ-902</t>
  </si>
  <si>
    <t>FUN-705</t>
  </si>
  <si>
    <t>REN-799</t>
  </si>
  <si>
    <t>ETF-307</t>
  </si>
  <si>
    <t>ETF-800</t>
  </si>
  <si>
    <t>POU-749</t>
  </si>
  <si>
    <t>IMÓ-215</t>
  </si>
  <si>
    <t>TES-698</t>
  </si>
  <si>
    <t>FUN-760</t>
  </si>
  <si>
    <t>POU-123</t>
  </si>
  <si>
    <t>TES-111</t>
  </si>
  <si>
    <t>POU-962</t>
  </si>
  <si>
    <t>IMÓ-845</t>
  </si>
  <si>
    <t>TES-415</t>
  </si>
  <si>
    <t>FUN-251</t>
  </si>
  <si>
    <t>REN-417</t>
  </si>
  <si>
    <t>AÇÕ-518</t>
  </si>
  <si>
    <t>TES-194</t>
  </si>
  <si>
    <t>CRI-566</t>
  </si>
  <si>
    <t>ETF-570</t>
  </si>
  <si>
    <t>AÇÕ-541</t>
  </si>
  <si>
    <t>AÇÕ-741</t>
  </si>
  <si>
    <t>POU-234</t>
  </si>
  <si>
    <t>AÇÕ-431</t>
  </si>
  <si>
    <t>CRI-353</t>
  </si>
  <si>
    <t>AÇÕ-653</t>
  </si>
  <si>
    <t>CRI-407</t>
  </si>
  <si>
    <t>FUN-429</t>
  </si>
  <si>
    <t>REN-520</t>
  </si>
  <si>
    <t>ETF-890</t>
  </si>
  <si>
    <t>ETF-555</t>
  </si>
  <si>
    <t>AÇÕ-623</t>
  </si>
  <si>
    <t>CRI-236</t>
  </si>
  <si>
    <t>CRI-142</t>
  </si>
  <si>
    <t>POU-204</t>
  </si>
  <si>
    <t>FUN-687</t>
  </si>
  <si>
    <t>FUN-918</t>
  </si>
  <si>
    <t>IMÓ-983</t>
  </si>
  <si>
    <t>IMÓ-100</t>
  </si>
  <si>
    <t>IMÓ-844</t>
  </si>
  <si>
    <t>ETF-206</t>
  </si>
  <si>
    <t>POU-124</t>
  </si>
  <si>
    <t>IMÓ-922</t>
  </si>
  <si>
    <t>FUN-137</t>
  </si>
  <si>
    <t>CRI-366</t>
  </si>
  <si>
    <t>FUN-119</t>
  </si>
  <si>
    <t>REN-232</t>
  </si>
  <si>
    <t>ETF-717</t>
  </si>
  <si>
    <t>AÇÕ-867</t>
  </si>
  <si>
    <t>AÇÕ-135</t>
  </si>
  <si>
    <t>REN-896</t>
  </si>
  <si>
    <t>IMÓ-230</t>
  </si>
  <si>
    <t>ETF-920</t>
  </si>
  <si>
    <t>AÇÕ-261</t>
  </si>
  <si>
    <t>REN-108</t>
  </si>
  <si>
    <t>IMÓ-709</t>
  </si>
  <si>
    <t>ETF-419</t>
  </si>
  <si>
    <t>TES-463</t>
  </si>
  <si>
    <t>CRI-765</t>
  </si>
  <si>
    <t>POU-834</t>
  </si>
  <si>
    <t>IMÓ-876</t>
  </si>
  <si>
    <t>ETF-957</t>
  </si>
  <si>
    <t>ETF-322</t>
  </si>
  <si>
    <t>FUN-519</t>
  </si>
  <si>
    <t>AÇÕ-755</t>
  </si>
  <si>
    <t>FUN-225</t>
  </si>
  <si>
    <t>TES-978</t>
  </si>
  <si>
    <t>POU-824</t>
  </si>
  <si>
    <t>CRI-493</t>
  </si>
  <si>
    <t>AÇÕ-911</t>
  </si>
  <si>
    <t>IMÓ-785</t>
  </si>
  <si>
    <t>IMÓ-647</t>
  </si>
  <si>
    <t>FUN-231</t>
  </si>
  <si>
    <t>FUN-965</t>
  </si>
  <si>
    <t>TES-795</t>
  </si>
  <si>
    <t>POU-931</t>
  </si>
  <si>
    <t>IMÓ-166</t>
  </si>
  <si>
    <t>CRI-586</t>
  </si>
  <si>
    <t>AÇÕ-267</t>
  </si>
  <si>
    <t>CRI-626</t>
  </si>
  <si>
    <t>TES-551</t>
  </si>
  <si>
    <t>ETF-370</t>
  </si>
  <si>
    <t>CRI-996</t>
  </si>
  <si>
    <t>TES-400</t>
  </si>
  <si>
    <t>IMÓ-607</t>
  </si>
  <si>
    <t>TES-384</t>
  </si>
  <si>
    <t>ETF-647</t>
  </si>
  <si>
    <t>TES-548</t>
  </si>
  <si>
    <t>FUN-171</t>
  </si>
  <si>
    <t>AÇÕ-805</t>
  </si>
  <si>
    <t>ETF-914</t>
  </si>
  <si>
    <t>TES-128</t>
  </si>
  <si>
    <t>ETF-854</t>
  </si>
  <si>
    <t>REN-785</t>
  </si>
  <si>
    <t>POU-293</t>
  </si>
  <si>
    <t>AÇÕ-783</t>
  </si>
  <si>
    <t>ETF-424</t>
  </si>
  <si>
    <t>TES-273</t>
  </si>
  <si>
    <t>TES-950</t>
  </si>
  <si>
    <t>CRI-731</t>
  </si>
  <si>
    <t>IMÓ-989</t>
  </si>
  <si>
    <t>POU-781</t>
  </si>
  <si>
    <t>TES-761</t>
  </si>
  <si>
    <t>ETF-503</t>
  </si>
  <si>
    <t>ETF-641</t>
  </si>
  <si>
    <t>CRI-868</t>
  </si>
  <si>
    <t>AÇÕ-149</t>
  </si>
  <si>
    <t>IMÓ-591</t>
  </si>
  <si>
    <t>CRI-507</t>
  </si>
  <si>
    <t>FUN-412</t>
  </si>
  <si>
    <t>CRI-730</t>
  </si>
  <si>
    <t>IMÓ-741</t>
  </si>
  <si>
    <t>FUN-204</t>
  </si>
  <si>
    <t>AÇÕ-901</t>
  </si>
  <si>
    <t>IMÓ-682</t>
  </si>
  <si>
    <t>AÇÕ-223</t>
  </si>
  <si>
    <t>CRI-718</t>
  </si>
  <si>
    <t>TES-923</t>
  </si>
  <si>
    <t>CRI-957</t>
  </si>
  <si>
    <t>CRI-813</t>
  </si>
  <si>
    <t>CRI-975</t>
  </si>
  <si>
    <t>TES-825</t>
  </si>
  <si>
    <t>ETF-826</t>
  </si>
  <si>
    <t>TES-927</t>
  </si>
  <si>
    <t>TES-879</t>
  </si>
  <si>
    <t>FUN-584</t>
  </si>
  <si>
    <t>POU-172</t>
  </si>
  <si>
    <t>TES-440</t>
  </si>
  <si>
    <t>IMÓ-394</t>
  </si>
  <si>
    <t>TES-846</t>
  </si>
  <si>
    <t>REN-285</t>
  </si>
  <si>
    <t>ETF-401</t>
  </si>
  <si>
    <t>REN-844</t>
  </si>
  <si>
    <t>FUN-788</t>
  </si>
  <si>
    <t>FUN-566</t>
  </si>
  <si>
    <t>CRI-327</t>
  </si>
  <si>
    <t>ETF-314</t>
  </si>
  <si>
    <t>TES-405</t>
  </si>
  <si>
    <t>AÇÕ-411</t>
  </si>
  <si>
    <t>AÇÕ-721</t>
  </si>
  <si>
    <t>IMÓ-848</t>
  </si>
  <si>
    <t>AÇÕ-131</t>
  </si>
  <si>
    <t>REN-787</t>
  </si>
  <si>
    <t>FUN-769</t>
  </si>
  <si>
    <t>ETF-696</t>
  </si>
  <si>
    <t>IMÓ-266</t>
  </si>
  <si>
    <t>TES-983</t>
  </si>
  <si>
    <t>FUN-884</t>
  </si>
  <si>
    <t>REN-458</t>
  </si>
  <si>
    <t>FUN-114</t>
  </si>
  <si>
    <t>IMÓ-180</t>
  </si>
  <si>
    <t>TES-222</t>
  </si>
  <si>
    <t>FUN-128</t>
  </si>
  <si>
    <t>FUN-804</t>
  </si>
  <si>
    <t>CRI-743</t>
  </si>
  <si>
    <t>AÇÕ-947</t>
  </si>
  <si>
    <t>CRI-371</t>
  </si>
  <si>
    <t>REN-418</t>
  </si>
  <si>
    <t>FUN-893</t>
  </si>
  <si>
    <t>AÇÕ-636</t>
  </si>
  <si>
    <t>FUN-873</t>
  </si>
  <si>
    <t>REN-812</t>
  </si>
  <si>
    <t>TES-993</t>
  </si>
  <si>
    <t>CRI-823</t>
  </si>
  <si>
    <t>ETF-767</t>
  </si>
  <si>
    <t>CRI-328</t>
  </si>
  <si>
    <t>REN-474</t>
  </si>
  <si>
    <t>ETF-856</t>
  </si>
  <si>
    <t>FUN-230</t>
  </si>
  <si>
    <t>IMÓ-796</t>
  </si>
  <si>
    <t>IMÓ-370</t>
  </si>
  <si>
    <t>TES-523</t>
  </si>
  <si>
    <t>AÇÕ-513</t>
  </si>
  <si>
    <t>ETF-162</t>
  </si>
  <si>
    <t>IMÓ-306</t>
  </si>
  <si>
    <t>POU-493</t>
  </si>
  <si>
    <t>IMÓ-916</t>
  </si>
  <si>
    <t>TES-377</t>
  </si>
  <si>
    <t>REN-262</t>
  </si>
  <si>
    <t>POU-949</t>
  </si>
  <si>
    <t>ETF-220</t>
  </si>
  <si>
    <t>REN-489</t>
  </si>
  <si>
    <t>ETF-287</t>
  </si>
  <si>
    <t>CRI-560</t>
  </si>
  <si>
    <t>IMÓ-262</t>
  </si>
  <si>
    <t>CRI-853</t>
  </si>
  <si>
    <t>POU-122</t>
  </si>
  <si>
    <t>IMÓ-177</t>
  </si>
  <si>
    <t>POU-641</t>
  </si>
  <si>
    <t>ETF-849</t>
  </si>
  <si>
    <t>ETF-815</t>
  </si>
  <si>
    <t>FUN-290</t>
  </si>
  <si>
    <t>FUN-181</t>
  </si>
  <si>
    <t>IMÓ-589</t>
  </si>
  <si>
    <t>REN-326</t>
  </si>
  <si>
    <t>POU-822</t>
  </si>
  <si>
    <t>ETF-104</t>
  </si>
  <si>
    <t>IMÓ-143</t>
  </si>
  <si>
    <t>FUN-347</t>
  </si>
  <si>
    <t>IMÓ-426</t>
  </si>
  <si>
    <t>CRI-266</t>
  </si>
  <si>
    <t>POU-790</t>
  </si>
  <si>
    <t>REN-409</t>
  </si>
  <si>
    <t>FUN-312</t>
  </si>
  <si>
    <t>POU-613</t>
  </si>
  <si>
    <t>REN-556</t>
  </si>
  <si>
    <t>IMÓ-821</t>
  </si>
  <si>
    <t>CRI-374</t>
  </si>
  <si>
    <t>POU-528</t>
  </si>
  <si>
    <t>REN-387</t>
  </si>
  <si>
    <t>POU-159</t>
  </si>
  <si>
    <t>FUN-904</t>
  </si>
  <si>
    <t>AÇÕ-193</t>
  </si>
  <si>
    <t>REN-930</t>
  </si>
  <si>
    <t>CRI-923</t>
  </si>
  <si>
    <t>AÇÕ-356</t>
  </si>
  <si>
    <t>FUN-191</t>
  </si>
  <si>
    <t>REN-757</t>
  </si>
  <si>
    <t>FUN-754</t>
  </si>
  <si>
    <t>ETF-818</t>
  </si>
  <si>
    <t>IMÓ-981</t>
  </si>
  <si>
    <t>TES-886</t>
  </si>
  <si>
    <t>FUN-160</t>
  </si>
  <si>
    <t>IMÓ-270</t>
  </si>
  <si>
    <t>TES-114</t>
  </si>
  <si>
    <t>FUN-563</t>
  </si>
  <si>
    <t>IMÓ-378</t>
  </si>
  <si>
    <t>ETF-809</t>
  </si>
  <si>
    <t>TES-388</t>
  </si>
  <si>
    <t>REN-736</t>
  </si>
  <si>
    <t>AÇÕ-762</t>
  </si>
  <si>
    <t>FUN-981</t>
  </si>
  <si>
    <t>ETF-743</t>
  </si>
  <si>
    <t>CRI-960</t>
  </si>
  <si>
    <t>IMÓ-576</t>
  </si>
  <si>
    <t>TES-346</t>
  </si>
  <si>
    <t>FUN-914</t>
  </si>
  <si>
    <t>REN-270</t>
  </si>
  <si>
    <t>TES-450</t>
  </si>
  <si>
    <t>IMÓ-435</t>
  </si>
  <si>
    <t>REN-102</t>
  </si>
  <si>
    <t>ETF-779</t>
  </si>
  <si>
    <t>TES-623</t>
  </si>
  <si>
    <t>IMÓ-855</t>
  </si>
  <si>
    <t>REN-157</t>
  </si>
  <si>
    <t>FUN-144</t>
  </si>
  <si>
    <t>FUN-367</t>
  </si>
  <si>
    <t>AÇÕ-825</t>
  </si>
  <si>
    <t>IMÓ-476</t>
  </si>
  <si>
    <t>ETF-774</t>
  </si>
  <si>
    <t>ETF-948</t>
  </si>
  <si>
    <t>CRI-661</t>
  </si>
  <si>
    <t>CRI-350</t>
  </si>
  <si>
    <t>AÇÕ-106</t>
  </si>
  <si>
    <t>CRI-220</t>
  </si>
  <si>
    <t>CRI-791</t>
  </si>
  <si>
    <t>IMÓ-428</t>
  </si>
  <si>
    <t>IMÓ-771</t>
  </si>
  <si>
    <t>IMÓ-104</t>
  </si>
  <si>
    <t>REN-238</t>
  </si>
  <si>
    <t>CRI-812</t>
  </si>
  <si>
    <t>CRI-256</t>
  </si>
  <si>
    <t>REN-523</t>
  </si>
  <si>
    <t>ETF-510</t>
  </si>
  <si>
    <t>ETF-812</t>
  </si>
  <si>
    <t>TES-564</t>
  </si>
  <si>
    <t>TES-990</t>
  </si>
  <si>
    <t>CRI-352</t>
  </si>
  <si>
    <t>CRI-344</t>
  </si>
  <si>
    <t>CRI-842</t>
  </si>
  <si>
    <t>IMÓ-696</t>
  </si>
  <si>
    <t>REN-506</t>
  </si>
  <si>
    <t>POU-617</t>
  </si>
  <si>
    <t>REN-743</t>
  </si>
  <si>
    <t>POU-296</t>
  </si>
  <si>
    <t>REN-324</t>
  </si>
  <si>
    <t>POU-614</t>
  </si>
  <si>
    <t>AÇÕ-622</t>
  </si>
  <si>
    <t>REN-735</t>
  </si>
  <si>
    <t>AÇÕ-245</t>
  </si>
  <si>
    <t>TES-665</t>
  </si>
  <si>
    <t>TES-907</t>
  </si>
  <si>
    <t>IMÓ-880</t>
  </si>
  <si>
    <t>TES-753</t>
  </si>
  <si>
    <t>REN-185</t>
  </si>
  <si>
    <t>REN-216</t>
  </si>
  <si>
    <t>FUN-697</t>
  </si>
  <si>
    <t>IMÓ-926</t>
  </si>
  <si>
    <t>POU-357</t>
  </si>
  <si>
    <t>POU-314</t>
  </si>
  <si>
    <t>ETF-122</t>
  </si>
  <si>
    <t>TES-917</t>
  </si>
  <si>
    <t>REN-675</t>
  </si>
  <si>
    <t>ETF-392</t>
  </si>
  <si>
    <t>AÇÕ-992</t>
  </si>
  <si>
    <t>AÇÕ-345</t>
  </si>
  <si>
    <t>FUN-346</t>
  </si>
  <si>
    <t>CRI-638</t>
  </si>
  <si>
    <t>ETF-794</t>
  </si>
  <si>
    <t>ETF-112</t>
  </si>
  <si>
    <t>IMÓ-337</t>
  </si>
  <si>
    <t>AÇÕ-639</t>
  </si>
  <si>
    <t>CRI-306</t>
  </si>
  <si>
    <t>REN-751</t>
  </si>
  <si>
    <t>ETF-860</t>
  </si>
  <si>
    <t>CRI-343</t>
  </si>
  <si>
    <t>FUN-339</t>
  </si>
  <si>
    <t>CRI-795</t>
  </si>
  <si>
    <t>REN-715</t>
  </si>
  <si>
    <t>CRI-290</t>
  </si>
  <si>
    <t>ETF-374</t>
  </si>
  <si>
    <t>POU-601</t>
  </si>
  <si>
    <t>AÇÕ-732</t>
  </si>
  <si>
    <t>CRI-871</t>
  </si>
  <si>
    <t>CRI-962</t>
  </si>
  <si>
    <t>IMÓ-786</t>
  </si>
  <si>
    <t>IMÓ-854</t>
  </si>
  <si>
    <t>FUN-919</t>
  </si>
  <si>
    <t>REN-454</t>
  </si>
  <si>
    <t>IMÓ-506</t>
  </si>
  <si>
    <t>POU-575</t>
  </si>
  <si>
    <t>FUN-643</t>
  </si>
  <si>
    <t>FUN-213</t>
  </si>
  <si>
    <t>POU-840</t>
  </si>
  <si>
    <t>POU-877</t>
  </si>
  <si>
    <t>TES-336</t>
  </si>
  <si>
    <t>TES-677</t>
  </si>
  <si>
    <t>ETF-600</t>
  </si>
  <si>
    <t>REN-249</t>
  </si>
  <si>
    <t>FUN-486</t>
  </si>
  <si>
    <t>AÇÕ-870</t>
  </si>
  <si>
    <t>TES-757</t>
  </si>
  <si>
    <t>CRI-892</t>
  </si>
  <si>
    <t>REN-851</t>
  </si>
  <si>
    <t>IMÓ-445</t>
  </si>
  <si>
    <t>POU-476</t>
  </si>
  <si>
    <t>IMÓ-885</t>
  </si>
  <si>
    <t>IMÓ-982</t>
  </si>
  <si>
    <t>TES-284</t>
  </si>
  <si>
    <t>TES-471</t>
  </si>
  <si>
    <t>IMÓ-468</t>
  </si>
  <si>
    <t>TES-870</t>
  </si>
  <si>
    <t>TES-397</t>
  </si>
  <si>
    <t>IMÓ-644</t>
  </si>
  <si>
    <t>FUN-194</t>
  </si>
  <si>
    <t>TES-857</t>
  </si>
  <si>
    <t>TES-829</t>
  </si>
  <si>
    <t>REN-709</t>
  </si>
  <si>
    <t>CRI-790</t>
  </si>
  <si>
    <t>AÇÕ-929</t>
  </si>
  <si>
    <t>IMÓ-748</t>
  </si>
  <si>
    <t>FUN-202</t>
  </si>
  <si>
    <t>AÇÕ-967</t>
  </si>
  <si>
    <t>CRI-248</t>
  </si>
  <si>
    <t>TES-354</t>
  </si>
  <si>
    <t>POU-632</t>
  </si>
  <si>
    <t>FUN-317</t>
  </si>
  <si>
    <t>ETF-610</t>
  </si>
  <si>
    <t>CRI-965</t>
  </si>
  <si>
    <t>ETF-327</t>
  </si>
  <si>
    <t>POU-699</t>
  </si>
  <si>
    <t>POU-660</t>
  </si>
  <si>
    <t>FUN-706</t>
  </si>
  <si>
    <t>TES-369</t>
  </si>
  <si>
    <t>REN-796</t>
  </si>
  <si>
    <t>ETF-383</t>
  </si>
  <si>
    <t>POU-618</t>
  </si>
  <si>
    <t>REN-943</t>
  </si>
  <si>
    <t>POU-783</t>
  </si>
  <si>
    <t>POU-591</t>
  </si>
  <si>
    <t>TES-304</t>
  </si>
  <si>
    <t>ETF-242</t>
  </si>
  <si>
    <t>AÇÕ-212</t>
  </si>
  <si>
    <t>CRI-483</t>
  </si>
  <si>
    <t>TES-946</t>
  </si>
  <si>
    <t>FUN-735</t>
  </si>
  <si>
    <t>FUN-732</t>
  </si>
  <si>
    <t>ETF-142</t>
  </si>
  <si>
    <t>AÇÕ-336</t>
  </si>
  <si>
    <t>CRI-395</t>
  </si>
  <si>
    <t>TES-116</t>
  </si>
  <si>
    <t>IMÓ-219</t>
  </si>
  <si>
    <t>REN-477</t>
  </si>
  <si>
    <t>POU-929</t>
  </si>
  <si>
    <t>CRI-105</t>
  </si>
  <si>
    <t>FUN-733</t>
  </si>
  <si>
    <t>AÇÕ-209</t>
  </si>
  <si>
    <t>AÇÕ-609</t>
  </si>
  <si>
    <t>ETF-128</t>
  </si>
  <si>
    <t>CRI-540</t>
  </si>
  <si>
    <t>ETF-147</t>
  </si>
  <si>
    <t>TES-406</t>
  </si>
  <si>
    <t>ETF-953</t>
  </si>
  <si>
    <t>REN-921</t>
  </si>
  <si>
    <t>IMÓ-651</t>
  </si>
  <si>
    <t>TES-718</t>
  </si>
  <si>
    <t>POU-729</t>
  </si>
  <si>
    <t>AÇÕ-224</t>
  </si>
  <si>
    <t>ETF-825</t>
  </si>
  <si>
    <t>ETF-738</t>
  </si>
  <si>
    <t>CRI-825</t>
  </si>
  <si>
    <t>REN-947</t>
  </si>
  <si>
    <t>FUN-425</t>
  </si>
  <si>
    <t>FUN-110</t>
  </si>
  <si>
    <t>REN-646</t>
  </si>
  <si>
    <t>CRI-913</t>
  </si>
  <si>
    <t>POU-811</t>
  </si>
  <si>
    <t>IMÓ-480</t>
  </si>
  <si>
    <t>FUN-739</t>
  </si>
  <si>
    <t>REN-413</t>
  </si>
  <si>
    <t>ETF-879</t>
  </si>
  <si>
    <t>REN-495</t>
  </si>
  <si>
    <t>CRI-862</t>
  </si>
  <si>
    <t>FUN-782</t>
  </si>
  <si>
    <t>REN-488</t>
  </si>
  <si>
    <t>TES-618</t>
  </si>
  <si>
    <t>IMÓ-776</t>
  </si>
  <si>
    <t>IMÓ-774</t>
  </si>
  <si>
    <t>POU-758</t>
  </si>
  <si>
    <t>IMÓ-945</t>
  </si>
  <si>
    <t>ETF-465</t>
  </si>
  <si>
    <t>CRI-299</t>
  </si>
  <si>
    <t>TES-956</t>
  </si>
  <si>
    <t>CRI-993</t>
  </si>
  <si>
    <t>POU-603</t>
  </si>
  <si>
    <t>FUN-233</t>
  </si>
  <si>
    <t>REN-797</t>
  </si>
  <si>
    <t>POU-883</t>
  </si>
  <si>
    <t>IMÓ-473</t>
  </si>
  <si>
    <t>ETF-822</t>
  </si>
  <si>
    <t>ETF-763</t>
  </si>
  <si>
    <t>REN-835</t>
  </si>
  <si>
    <t>AÇÕ-457</t>
  </si>
  <si>
    <t>IMÓ-806</t>
  </si>
  <si>
    <t>ETF-539</t>
  </si>
  <si>
    <t>REN-240</t>
  </si>
  <si>
    <t>AÇÕ-341</t>
  </si>
  <si>
    <t>ETF-200</t>
  </si>
  <si>
    <t>IMÓ-138</t>
  </si>
  <si>
    <t>CRI-946</t>
  </si>
  <si>
    <t>AÇÕ-311</t>
  </si>
  <si>
    <t>CRI-708</t>
  </si>
  <si>
    <t>POU-741</t>
  </si>
  <si>
    <t>TES-837</t>
  </si>
  <si>
    <t>IMÓ-962</t>
  </si>
  <si>
    <t>REN-468</t>
  </si>
  <si>
    <t>POU-727</t>
  </si>
  <si>
    <t>CRI-402</t>
  </si>
  <si>
    <t>TES-615</t>
  </si>
  <si>
    <t>AÇÕ-220</t>
  </si>
  <si>
    <t>CRI-958</t>
  </si>
  <si>
    <t>REN-804</t>
  </si>
  <si>
    <t>IMÓ-852</t>
  </si>
  <si>
    <t>ETF-669</t>
  </si>
  <si>
    <t>IMÓ-641</t>
  </si>
  <si>
    <t>FUN-844</t>
  </si>
  <si>
    <t>CRI-244</t>
  </si>
  <si>
    <t>ETF-771</t>
  </si>
  <si>
    <t>FUN-702</t>
  </si>
  <si>
    <t>IMÓ-178</t>
  </si>
  <si>
    <t>POU-522</t>
  </si>
  <si>
    <t>POU-620</t>
  </si>
  <si>
    <t>POU-780</t>
  </si>
  <si>
    <t>ETF-193</t>
  </si>
  <si>
    <t>FUN-975</t>
  </si>
  <si>
    <t>POU-700</t>
  </si>
  <si>
    <t>CRI-128</t>
  </si>
  <si>
    <t>REN-333</t>
  </si>
  <si>
    <t>FUN-905</t>
  </si>
  <si>
    <t>IMÓ-134</t>
  </si>
  <si>
    <t>REN-316</t>
  </si>
  <si>
    <t>IMÓ-397</t>
  </si>
  <si>
    <t>ETF-843</t>
  </si>
  <si>
    <t>CRI-450</t>
  </si>
  <si>
    <t>CRI-567</t>
  </si>
  <si>
    <t>AÇÕ-795</t>
  </si>
  <si>
    <t>FUN-924</t>
  </si>
  <si>
    <t>IMÓ-415</t>
  </si>
  <si>
    <t>ETF-968</t>
  </si>
  <si>
    <t>FUN-414</t>
  </si>
  <si>
    <t>CRI-289</t>
  </si>
  <si>
    <t>IMÓ-678</t>
  </si>
  <si>
    <t>POU-153</t>
  </si>
  <si>
    <t>POU-268</t>
  </si>
  <si>
    <t>AÇÕ-632</t>
  </si>
  <si>
    <t>CRI-899</t>
  </si>
  <si>
    <t>AÇÕ-416</t>
  </si>
  <si>
    <t>POU-920</t>
  </si>
  <si>
    <t>TES-807</t>
  </si>
  <si>
    <t>FUN-559</t>
  </si>
  <si>
    <t>POU-413</t>
  </si>
  <si>
    <t>ETF-658</t>
  </si>
  <si>
    <t>REN-357</t>
  </si>
  <si>
    <t>TES-301</t>
  </si>
  <si>
    <t>TES-883</t>
  </si>
  <si>
    <t>POU-978</t>
  </si>
  <si>
    <t>AÇÕ-862</t>
  </si>
  <si>
    <t>POU-327</t>
  </si>
  <si>
    <t>IMÓ-268</t>
  </si>
  <si>
    <t>FUN-775</t>
  </si>
  <si>
    <t>POU-223</t>
  </si>
  <si>
    <t>POU-402</t>
  </si>
  <si>
    <t>IMÓ-208</t>
  </si>
  <si>
    <t>FUN-802</t>
  </si>
  <si>
    <t>POU-561</t>
  </si>
  <si>
    <t>CRI-222</t>
  </si>
  <si>
    <t>POU-342</t>
  </si>
  <si>
    <t>REN-717</t>
  </si>
  <si>
    <t>POU-270</t>
  </si>
  <si>
    <t>REN-690</t>
  </si>
  <si>
    <t>POU-449</t>
  </si>
  <si>
    <t>POU-955</t>
  </si>
  <si>
    <t>REN-455</t>
  </si>
  <si>
    <t>ETF-134</t>
  </si>
  <si>
    <t>REN-486</t>
  </si>
  <si>
    <t>FUN-461</t>
  </si>
  <si>
    <t>REN-555</t>
  </si>
  <si>
    <t>POU-401</t>
  </si>
  <si>
    <t>ETF-119</t>
  </si>
  <si>
    <t>FUN-550</t>
  </si>
  <si>
    <t>REN-379</t>
  </si>
  <si>
    <t>AÇÕ-792</t>
  </si>
  <si>
    <t>IMÓ-781</t>
  </si>
  <si>
    <t>ETF-930</t>
  </si>
  <si>
    <t>ETF-613</t>
  </si>
  <si>
    <t>ETF-841</t>
  </si>
  <si>
    <t>IMÓ-911</t>
  </si>
  <si>
    <t>AÇÕ-288</t>
  </si>
  <si>
    <t>IMÓ-663</t>
  </si>
  <si>
    <t>POU-564</t>
  </si>
  <si>
    <t>FUN-500</t>
  </si>
  <si>
    <t>CRI-635</t>
  </si>
  <si>
    <t>POU-423</t>
  </si>
  <si>
    <t>POU-479</t>
  </si>
  <si>
    <t>ETF-271</t>
  </si>
  <si>
    <t>AÇÕ-383</t>
  </si>
  <si>
    <t>ETF-571</t>
  </si>
  <si>
    <t>REN-247</t>
  </si>
  <si>
    <t>FUN-636</t>
  </si>
  <si>
    <t>POU-910</t>
  </si>
  <si>
    <t>TES-215</t>
  </si>
  <si>
    <t>POU-831</t>
  </si>
  <si>
    <t>FUN-337</t>
  </si>
  <si>
    <t>POU-148</t>
  </si>
  <si>
    <t>ETF-796</t>
  </si>
  <si>
    <t>TES-119</t>
  </si>
  <si>
    <t>REN-963</t>
  </si>
  <si>
    <t>ETF-648</t>
  </si>
  <si>
    <t>ETF-790</t>
  </si>
  <si>
    <t>REN-926</t>
  </si>
  <si>
    <t>POU-722</t>
  </si>
  <si>
    <t>POU-987</t>
  </si>
  <si>
    <t>REN-403</t>
  </si>
  <si>
    <t>ETF-623</t>
  </si>
  <si>
    <t>CRI-254</t>
  </si>
  <si>
    <t>POU-815</t>
  </si>
  <si>
    <t>POU-184</t>
  </si>
  <si>
    <t>FUN-637</t>
  </si>
  <si>
    <t>ETF-429</t>
  </si>
  <si>
    <t>CRI-822</t>
  </si>
  <si>
    <t>POU-482</t>
  </si>
  <si>
    <t>TES-542</t>
  </si>
  <si>
    <t>TES-848</t>
  </si>
  <si>
    <t>ETF-441</t>
  </si>
  <si>
    <t>FUN-219</t>
  </si>
  <si>
    <t>FUN-147</t>
  </si>
  <si>
    <t>FUN-227</t>
  </si>
  <si>
    <t>POU-176</t>
  </si>
  <si>
    <t>CRI-898</t>
  </si>
  <si>
    <t>ETF-858</t>
  </si>
  <si>
    <t>CRI-616</t>
  </si>
  <si>
    <t>FUN-993</t>
  </si>
  <si>
    <t>CRI-623</t>
  </si>
  <si>
    <t>IMÓ-515</t>
  </si>
  <si>
    <t>AÇÕ-817</t>
  </si>
  <si>
    <t>CRI-365</t>
  </si>
  <si>
    <t>AÇÕ-873</t>
  </si>
  <si>
    <t>REN-857</t>
  </si>
  <si>
    <t>CRI-522</t>
  </si>
  <si>
    <t>POU-703</t>
  </si>
  <si>
    <t>AÇÕ-978</t>
  </si>
  <si>
    <t>REN-803</t>
  </si>
  <si>
    <t>CRI-348</t>
  </si>
  <si>
    <t>AÇÕ-123</t>
  </si>
  <si>
    <t>FUN-664</t>
  </si>
  <si>
    <t>FUN-840</t>
  </si>
  <si>
    <t>IMÓ-961</t>
  </si>
  <si>
    <t>AÇÕ-881</t>
  </si>
  <si>
    <t>ETF-196</t>
  </si>
  <si>
    <t>FUN-582</t>
  </si>
  <si>
    <t>AÇÕ-214</t>
  </si>
  <si>
    <t>REN-681</t>
  </si>
  <si>
    <t>FUN-116</t>
  </si>
  <si>
    <t>ETF-810</t>
  </si>
  <si>
    <t>CRI-116</t>
  </si>
  <si>
    <t>ETF-580</t>
  </si>
  <si>
    <t>IMÓ-723</t>
  </si>
  <si>
    <t>ETF-817</t>
  </si>
  <si>
    <t>REN-845</t>
  </si>
  <si>
    <t>POU-839</t>
  </si>
  <si>
    <t>AÇÕ-829</t>
  </si>
  <si>
    <t>FUN-816</t>
  </si>
  <si>
    <t>POU-725</t>
  </si>
  <si>
    <t>TES-847</t>
  </si>
  <si>
    <t>IMÓ-601</t>
  </si>
  <si>
    <t>FUN-427</t>
  </si>
  <si>
    <t>TES-627</t>
  </si>
  <si>
    <t>AÇÕ-443</t>
  </si>
  <si>
    <t>FUN-332</t>
  </si>
  <si>
    <t>CRI-146</t>
  </si>
  <si>
    <t>ETF-749</t>
  </si>
  <si>
    <t>ETF-929</t>
  </si>
  <si>
    <t>FUN-602</t>
  </si>
  <si>
    <t>FUN-626</t>
  </si>
  <si>
    <t>TES-516</t>
  </si>
  <si>
    <t>CRI-894</t>
  </si>
  <si>
    <t>TES-160</t>
  </si>
  <si>
    <t>IMÓ-313</t>
  </si>
  <si>
    <t>IMÓ-156</t>
  </si>
  <si>
    <t>TES-268</t>
  </si>
  <si>
    <t>ETF-439</t>
  </si>
  <si>
    <t>FUN-502</t>
  </si>
  <si>
    <t>TES-620</t>
  </si>
  <si>
    <t>FUN-555</t>
  </si>
  <si>
    <t>AÇÕ-122</t>
  </si>
  <si>
    <t>IMÓ-449</t>
  </si>
  <si>
    <t>FUN-986</t>
  </si>
  <si>
    <t>ETF-634</t>
  </si>
  <si>
    <t>FUN-982</t>
  </si>
  <si>
    <t>REN-407</t>
  </si>
  <si>
    <t>TES-754</t>
  </si>
  <si>
    <t>ETF-317</t>
  </si>
  <si>
    <t>TES-933</t>
  </si>
  <si>
    <t>CRI-878</t>
  </si>
  <si>
    <t>POU-276</t>
  </si>
  <si>
    <t>POU-547</t>
  </si>
  <si>
    <t>FUN-695</t>
  </si>
  <si>
    <t>REN-170</t>
  </si>
  <si>
    <t>AÇÕ-856</t>
  </si>
  <si>
    <t>ETF-876</t>
  </si>
  <si>
    <t>FUN-897</t>
  </si>
  <si>
    <t>ETF-244</t>
  </si>
  <si>
    <t>FUN-768</t>
  </si>
  <si>
    <t>TES-842</t>
  </si>
  <si>
    <t>REN-182</t>
  </si>
  <si>
    <t>AÇÕ-451</t>
  </si>
  <si>
    <t>POU-896</t>
  </si>
  <si>
    <t>IMÓ-824</t>
  </si>
  <si>
    <t>FUN-575</t>
  </si>
  <si>
    <t>FUN-606</t>
  </si>
  <si>
    <t>POU-186</t>
  </si>
  <si>
    <t>REN-378</t>
  </si>
  <si>
    <t>REN-760</t>
  </si>
  <si>
    <t>CRI-285</t>
  </si>
  <si>
    <t>AÇÕ-509</t>
  </si>
  <si>
    <t>TES-520</t>
  </si>
  <si>
    <t>POU-842</t>
  </si>
  <si>
    <t>ETF-229</t>
  </si>
  <si>
    <t>AÇÕ-752</t>
  </si>
  <si>
    <t>POU-474</t>
  </si>
  <si>
    <t>FUN-684</t>
  </si>
  <si>
    <t>ETF-202</t>
  </si>
  <si>
    <t>AÇÕ-606</t>
  </si>
  <si>
    <t>CRI-671</t>
  </si>
  <si>
    <t>CRI-384</t>
  </si>
  <si>
    <t>FUN-944</t>
  </si>
  <si>
    <t>FUN-538</t>
  </si>
  <si>
    <t>CRI-292</t>
  </si>
  <si>
    <t>ETF-806</t>
  </si>
  <si>
    <t>POU-679</t>
  </si>
  <si>
    <t>TES-330</t>
  </si>
  <si>
    <t>POU-112</t>
  </si>
  <si>
    <t>CRI-333</t>
  </si>
  <si>
    <t>IMÓ-296</t>
  </si>
  <si>
    <t>FUN-401</t>
  </si>
  <si>
    <t>IMÓ-493</t>
  </si>
  <si>
    <t>POU-453</t>
  </si>
  <si>
    <t>ETF-950</t>
  </si>
  <si>
    <t>CRI-209</t>
  </si>
  <si>
    <t>TES-657</t>
  </si>
  <si>
    <t>FUN-310</t>
  </si>
  <si>
    <t>AÇÕ-919</t>
  </si>
  <si>
    <t>TES-300</t>
  </si>
  <si>
    <t>ETF-575</t>
  </si>
  <si>
    <t>AÇÕ-601</t>
  </si>
  <si>
    <t>REN-278</t>
  </si>
  <si>
    <t>CRI-974</t>
  </si>
  <si>
    <t>POU-665</t>
  </si>
  <si>
    <t>REN-203</t>
  </si>
  <si>
    <t>FUN-549</t>
  </si>
  <si>
    <t>ETF-557</t>
  </si>
  <si>
    <t>TES-919</t>
  </si>
  <si>
    <t>FUN-422</t>
  </si>
  <si>
    <t>REN-338</t>
  </si>
  <si>
    <t>REN-237</t>
  </si>
  <si>
    <t>AÇÕ-937</t>
  </si>
  <si>
    <t>POU-299</t>
  </si>
  <si>
    <t>REN-730</t>
  </si>
  <si>
    <t>TES-445</t>
  </si>
  <si>
    <t>ETF-135</t>
  </si>
  <si>
    <t>IMÓ-606</t>
  </si>
  <si>
    <t>CRI-839</t>
  </si>
  <si>
    <t>IMÓ-325</t>
  </si>
  <si>
    <t>REN-419</t>
  </si>
  <si>
    <t>REN-931</t>
  </si>
  <si>
    <t>AÇÕ-262</t>
  </si>
  <si>
    <t>POU-628</t>
  </si>
  <si>
    <t>TES-289</t>
  </si>
  <si>
    <t>IMÓ-139</t>
  </si>
  <si>
    <t>AÇÕ-454</t>
  </si>
  <si>
    <t>FUN-177</t>
  </si>
  <si>
    <t>POU-755</t>
  </si>
  <si>
    <t>POU-602</t>
  </si>
  <si>
    <t>REN-313</t>
  </si>
  <si>
    <t>POU-161</t>
  </si>
  <si>
    <t>CRI-690</t>
  </si>
  <si>
    <t>TES-383</t>
  </si>
  <si>
    <t>AÇÕ-353</t>
  </si>
  <si>
    <t>TES-731</t>
  </si>
  <si>
    <t>ETF-198</t>
  </si>
  <si>
    <t>REN-227</t>
  </si>
  <si>
    <t>AÇÕ-770</t>
  </si>
  <si>
    <t>REN-158</t>
  </si>
  <si>
    <t>IMÓ-971</t>
  </si>
  <si>
    <t>REN-691</t>
  </si>
  <si>
    <t>FUN-496</t>
  </si>
  <si>
    <t>FUN-622</t>
  </si>
  <si>
    <t>TES-528</t>
  </si>
  <si>
    <t>TES-142</t>
  </si>
  <si>
    <t>CRI-176</t>
  </si>
  <si>
    <t>TES-366</t>
  </si>
  <si>
    <t>CRI-912</t>
  </si>
  <si>
    <t>CRI-959</t>
  </si>
  <si>
    <t>TES-395</t>
  </si>
  <si>
    <t>FUN-167</t>
  </si>
  <si>
    <t>IMÓ-862</t>
  </si>
  <si>
    <t>TES-973</t>
  </si>
  <si>
    <t>ETF-861</t>
  </si>
  <si>
    <t>TES-821</t>
  </si>
  <si>
    <t>POU-473</t>
  </si>
  <si>
    <t>AÇÕ-394</t>
  </si>
  <si>
    <t>TES-274</t>
  </si>
  <si>
    <t>ETF-702</t>
  </si>
  <si>
    <t>AÇÕ-295</t>
  </si>
  <si>
    <t>CRI-274</t>
  </si>
  <si>
    <t>ETF-511</t>
  </si>
  <si>
    <t>IMÓ-362</t>
  </si>
  <si>
    <t>IMÓ-236</t>
  </si>
  <si>
    <t>REN-364</t>
  </si>
  <si>
    <t>TES-835</t>
  </si>
  <si>
    <t>AÇÕ-134</t>
  </si>
  <si>
    <t>IMÓ-873</t>
  </si>
  <si>
    <t>TES-587</t>
  </si>
  <si>
    <t>TES-856</t>
  </si>
  <si>
    <t>CRI-776</t>
  </si>
  <si>
    <t>TES-255</t>
  </si>
  <si>
    <t>ETF-145</t>
  </si>
  <si>
    <t>POU-507</t>
  </si>
  <si>
    <t>IMÓ-276</t>
  </si>
  <si>
    <t>ETF-416</t>
  </si>
  <si>
    <t>FUN-707</t>
  </si>
  <si>
    <t>POU-245</t>
  </si>
  <si>
    <t>POU-654</t>
  </si>
  <si>
    <t>REN-356</t>
  </si>
  <si>
    <t>TES-294</t>
  </si>
  <si>
    <t>FUN-182</t>
  </si>
  <si>
    <t>FUN-755</t>
  </si>
  <si>
    <t>CRI-447</t>
  </si>
  <si>
    <t>REN-956</t>
  </si>
  <si>
    <t>TES-812</t>
  </si>
  <si>
    <t>AÇÕ-605</t>
  </si>
  <si>
    <t>CRI-264</t>
  </si>
  <si>
    <t>FUN-987</t>
  </si>
  <si>
    <t>IMÓ-935</t>
  </si>
  <si>
    <t>TES-998</t>
  </si>
  <si>
    <t>CRI-323</t>
  </si>
  <si>
    <t>ETF-742</t>
  </si>
  <si>
    <t>AÇÕ-710</t>
  </si>
  <si>
    <t>POU-144</t>
  </si>
  <si>
    <t>FUN-863</t>
  </si>
  <si>
    <t>TES-709</t>
  </si>
  <si>
    <t>TES-573</t>
  </si>
  <si>
    <t>CRI-989</t>
  </si>
  <si>
    <t>CRI-181</t>
  </si>
  <si>
    <t>POU-217</t>
  </si>
  <si>
    <t>POU-505</t>
  </si>
  <si>
    <t>REN-778</t>
  </si>
  <si>
    <t>ETF-712</t>
  </si>
  <si>
    <t>REN-162</t>
  </si>
  <si>
    <t>FUN-210</t>
  </si>
  <si>
    <t>AÇÕ-306</t>
  </si>
  <si>
    <t>IMÓ-522</t>
  </si>
  <si>
    <t>CRI-741</t>
  </si>
  <si>
    <t>TES-313</t>
  </si>
  <si>
    <t>FUN-188</t>
  </si>
  <si>
    <t>REN-949</t>
  </si>
  <si>
    <t>ETF-468</t>
  </si>
  <si>
    <t>IMÓ-937</t>
  </si>
  <si>
    <t>AÇÕ-322</t>
  </si>
  <si>
    <t>TES-654</t>
  </si>
  <si>
    <t>TES-947</t>
  </si>
  <si>
    <t>CRI-988</t>
  </si>
  <si>
    <t>CRI-434</t>
  </si>
  <si>
    <t>CRI-714</t>
  </si>
  <si>
    <t>REN-367</t>
  </si>
  <si>
    <t>POU-900</t>
  </si>
  <si>
    <t>POU-709</t>
  </si>
  <si>
    <t>REN-491</t>
  </si>
  <si>
    <t>IMÓ-453</t>
  </si>
  <si>
    <t>POU-128</t>
  </si>
  <si>
    <t>AÇÕ-916</t>
  </si>
  <si>
    <t>CRI-503</t>
  </si>
  <si>
    <t>CRI-178</t>
  </si>
  <si>
    <t>TES-496</t>
  </si>
  <si>
    <t>AÇÕ-318</t>
  </si>
  <si>
    <t>POU-361</t>
  </si>
  <si>
    <t>TES-582</t>
  </si>
  <si>
    <t>CRI-676</t>
  </si>
  <si>
    <t>ETF-393</t>
  </si>
  <si>
    <t>CRI-431</t>
  </si>
  <si>
    <t>TES-467</t>
  </si>
  <si>
    <t>AÇÕ-682</t>
  </si>
  <si>
    <t>ETF-756</t>
  </si>
  <si>
    <t>POU-828</t>
  </si>
  <si>
    <t>TES-279</t>
  </si>
  <si>
    <t>AÇÕ-568</t>
  </si>
  <si>
    <t>AÇÕ-233</t>
  </si>
  <si>
    <t>CRI-529</t>
  </si>
  <si>
    <t>IMÓ-857</t>
  </si>
  <si>
    <t>FUN-875</t>
  </si>
  <si>
    <t>IMÓ-575</t>
  </si>
  <si>
    <t>IMÓ-119</t>
  </si>
  <si>
    <t>FUN-618</t>
  </si>
  <si>
    <t>TES-349</t>
  </si>
  <si>
    <t>POU-585</t>
  </si>
  <si>
    <t>FUN-859</t>
  </si>
  <si>
    <t>AÇÕ-865</t>
  </si>
  <si>
    <t>POU-411</t>
  </si>
  <si>
    <t>CRI-692</t>
  </si>
  <si>
    <t>IMÓ-437</t>
  </si>
  <si>
    <t>FUN-923</t>
  </si>
  <si>
    <t>FUN-133</t>
  </si>
  <si>
    <t>ETF-444</t>
  </si>
  <si>
    <t>REN-610</t>
  </si>
  <si>
    <t>AÇÕ-539</t>
  </si>
  <si>
    <t>FUN-752</t>
  </si>
  <si>
    <t>CRI-393</t>
  </si>
  <si>
    <t>REN-590</t>
  </si>
  <si>
    <t>AÇÕ-799</t>
  </si>
  <si>
    <t>REN-628</t>
  </si>
  <si>
    <t>AÇÕ-899</t>
  </si>
  <si>
    <t>CRI-398</t>
  </si>
  <si>
    <t>AÇÕ-275</t>
  </si>
  <si>
    <t>REN-945</t>
  </si>
  <si>
    <t>IMÓ-243</t>
  </si>
  <si>
    <t>POU-935</t>
  </si>
  <si>
    <t>ETF-601</t>
  </si>
  <si>
    <t>AÇÕ-371</t>
  </si>
  <si>
    <t>ETF-347</t>
  </si>
  <si>
    <t>ETF-514</t>
  </si>
  <si>
    <t>CRI-261</t>
  </si>
  <si>
    <t>CRI-388</t>
  </si>
  <si>
    <t>IMÓ-456</t>
  </si>
  <si>
    <t>FUN-675</t>
  </si>
  <si>
    <t>TES-189</t>
  </si>
  <si>
    <t>CRI-240</t>
  </si>
  <si>
    <t>IMÓ-430</t>
  </si>
  <si>
    <t>AÇÕ-669</t>
  </si>
  <si>
    <t>ETF-624</t>
  </si>
  <si>
    <t>POU-205</t>
  </si>
  <si>
    <t>IMÓ-931</t>
  </si>
  <si>
    <t>FUN-578</t>
  </si>
  <si>
    <t>TES-145</t>
  </si>
  <si>
    <t>ETF-285</t>
  </si>
  <si>
    <t>CRI-487</t>
  </si>
  <si>
    <t>FUN-513</t>
  </si>
  <si>
    <t>IMÓ-908</t>
  </si>
  <si>
    <t>ETF-482</t>
  </si>
  <si>
    <t>REN-521</t>
  </si>
  <si>
    <t>ETF-719</t>
  </si>
  <si>
    <t>TES-656</t>
  </si>
  <si>
    <t>AÇÕ-790</t>
  </si>
  <si>
    <t>REN-662</t>
  </si>
  <si>
    <t>FUN-475</t>
  </si>
  <si>
    <t>IMÓ-193</t>
  </si>
  <si>
    <t>FUN-348</t>
  </si>
  <si>
    <t>REN-540</t>
  </si>
  <si>
    <t>TES-606</t>
  </si>
  <si>
    <t>IMÓ-132</t>
  </si>
  <si>
    <t>AÇÕ-803</t>
  </si>
  <si>
    <t>POU-250</t>
  </si>
  <si>
    <t>POU-380</t>
  </si>
  <si>
    <t>CRI-448</t>
  </si>
  <si>
    <t>TES-212</t>
  </si>
  <si>
    <t>TES-245</t>
  </si>
  <si>
    <t>CRI-284</t>
  </si>
  <si>
    <t>TES-425</t>
  </si>
  <si>
    <t>AÇÕ-502</t>
  </si>
  <si>
    <t>IMÓ-901</t>
  </si>
  <si>
    <t>POU-421</t>
  </si>
  <si>
    <t>POU-427</t>
  </si>
  <si>
    <t>IMÓ-363</t>
  </si>
  <si>
    <t>FUN-156</t>
  </si>
  <si>
    <t>TES-914</t>
  </si>
  <si>
    <t>REN-852</t>
  </si>
  <si>
    <t>CRI-991</t>
  </si>
  <si>
    <t>IMÓ-877</t>
  </si>
  <si>
    <t>ETF-585</t>
  </si>
  <si>
    <t>IMÓ-554</t>
  </si>
  <si>
    <t>REN-935</t>
  </si>
  <si>
    <t>IMÓ-504</t>
  </si>
  <si>
    <t>IMÓ-205</t>
  </si>
  <si>
    <t>ETF-785</t>
  </si>
  <si>
    <t>IMÓ-752</t>
  </si>
  <si>
    <t>ETF-279</t>
  </si>
  <si>
    <t>TES-379</t>
  </si>
  <si>
    <t>IMÓ-188</t>
  </si>
  <si>
    <t>IMÓ-688</t>
  </si>
  <si>
    <t>FUN-117</t>
  </si>
  <si>
    <t>TES-439</t>
  </si>
  <si>
    <t>IMÓ-984</t>
  </si>
  <si>
    <t>REN-411</t>
  </si>
  <si>
    <t>CRI-186</t>
  </si>
  <si>
    <t>CRI-941</t>
  </si>
  <si>
    <t>AÇÕ-401</t>
  </si>
  <si>
    <t>AÇÕ-973</t>
  </si>
  <si>
    <t>IMÓ-706</t>
  </si>
  <si>
    <t>TES-513</t>
  </si>
  <si>
    <t>ETF-976</t>
  </si>
  <si>
    <t>ETF-487</t>
  </si>
  <si>
    <t>IMÓ-536</t>
  </si>
  <si>
    <t>FUN-243</t>
  </si>
  <si>
    <t>TES-710</t>
  </si>
  <si>
    <t>CRI-340</t>
  </si>
  <si>
    <t>CRI-193</t>
  </si>
  <si>
    <t>TES-594</t>
  </si>
  <si>
    <t>AÇÕ-280</t>
  </si>
  <si>
    <t>TES-529</t>
  </si>
  <si>
    <t>POU-664</t>
  </si>
  <si>
    <t>POU-193</t>
  </si>
  <si>
    <t>FUN-998</t>
  </si>
  <si>
    <t>ETF-275</t>
  </si>
  <si>
    <t>FUN-296</t>
  </si>
  <si>
    <t>IMÓ-198</t>
  </si>
  <si>
    <t>FUN-753</t>
  </si>
  <si>
    <t>POU-265</t>
  </si>
  <si>
    <t>IMÓ-354</t>
  </si>
  <si>
    <t>REN-632</t>
  </si>
  <si>
    <t>TES-634</t>
  </si>
  <si>
    <t>POU-773</t>
  </si>
  <si>
    <t>ETF-264</t>
  </si>
  <si>
    <t>POU-909</t>
  </si>
  <si>
    <t>FUN-125</t>
  </si>
  <si>
    <t>CRI-275</t>
  </si>
  <si>
    <t>ETF-943</t>
  </si>
  <si>
    <t>AÇÕ-363</t>
  </si>
  <si>
    <t>FUN-479</t>
  </si>
  <si>
    <t>AÇÕ-695</t>
  </si>
  <si>
    <t>CRI-175</t>
  </si>
  <si>
    <t>ETF-933</t>
  </si>
  <si>
    <t>CRI-719</t>
  </si>
  <si>
    <t>ETF-596</t>
  </si>
  <si>
    <t>ETF-491</t>
  </si>
  <si>
    <t>POU-322</t>
  </si>
  <si>
    <t>IMÓ-486</t>
  </si>
  <si>
    <t>ETF-396</t>
  </si>
  <si>
    <t>CRI-954</t>
  </si>
  <si>
    <t>ETF-793</t>
  </si>
  <si>
    <t>AÇÕ-760</t>
  </si>
  <si>
    <t>POU-419</t>
  </si>
  <si>
    <t>IMÓ-375</t>
  </si>
  <si>
    <t>REN-744</t>
  </si>
  <si>
    <t>TES-263</t>
  </si>
  <si>
    <t>IMÓ-277</t>
  </si>
  <si>
    <t>ETF-622</t>
  </si>
  <si>
    <t>POU-692</t>
  </si>
  <si>
    <t>POU-973</t>
  </si>
  <si>
    <t>TES-515</t>
  </si>
  <si>
    <t>AÇÕ-160</t>
  </si>
  <si>
    <t>AÇÕ-892</t>
  </si>
  <si>
    <t>POU-446</t>
  </si>
  <si>
    <t>FUN-498</t>
  </si>
  <si>
    <t>FUN-780</t>
  </si>
  <si>
    <t>CRI-966</t>
  </si>
  <si>
    <t>CRI-438</t>
  </si>
  <si>
    <t>REN-910</t>
  </si>
  <si>
    <t>ETF-185</t>
  </si>
  <si>
    <t>REN-571</t>
  </si>
  <si>
    <t>AÇÕ-110</t>
  </si>
  <si>
    <t>AÇÕ-616</t>
  </si>
  <si>
    <t>ETF-827</t>
  </si>
  <si>
    <t>POU-415</t>
  </si>
  <si>
    <t>FUN-784</t>
  </si>
  <si>
    <t>ETF-579</t>
  </si>
  <si>
    <t>REN-964</t>
  </si>
  <si>
    <t>REN-174</t>
  </si>
  <si>
    <t>CRI-172</t>
  </si>
  <si>
    <t>AÇÕ-571</t>
  </si>
  <si>
    <t>R$ 18.145,51</t>
  </si>
  <si>
    <t>R$ 49.076,46</t>
  </si>
  <si>
    <t>R$ 47.827,76</t>
  </si>
  <si>
    <t>R$ 4.888,08</t>
  </si>
  <si>
    <t>R$ 5.187,02</t>
  </si>
  <si>
    <t>R$ 36.395,86</t>
  </si>
  <si>
    <t>R$ 46.095,74</t>
  </si>
  <si>
    <t>R$ 45.405,50</t>
  </si>
  <si>
    <t>R$ 40.317,05</t>
  </si>
  <si>
    <t>R$ 37.301,06</t>
  </si>
  <si>
    <t>R$ 7.785,37</t>
  </si>
  <si>
    <t>R$ 20.676,37</t>
  </si>
  <si>
    <t>R$ 16.592,07</t>
  </si>
  <si>
    <t>R$ 23.526,49</t>
  </si>
  <si>
    <t>R$ 39.962,63</t>
  </si>
  <si>
    <t>R$ 555,30</t>
  </si>
  <si>
    <t>R$ 33.755,33</t>
  </si>
  <si>
    <t>R$ 32.440,66</t>
  </si>
  <si>
    <t>R$ 20.860,12</t>
  </si>
  <si>
    <t>R$ 44.159,01</t>
  </si>
  <si>
    <t>R$ 39.690,65</t>
  </si>
  <si>
    <t>R$ 46.100,12</t>
  </si>
  <si>
    <t>R$ 31.237,26</t>
  </si>
  <si>
    <t>R$ 8.413,52</t>
  </si>
  <si>
    <t>R$ 6.772,87</t>
  </si>
  <si>
    <t>R$ 21.679,05</t>
  </si>
  <si>
    <t>R$ 16.979,88</t>
  </si>
  <si>
    <t>R$ 29.853,88</t>
  </si>
  <si>
    <t>R$ 41.975,45</t>
  </si>
  <si>
    <t>R$ 29.781,46</t>
  </si>
  <si>
    <t>R$ 6.182,89</t>
  </si>
  <si>
    <t>R$ 4.122,71</t>
  </si>
  <si>
    <t>R$ 9.975,63</t>
  </si>
  <si>
    <t>R$ 37.979,47</t>
  </si>
  <si>
    <t>R$ 42.704,57</t>
  </si>
  <si>
    <t>R$ 47.280,26</t>
  </si>
  <si>
    <t>R$ 19.461,68</t>
  </si>
  <si>
    <t>R$ 38.656,11</t>
  </si>
  <si>
    <t>R$ 5.417,20</t>
  </si>
  <si>
    <t>R$ 20.785,46</t>
  </si>
  <si>
    <t>R$ 2.842,86</t>
  </si>
  <si>
    <t>R$ 29.921,92</t>
  </si>
  <si>
    <t>R$ 21.132,00</t>
  </si>
  <si>
    <t>R$ 45.014,65</t>
  </si>
  <si>
    <t>R$ 36.157,94</t>
  </si>
  <si>
    <t>R$ 20.220,07</t>
  </si>
  <si>
    <t>R$ 5.382,14</t>
  </si>
  <si>
    <t>R$ 7.686,81</t>
  </si>
  <si>
    <t>R$ 11.116,68</t>
  </si>
  <si>
    <t>R$ 4.938,59</t>
  </si>
  <si>
    <t>R$ 35.599,80</t>
  </si>
  <si>
    <t>R$ 16.083,46</t>
  </si>
  <si>
    <t>R$ 42.180,73</t>
  </si>
  <si>
    <t>R$ 8.599,53</t>
  </si>
  <si>
    <t>R$ 1.126,86</t>
  </si>
  <si>
    <t>R$ 32.627,60</t>
  </si>
  <si>
    <t>R$ 3.632,36</t>
  </si>
  <si>
    <t>R$ 32.596,35</t>
  </si>
  <si>
    <t>R$ 25.993,27</t>
  </si>
  <si>
    <t>R$ 40.506,22</t>
  </si>
  <si>
    <t>R$ 26.131,43</t>
  </si>
  <si>
    <t>R$ 49.851,18</t>
  </si>
  <si>
    <t>R$ 5.839,10</t>
  </si>
  <si>
    <t>R$ 18.674,99</t>
  </si>
  <si>
    <t>R$ 18.539,13</t>
  </si>
  <si>
    <t>R$ 15.791,50</t>
  </si>
  <si>
    <t>R$ 28.303,85</t>
  </si>
  <si>
    <t>R$ 28.270,96</t>
  </si>
  <si>
    <t>R$ 42.537,66</t>
  </si>
  <si>
    <t>R$ 40.861,84</t>
  </si>
  <si>
    <t>R$ 26.231,80</t>
  </si>
  <si>
    <t>R$ 48.958,57</t>
  </si>
  <si>
    <t>R$ 11.348,87</t>
  </si>
  <si>
    <t>R$ 2.912,50</t>
  </si>
  <si>
    <t>R$ 2.121,97</t>
  </si>
  <si>
    <t>R$ 4.388,23</t>
  </si>
  <si>
    <t>R$ 48.068,87</t>
  </si>
  <si>
    <t>R$ 48.098,45</t>
  </si>
  <si>
    <t>R$ 28.647,53</t>
  </si>
  <si>
    <t>R$ 28.684,88</t>
  </si>
  <si>
    <t>R$ 30.596,25</t>
  </si>
  <si>
    <t>R$ 16.324,78</t>
  </si>
  <si>
    <t>R$ 44.774,34</t>
  </si>
  <si>
    <t>R$ 24.951,57</t>
  </si>
  <si>
    <t>R$ 5.744,52</t>
  </si>
  <si>
    <t>R$ 24.550,99</t>
  </si>
  <si>
    <t>R$ 25.830,37</t>
  </si>
  <si>
    <t>R$ 21.917,35</t>
  </si>
  <si>
    <t>R$ 20.011,21</t>
  </si>
  <si>
    <t>R$ 25.848,41</t>
  </si>
  <si>
    <t>R$ 25.048,15</t>
  </si>
  <si>
    <t>R$ 42.712,93</t>
  </si>
  <si>
    <t>R$ 4.228,19</t>
  </si>
  <si>
    <t>R$ 3.944,05</t>
  </si>
  <si>
    <t>R$ 49.955,06</t>
  </si>
  <si>
    <t>R$ 27.373,22</t>
  </si>
  <si>
    <t>R$ 26.206,01</t>
  </si>
  <si>
    <t>R$ 21.704,92</t>
  </si>
  <si>
    <t>R$ 41.460,94</t>
  </si>
  <si>
    <t>R$ 33.464,64</t>
  </si>
  <si>
    <t>R$ 15.834,39</t>
  </si>
  <si>
    <t>R$ 6.473,23</t>
  </si>
  <si>
    <t>R$ 34.854,83</t>
  </si>
  <si>
    <t>R$ 29.832,87</t>
  </si>
  <si>
    <t>R$ 43.161,86</t>
  </si>
  <si>
    <t>R$ 30.750,42</t>
  </si>
  <si>
    <t>R$ 17.123,07</t>
  </si>
  <si>
    <t>R$ 29.342,59</t>
  </si>
  <si>
    <t>R$ 22.711,97</t>
  </si>
  <si>
    <t>R$ 44.623,22</t>
  </si>
  <si>
    <t>R$ 40.083,58</t>
  </si>
  <si>
    <t>R$ 16.923,69</t>
  </si>
  <si>
    <t>R$ 17.014,07</t>
  </si>
  <si>
    <t>R$ 19.999,30</t>
  </si>
  <si>
    <t>R$ 2.445,43</t>
  </si>
  <si>
    <t>R$ 8.392,65</t>
  </si>
  <si>
    <t>R$ 42.788,37</t>
  </si>
  <si>
    <t>R$ 1.476,56</t>
  </si>
  <si>
    <t>R$ 3.047,81</t>
  </si>
  <si>
    <t>R$ 26.742,53</t>
  </si>
  <si>
    <t>R$ 26.036,57</t>
  </si>
  <si>
    <t>R$ 29.811,53</t>
  </si>
  <si>
    <t>R$ 38.662,79</t>
  </si>
  <si>
    <t>R$ 6.537,82</t>
  </si>
  <si>
    <t>R$ 1.434,42</t>
  </si>
  <si>
    <t>R$ 33.313,95</t>
  </si>
  <si>
    <t>R$ 28.744,80</t>
  </si>
  <si>
    <t>R$ 49.987,09</t>
  </si>
  <si>
    <t>R$ 7.873,46</t>
  </si>
  <si>
    <t>R$ 5.974,11</t>
  </si>
  <si>
    <t>R$ 15.595,21</t>
  </si>
  <si>
    <t>R$ 10.925,39</t>
  </si>
  <si>
    <t>R$ 48.359,27</t>
  </si>
  <si>
    <t>R$ 4.923,06</t>
  </si>
  <si>
    <t>R$ 17.631,66</t>
  </si>
  <si>
    <t>R$ 36.773,06</t>
  </si>
  <si>
    <t>R$ 2.016,84</t>
  </si>
  <si>
    <t>R$ 27.386,84</t>
  </si>
  <si>
    <t>R$ 36.011,34</t>
  </si>
  <si>
    <t>R$ 41.432,98</t>
  </si>
  <si>
    <t>R$ 40.404,73</t>
  </si>
  <si>
    <t>R$ 18.454,24</t>
  </si>
  <si>
    <t>R$ 3.004,00</t>
  </si>
  <si>
    <t>R$ 5.147,15</t>
  </si>
  <si>
    <t>R$ 2.339,53</t>
  </si>
  <si>
    <t>R$ 1.457,52</t>
  </si>
  <si>
    <t>R$ 21.870,09</t>
  </si>
  <si>
    <t>R$ 6.686,42</t>
  </si>
  <si>
    <t>R$ 45.115,43</t>
  </si>
  <si>
    <t>R$ 44.256,14</t>
  </si>
  <si>
    <t>R$ 40.611,30</t>
  </si>
  <si>
    <t>R$ 47.288,87</t>
  </si>
  <si>
    <t>R$ 32.721,44</t>
  </si>
  <si>
    <t>R$ 27.677,69</t>
  </si>
  <si>
    <t>R$ 11.616,43</t>
  </si>
  <si>
    <t>R$ 46.708,05</t>
  </si>
  <si>
    <t>R$ 31.089,18</t>
  </si>
  <si>
    <t>R$ 22.659,58</t>
  </si>
  <si>
    <t>R$ 36.054,12</t>
  </si>
  <si>
    <t>R$ 3.288,58</t>
  </si>
  <si>
    <t>R$ 49.191,92</t>
  </si>
  <si>
    <t>R$ 40.634,84</t>
  </si>
  <si>
    <t>R$ 10.047,02</t>
  </si>
  <si>
    <t>R$ 15.141,58</t>
  </si>
  <si>
    <t>R$ 27.071,63</t>
  </si>
  <si>
    <t>R$ 24.719,94</t>
  </si>
  <si>
    <t>R$ 22.867,86</t>
  </si>
  <si>
    <t>R$ 41.221,20</t>
  </si>
  <si>
    <t>R$ 16.543,50</t>
  </si>
  <si>
    <t>R$ 33.421,50</t>
  </si>
  <si>
    <t>R$ 38.502,72</t>
  </si>
  <si>
    <t>R$ 34.623,13</t>
  </si>
  <si>
    <t>R$ 3.304,37</t>
  </si>
  <si>
    <t>R$ 10.914,12</t>
  </si>
  <si>
    <t>R$ 5.589,57</t>
  </si>
  <si>
    <t>R$ 6.858,20</t>
  </si>
  <si>
    <t>R$ 48.420,88</t>
  </si>
  <si>
    <t>R$ 12.247,53</t>
  </si>
  <si>
    <t>R$ 14.623,16</t>
  </si>
  <si>
    <t>R$ 46.513,11</t>
  </si>
  <si>
    <t>R$ 34.775,18</t>
  </si>
  <si>
    <t>R$ 22.296,95</t>
  </si>
  <si>
    <t>R$ 29.134,75</t>
  </si>
  <si>
    <t>R$ 7.892,90</t>
  </si>
  <si>
    <t>R$ 36.065,35</t>
  </si>
  <si>
    <t>R$ 42.814,98</t>
  </si>
  <si>
    <t>R$ 33.890,19</t>
  </si>
  <si>
    <t>R$ 44.627,28</t>
  </si>
  <si>
    <t>R$ 31.238,41</t>
  </si>
  <si>
    <t>R$ 49.847,69</t>
  </si>
  <si>
    <t>R$ 26.387,91</t>
  </si>
  <si>
    <t>R$ 27.752,60</t>
  </si>
  <si>
    <t>R$ 35.132,56</t>
  </si>
  <si>
    <t>R$ 38.566,54</t>
  </si>
  <si>
    <t>R$ 41.043,97</t>
  </si>
  <si>
    <t>R$ 12.333,50</t>
  </si>
  <si>
    <t>R$ 30.942,35</t>
  </si>
  <si>
    <t>R$ 41.405,75</t>
  </si>
  <si>
    <t>R$ 11.328,51</t>
  </si>
  <si>
    <t>R$ 42.990,68</t>
  </si>
  <si>
    <t>R$ 28.244,88</t>
  </si>
  <si>
    <t>R$ 49.883,89</t>
  </si>
  <si>
    <t>R$ 38.083,61</t>
  </si>
  <si>
    <t>R$ 34.232,65</t>
  </si>
  <si>
    <t>R$ 20.409,26</t>
  </si>
  <si>
    <t>R$ 36.571,13</t>
  </si>
  <si>
    <t>R$ 12.271,51</t>
  </si>
  <si>
    <t>R$ 21.984,50</t>
  </si>
  <si>
    <t>R$ 32.123,81</t>
  </si>
  <si>
    <t>R$ 47.810,75</t>
  </si>
  <si>
    <t>R$ 38.305,79</t>
  </si>
  <si>
    <t>R$ 9.835,81</t>
  </si>
  <si>
    <t>R$ 19.561,18</t>
  </si>
  <si>
    <t>R$ 39.333,32</t>
  </si>
  <si>
    <t>R$ 19.390,37</t>
  </si>
  <si>
    <t>R$ 22.115,95</t>
  </si>
  <si>
    <t>R$ 10.165,60</t>
  </si>
  <si>
    <t>R$ 35.469,71</t>
  </si>
  <si>
    <t>R$ 6.299,63</t>
  </si>
  <si>
    <t>R$ 43.610,28</t>
  </si>
  <si>
    <t>R$ 49.559,82</t>
  </si>
  <si>
    <t>R$ 30.515,55</t>
  </si>
  <si>
    <t>R$ 25.326,31</t>
  </si>
  <si>
    <t>R$ 48.055,75</t>
  </si>
  <si>
    <t>R$ 34.773,92</t>
  </si>
  <si>
    <t>R$ 40.964,80</t>
  </si>
  <si>
    <t>R$ 39.515,32</t>
  </si>
  <si>
    <t>R$ 12.842,81</t>
  </si>
  <si>
    <t>R$ 27.673,24</t>
  </si>
  <si>
    <t>R$ 5.316,33</t>
  </si>
  <si>
    <t>R$ 6.783,07</t>
  </si>
  <si>
    <t>R$ 23.179,91</t>
  </si>
  <si>
    <t>R$ 7.830,54</t>
  </si>
  <si>
    <t>R$ 37.448,59</t>
  </si>
  <si>
    <t>R$ 5.092,19</t>
  </si>
  <si>
    <t>R$ 41.449,93</t>
  </si>
  <si>
    <t>R$ 17.203,34</t>
  </si>
  <si>
    <t>R$ 28.825,28</t>
  </si>
  <si>
    <t>R$ 20.071,39</t>
  </si>
  <si>
    <t>R$ 21.347,58</t>
  </si>
  <si>
    <t>R$ 30.860,37</t>
  </si>
  <si>
    <t>R$ 42.868,00</t>
  </si>
  <si>
    <t>R$ 37.232,39</t>
  </si>
  <si>
    <t>R$ 4.583,48</t>
  </si>
  <si>
    <t>R$ 49.177,12</t>
  </si>
  <si>
    <t>R$ 6.709,99</t>
  </si>
  <si>
    <t>R$ 46.469,89</t>
  </si>
  <si>
    <t>R$ 20.163,29</t>
  </si>
  <si>
    <t>R$ 17.819,99</t>
  </si>
  <si>
    <t>R$ 25.849,81</t>
  </si>
  <si>
    <t>R$ 45.967,09</t>
  </si>
  <si>
    <t>R$ 839,60</t>
  </si>
  <si>
    <t>R$ 18.304,16</t>
  </si>
  <si>
    <t>R$ 7.447,11</t>
  </si>
  <si>
    <t>R$ 22.717,83</t>
  </si>
  <si>
    <t>R$ 46.793,76</t>
  </si>
  <si>
    <t>R$ 41.082,72</t>
  </si>
  <si>
    <t>R$ 20.778,75</t>
  </si>
  <si>
    <t>R$ 4.192,23</t>
  </si>
  <si>
    <t>R$ 45.596,60</t>
  </si>
  <si>
    <t>R$ 20.905,00</t>
  </si>
  <si>
    <t>R$ 42.900,91</t>
  </si>
  <si>
    <t>R$ 12.768,95</t>
  </si>
  <si>
    <t>R$ 6.954,57</t>
  </si>
  <si>
    <t>R$ 4.899,91</t>
  </si>
  <si>
    <t>R$ 1.007,46</t>
  </si>
  <si>
    <t>R$ 15.182,88</t>
  </si>
  <si>
    <t>R$ 36.461,06</t>
  </si>
  <si>
    <t>R$ 48.502,15</t>
  </si>
  <si>
    <t>R$ 34.573,04</t>
  </si>
  <si>
    <t>R$ 47.542,15</t>
  </si>
  <si>
    <t>R$ 14.963,54</t>
  </si>
  <si>
    <t>R$ 20.738,44</t>
  </si>
  <si>
    <t>R$ 7.723,66</t>
  </si>
  <si>
    <t>R$ 40.164,07</t>
  </si>
  <si>
    <t>R$ 32.137,90</t>
  </si>
  <si>
    <t>R$ 8.895,31</t>
  </si>
  <si>
    <t>R$ 42.793,83</t>
  </si>
  <si>
    <t>R$ 8.003,39</t>
  </si>
  <si>
    <t>R$ 43.070,03</t>
  </si>
  <si>
    <t>R$ 33.462,22</t>
  </si>
  <si>
    <t>R$ 5.042,37</t>
  </si>
  <si>
    <t>R$ 6.471,34</t>
  </si>
  <si>
    <t>R$ 31.268,33</t>
  </si>
  <si>
    <t>R$ 33.576,01</t>
  </si>
  <si>
    <t>R$ 46.795,39</t>
  </si>
  <si>
    <t>R$ 2.584,80</t>
  </si>
  <si>
    <t>R$ 43.025,84</t>
  </si>
  <si>
    <t>R$ 21.954,17</t>
  </si>
  <si>
    <t>R$ 34.727,85</t>
  </si>
  <si>
    <t>R$ 22.848,61</t>
  </si>
  <si>
    <t>R$ 34.531,89</t>
  </si>
  <si>
    <t>R$ 47.130,52</t>
  </si>
  <si>
    <t>R$ 13.836,55</t>
  </si>
  <si>
    <t>R$ 10.782,81</t>
  </si>
  <si>
    <t>R$ 41.011,52</t>
  </si>
  <si>
    <t>R$ 5.524,30</t>
  </si>
  <si>
    <t>R$ 41.318,08</t>
  </si>
  <si>
    <t>R$ 1.433,70</t>
  </si>
  <si>
    <t>R$ 42.833,29</t>
  </si>
  <si>
    <t>R$ 18.353,04</t>
  </si>
  <si>
    <t>R$ 8.825,75</t>
  </si>
  <si>
    <t>R$ 8.291,75</t>
  </si>
  <si>
    <t>R$ 23.314,98</t>
  </si>
  <si>
    <t>R$ 6.849,58</t>
  </si>
  <si>
    <t>R$ 10.746,65</t>
  </si>
  <si>
    <t>R$ 6.572,96</t>
  </si>
  <si>
    <t>R$ 21.727,04</t>
  </si>
  <si>
    <t>R$ 46.602,51</t>
  </si>
  <si>
    <t>R$ 48.322,29</t>
  </si>
  <si>
    <t>R$ 1.515,00</t>
  </si>
  <si>
    <t>R$ 31.815,74</t>
  </si>
  <si>
    <t>R$ 22.537,11</t>
  </si>
  <si>
    <t>R$ 48.254,38</t>
  </si>
  <si>
    <t>R$ 37.772,46</t>
  </si>
  <si>
    <t>R$ 34.403,28</t>
  </si>
  <si>
    <t>R$ 4.475,94</t>
  </si>
  <si>
    <t>R$ 3.517,80</t>
  </si>
  <si>
    <t>R$ 6.508,54</t>
  </si>
  <si>
    <t>R$ 3.007,37</t>
  </si>
  <si>
    <t>R$ 49.284,25</t>
  </si>
  <si>
    <t>R$ 38.247,19</t>
  </si>
  <si>
    <t>R$ 20.367,68</t>
  </si>
  <si>
    <t>R$ 37.794,71</t>
  </si>
  <si>
    <t>R$ 35.938,43</t>
  </si>
  <si>
    <t>R$ 12.512,69</t>
  </si>
  <si>
    <t>R$ 11.271,16</t>
  </si>
  <si>
    <t>R$ 24.619,73</t>
  </si>
  <si>
    <t>R$ 14.524,01</t>
  </si>
  <si>
    <t>R$ 37.402,91</t>
  </si>
  <si>
    <t>R$ 25.627,47</t>
  </si>
  <si>
    <t>R$ 4.473,36</t>
  </si>
  <si>
    <t>R$ 48.641,02</t>
  </si>
  <si>
    <t>R$ 44.772,53</t>
  </si>
  <si>
    <t>R$ 47.972,18</t>
  </si>
  <si>
    <t>R$ 35.836,32</t>
  </si>
  <si>
    <t>R$ 17.785,64</t>
  </si>
  <si>
    <t>R$ 6.041,39</t>
  </si>
  <si>
    <t>R$ 47.382,03</t>
  </si>
  <si>
    <t>R$ 41.477,12</t>
  </si>
  <si>
    <t>R$ 20.791,67</t>
  </si>
  <si>
    <t>R$ 15.773,17</t>
  </si>
  <si>
    <t>R$ 4.881,37</t>
  </si>
  <si>
    <t>R$ 23.876,43</t>
  </si>
  <si>
    <t>R$ 26.283,78</t>
  </si>
  <si>
    <t>R$ 1.425,53</t>
  </si>
  <si>
    <t>R$ 11.995,38</t>
  </si>
  <si>
    <t>R$ 45.252,20</t>
  </si>
  <si>
    <t>R$ 10.900,79</t>
  </si>
  <si>
    <t>R$ 4.341,88</t>
  </si>
  <si>
    <t>R$ 27.123,52</t>
  </si>
  <si>
    <t>R$ 16.308,09</t>
  </si>
  <si>
    <t>R$ 26.437,44</t>
  </si>
  <si>
    <t>R$ 29.594,33</t>
  </si>
  <si>
    <t>R$ 29.668,22</t>
  </si>
  <si>
    <t>R$ 8.609,49</t>
  </si>
  <si>
    <t>R$ 42.868,33</t>
  </si>
  <si>
    <t>R$ 19.920,61</t>
  </si>
  <si>
    <t>R$ 13.979,02</t>
  </si>
  <si>
    <t>R$ 41.824,83</t>
  </si>
  <si>
    <t>R$ 13.164,16</t>
  </si>
  <si>
    <t>R$ 24.475,82</t>
  </si>
  <si>
    <t>R$ 4.528,86</t>
  </si>
  <si>
    <t>R$ 26.768,40</t>
  </si>
  <si>
    <t>R$ 36.499,10</t>
  </si>
  <si>
    <t>R$ 6.294,72</t>
  </si>
  <si>
    <t>R$ 15.719,84</t>
  </si>
  <si>
    <t>R$ 20.820,00</t>
  </si>
  <si>
    <t>R$ 7.570,04</t>
  </si>
  <si>
    <t>R$ 25.868,40</t>
  </si>
  <si>
    <t>R$ 29.048,91</t>
  </si>
  <si>
    <t>R$ 10.531,00</t>
  </si>
  <si>
    <t>R$ 42.980,22</t>
  </si>
  <si>
    <t>R$ 42.511,75</t>
  </si>
  <si>
    <t>R$ 41.837,06</t>
  </si>
  <si>
    <t>R$ 25.201,74</t>
  </si>
  <si>
    <t>R$ 28.228,02</t>
  </si>
  <si>
    <t>R$ 10.478,49</t>
  </si>
  <si>
    <t>R$ 1.570,78</t>
  </si>
  <si>
    <t>R$ 47.008,68</t>
  </si>
  <si>
    <t>R$ 46.832,41</t>
  </si>
  <si>
    <t>R$ 7.091,98</t>
  </si>
  <si>
    <t>R$ 21.085,58</t>
  </si>
  <si>
    <t>R$ 33.582,95</t>
  </si>
  <si>
    <t>R$ 27.440,95</t>
  </si>
  <si>
    <t>R$ 3.662,60</t>
  </si>
  <si>
    <t>R$ 43.291,33</t>
  </si>
  <si>
    <t>R$ 16.413,50</t>
  </si>
  <si>
    <t>R$ 48.916,87</t>
  </si>
  <si>
    <t>R$ 20.154,25</t>
  </si>
  <si>
    <t>R$ 47.367,08</t>
  </si>
  <si>
    <t>R$ 16.527,85</t>
  </si>
  <si>
    <t>R$ 44.715,69</t>
  </si>
  <si>
    <t>R$ 2.229,13</t>
  </si>
  <si>
    <t>R$ 42.879,78</t>
  </si>
  <si>
    <t>R$ 18.339,55</t>
  </si>
  <si>
    <t>R$ 33.975,00</t>
  </si>
  <si>
    <t>R$ 45.528,41</t>
  </si>
  <si>
    <t>R$ 9.847,87</t>
  </si>
  <si>
    <t>R$ 21.130,34</t>
  </si>
  <si>
    <t>R$ 28.148,87</t>
  </si>
  <si>
    <t>R$ 28.017,68</t>
  </si>
  <si>
    <t>R$ 49.838,10</t>
  </si>
  <si>
    <t>R$ 49.820,68</t>
  </si>
  <si>
    <t>R$ 23.518,18</t>
  </si>
  <si>
    <t>R$ 23.136,17</t>
  </si>
  <si>
    <t>R$ 46.071,91</t>
  </si>
  <si>
    <t>R$ 25.405,71</t>
  </si>
  <si>
    <t>R$ 33.675,67</t>
  </si>
  <si>
    <t>R$ 724,11</t>
  </si>
  <si>
    <t>R$ 21.013,47</t>
  </si>
  <si>
    <t>R$ 20.125,76</t>
  </si>
  <si>
    <t>R$ 20.713,13</t>
  </si>
  <si>
    <t>R$ 3.481,31</t>
  </si>
  <si>
    <t>R$ 35.679,33</t>
  </si>
  <si>
    <t>R$ 46.215,00</t>
  </si>
  <si>
    <t>R$ 16.297,17</t>
  </si>
  <si>
    <t>R$ 39.334,56</t>
  </si>
  <si>
    <t>R$ 19.600,90</t>
  </si>
  <si>
    <t>R$ 45.717,73</t>
  </si>
  <si>
    <t>R$ 37.773,02</t>
  </si>
  <si>
    <t>R$ 11.370,90</t>
  </si>
  <si>
    <t>R$ 17.933,54</t>
  </si>
  <si>
    <t>R$ 23.130,05</t>
  </si>
  <si>
    <t>R$ 5.144,43</t>
  </si>
  <si>
    <t>R$ 23.147,54</t>
  </si>
  <si>
    <t>R$ 28.029,37</t>
  </si>
  <si>
    <t>R$ 1.145,01</t>
  </si>
  <si>
    <t>R$ 48.202,63</t>
  </si>
  <si>
    <t>R$ 12.420,39</t>
  </si>
  <si>
    <t>R$ 44.950,37</t>
  </si>
  <si>
    <t>R$ 4.132,12</t>
  </si>
  <si>
    <t>R$ 44.730,59</t>
  </si>
  <si>
    <t>R$ 37.799,22</t>
  </si>
  <si>
    <t>R$ 39.501,16</t>
  </si>
  <si>
    <t>R$ 10.674,44</t>
  </si>
  <si>
    <t>R$ 35.439,81</t>
  </si>
  <si>
    <t>R$ 31.510,28</t>
  </si>
  <si>
    <t>R$ 28.105,18</t>
  </si>
  <si>
    <t>R$ 15.738,03</t>
  </si>
  <si>
    <t>R$ 36.294,89</t>
  </si>
  <si>
    <t>R$ 16.571,15</t>
  </si>
  <si>
    <t>R$ 44.623,12</t>
  </si>
  <si>
    <t>R$ 17.026,98</t>
  </si>
  <si>
    <t>R$ 49.961,73</t>
  </si>
  <si>
    <t>R$ 16.425,29</t>
  </si>
  <si>
    <t>R$ 40.020,11</t>
  </si>
  <si>
    <t>R$ 5.644,71</t>
  </si>
  <si>
    <t>R$ 16.479,06</t>
  </si>
  <si>
    <t>R$ 15.007,99</t>
  </si>
  <si>
    <t>R$ 30.802,80</t>
  </si>
  <si>
    <t>R$ 37.460,61</t>
  </si>
  <si>
    <t>R$ 33.542,86</t>
  </si>
  <si>
    <t>R$ 4.307,53</t>
  </si>
  <si>
    <t>R$ 5.286,39</t>
  </si>
  <si>
    <t>R$ 18.018,99</t>
  </si>
  <si>
    <t>R$ 9.044,99</t>
  </si>
  <si>
    <t>R$ 31.850,88</t>
  </si>
  <si>
    <t>R$ 39.576,64</t>
  </si>
  <si>
    <t>R$ 17.600,44</t>
  </si>
  <si>
    <t>R$ 6.306,57</t>
  </si>
  <si>
    <t>R$ 48.261,59</t>
  </si>
  <si>
    <t>R$ 24.352,10</t>
  </si>
  <si>
    <t>R$ 49.602,08</t>
  </si>
  <si>
    <t>R$ 5.714,18</t>
  </si>
  <si>
    <t>R$ 14.425,22</t>
  </si>
  <si>
    <t>R$ 29.403,79</t>
  </si>
  <si>
    <t>R$ 6.160,62</t>
  </si>
  <si>
    <t>R$ 26.617,89</t>
  </si>
  <si>
    <t>R$ 1.814,14</t>
  </si>
  <si>
    <t>R$ 10.906,54</t>
  </si>
  <si>
    <t>R$ 35.265,02</t>
  </si>
  <si>
    <t>R$ 547,02</t>
  </si>
  <si>
    <t>R$ 16.974,72</t>
  </si>
  <si>
    <t>R$ 10.057,22</t>
  </si>
  <si>
    <t>R$ 9.792,59</t>
  </si>
  <si>
    <t>R$ 18.679,43</t>
  </si>
  <si>
    <t>R$ 14.101,63</t>
  </si>
  <si>
    <t>R$ 33.924,99</t>
  </si>
  <si>
    <t>R$ 23.790,42</t>
  </si>
  <si>
    <t>R$ 27.577,79</t>
  </si>
  <si>
    <t>R$ 21.516,42</t>
  </si>
  <si>
    <t>R$ 17.983,66</t>
  </si>
  <si>
    <t>R$ 14.409,00</t>
  </si>
  <si>
    <t>R$ 8.914,13</t>
  </si>
  <si>
    <t>R$ 5.827,00</t>
  </si>
  <si>
    <t>R$ 6.701,56</t>
  </si>
  <si>
    <t>R$ 45.740,19</t>
  </si>
  <si>
    <t>R$ 29.729,09</t>
  </si>
  <si>
    <t>R$ 31.649,51</t>
  </si>
  <si>
    <t>R$ 16.211,55</t>
  </si>
  <si>
    <t>R$ 27.238,13</t>
  </si>
  <si>
    <t>R$ 1.938,07</t>
  </si>
  <si>
    <t>R$ 31.906,86</t>
  </si>
  <si>
    <t>R$ 29.362,52</t>
  </si>
  <si>
    <t>R$ 18.837,51</t>
  </si>
  <si>
    <t>R$ 39.339,01</t>
  </si>
  <si>
    <t>R$ 7.184,04</t>
  </si>
  <si>
    <t>R$ 33.766,33</t>
  </si>
  <si>
    <t>R$ 6.591,83</t>
  </si>
  <si>
    <t>R$ 28.200,61</t>
  </si>
  <si>
    <t>R$ 18.497,28</t>
  </si>
  <si>
    <t>R$ 36.838,30</t>
  </si>
  <si>
    <t>R$ 2.157,27</t>
  </si>
  <si>
    <t>R$ 11.737,46</t>
  </si>
  <si>
    <t>R$ 37.571,01</t>
  </si>
  <si>
    <t>R$ 30.837,27</t>
  </si>
  <si>
    <t>R$ 17.192,63</t>
  </si>
  <si>
    <t>R$ 1.055,72</t>
  </si>
  <si>
    <t>R$ 25.597,42</t>
  </si>
  <si>
    <t>R$ 49.234,89</t>
  </si>
  <si>
    <t>R$ 35.689,53</t>
  </si>
  <si>
    <t>R$ 49.428,16</t>
  </si>
  <si>
    <t>R$ 18.256,24</t>
  </si>
  <si>
    <t>R$ 33.074,87</t>
  </si>
  <si>
    <t>R$ 8.629,55</t>
  </si>
  <si>
    <t>R$ 32.050,62</t>
  </si>
  <si>
    <t>R$ 16.190,46</t>
  </si>
  <si>
    <t>R$ 41.596,68</t>
  </si>
  <si>
    <t>R$ 27.602,27</t>
  </si>
  <si>
    <t>R$ 48.872,40</t>
  </si>
  <si>
    <t>R$ 33.308,90</t>
  </si>
  <si>
    <t>R$ 18.685,03</t>
  </si>
  <si>
    <t>R$ 21.895,27</t>
  </si>
  <si>
    <t>R$ 27.028,41</t>
  </si>
  <si>
    <t>R$ 46.681,93</t>
  </si>
  <si>
    <t>R$ 14.868,07</t>
  </si>
  <si>
    <t>R$ 23.940,99</t>
  </si>
  <si>
    <t>R$ 1.702,52</t>
  </si>
  <si>
    <t>R$ 27.644,51</t>
  </si>
  <si>
    <t>R$ 48.216,39</t>
  </si>
  <si>
    <t>R$ 48.901,79</t>
  </si>
  <si>
    <t>R$ 15.391,84</t>
  </si>
  <si>
    <t>R$ 38.321,01</t>
  </si>
  <si>
    <t>R$ 39.455,69</t>
  </si>
  <si>
    <t>R$ 46.909,33</t>
  </si>
  <si>
    <t>R$ 39.715,37</t>
  </si>
  <si>
    <t>R$ 33.084,36</t>
  </si>
  <si>
    <t>R$ 3.164,88</t>
  </si>
  <si>
    <t>R$ 42.452,11</t>
  </si>
  <si>
    <t>R$ 36.935,54</t>
  </si>
  <si>
    <t>R$ 6.706,17</t>
  </si>
  <si>
    <t>R$ 16.881,93</t>
  </si>
  <si>
    <t>R$ 24.969,02</t>
  </si>
  <si>
    <t>R$ 22.910,96</t>
  </si>
  <si>
    <t>R$ 9.685,42</t>
  </si>
  <si>
    <t>R$ 15.730,03</t>
  </si>
  <si>
    <t>R$ 6.285,92</t>
  </si>
  <si>
    <t>R$ 12.950,77</t>
  </si>
  <si>
    <t>R$ 44.119,58</t>
  </si>
  <si>
    <t>R$ 9.085,06</t>
  </si>
  <si>
    <t>R$ 14.111,34</t>
  </si>
  <si>
    <t>R$ 43.150,70</t>
  </si>
  <si>
    <t>R$ 1.654,05</t>
  </si>
  <si>
    <t>R$ 15.148,94</t>
  </si>
  <si>
    <t>R$ 36.885,03</t>
  </si>
  <si>
    <t>R$ 45.375,31</t>
  </si>
  <si>
    <t>R$ 23.531,23</t>
  </si>
  <si>
    <t>R$ 43.786,43</t>
  </si>
  <si>
    <t>R$ 36.765,76</t>
  </si>
  <si>
    <t>R$ 40.435,39</t>
  </si>
  <si>
    <t>R$ 14.180,57</t>
  </si>
  <si>
    <t>R$ 2.720,22</t>
  </si>
  <si>
    <t>R$ 32.638,08</t>
  </si>
  <si>
    <t>R$ 16.802,22</t>
  </si>
  <si>
    <t>R$ 40.335,73</t>
  </si>
  <si>
    <t>R$ 23.762,12</t>
  </si>
  <si>
    <t>R$ 661,25</t>
  </si>
  <si>
    <t>R$ 19.096,22</t>
  </si>
  <si>
    <t>R$ 34.595,96</t>
  </si>
  <si>
    <t>R$ 40.355,80</t>
  </si>
  <si>
    <t>R$ 8.659,27</t>
  </si>
  <si>
    <t>R$ 2.164,72</t>
  </si>
  <si>
    <t>R$ 16.001,12</t>
  </si>
  <si>
    <t>R$ 32.190,96</t>
  </si>
  <si>
    <t>R$ 19.783,78</t>
  </si>
  <si>
    <t>R$ 38.387,43</t>
  </si>
  <si>
    <t>R$ 13.704,58</t>
  </si>
  <si>
    <t>R$ 25.767,13</t>
  </si>
  <si>
    <t>R$ 47.118,69</t>
  </si>
  <si>
    <t>R$ 23.137,90</t>
  </si>
  <si>
    <t>R$ 30.785,14</t>
  </si>
  <si>
    <t>R$ 6.876,07</t>
  </si>
  <si>
    <t>R$ 16.034,37</t>
  </si>
  <si>
    <t>R$ 17.819,46</t>
  </si>
  <si>
    <t>R$ 8.786,63</t>
  </si>
  <si>
    <t>R$ 36.740,90</t>
  </si>
  <si>
    <t>R$ 43.983,71</t>
  </si>
  <si>
    <t>R$ 31.306,82</t>
  </si>
  <si>
    <t>R$ 1.768,25</t>
  </si>
  <si>
    <t>R$ 24.692,50</t>
  </si>
  <si>
    <t>R$ 4.765,07</t>
  </si>
  <si>
    <t>R$ 46.133,92</t>
  </si>
  <si>
    <t>R$ 7.205,98</t>
  </si>
  <si>
    <t>R$ 33.324,88</t>
  </si>
  <si>
    <t>R$ 48.434,66</t>
  </si>
  <si>
    <t>R$ 38.628,19</t>
  </si>
  <si>
    <t>R$ 42.680,29</t>
  </si>
  <si>
    <t>R$ 41.967,75</t>
  </si>
  <si>
    <t>R$ 18.527,59</t>
  </si>
  <si>
    <t>R$ 21.104,35</t>
  </si>
  <si>
    <t>R$ 35.583,22</t>
  </si>
  <si>
    <t>R$ 47.539,45</t>
  </si>
  <si>
    <t>R$ 16.320,13</t>
  </si>
  <si>
    <t>R$ 9.275,26</t>
  </si>
  <si>
    <t>R$ 20.309,82</t>
  </si>
  <si>
    <t>R$ 34.408,12</t>
  </si>
  <si>
    <t>R$ 19.681,05</t>
  </si>
  <si>
    <t>R$ 41.205,71</t>
  </si>
  <si>
    <t>R$ 32.335,00</t>
  </si>
  <si>
    <t>R$ 6.643,88</t>
  </si>
  <si>
    <t>R$ 27.725,57</t>
  </si>
  <si>
    <t>R$ 15.994,47</t>
  </si>
  <si>
    <t>R$ 12.714,00</t>
  </si>
  <si>
    <t>R$ 49.110,24</t>
  </si>
  <si>
    <t>R$ 34.615,01</t>
  </si>
  <si>
    <t>R$ 12.587,71</t>
  </si>
  <si>
    <t>R$ 11.082,04</t>
  </si>
  <si>
    <t>R$ 4.956,46</t>
  </si>
  <si>
    <t>R$ 1.723,30</t>
  </si>
  <si>
    <t>R$ 16.471,84</t>
  </si>
  <si>
    <t>R$ 13.216,11</t>
  </si>
  <si>
    <t>R$ 37.705,99</t>
  </si>
  <si>
    <t>R$ 11.738,78</t>
  </si>
  <si>
    <t>R$ 44.732,03</t>
  </si>
  <si>
    <t>R$ 38.579,97</t>
  </si>
  <si>
    <t>R$ 18.051,09</t>
  </si>
  <si>
    <t>R$ 22.412,50</t>
  </si>
  <si>
    <t>R$ 36.217,36</t>
  </si>
  <si>
    <t>R$ 12.751,87</t>
  </si>
  <si>
    <t>R$ 21.279,77</t>
  </si>
  <si>
    <t>R$ 42.671,86</t>
  </si>
  <si>
    <t>R$ 15.089,27</t>
  </si>
  <si>
    <t>R$ 47.707,49</t>
  </si>
  <si>
    <t>R$ 17.179,11</t>
  </si>
  <si>
    <t>R$ 19.262,97</t>
  </si>
  <si>
    <t>R$ 39.222,16</t>
  </si>
  <si>
    <t>R$ 32.748,64</t>
  </si>
  <si>
    <t>R$ 3.505,14</t>
  </si>
  <si>
    <t>R$ 44.305,48</t>
  </si>
  <si>
    <t>R$ 8.185,14</t>
  </si>
  <si>
    <t>R$ 18.182,77</t>
  </si>
  <si>
    <t>R$ 4.033,23</t>
  </si>
  <si>
    <t>R$ 32.291,95</t>
  </si>
  <si>
    <t>R$ 35.383,31</t>
  </si>
  <si>
    <t>R$ 29.965,84</t>
  </si>
  <si>
    <t>R$ 19.991,38</t>
  </si>
  <si>
    <t>R$ 11.520,12</t>
  </si>
  <si>
    <t>R$ 7.110,01</t>
  </si>
  <si>
    <t>R$ 45.256,93</t>
  </si>
  <si>
    <t>R$ 20.232,09</t>
  </si>
  <si>
    <t>R$ 4.851,48</t>
  </si>
  <si>
    <t>R$ 45.488,83</t>
  </si>
  <si>
    <t>R$ 6.028,03</t>
  </si>
  <si>
    <t>R$ 36.283,76</t>
  </si>
  <si>
    <t>R$ 42.953,34</t>
  </si>
  <si>
    <t>R$ 30.157,97</t>
  </si>
  <si>
    <t>R$ 28.422,56</t>
  </si>
  <si>
    <t>R$ 4.564,41</t>
  </si>
  <si>
    <t>R$ 48.209,54</t>
  </si>
  <si>
    <t>R$ 45.990,95</t>
  </si>
  <si>
    <t>R$ 34.930,70</t>
  </si>
  <si>
    <t>R$ 5.047,31</t>
  </si>
  <si>
    <t>R$ 1.687,08</t>
  </si>
  <si>
    <t>R$ 34.660,82</t>
  </si>
  <si>
    <t>R$ 45.427,98</t>
  </si>
  <si>
    <t>R$ 2.715,56</t>
  </si>
  <si>
    <t>R$ 11.083,32</t>
  </si>
  <si>
    <t>R$ 42.551,22</t>
  </si>
  <si>
    <t>R$ 37.818,03</t>
  </si>
  <si>
    <t>R$ 29.893,46</t>
  </si>
  <si>
    <t>R$ 31.629,08</t>
  </si>
  <si>
    <t>R$ 46.221,92</t>
  </si>
  <si>
    <t>R$ 27.394,09</t>
  </si>
  <si>
    <t>R$ 9.446,52</t>
  </si>
  <si>
    <t>R$ 35.354,05</t>
  </si>
  <si>
    <t>R$ 11.595,90</t>
  </si>
  <si>
    <t>R$ 22.626,08</t>
  </si>
  <si>
    <t>R$ 35.234,50</t>
  </si>
  <si>
    <t>R$ 41.674,87</t>
  </si>
  <si>
    <t>R$ 13.394,54</t>
  </si>
  <si>
    <t>R$ 24.085,86</t>
  </si>
  <si>
    <t>R$ 14.021,57</t>
  </si>
  <si>
    <t>R$ 24.801,87</t>
  </si>
  <si>
    <t>R$ 32.603,52</t>
  </si>
  <si>
    <t>R$ 44.638,74</t>
  </si>
  <si>
    <t>R$ 30.585,55</t>
  </si>
  <si>
    <t>R$ 29.774,83</t>
  </si>
  <si>
    <t>R$ 45.826,23</t>
  </si>
  <si>
    <t>R$ 27.737,43</t>
  </si>
  <si>
    <t>R$ 34.329,38</t>
  </si>
  <si>
    <t>R$ 27.157,19</t>
  </si>
  <si>
    <t>R$ 17.027,52</t>
  </si>
  <si>
    <t>R$ 23.836,59</t>
  </si>
  <si>
    <t>R$ 45.077,31</t>
  </si>
  <si>
    <t>R$ 29.296,50</t>
  </si>
  <si>
    <t>R$ 32.485,24</t>
  </si>
  <si>
    <t>R$ 12.513,43</t>
  </si>
  <si>
    <t>R$ 5.905,68</t>
  </si>
  <si>
    <t>R$ 21.717,76</t>
  </si>
  <si>
    <t>R$ 20.802,96</t>
  </si>
  <si>
    <t>R$ 30.307,24</t>
  </si>
  <si>
    <t>R$ 24.221,50</t>
  </si>
  <si>
    <t>R$ 34.790,76</t>
  </si>
  <si>
    <t>R$ 5.830,94</t>
  </si>
  <si>
    <t>R$ 39.493,77</t>
  </si>
  <si>
    <t>R$ 21.162,89</t>
  </si>
  <si>
    <t>R$ 45.193,81</t>
  </si>
  <si>
    <t>R$ 25.321,57</t>
  </si>
  <si>
    <t>R$ 3.026,40</t>
  </si>
  <si>
    <t>R$ 48.664,78</t>
  </si>
  <si>
    <t>R$ 7.209,08</t>
  </si>
  <si>
    <t>R$ 19.269,35</t>
  </si>
  <si>
    <t>R$ 21.488,30</t>
  </si>
  <si>
    <t>R$ 5.976,51</t>
  </si>
  <si>
    <t>R$ 43.511,84</t>
  </si>
  <si>
    <t>R$ 31.187,77</t>
  </si>
  <si>
    <t>R$ 22.945,91</t>
  </si>
  <si>
    <t>R$ 20.637,47</t>
  </si>
  <si>
    <t>R$ 37.105,26</t>
  </si>
  <si>
    <t>R$ 37.748,43</t>
  </si>
  <si>
    <t>R$ 40.556,55</t>
  </si>
  <si>
    <t>R$ 44.901,76</t>
  </si>
  <si>
    <t>R$ 39.898,88</t>
  </si>
  <si>
    <t>R$ 18.723,38</t>
  </si>
  <si>
    <t>R$ 48.331,10</t>
  </si>
  <si>
    <t>R$ 35.283,03</t>
  </si>
  <si>
    <t>R$ 18.624,66</t>
  </si>
  <si>
    <t>R$ 49.921,05</t>
  </si>
  <si>
    <t>R$ 29.134,34</t>
  </si>
  <si>
    <t>R$ 26.024,07</t>
  </si>
  <si>
    <t>R$ 18.998,46</t>
  </si>
  <si>
    <t>R$ 41.659,42</t>
  </si>
  <si>
    <t>R$ 18.237,10</t>
  </si>
  <si>
    <t>R$ 30.749,29</t>
  </si>
  <si>
    <t>R$ 26.500,58</t>
  </si>
  <si>
    <t>R$ 30.819,11</t>
  </si>
  <si>
    <t>R$ 41.502,24</t>
  </si>
  <si>
    <t>R$ 46.248,81</t>
  </si>
  <si>
    <t>R$ 45.324,46</t>
  </si>
  <si>
    <t>R$ 26.043,34</t>
  </si>
  <si>
    <t>R$ 14.417,49</t>
  </si>
  <si>
    <t>R$ 19.923,78</t>
  </si>
  <si>
    <t>R$ 47.520,42</t>
  </si>
  <si>
    <t>R$ 10.186,57</t>
  </si>
  <si>
    <t>R$ 45.095,32</t>
  </si>
  <si>
    <t>R$ 2.644,02</t>
  </si>
  <si>
    <t>R$ 20.369,76</t>
  </si>
  <si>
    <t>R$ 44.354,35</t>
  </si>
  <si>
    <t>R$ 15.618,83</t>
  </si>
  <si>
    <t>R$ 11.452,52</t>
  </si>
  <si>
    <t>R$ 19.828,46</t>
  </si>
  <si>
    <t>R$ 25.592,24</t>
  </si>
  <si>
    <t>R$ 39.701,34</t>
  </si>
  <si>
    <t>R$ 30.439,97</t>
  </si>
  <si>
    <t>R$ 2.542,64</t>
  </si>
  <si>
    <t>R$ 8.783,21</t>
  </si>
  <si>
    <t>R$ 22.224,24</t>
  </si>
  <si>
    <t>R$ 39.054,81</t>
  </si>
  <si>
    <t>R$ 24.238,20</t>
  </si>
  <si>
    <t>R$ 43.075,93</t>
  </si>
  <si>
    <t>R$ 12.285,18</t>
  </si>
  <si>
    <t>R$ 42.853,94</t>
  </si>
  <si>
    <t>R$ 28.454,12</t>
  </si>
  <si>
    <t>R$ 32.503,47</t>
  </si>
  <si>
    <t>R$ 5.463,17</t>
  </si>
  <si>
    <t>R$ 45.465,42</t>
  </si>
  <si>
    <t>R$ 22.216,72</t>
  </si>
  <si>
    <t>R$ 38.140,36</t>
  </si>
  <si>
    <t>R$ 11.346,69</t>
  </si>
  <si>
    <t>R$ 10.524,70</t>
  </si>
  <si>
    <t>R$ 17.377,24</t>
  </si>
  <si>
    <t>R$ 40.369,93</t>
  </si>
  <si>
    <t>R$ 40.546,02</t>
  </si>
  <si>
    <t>R$ 28.554,20</t>
  </si>
  <si>
    <t>R$ 40.033,19</t>
  </si>
  <si>
    <t>R$ 35.741,41</t>
  </si>
  <si>
    <t>R$ 36.236,46</t>
  </si>
  <si>
    <t>R$ 7.956,16</t>
  </si>
  <si>
    <t>R$ 7.317,54</t>
  </si>
  <si>
    <t>R$ 9.665,88</t>
  </si>
  <si>
    <t>R$ 12.475,39</t>
  </si>
  <si>
    <t>R$ 32.038,43</t>
  </si>
  <si>
    <t>R$ 11.190,24</t>
  </si>
  <si>
    <t>R$ 4.077,10</t>
  </si>
  <si>
    <t>R$ 32.479,64</t>
  </si>
  <si>
    <t>R$ 12.820,31</t>
  </si>
  <si>
    <t>R$ 3.683,83</t>
  </si>
  <si>
    <t>R$ 27.218,54</t>
  </si>
  <si>
    <t>R$ 25.349,17</t>
  </si>
  <si>
    <t>R$ 22.404,32</t>
  </si>
  <si>
    <t>R$ 27.527,44</t>
  </si>
  <si>
    <t>R$ 25.597,66</t>
  </si>
  <si>
    <t>R$ 17.427,25</t>
  </si>
  <si>
    <t>R$ 30.541,51</t>
  </si>
  <si>
    <t>R$ 13.251,32</t>
  </si>
  <si>
    <t>R$ 48.419,85</t>
  </si>
  <si>
    <t>R$ 20.666,78</t>
  </si>
  <si>
    <t>R$ 47.630,93</t>
  </si>
  <si>
    <t>R$ 19.711,94</t>
  </si>
  <si>
    <t>R$ 35.989,03</t>
  </si>
  <si>
    <t>R$ 36.323,27</t>
  </si>
  <si>
    <t>R$ 34.579,56</t>
  </si>
  <si>
    <t>R$ 41.324,74</t>
  </si>
  <si>
    <t>R$ 9.483,46</t>
  </si>
  <si>
    <t>R$ 45.775,90</t>
  </si>
  <si>
    <t>R$ 4.111,34</t>
  </si>
  <si>
    <t>R$ 38.749,12</t>
  </si>
  <si>
    <t>R$ 869,28</t>
  </si>
  <si>
    <t>R$ 37.042,91</t>
  </si>
  <si>
    <t>R$ 26.071,19</t>
  </si>
  <si>
    <t>R$ 10.160,99</t>
  </si>
  <si>
    <t>R$ 23.225,56</t>
  </si>
  <si>
    <t>R$ 8.852,05</t>
  </si>
  <si>
    <t>R$ 39.127,67</t>
  </si>
  <si>
    <t>R$ 45.341,86</t>
  </si>
  <si>
    <t>R$ 27.463,70</t>
  </si>
  <si>
    <t>R$ 7.058,49</t>
  </si>
  <si>
    <t>R$ 44.061,17</t>
  </si>
  <si>
    <t>R$ 5.435,34</t>
  </si>
  <si>
    <t>R$ 38.168,74</t>
  </si>
  <si>
    <t>R$ 4.066,24</t>
  </si>
  <si>
    <t>R$ 29.660,07</t>
  </si>
  <si>
    <t>R$ 12.338,45</t>
  </si>
  <si>
    <t>R$ 38.648,84</t>
  </si>
  <si>
    <t>R$ 10.342,32</t>
  </si>
  <si>
    <t>R$ 15.298,93</t>
  </si>
  <si>
    <t>R$ 17.853,39</t>
  </si>
  <si>
    <t>R$ 49.358,52</t>
  </si>
  <si>
    <t>R$ 9.615,77</t>
  </si>
  <si>
    <t>R$ 10.296,10</t>
  </si>
  <si>
    <t>R$ 12.689,88</t>
  </si>
  <si>
    <t>R$ 27.155,89</t>
  </si>
  <si>
    <t>R$ 3.470,38</t>
  </si>
  <si>
    <t>R$ 44.580,24</t>
  </si>
  <si>
    <t>R$ 26.009,20</t>
  </si>
  <si>
    <t>R$ 15.223,33</t>
  </si>
  <si>
    <t>R$ 32.688,50</t>
  </si>
  <si>
    <t>R$ 43.234,20</t>
  </si>
  <si>
    <t>R$ 31.231,90</t>
  </si>
  <si>
    <t>R$ 46.867,06</t>
  </si>
  <si>
    <t>R$ 39.024,97</t>
  </si>
  <si>
    <t>R$ 6.468,71</t>
  </si>
  <si>
    <t>R$ 20.960,64</t>
  </si>
  <si>
    <t>R$ 21.512,83</t>
  </si>
  <si>
    <t>R$ 14.005,79</t>
  </si>
  <si>
    <t>R$ 27.678,54</t>
  </si>
  <si>
    <t>R$ 622,64</t>
  </si>
  <si>
    <t>R$ 46.318,94</t>
  </si>
  <si>
    <t>R$ 46.974,61</t>
  </si>
  <si>
    <t>R$ 21.417,18</t>
  </si>
  <si>
    <t>R$ 14.397,73</t>
  </si>
  <si>
    <t>R$ 36.495,46</t>
  </si>
  <si>
    <t>R$ 32.689,08</t>
  </si>
  <si>
    <t>R$ 28.365,28</t>
  </si>
  <si>
    <t>R$ 3.140,30</t>
  </si>
  <si>
    <t>R$ 20.410,04</t>
  </si>
  <si>
    <t>R$ 32.959,76</t>
  </si>
  <si>
    <t>R$ 19.169,99</t>
  </si>
  <si>
    <t>R$ 22.278,38</t>
  </si>
  <si>
    <t>R$ 35.609,94</t>
  </si>
  <si>
    <t>R$ 32.803,32</t>
  </si>
  <si>
    <t>R$ 45.885,43</t>
  </si>
  <si>
    <t>R$ 37.300,98</t>
  </si>
  <si>
    <t>R$ 32.709,84</t>
  </si>
  <si>
    <t>R$ 43.060,72</t>
  </si>
  <si>
    <t>R$ 3.390,61</t>
  </si>
  <si>
    <t>R$ 5.385,24</t>
  </si>
  <si>
    <t>R$ 29.085,18</t>
  </si>
  <si>
    <t>R$ 33.634,51</t>
  </si>
  <si>
    <t>R$ 43.748,90</t>
  </si>
  <si>
    <t>R$ 11.794,40</t>
  </si>
  <si>
    <t>R$ 9.186,47</t>
  </si>
  <si>
    <t>R$ 46.130,23</t>
  </si>
  <si>
    <t>R$ 41.251,50</t>
  </si>
  <si>
    <t>R$ 47.209,17</t>
  </si>
  <si>
    <t>R$ 647,17</t>
  </si>
  <si>
    <t>R$ 41.981,96</t>
  </si>
  <si>
    <t>R$ 38.570,81</t>
  </si>
  <si>
    <t>R$ 12.451,00</t>
  </si>
  <si>
    <t>R$ 15.620,07</t>
  </si>
  <si>
    <t>R$ 23.417,18</t>
  </si>
  <si>
    <t>R$ 18.202,04</t>
  </si>
  <si>
    <t>R$ 46.569,76</t>
  </si>
  <si>
    <t>R$ 43.985,44</t>
  </si>
  <si>
    <t>R$ 47.021,69</t>
  </si>
  <si>
    <t>R$ 37.976,35</t>
  </si>
  <si>
    <t>R$ 1.694,63</t>
  </si>
  <si>
    <t>R$ 48.147,18</t>
  </si>
  <si>
    <t>R$ 28.895,72</t>
  </si>
  <si>
    <t>R$ 22.685,39</t>
  </si>
  <si>
    <t>R$ 22.973,14</t>
  </si>
  <si>
    <t>R$ 36.414,58</t>
  </si>
  <si>
    <t>R$ 9.360,22</t>
  </si>
  <si>
    <t>R$ 19.319,78</t>
  </si>
  <si>
    <t>R$ 41.819,64</t>
  </si>
  <si>
    <t>R$ 5.086,89</t>
  </si>
  <si>
    <t>R$ 26.565,54</t>
  </si>
  <si>
    <t>R$ 3.546,40</t>
  </si>
  <si>
    <t>R$ 25.432,53</t>
  </si>
  <si>
    <t>R$ 24.407,42</t>
  </si>
  <si>
    <t>R$ 35.040,00</t>
  </si>
  <si>
    <t>R$ 8.275,84</t>
  </si>
  <si>
    <t>R$ 45.588,55</t>
  </si>
  <si>
    <t>R$ 34.336,77</t>
  </si>
  <si>
    <t>R$ 2.645,80</t>
  </si>
  <si>
    <t>R$ 20.659,77</t>
  </si>
  <si>
    <t>R$ 38.908,60</t>
  </si>
  <si>
    <t>R$ 46.799,55</t>
  </si>
  <si>
    <t>R$ 35.007,38</t>
  </si>
  <si>
    <t>R$ 17.540,06</t>
  </si>
  <si>
    <t>R$ 9.721,80</t>
  </si>
  <si>
    <t>R$ 47.350,85</t>
  </si>
  <si>
    <t>R$ 16.474,11</t>
  </si>
  <si>
    <t>R$ 11.455,08</t>
  </si>
  <si>
    <t>R$ 43.123,11</t>
  </si>
  <si>
    <t>R$ 28.332,59</t>
  </si>
  <si>
    <t>R$ 15.336,68</t>
  </si>
  <si>
    <t>R$ 43.797,86</t>
  </si>
  <si>
    <t>R$ 45.642,38</t>
  </si>
  <si>
    <t>R$ 14.047,34</t>
  </si>
  <si>
    <t>R$ 28.587,90</t>
  </si>
  <si>
    <t>R$ 45.231,83</t>
  </si>
  <si>
    <t>R$ 24.882,61</t>
  </si>
  <si>
    <t>R$ 6.969,37</t>
  </si>
  <si>
    <t>R$ 33.185,61</t>
  </si>
  <si>
    <t>R$ 5.122,95</t>
  </si>
  <si>
    <t>R$ 22.695,20</t>
  </si>
  <si>
    <t>R$ 40.954,18</t>
  </si>
  <si>
    <t>R$ 38.382,10</t>
  </si>
  <si>
    <t>R$ 16.585,50</t>
  </si>
  <si>
    <t>R$ 32.777,03</t>
  </si>
  <si>
    <t>R$ 24.727,44</t>
  </si>
  <si>
    <t>R$ 28.470,14</t>
  </si>
  <si>
    <t>R$ 29.969,84</t>
  </si>
  <si>
    <t>R$ 14.769,92</t>
  </si>
  <si>
    <t>R$ 18.460,13</t>
  </si>
  <si>
    <t>R$ 23.731,47</t>
  </si>
  <si>
    <t>R$ 5.064,73</t>
  </si>
  <si>
    <t>R$ 15.319,21</t>
  </si>
  <si>
    <t>R$ 32.329,13</t>
  </si>
  <si>
    <t>R$ 4.099,64</t>
  </si>
  <si>
    <t>R$ 23.832,52</t>
  </si>
  <si>
    <t>R$ 11.426,69</t>
  </si>
  <si>
    <t>R$ 21.391,39</t>
  </si>
  <si>
    <t>R$ 29.149,45</t>
  </si>
  <si>
    <t>R$ 27.752,92</t>
  </si>
  <si>
    <t>R$ 20.581,14</t>
  </si>
  <si>
    <t>R$ 6.301,79</t>
  </si>
  <si>
    <t>R$ 25.463,80</t>
  </si>
  <si>
    <t>R$ 2.076,60</t>
  </si>
  <si>
    <t>R$ 5.000,25</t>
  </si>
  <si>
    <t>R$ 46.435,88</t>
  </si>
  <si>
    <t>R$ 39.555,30</t>
  </si>
  <si>
    <t>R$ 35.227,54</t>
  </si>
  <si>
    <t>R$ 23.542,04</t>
  </si>
  <si>
    <t>R$ 31.154,86</t>
  </si>
  <si>
    <t>R$ 1.119,93</t>
  </si>
  <si>
    <t>R$ 7.516,53</t>
  </si>
  <si>
    <t>R$ 37.449,13</t>
  </si>
  <si>
    <t>R$ 3.445,87</t>
  </si>
  <si>
    <t>R$ 45.063,33</t>
  </si>
  <si>
    <t>R$ 12.226,84</t>
  </si>
  <si>
    <t>R$ 13.410,97</t>
  </si>
  <si>
    <t>R$ 14.261,17</t>
  </si>
  <si>
    <t>R$ 34.228,34</t>
  </si>
  <si>
    <t>R$ 48.087,04</t>
  </si>
  <si>
    <t>R$ 15.924,06</t>
  </si>
  <si>
    <t>R$ 13.015,32</t>
  </si>
  <si>
    <t>R$ 20.421,54</t>
  </si>
  <si>
    <t>R$ 10.394,64</t>
  </si>
  <si>
    <t>R$ 14.612,32</t>
  </si>
  <si>
    <t>R$ 40.243,51</t>
  </si>
  <si>
    <t>R$ 20.709,96</t>
  </si>
  <si>
    <t>R$ 46.177,15</t>
  </si>
  <si>
    <t>R$ 19.562,90</t>
  </si>
  <si>
    <t>R$ 25.730,57</t>
  </si>
  <si>
    <t>R$ 12.655,76</t>
  </si>
  <si>
    <t>R$ 20.639,37</t>
  </si>
  <si>
    <t>R$ 29.922,75</t>
  </si>
  <si>
    <t>R$ 43.317,68</t>
  </si>
  <si>
    <t>R$ 16.513,22</t>
  </si>
  <si>
    <t>R$ 6.308,33</t>
  </si>
  <si>
    <t>R$ 18.500,64</t>
  </si>
  <si>
    <t>R$ 33.941,64</t>
  </si>
  <si>
    <t>R$ 9.039,24</t>
  </si>
  <si>
    <t>R$ 13.620,32</t>
  </si>
  <si>
    <t>R$ 35.580,87</t>
  </si>
  <si>
    <t>R$ 12.613,68</t>
  </si>
  <si>
    <t>R$ 46.621,68</t>
  </si>
  <si>
    <t>R$ 27.332,77</t>
  </si>
  <si>
    <t>R$ 31.243,59</t>
  </si>
  <si>
    <t>R$ 15.955,03</t>
  </si>
  <si>
    <t>R$ 1.190,45</t>
  </si>
  <si>
    <t>R$ 7.860,95</t>
  </si>
  <si>
    <t>R$ 35.459,71</t>
  </si>
  <si>
    <t>R$ 48.178,31</t>
  </si>
  <si>
    <t>R$ 47.759,13</t>
  </si>
  <si>
    <t>R$ 40.060,62</t>
  </si>
  <si>
    <t>R$ 34.712,49</t>
  </si>
  <si>
    <t>R$ 6.446,21</t>
  </si>
  <si>
    <t>R$ 14.880,87</t>
  </si>
  <si>
    <t>R$ 49.000,78</t>
  </si>
  <si>
    <t>R$ 14.466,45</t>
  </si>
  <si>
    <t>R$ 1.446,01</t>
  </si>
  <si>
    <t>R$ 4.180,44</t>
  </si>
  <si>
    <t>R$ 44.969,15</t>
  </si>
  <si>
    <t>R$ 49.392,06</t>
  </si>
  <si>
    <t>R$ 30.293,64</t>
  </si>
  <si>
    <t>R$ 38.287,76</t>
  </si>
  <si>
    <t>R$ 21.459,65</t>
  </si>
  <si>
    <t>R$ 19.009,95</t>
  </si>
  <si>
    <t>R$ 34.188,61</t>
  </si>
  <si>
    <t>R$ 38.988,35</t>
  </si>
  <si>
    <t>R$ 8.526,16</t>
  </si>
  <si>
    <t>R$ 520,24</t>
  </si>
  <si>
    <t>R$ 25.710,73</t>
  </si>
  <si>
    <t>R$ 11.906,11</t>
  </si>
  <si>
    <t>R$ 20.014,58</t>
  </si>
  <si>
    <t>R$ 16.104,49</t>
  </si>
  <si>
    <t>R$ 36.811,13</t>
  </si>
  <si>
    <t>R$ 19.751,04</t>
  </si>
  <si>
    <t>R$ 9.405,39</t>
  </si>
  <si>
    <t>R$ 8.997,92</t>
  </si>
  <si>
    <t>R$ 24.025,93</t>
  </si>
  <si>
    <t>R$ 9.675,35</t>
  </si>
  <si>
    <t>R$ 2.425,37</t>
  </si>
  <si>
    <t>R$ 23.327,26</t>
  </si>
  <si>
    <t>R$ 40.762,00</t>
  </si>
  <si>
    <t>R$ 26.983,87</t>
  </si>
  <si>
    <t>R$ 24.478,86</t>
  </si>
  <si>
    <t>R$ 21.389,39</t>
  </si>
  <si>
    <t>R$ 35.572,49</t>
  </si>
  <si>
    <t>R$ 38.594,65</t>
  </si>
  <si>
    <t>R$ 29.784,26</t>
  </si>
  <si>
    <t>R$ 26.976,06</t>
  </si>
  <si>
    <t>R$ 40.555,32</t>
  </si>
  <si>
    <t>R$ 35.788,31</t>
  </si>
  <si>
    <t>R$ 18.168,57</t>
  </si>
  <si>
    <t>R$ 42.033,30</t>
  </si>
  <si>
    <t>R$ 15.493,04</t>
  </si>
  <si>
    <t>R$ 997,79</t>
  </si>
  <si>
    <t>R$ 22.912,26</t>
  </si>
  <si>
    <t>R$ 12.218,97</t>
  </si>
  <si>
    <t>R$ 32.000,66</t>
  </si>
  <si>
    <t>R$ 48.971,55</t>
  </si>
  <si>
    <t>R$ 46.787,54</t>
  </si>
  <si>
    <t>R$ 21.165,73</t>
  </si>
  <si>
    <t>R$ 40.501,77</t>
  </si>
  <si>
    <t>R$ 25.587,46</t>
  </si>
  <si>
    <t>R$ 31.706,84</t>
  </si>
  <si>
    <t>R$ 46.494,64</t>
  </si>
  <si>
    <t>R$ 11.762,32</t>
  </si>
  <si>
    <t>R$ 9.170,78</t>
  </si>
  <si>
    <t>R$ 3.792,54</t>
  </si>
  <si>
    <t>R$ 46.379,28</t>
  </si>
  <si>
    <t>R$ 26.713,06</t>
  </si>
  <si>
    <t>R$ 7.324,43</t>
  </si>
  <si>
    <t>R$ 29.725,63</t>
  </si>
  <si>
    <t>R$ 20.403,26</t>
  </si>
  <si>
    <t>R$ 2.620,00</t>
  </si>
  <si>
    <t>R$ 29.402,92</t>
  </si>
  <si>
    <t>R$ 45.541,49</t>
  </si>
  <si>
    <t>R$ 27.083,53</t>
  </si>
  <si>
    <t>R$ 41.215,07</t>
  </si>
  <si>
    <t>R$ 19.947,56</t>
  </si>
  <si>
    <t>R$ 42.533,01</t>
  </si>
  <si>
    <t>R$ 18.469,73</t>
  </si>
  <si>
    <t>R$ 15.625,19</t>
  </si>
  <si>
    <t>R$ 27.389,00</t>
  </si>
  <si>
    <t>R$ 6.478,53</t>
  </si>
  <si>
    <t>R$ 22.897,26</t>
  </si>
  <si>
    <t>R$ 23.805,03</t>
  </si>
  <si>
    <t>R$ 27.094,63</t>
  </si>
  <si>
    <t>R$ 40.973,98</t>
  </si>
  <si>
    <t>R$ 14.505,71</t>
  </si>
  <si>
    <t>R$ 46.132,54</t>
  </si>
  <si>
    <t>R$ 29.846,19</t>
  </si>
  <si>
    <t>R$ 17.106,15</t>
  </si>
  <si>
    <t>R$ 20.056,27</t>
  </si>
  <si>
    <t>R$ 48.078,95</t>
  </si>
  <si>
    <t>R$ 24.422,47</t>
  </si>
  <si>
    <t>R$ 14.400,73</t>
  </si>
  <si>
    <t>R$ 8.980,38</t>
  </si>
  <si>
    <t>R$ 1.765,71</t>
  </si>
  <si>
    <t>R$ 40.263,35</t>
  </si>
  <si>
    <t>R$ 23.833,83</t>
  </si>
  <si>
    <t>R$ 45.873,05</t>
  </si>
  <si>
    <t>R$ 10.940,18</t>
  </si>
  <si>
    <t>R$ 10.714,24</t>
  </si>
  <si>
    <t>R$ 27.712,86</t>
  </si>
  <si>
    <t>R$ 14.321,15</t>
  </si>
  <si>
    <t>R$ 31.759,60</t>
  </si>
  <si>
    <t>R$ 47.566,83</t>
  </si>
  <si>
    <t>R$ 9.788,98</t>
  </si>
  <si>
    <t>R$ 38.263,46</t>
  </si>
  <si>
    <t>R$ 1.102,71</t>
  </si>
  <si>
    <t>R$ 26.794,04</t>
  </si>
  <si>
    <t>R$ 10.219,12</t>
  </si>
  <si>
    <t>R$ 37.830,85</t>
  </si>
  <si>
    <t>R$ 6.833,59</t>
  </si>
  <si>
    <t>R$ 11.289,25</t>
  </si>
  <si>
    <t>R$ 31.968,85</t>
  </si>
  <si>
    <t>R$ 49.276,42</t>
  </si>
  <si>
    <t>R$ 17.745,84</t>
  </si>
  <si>
    <t>R$ 35.148,57</t>
  </si>
  <si>
    <t>R$ 1.441,99</t>
  </si>
  <si>
    <t>R$ 37.660,45</t>
  </si>
  <si>
    <t>R$ 21.071,05</t>
  </si>
  <si>
    <t>R$ 42.016,38</t>
  </si>
  <si>
    <t>R$ 39.558,62</t>
  </si>
  <si>
    <t>R$ 42.428,90</t>
  </si>
  <si>
    <t>R$ 28.305,59</t>
  </si>
  <si>
    <t>R$ 11.855,91</t>
  </si>
  <si>
    <t>R$ 9.116,23</t>
  </si>
  <si>
    <t>R$ 34.334,15</t>
  </si>
  <si>
    <t>R$ 10.656,11</t>
  </si>
  <si>
    <t>R$ 34.047,21</t>
  </si>
  <si>
    <t>R$ 39.944,40</t>
  </si>
  <si>
    <t>R$ 49.814,90</t>
  </si>
  <si>
    <t>R$ 1.082,27</t>
  </si>
  <si>
    <t>R$ 16.039,42</t>
  </si>
  <si>
    <t>R$ 42.449,75</t>
  </si>
  <si>
    <t>R$ 2.789,24</t>
  </si>
  <si>
    <t>R$ 49.612,56</t>
  </si>
  <si>
    <t>R$ 16.395,79</t>
  </si>
  <si>
    <t>R$ 15.733,84</t>
  </si>
  <si>
    <t>R$ 41.577,66</t>
  </si>
  <si>
    <t>R$ 3.324,01</t>
  </si>
  <si>
    <t>R$ 25.474,84</t>
  </si>
  <si>
    <t>R$ 5.306,98</t>
  </si>
  <si>
    <t>R$ 10.248,91</t>
  </si>
  <si>
    <t>R$ 21.876,86</t>
  </si>
  <si>
    <t>R$ 43.719,43</t>
  </si>
  <si>
    <t>R$ 15.333,89</t>
  </si>
  <si>
    <t>R$ 17.418,50</t>
  </si>
  <si>
    <t>R$ 36.473,10</t>
  </si>
  <si>
    <t>R$ 49.201,08</t>
  </si>
  <si>
    <t>R$ 14.077,22</t>
  </si>
  <si>
    <t>R$ 42.390,88</t>
  </si>
  <si>
    <t>R$ 49.716,50</t>
  </si>
  <si>
    <t>R$ 22.443,79</t>
  </si>
  <si>
    <t>R$ 17.839,59</t>
  </si>
  <si>
    <t>R$ 43.427,15</t>
  </si>
  <si>
    <t>R$ 43.783,86</t>
  </si>
  <si>
    <t>R$ 34.983,18</t>
  </si>
  <si>
    <t>R$ 31.529,43</t>
  </si>
  <si>
    <t>R$ 39.728,34</t>
  </si>
  <si>
    <t>R$ 49.296,10</t>
  </si>
  <si>
    <t>R$ 18.035,16</t>
  </si>
  <si>
    <t>R$ 21.082,43</t>
  </si>
  <si>
    <t>R$ 10.965,04</t>
  </si>
  <si>
    <t>R$ 26.651,34</t>
  </si>
  <si>
    <t>R$ 39.772,76</t>
  </si>
  <si>
    <t>R$ 13.427,15</t>
  </si>
  <si>
    <t>R$ 3.638,23</t>
  </si>
  <si>
    <t>R$ 39.036,78</t>
  </si>
  <si>
    <t>R$ 47.720,16</t>
  </si>
  <si>
    <t>R$ 2.294,99</t>
  </si>
  <si>
    <t>R$ 41.831,12</t>
  </si>
  <si>
    <t>R$ 45.323,55</t>
  </si>
  <si>
    <t>R$ 14.829,62</t>
  </si>
  <si>
    <t>R$ 14.365,39</t>
  </si>
  <si>
    <t>R$ 20.859,72</t>
  </si>
  <si>
    <t>R$ 34.884,40</t>
  </si>
  <si>
    <t>R$ 29.952,78</t>
  </si>
  <si>
    <t>R$ 33.853,00</t>
  </si>
  <si>
    <t>R$ 19.583,48</t>
  </si>
  <si>
    <t>R$ 13.425,25</t>
  </si>
  <si>
    <t>R$ 7.482,87</t>
  </si>
  <si>
    <t>R$ 23.870,51</t>
  </si>
  <si>
    <t>R$ 13.387,25</t>
  </si>
  <si>
    <t>R$ 10.246,89</t>
  </si>
  <si>
    <t>R$ 2.064,93</t>
  </si>
  <si>
    <t>R$ 20.296,23</t>
  </si>
  <si>
    <t>R$ 26.771,07</t>
  </si>
  <si>
    <t>R$ 47.051,20</t>
  </si>
  <si>
    <t>R$ 737,81</t>
  </si>
  <si>
    <t>R$ 25.176,77</t>
  </si>
  <si>
    <t>R$ 15.862,45</t>
  </si>
  <si>
    <t>R$ 39.584,82</t>
  </si>
  <si>
    <t>R$ 34.441,33</t>
  </si>
  <si>
    <t>R$ 39.417,17</t>
  </si>
  <si>
    <t>R$ 47.460,54</t>
  </si>
  <si>
    <t>R$ 44.009,55</t>
  </si>
  <si>
    <t>R$ 1.690,25</t>
  </si>
  <si>
    <t>R$ 22.230,43</t>
  </si>
  <si>
    <t>R$ 38.251,56</t>
  </si>
  <si>
    <t>R$ 37.946,41</t>
  </si>
  <si>
    <t>R$ 27.770,84</t>
  </si>
  <si>
    <t>R$ 39.234,94</t>
  </si>
  <si>
    <t>R$ 30.404,17</t>
  </si>
  <si>
    <t>R$ 45.768,33</t>
  </si>
  <si>
    <t>R$ 48.582,13</t>
  </si>
  <si>
    <t>R$ 20.467,96</t>
  </si>
  <si>
    <t>R$ 14.279,90</t>
  </si>
  <si>
    <t>R$ 37.809,45</t>
  </si>
  <si>
    <t>R$ 2.597,24</t>
  </si>
  <si>
    <t>R$ 2.618,08</t>
  </si>
  <si>
    <t>R$ 20.928,18</t>
  </si>
  <si>
    <t>R$ 7.734,43</t>
  </si>
  <si>
    <t>R$ 7.399,91</t>
  </si>
  <si>
    <t>R$ 33.392,21</t>
  </si>
  <si>
    <t>R$ 38.670,75</t>
  </si>
  <si>
    <t>R$ 26.810,36</t>
  </si>
  <si>
    <t>R$ 19.708,52</t>
  </si>
  <si>
    <t>R$ 25.564,21</t>
  </si>
  <si>
    <t>R$ 41.512,40</t>
  </si>
  <si>
    <t>R$ 10.360,90</t>
  </si>
  <si>
    <t>R$ 23.849,43</t>
  </si>
  <si>
    <t>R$ 8.472,16</t>
  </si>
  <si>
    <t>R$ 47.152,57</t>
  </si>
  <si>
    <t>R$ 49.088,46</t>
  </si>
  <si>
    <t>R$ 1.349,56</t>
  </si>
  <si>
    <t>R$ 36.332,66</t>
  </si>
  <si>
    <t>R$ 22.535,25</t>
  </si>
  <si>
    <t>R$ 48.192,54</t>
  </si>
  <si>
    <t>R$ 40.024,65</t>
  </si>
  <si>
    <t>R$ 4.325,53</t>
  </si>
  <si>
    <t>R$ 34.883,13</t>
  </si>
  <si>
    <t>R$ 21.242,74</t>
  </si>
  <si>
    <t>R$ 19.910,57</t>
  </si>
  <si>
    <t>R$ 16.756,23</t>
  </si>
  <si>
    <t>R$ 17.763,95</t>
  </si>
  <si>
    <t>R$ 31.494,83</t>
  </si>
  <si>
    <t>R$ 34.440,00</t>
  </si>
  <si>
    <t>R$ 40.388,73</t>
  </si>
  <si>
    <t>R$ 46.921,23</t>
  </si>
  <si>
    <t>R$ 31.115,61</t>
  </si>
  <si>
    <t>R$ 20.066,18</t>
  </si>
  <si>
    <t>R$ 14.046,11</t>
  </si>
  <si>
    <t>R$ 48.563,65</t>
  </si>
  <si>
    <t>R$ 37.802,53</t>
  </si>
  <si>
    <t>R$ 24.923,90</t>
  </si>
  <si>
    <t>R$ 11.658,51</t>
  </si>
  <si>
    <t>R$ 49.021,41</t>
  </si>
  <si>
    <t>R$ 7.136,84</t>
  </si>
  <si>
    <t>R$ 4.835,97</t>
  </si>
  <si>
    <t>R$ 19.928,40</t>
  </si>
  <si>
    <t>R$ 43.223,88</t>
  </si>
  <si>
    <t>R$ 27.540,29</t>
  </si>
  <si>
    <t>R$ 33.072,20</t>
  </si>
  <si>
    <t>R$ 5.781,73</t>
  </si>
  <si>
    <t>R$ 34.595,86</t>
  </si>
  <si>
    <t>R$ 25.098,61</t>
  </si>
  <si>
    <t>R$ 16.574,04</t>
  </si>
  <si>
    <t>R$ 47.040,67</t>
  </si>
  <si>
    <t>R$ 42.813,06</t>
  </si>
  <si>
    <t>R$ 27.144,03</t>
  </si>
  <si>
    <t>R$ 31.866,58</t>
  </si>
  <si>
    <t>R$ 47.194,29</t>
  </si>
  <si>
    <t>R$ 28.829,98</t>
  </si>
  <si>
    <t>R$ 24.278,54</t>
  </si>
  <si>
    <t>R$ 36.110,53</t>
  </si>
  <si>
    <t>R$ 34.305,93</t>
  </si>
  <si>
    <t>R$ 18.368,07</t>
  </si>
  <si>
    <t>R$ 39.549,82</t>
  </si>
  <si>
    <t>R$ 42.116,03</t>
  </si>
  <si>
    <t>R$ 8.182,56</t>
  </si>
  <si>
    <t>R$ 9.352,65</t>
  </si>
  <si>
    <t>R$ 22.390,70</t>
  </si>
  <si>
    <t>R$ 13.728,28</t>
  </si>
  <si>
    <t>R$ 45.637,61</t>
  </si>
  <si>
    <t>R$ 42.478,96</t>
  </si>
  <si>
    <t>R$ 33.834,53</t>
  </si>
  <si>
    <t>R$ 18.972,15</t>
  </si>
  <si>
    <t>R$ 15.063,50</t>
  </si>
  <si>
    <t>R$ 4.203,64</t>
  </si>
  <si>
    <t>R$ 45.041,84</t>
  </si>
  <si>
    <t>R$ 29.837,71</t>
  </si>
  <si>
    <t>R$ 33.636,06</t>
  </si>
  <si>
    <t>R$ 12.939,71</t>
  </si>
  <si>
    <t>R$ 9.791,27</t>
  </si>
  <si>
    <t>R$ 48.175,44</t>
  </si>
  <si>
    <t>R$ 9.929,44</t>
  </si>
  <si>
    <t>R$ 5.360,26</t>
  </si>
  <si>
    <t>R$ 40.364,95</t>
  </si>
  <si>
    <t>R$ 32.898,77</t>
  </si>
  <si>
    <t>R$ 44.249,51</t>
  </si>
  <si>
    <t>R$ 30.367,50</t>
  </si>
  <si>
    <t>R$ 23.595,09</t>
  </si>
  <si>
    <t>R$ 13.462,63</t>
  </si>
  <si>
    <t>R$ 27.643,31</t>
  </si>
  <si>
    <t>R$ 10.000,99</t>
  </si>
  <si>
    <t>R$ 12.156,26</t>
  </si>
  <si>
    <t>R$ 31.901,97</t>
  </si>
  <si>
    <t>R$ 35.420,52</t>
  </si>
  <si>
    <t>R$ 36.718,86</t>
  </si>
  <si>
    <t>R$ 7.650,10</t>
  </si>
  <si>
    <t>R$ 20.651,98</t>
  </si>
  <si>
    <t>R$ 17.722,86</t>
  </si>
  <si>
    <t>R$ 13.752,07</t>
  </si>
  <si>
    <t>R$ 20.956,36</t>
  </si>
  <si>
    <t>R$ 31.977,32</t>
  </si>
  <si>
    <t>R$ 3.128,12</t>
  </si>
  <si>
    <t>R$ 31.130,68</t>
  </si>
  <si>
    <t>R$ 32.562,71</t>
  </si>
  <si>
    <t>R$ 9.712,86</t>
  </si>
  <si>
    <t>R$ 48.993,07</t>
  </si>
  <si>
    <t>R$ 10.108,50</t>
  </si>
  <si>
    <t>R$ 26.203,14</t>
  </si>
  <si>
    <t>R$ 21.468,49</t>
  </si>
  <si>
    <t>R$ 4.323,51</t>
  </si>
  <si>
    <t>R$ 34.489,57</t>
  </si>
  <si>
    <t>R$ 35.932,19</t>
  </si>
  <si>
    <t>R$ 33.858,90</t>
  </si>
  <si>
    <t>R$ 16.020,58</t>
  </si>
  <si>
    <t>R$ 44.923,42</t>
  </si>
  <si>
    <t>R$ 40.256,17</t>
  </si>
  <si>
    <t>R$ 34.492,11</t>
  </si>
  <si>
    <t>R$ 8.188,93</t>
  </si>
  <si>
    <t>R$ 12.946,27</t>
  </si>
  <si>
    <t>R$ 32.455,68</t>
  </si>
  <si>
    <t>R$ 5.221,60</t>
  </si>
  <si>
    <t>R$ 36.605,93</t>
  </si>
  <si>
    <t>R$ 12.663,73</t>
  </si>
  <si>
    <t>R$ 30.857,12</t>
  </si>
  <si>
    <t>R$ 40.543,69</t>
  </si>
  <si>
    <t>R$ 6.949,01</t>
  </si>
  <si>
    <t>R$ 9.443,65</t>
  </si>
  <si>
    <t>R$ 24.709,36</t>
  </si>
  <si>
    <t>R$ 26.500,90</t>
  </si>
  <si>
    <t>R$ 7.230,98</t>
  </si>
  <si>
    <t>R$ 47.147,46</t>
  </si>
  <si>
    <t>R$ 13.036,30</t>
  </si>
  <si>
    <t>R$ 15.274,16</t>
  </si>
  <si>
    <t>R$ 36.722,69</t>
  </si>
  <si>
    <t>R$ 48.545,27</t>
  </si>
  <si>
    <t>R$ 19.007,17</t>
  </si>
  <si>
    <t>R$ 49.779,28</t>
  </si>
  <si>
    <t>R$ 4.878,16</t>
  </si>
  <si>
    <t>R$ 33.823,07</t>
  </si>
  <si>
    <t>R$ 48.217,95</t>
  </si>
  <si>
    <t>R$ 35.514,65</t>
  </si>
  <si>
    <t>R$ 7.233,96</t>
  </si>
  <si>
    <t>R$ 5.065,64</t>
  </si>
  <si>
    <t>R$ 22.743,63</t>
  </si>
  <si>
    <t>R$ 7.004,08</t>
  </si>
  <si>
    <t>R$ 41.964,50</t>
  </si>
  <si>
    <t>R$ 2.375,72</t>
  </si>
  <si>
    <t>R$ 10.817,37</t>
  </si>
  <si>
    <t>R$ 19.765,03</t>
  </si>
  <si>
    <t>R$ 19.422,98</t>
  </si>
  <si>
    <t>R$ 22.362,91</t>
  </si>
  <si>
    <t>R$ 19.784,17</t>
  </si>
  <si>
    <t>R$ 15.263,97</t>
  </si>
  <si>
    <t>R$ 1.964,47</t>
  </si>
  <si>
    <t>R$ 33.280,00</t>
  </si>
  <si>
    <t>R$ 22.736,64</t>
  </si>
  <si>
    <t>R$ 46.604,85</t>
  </si>
  <si>
    <t>R$ 34.071,75</t>
  </si>
  <si>
    <t>R$ 43.351,67</t>
  </si>
  <si>
    <t>R$ 16.066,16</t>
  </si>
  <si>
    <t>R$ 19.423,17</t>
  </si>
  <si>
    <t>R$ 30.320,53</t>
  </si>
  <si>
    <t>R$ 18.857,44</t>
  </si>
  <si>
    <t>R$ 2.631,66</t>
  </si>
  <si>
    <t>R$ 6.767,68</t>
  </si>
  <si>
    <t>R$ 42.586,96</t>
  </si>
  <si>
    <t>R$ 29.252,69</t>
  </si>
  <si>
    <t>R$ 9.382,03</t>
  </si>
  <si>
    <t>R$ 36.572,94</t>
  </si>
  <si>
    <t>R$ 16.150,87</t>
  </si>
  <si>
    <t>R$ 21.309,29</t>
  </si>
  <si>
    <t>R$ 7.800,04</t>
  </si>
  <si>
    <t>R$ 34.139,04</t>
  </si>
  <si>
    <t>R$ 16.298,96</t>
  </si>
  <si>
    <t>R$ 26.177,25</t>
  </si>
  <si>
    <t>R$ 22.015,43</t>
  </si>
  <si>
    <t>R$ 37.769,05</t>
  </si>
  <si>
    <t>R$ 48.161,94</t>
  </si>
  <si>
    <t>R$ 10.824,05</t>
  </si>
  <si>
    <t>R$ 39.825,65</t>
  </si>
  <si>
    <t>R$ 47.440,37</t>
  </si>
  <si>
    <t>R$ 28.007,06</t>
  </si>
  <si>
    <t>R$ 38.598,57</t>
  </si>
  <si>
    <t>R$ 15.244,76</t>
  </si>
  <si>
    <t>R$ 4.078,51</t>
  </si>
  <si>
    <t>R$ 43.602,03</t>
  </si>
  <si>
    <t>R$ 30.629,30</t>
  </si>
  <si>
    <t>R$ 16.720,72</t>
  </si>
  <si>
    <t>R$ 29.248,64</t>
  </si>
  <si>
    <t>R$ 47.334,86</t>
  </si>
  <si>
    <t>R$ 10.518,66</t>
  </si>
  <si>
    <t>R$ 11.090,77</t>
  </si>
  <si>
    <t>R$ 36.432,95</t>
  </si>
  <si>
    <t>R$ 6.288,64</t>
  </si>
  <si>
    <t>R$ 33.471,63</t>
  </si>
  <si>
    <t>R$ 41.131,49</t>
  </si>
  <si>
    <t>R$ 34.022,90</t>
  </si>
  <si>
    <t>R$ 44.710,35</t>
  </si>
  <si>
    <t>R$ 40.886,78</t>
  </si>
  <si>
    <t>R$ 28.400,77</t>
  </si>
  <si>
    <t>R$ 49.406,32</t>
  </si>
  <si>
    <t>R$ 16.802,10</t>
  </si>
  <si>
    <t>R$ 3.376,00</t>
  </si>
  <si>
    <t>R$ 24.647,95</t>
  </si>
  <si>
    <t>R$ 42.821,34</t>
  </si>
  <si>
    <t>R$ 13.312,40</t>
  </si>
  <si>
    <t>R$ 5.163,33</t>
  </si>
  <si>
    <t>R$ 13.191,29</t>
  </si>
  <si>
    <t>R$ 18.928,89</t>
  </si>
  <si>
    <t>R$ 27.548,66</t>
  </si>
  <si>
    <t>R$ 49.155,99</t>
  </si>
  <si>
    <t>R$ 21.547,58</t>
  </si>
  <si>
    <t>R$ 34.120,37</t>
  </si>
  <si>
    <t>R$ 22.913,32</t>
  </si>
  <si>
    <t>R$ 10.295,06</t>
  </si>
  <si>
    <t>R$ 44.525,51</t>
  </si>
  <si>
    <t>R$ 7.145,61</t>
  </si>
  <si>
    <t>R$ 10.945,93</t>
  </si>
  <si>
    <t>R$ 34.650,94</t>
  </si>
  <si>
    <t>R$ 20.002,37</t>
  </si>
  <si>
    <t>R$ 37.804,70</t>
  </si>
  <si>
    <t>R$ 36.276,69</t>
  </si>
  <si>
    <t>R$ 46.939,55</t>
  </si>
  <si>
    <t>R$ 35.721,79</t>
  </si>
  <si>
    <t>R$ 34.404,02</t>
  </si>
  <si>
    <t>R$ 7.516,64</t>
  </si>
  <si>
    <t>R$ 33.888,05</t>
  </si>
  <si>
    <t>R$ 30.847,36</t>
  </si>
  <si>
    <t>R$ 10.056,44</t>
  </si>
  <si>
    <t>R$ 40.583,93</t>
  </si>
  <si>
    <t>R$ 49.617,77</t>
  </si>
  <si>
    <t>R$ 3.201,48</t>
  </si>
  <si>
    <t>R$ 30.904,89</t>
  </si>
  <si>
    <t>R$ 12.753,18</t>
  </si>
  <si>
    <t>R$ 43.103,06</t>
  </si>
  <si>
    <t>R$ 36.677,26</t>
  </si>
  <si>
    <t>R$ 47.730,43</t>
  </si>
  <si>
    <t>R$ 12.102,28</t>
  </si>
  <si>
    <t>R$ 10.986,58</t>
  </si>
  <si>
    <t>R$ 30.448,39</t>
  </si>
  <si>
    <t>R$ 11.971,93</t>
  </si>
  <si>
    <t>R$ 47.569,36</t>
  </si>
  <si>
    <t>R$ 11.915,70</t>
  </si>
  <si>
    <t>R$ 605,42</t>
  </si>
  <si>
    <t>R$ 26.947,84</t>
  </si>
  <si>
    <t>R$ 44.381,91</t>
  </si>
  <si>
    <t>R$ 3.870,67</t>
  </si>
  <si>
    <t>R$ 39.706,05</t>
  </si>
  <si>
    <t>R$ 27.707,73</t>
  </si>
  <si>
    <t>R$ 32.334,44</t>
  </si>
  <si>
    <t>R$ 6.314,73</t>
  </si>
  <si>
    <t>R$ 24.591,06</t>
  </si>
  <si>
    <t>R$ 43.097,20</t>
  </si>
  <si>
    <t>R$ 8.948,15</t>
  </si>
  <si>
    <t>R$ 6.096,68</t>
  </si>
  <si>
    <t>R$ 46.799,82</t>
  </si>
  <si>
    <t>R$ 42.165,24</t>
  </si>
  <si>
    <t>R$ 32.142,55</t>
  </si>
  <si>
    <t>R$ 49.276,56</t>
  </si>
  <si>
    <t>R$ 9.109,39</t>
  </si>
  <si>
    <t>R$ 18.460,07</t>
  </si>
  <si>
    <t>R$ 23.385,90</t>
  </si>
  <si>
    <t>R$ 7.895,44</t>
  </si>
  <si>
    <t>R$ 23.118,45</t>
  </si>
  <si>
    <t>R$ 2.789,69</t>
  </si>
  <si>
    <t>R$ 37.686,93</t>
  </si>
  <si>
    <t>R$ 15.696,96</t>
  </si>
  <si>
    <t>R$ 20.844,79</t>
  </si>
  <si>
    <t>R$ 36.221,26</t>
  </si>
  <si>
    <t>R$ 13.627,63</t>
  </si>
  <si>
    <t>R$ 5.596,08</t>
  </si>
  <si>
    <t>R$ 10.200,64</t>
  </si>
  <si>
    <t>R$ 13.647,28</t>
  </si>
  <si>
    <t>R$ 18.420,41</t>
  </si>
  <si>
    <t>R$ 15.183,07</t>
  </si>
  <si>
    <t>R$ 35.756,03</t>
  </si>
  <si>
    <t>R$ 28.140,18</t>
  </si>
  <si>
    <t>R$ 31.616,03</t>
  </si>
  <si>
    <t>R$ 20.243,54</t>
  </si>
  <si>
    <t>R$ 39.422,42</t>
  </si>
  <si>
    <t>R$ 27.714,59</t>
  </si>
  <si>
    <t>R$ 27.507,43</t>
  </si>
  <si>
    <t>R$ 47.502,11</t>
  </si>
  <si>
    <t>R$ 5.334,72</t>
  </si>
  <si>
    <t>R$ 45.186,28</t>
  </si>
  <si>
    <t>R$ 49.676,78</t>
  </si>
  <si>
    <t>R$ 2.148,29</t>
  </si>
  <si>
    <t>R$ 44.990,37</t>
  </si>
  <si>
    <t>R$ 14.308,98</t>
  </si>
  <si>
    <t>R$ 13.630,89</t>
  </si>
  <si>
    <t>R$ 3.291,80</t>
  </si>
  <si>
    <t>R$ 32.884,63</t>
  </si>
  <si>
    <t>R$ 40.764,50</t>
  </si>
  <si>
    <t>R$ 30.259,28</t>
  </si>
  <si>
    <t>R$ 25.400,49</t>
  </si>
  <si>
    <t>R$ 43.947,47</t>
  </si>
  <si>
    <t>R$ 24.190,24</t>
  </si>
  <si>
    <t>R$ 31.382,72</t>
  </si>
  <si>
    <t>R$ 8.238,02</t>
  </si>
  <si>
    <t>R$ 14.360,58</t>
  </si>
  <si>
    <t>R$ 42.002,16</t>
  </si>
  <si>
    <t>R$ 9.481,45</t>
  </si>
  <si>
    <t>R$ 35.241,68</t>
  </si>
  <si>
    <t>R$ 42.567,38</t>
  </si>
  <si>
    <t>R$ 39.294,29</t>
  </si>
  <si>
    <t>R$ 45.778,45</t>
  </si>
  <si>
    <t>R$ 21.003,51</t>
  </si>
  <si>
    <t>R$ 47.591,71</t>
  </si>
  <si>
    <t>R$ 28.046,53</t>
  </si>
  <si>
    <t>R$ 9.651,94</t>
  </si>
  <si>
    <t>R$ 15.605,15</t>
  </si>
  <si>
    <t>R$ 28.208,49</t>
  </si>
  <si>
    <t>R$ 1.226,79</t>
  </si>
  <si>
    <t>R$ 5.801,36</t>
  </si>
  <si>
    <t>R$ 41.183,65</t>
  </si>
  <si>
    <t>R$ 13.885,10</t>
  </si>
  <si>
    <t>R$ 1.511,78</t>
  </si>
  <si>
    <t>R$ 31.465,28</t>
  </si>
  <si>
    <t>R$ 35.481,09</t>
  </si>
  <si>
    <t>R$ 7.296,95</t>
  </si>
  <si>
    <t>R$ 10.625,76</t>
  </si>
  <si>
    <t>R$ 11.909,35</t>
  </si>
  <si>
    <t>R$ 10.256,09</t>
  </si>
  <si>
    <t>R$ 27.749,03</t>
  </si>
  <si>
    <t>R$ 28.739,84</t>
  </si>
  <si>
    <t>R$ 45.222,39</t>
  </si>
  <si>
    <t>R$ 9.892,53</t>
  </si>
  <si>
    <t>R$ 16.825,31</t>
  </si>
  <si>
    <t>R$ 27.846,04</t>
  </si>
  <si>
    <t>R$ 42.104,90</t>
  </si>
  <si>
    <t>R$ 12.066,89</t>
  </si>
  <si>
    <t>R$ 12.782,30</t>
  </si>
  <si>
    <t>R$ 8.064,40</t>
  </si>
  <si>
    <t>R$ 11.579,08</t>
  </si>
  <si>
    <t>R$ 33.656,76</t>
  </si>
  <si>
    <t>R$ 12.958,26</t>
  </si>
  <si>
    <t>R$ 39.517,35</t>
  </si>
  <si>
    <t>R$ 46.205,97</t>
  </si>
  <si>
    <t>R$ 35.395,52</t>
  </si>
  <si>
    <t>R$ 33.518,81</t>
  </si>
  <si>
    <t>R$ 49.485,89</t>
  </si>
  <si>
    <t>R$ 646,00</t>
  </si>
  <si>
    <t>R$ 3.646,20</t>
  </si>
  <si>
    <t>R$ 9.540,59</t>
  </si>
  <si>
    <t>R$ 27.301,51</t>
  </si>
  <si>
    <t>R$ 9.063,79</t>
  </si>
  <si>
    <t>R$ 20.922,98</t>
  </si>
  <si>
    <t>R$ 4.363,93</t>
  </si>
  <si>
    <t>R$ 38.786,35</t>
  </si>
  <si>
    <t>R$ 30.036,56</t>
  </si>
  <si>
    <t>R$ 37.731,42</t>
  </si>
  <si>
    <t>R$ 44.708,36</t>
  </si>
  <si>
    <t>R$ 41.732,87</t>
  </si>
  <si>
    <t>R$ 38.418,56</t>
  </si>
  <si>
    <t>R$ 24.767,71</t>
  </si>
  <si>
    <t>R$ 10.091,88</t>
  </si>
  <si>
    <t>R$ 21.605,77</t>
  </si>
  <si>
    <t>R$ 39.289,70</t>
  </si>
  <si>
    <t>R$ 25.753,27</t>
  </si>
  <si>
    <t>R$ 15.915,79</t>
  </si>
  <si>
    <t>R$ 6.519,50</t>
  </si>
  <si>
    <t>R$ 37.110,23</t>
  </si>
  <si>
    <t>R$ 16.344,87</t>
  </si>
  <si>
    <t>R$ 48.074,31</t>
  </si>
  <si>
    <t>R$ 2.346,80</t>
  </si>
  <si>
    <t>R$ 19.416,04</t>
  </si>
  <si>
    <t>R$ 3.896,88</t>
  </si>
  <si>
    <t>R$ 38.906,04</t>
  </si>
  <si>
    <t>R$ 26.861,32</t>
  </si>
  <si>
    <t>R$ 27.932,67</t>
  </si>
  <si>
    <t>R$ 24.356,11</t>
  </si>
  <si>
    <t>R$ 46.933,64</t>
  </si>
  <si>
    <t>R$ 11.528,33</t>
  </si>
  <si>
    <t>R$ 46.802,60</t>
  </si>
  <si>
    <t>R$ 39.855,44</t>
  </si>
  <si>
    <t>R$ 9.376,92</t>
  </si>
  <si>
    <t>R$ 29.781,69</t>
  </si>
  <si>
    <t>R$ 13.530,56</t>
  </si>
  <si>
    <t>R$ 24.811,76</t>
  </si>
  <si>
    <t>R$ 24.143,29</t>
  </si>
  <si>
    <t>R$ 18.547,86</t>
  </si>
  <si>
    <t>R$ 10.104,80</t>
  </si>
  <si>
    <t>R$ 13.166,86</t>
  </si>
  <si>
    <t>R$ 49.639,89</t>
  </si>
  <si>
    <t>R$ 41.537,90</t>
  </si>
  <si>
    <t>R$ 19.208,43</t>
  </si>
  <si>
    <t>R$ 35.902,52</t>
  </si>
  <si>
    <t>R$ 5.386,99</t>
  </si>
  <si>
    <t>R$ 43.565,45</t>
  </si>
  <si>
    <t>R$ 10.688,59</t>
  </si>
  <si>
    <t>R$ 31.256,32</t>
  </si>
  <si>
    <t>R$ 10.514,57</t>
  </si>
  <si>
    <t>R$ 30.459,82</t>
  </si>
  <si>
    <t>R$ 30.385,81</t>
  </si>
  <si>
    <t>R$ 34.842,61</t>
  </si>
  <si>
    <t>R$ 32.881,91</t>
  </si>
  <si>
    <t>R$ 33.634,64</t>
  </si>
  <si>
    <t>R$ 16.535,75</t>
  </si>
  <si>
    <t>R$ 16.210,89</t>
  </si>
  <si>
    <t>R$ 28.739,83</t>
  </si>
  <si>
    <t>R$ 28.106,93</t>
  </si>
  <si>
    <t>R$ 15.457,35</t>
  </si>
  <si>
    <t>R$ 25.006,43</t>
  </si>
  <si>
    <t>R$ 33.413,54</t>
  </si>
  <si>
    <t>R$ 20.576,86</t>
  </si>
  <si>
    <t>R$ 29.346,17</t>
  </si>
  <si>
    <t>R$ 3.366,57</t>
  </si>
  <si>
    <t>R$ 6.507,47</t>
  </si>
  <si>
    <t>R$ 16.437,38</t>
  </si>
  <si>
    <t>R$ 31.791,95</t>
  </si>
  <si>
    <t>R$ 44.511,06</t>
  </si>
  <si>
    <t>R$ 23.238,86</t>
  </si>
  <si>
    <t>R$ 43.337,55</t>
  </si>
  <si>
    <t>R$ 5.617,34</t>
  </si>
  <si>
    <t>R$ 3.337,99</t>
  </si>
  <si>
    <t>R$ 16.060,20</t>
  </si>
  <si>
    <t>R$ 30.568,05</t>
  </si>
  <si>
    <t>R$ 32.922,80</t>
  </si>
  <si>
    <t>R$ 12.102,82</t>
  </si>
  <si>
    <t>R$ 2.216,60</t>
  </si>
  <si>
    <t>R$ 40.607,31</t>
  </si>
  <si>
    <t>R$ 47.617,42</t>
  </si>
  <si>
    <t>R$ 35.650,76</t>
  </si>
  <si>
    <t>R$ 29.278,87</t>
  </si>
  <si>
    <t>R$ 18.115,95</t>
  </si>
  <si>
    <t>R$ 31.028,57</t>
  </si>
  <si>
    <t>R$ 1.276,51</t>
  </si>
  <si>
    <t>R$ 33.623,46</t>
  </si>
  <si>
    <t>R$ 14.801,14</t>
  </si>
  <si>
    <t>R$ 39.352,38</t>
  </si>
  <si>
    <t>R$ 26.595,42</t>
  </si>
  <si>
    <t>R$ 4.528,33</t>
  </si>
  <si>
    <t>R$ 23.988,75</t>
  </si>
  <si>
    <t>R$ 34.392,29</t>
  </si>
  <si>
    <t>R$ 8.509,39</t>
  </si>
  <si>
    <t>R$ 8.881,71</t>
  </si>
  <si>
    <t>R$ 2.718,49</t>
  </si>
  <si>
    <t>R$ 41.596,93</t>
  </si>
  <si>
    <t>R$ 23.065,02</t>
  </si>
  <si>
    <t>R$ 43.669,98</t>
  </si>
  <si>
    <t>R$ 39.789,28</t>
  </si>
  <si>
    <t>R$ 14.060,43</t>
  </si>
  <si>
    <t>R$ 24.428,89</t>
  </si>
  <si>
    <t>R$ 11.365,33</t>
  </si>
  <si>
    <t>R$ 23.746,93</t>
  </si>
  <si>
    <t>R$ 37.615,97</t>
  </si>
  <si>
    <t>R$ 27.407,90</t>
  </si>
  <si>
    <t>R$ 14.958,91</t>
  </si>
  <si>
    <t>R$ 13.495,98</t>
  </si>
  <si>
    <t>R$ 35.741,20</t>
  </si>
  <si>
    <t>R$ 39.654,03</t>
  </si>
  <si>
    <t>R$ 27.706,82</t>
  </si>
  <si>
    <t>R$ 36.820,30</t>
  </si>
  <si>
    <t>R$ 27.113,83</t>
  </si>
  <si>
    <t>R$ 15.578,57</t>
  </si>
  <si>
    <t>R$ 6.600,43</t>
  </si>
  <si>
    <t>R$ 5.832,51</t>
  </si>
  <si>
    <t>R$ 48.278,54</t>
  </si>
  <si>
    <t>R$ 44.407,64</t>
  </si>
  <si>
    <t>R$ 16.786,27</t>
  </si>
  <si>
    <t>R$ 28.593,38</t>
  </si>
  <si>
    <t>R$ 11.405,82</t>
  </si>
  <si>
    <t>R$ 20.812,90</t>
  </si>
  <si>
    <t>R$ 2.313,28</t>
  </si>
  <si>
    <t>R$ 49.483,87</t>
  </si>
  <si>
    <t>R$ 40.461,12</t>
  </si>
  <si>
    <t>R$ 2.366,64</t>
  </si>
  <si>
    <t>R$ 39.422,66</t>
  </si>
  <si>
    <t>R$ 30.522,07</t>
  </si>
  <si>
    <t>R$ 25.118,16</t>
  </si>
  <si>
    <t>R$ 10.372,54</t>
  </si>
  <si>
    <t>R$ 6.364,35</t>
  </si>
  <si>
    <t>R$ 874,31</t>
  </si>
  <si>
    <t>R$ 39.295,21</t>
  </si>
  <si>
    <t>R$ 6.437,27</t>
  </si>
  <si>
    <t>R$ 24.012,63</t>
  </si>
  <si>
    <t>R$ 13.969,11</t>
  </si>
  <si>
    <t>R$ 30.019,52</t>
  </si>
  <si>
    <t>R$ 2.551,54</t>
  </si>
  <si>
    <t>R$ 40.322,38</t>
  </si>
  <si>
    <t>R$ 43.670,42</t>
  </si>
  <si>
    <t>R$ 35.793,18</t>
  </si>
  <si>
    <t>R$ 3.675,01</t>
  </si>
  <si>
    <t>R$ 26.789,66</t>
  </si>
  <si>
    <t>R$ 34.593,08</t>
  </si>
  <si>
    <t>R$ 7.524,21</t>
  </si>
  <si>
    <t>R$ 36.722,31</t>
  </si>
  <si>
    <t>R$ 2.529,42</t>
  </si>
  <si>
    <t>R$ 43.451,47</t>
  </si>
  <si>
    <t>R$ 3.653,84</t>
  </si>
  <si>
    <t>R$ 40.168,76</t>
  </si>
  <si>
    <t>R$ 3.107,26</t>
  </si>
  <si>
    <t>R$ 46.706,86</t>
  </si>
  <si>
    <t>R$ 43.446,00</t>
  </si>
  <si>
    <t>R$ 42.958,43</t>
  </si>
  <si>
    <t>R$ 4.131,95</t>
  </si>
  <si>
    <t>R$ 13.832,45</t>
  </si>
  <si>
    <t>R$ 7.672,60</t>
  </si>
  <si>
    <t>R$ 27.165,58</t>
  </si>
  <si>
    <t>R$ 1.324,18</t>
  </si>
  <si>
    <t>R$ 2.080,98</t>
  </si>
  <si>
    <t>R$ 25.697,47</t>
  </si>
  <si>
    <t>R$ 5.446,52</t>
  </si>
  <si>
    <t>R$ 12.617,89</t>
  </si>
  <si>
    <t>R$ 24.898,75</t>
  </si>
  <si>
    <t>R$ 40.498,20</t>
  </si>
  <si>
    <t>R$ 34.722,08</t>
  </si>
  <si>
    <t>R$ 23.249,01</t>
  </si>
  <si>
    <t>R$ 37.066,19</t>
  </si>
  <si>
    <t>R$ 21.295,21</t>
  </si>
  <si>
    <t>R$ 11.324,13</t>
  </si>
  <si>
    <t>R$ 10.286,75</t>
  </si>
  <si>
    <t>R$ 44.796,88</t>
  </si>
  <si>
    <t>R$ 38.814,54</t>
  </si>
  <si>
    <t>R$ 49.798,09</t>
  </si>
  <si>
    <t>R$ 13.649,72</t>
  </si>
  <si>
    <t>R$ 8.560,21</t>
  </si>
  <si>
    <t>R$ 1.137,98</t>
  </si>
  <si>
    <t>R$ 1.650,29</t>
  </si>
  <si>
    <t>R$ 5.688,22</t>
  </si>
  <si>
    <t>R$ 6.228,87</t>
  </si>
  <si>
    <t>R$ 2.760,23</t>
  </si>
  <si>
    <t>R$ 23.497,03</t>
  </si>
  <si>
    <t>R$ 39.715,34</t>
  </si>
  <si>
    <t>R$ 29.104,83</t>
  </si>
  <si>
    <t>R$ 38.666,15</t>
  </si>
  <si>
    <t>R$ 35.090,53</t>
  </si>
  <si>
    <t>R$ 32.271,95</t>
  </si>
  <si>
    <t>R$ 18.652,84</t>
  </si>
  <si>
    <t>R$ 49.434,72</t>
  </si>
  <si>
    <t>R$ 2.298,11</t>
  </si>
  <si>
    <t>R$ 17.246,81</t>
  </si>
  <si>
    <t>R$ 15.066,31</t>
  </si>
  <si>
    <t>R$ 47.605,33</t>
  </si>
  <si>
    <t>R$ 13.347,65</t>
  </si>
  <si>
    <t>R$ 25.136,77</t>
  </si>
  <si>
    <t>R$ 6.678,46</t>
  </si>
  <si>
    <t>R$ 10.788,95</t>
  </si>
  <si>
    <t>R$ 13.960,00</t>
  </si>
  <si>
    <t>R$ 2.275,52</t>
  </si>
  <si>
    <t>R$ 10.943,25</t>
  </si>
  <si>
    <t>R$ 28.359,96</t>
  </si>
  <si>
    <t>R$ 35.479,22</t>
  </si>
  <si>
    <t>R$ 15.521,21</t>
  </si>
  <si>
    <t>R$ 34.605,02</t>
  </si>
  <si>
    <t>R$ 26.372,63</t>
  </si>
  <si>
    <t>R$ 46.444,43</t>
  </si>
  <si>
    <t>R$ 1.514,13</t>
  </si>
  <si>
    <t>R$ 48.832,36</t>
  </si>
  <si>
    <t>R$ 12.179,61</t>
  </si>
  <si>
    <t>R$ 42.124,68</t>
  </si>
  <si>
    <t>R$ 30.098,72</t>
  </si>
  <si>
    <t>R$ 27.653,44</t>
  </si>
  <si>
    <t>R$ 43.239,15</t>
  </si>
  <si>
    <t>R$ 9.264,21</t>
  </si>
  <si>
    <t>R$ 9.036,87</t>
  </si>
  <si>
    <t>R$ 577,72</t>
  </si>
  <si>
    <t>R$ 21.066,82</t>
  </si>
  <si>
    <t>R$ 31.787,61</t>
  </si>
  <si>
    <t>R$ 4.164,54</t>
  </si>
  <si>
    <t>R$ 19.821,49</t>
  </si>
  <si>
    <t>R$ 6.727,57</t>
  </si>
  <si>
    <t>R$ 16.615,66</t>
  </si>
  <si>
    <t>R$ 8.272,81</t>
  </si>
  <si>
    <t>R$ 38.048,11</t>
  </si>
  <si>
    <t>R$ 30.444,27</t>
  </si>
  <si>
    <t>R$ 12.447,92</t>
  </si>
  <si>
    <t>R$ 43.003,28</t>
  </si>
  <si>
    <t>R$ 39.629,78</t>
  </si>
  <si>
    <t>R$ 23.263,96</t>
  </si>
  <si>
    <t>R$ 26.154,37</t>
  </si>
  <si>
    <t>R$ 45.680,71</t>
  </si>
  <si>
    <t>R$ 16.450,70</t>
  </si>
  <si>
    <t>R$ 3.222,61</t>
  </si>
  <si>
    <t>R$ 18.772,63</t>
  </si>
  <si>
    <t>R$ 12.387,85</t>
  </si>
  <si>
    <t>R$ 25.760,94</t>
  </si>
  <si>
    <t>R$ 9.742,95</t>
  </si>
  <si>
    <t>R$ 13.378,39</t>
  </si>
  <si>
    <t>R$ 43.295,08</t>
  </si>
  <si>
    <t>R$ 28.136,61</t>
  </si>
  <si>
    <t>R$ 44.605,18</t>
  </si>
  <si>
    <t>R$ 2.063,68</t>
  </si>
  <si>
    <t>R$ 30.640,30</t>
  </si>
  <si>
    <t>R$ 34.658,73</t>
  </si>
  <si>
    <t>R$ 45.425,78</t>
  </si>
  <si>
    <t>R$ 40.613,22</t>
  </si>
  <si>
    <t>R$ 20.112,79</t>
  </si>
  <si>
    <t>R$ 38.342,96</t>
  </si>
  <si>
    <t>R$ 31.430,58</t>
  </si>
  <si>
    <t>R$ 29.673,88</t>
  </si>
  <si>
    <t>R$ 16.019,24</t>
  </si>
  <si>
    <t>R$ 13.641,33</t>
  </si>
  <si>
    <t>R$ 33.206,13</t>
  </si>
  <si>
    <t>R$ 32.000,43</t>
  </si>
  <si>
    <t>R$ 44.542,17</t>
  </si>
  <si>
    <t>R$ 41.778,16</t>
  </si>
  <si>
    <t>R$ 1.130,94</t>
  </si>
  <si>
    <t>R$ 42.952,22</t>
  </si>
  <si>
    <t>R$ 22.466,80</t>
  </si>
  <si>
    <t>R$ 544,96</t>
  </si>
  <si>
    <t>R$ 40.451,03</t>
  </si>
  <si>
    <t>R$ 44.497,23</t>
  </si>
  <si>
    <t>R$ 22.680,14</t>
  </si>
  <si>
    <t>R$ 42.611,06</t>
  </si>
  <si>
    <t>R$ 20.505,42</t>
  </si>
  <si>
    <t>R$ 5.265,11</t>
  </si>
  <si>
    <t>R$ 30.118,96</t>
  </si>
  <si>
    <t>R$ 8.225,48</t>
  </si>
  <si>
    <t>R$ 10.695,34</t>
  </si>
  <si>
    <t>R$ 843,60</t>
  </si>
  <si>
    <t>R$ 49.919,21</t>
  </si>
  <si>
    <t>R$ 2.490,72</t>
  </si>
  <si>
    <t>R$ 5.829,13</t>
  </si>
  <si>
    <t>R$ 25.726,70</t>
  </si>
  <si>
    <t>R$ 37.192,41</t>
  </si>
  <si>
    <t>R$ 42.819,02</t>
  </si>
  <si>
    <t>R$ 21.251,02</t>
  </si>
  <si>
    <t>R$ 38.544,75</t>
  </si>
  <si>
    <t>R$ 36.435,24</t>
  </si>
  <si>
    <t>R$ 11.915,28</t>
  </si>
  <si>
    <t>R$ 25.756,32</t>
  </si>
  <si>
    <t>R$ 9.466,40</t>
  </si>
  <si>
    <t>R$ 17.283,94</t>
  </si>
  <si>
    <t>R$ 744,38</t>
  </si>
  <si>
    <t>R$ 1.702,80</t>
  </si>
  <si>
    <t>R$ 3.768,93</t>
  </si>
  <si>
    <t>R$ 14.253,55</t>
  </si>
  <si>
    <t>R$ 5.940,84</t>
  </si>
  <si>
    <t>R$ 46.126,71</t>
  </si>
  <si>
    <t>R$ 3.948,83</t>
  </si>
  <si>
    <t>R$ 44.726,47</t>
  </si>
  <si>
    <t>R$ 34.585,70</t>
  </si>
  <si>
    <t>R$ 2.940,22</t>
  </si>
  <si>
    <t>R$ 12.714,10</t>
  </si>
  <si>
    <t>R$ 8.399,69</t>
  </si>
  <si>
    <t>R$ 23.696,67</t>
  </si>
  <si>
    <t>R$ 5.765,38</t>
  </si>
  <si>
    <t>R$ 34.192,49</t>
  </si>
  <si>
    <t>R$ 42.150,82</t>
  </si>
  <si>
    <t>R$ 28.578,58</t>
  </si>
  <si>
    <t>R$ 49.777,60</t>
  </si>
  <si>
    <t>R$ 42.928,58</t>
  </si>
  <si>
    <t>R$ 31.188,46</t>
  </si>
  <si>
    <t>R$ 7.377,71</t>
  </si>
  <si>
    <t>R$ 22.962,10</t>
  </si>
  <si>
    <t>R$ 22.761,42</t>
  </si>
  <si>
    <t>R$ 39.792,51</t>
  </si>
  <si>
    <t>R$ 46.605,19</t>
  </si>
  <si>
    <t>R$ 2.541,40</t>
  </si>
  <si>
    <t>R$ 45.586,12</t>
  </si>
  <si>
    <t>R$ 33.675,36</t>
  </si>
  <si>
    <t>R$ 10.461,95</t>
  </si>
  <si>
    <t>R$ 31.174,46</t>
  </si>
  <si>
    <t>R$ 26.415,03</t>
  </si>
  <si>
    <t>R$ 3.273,50</t>
  </si>
  <si>
    <t>R$ 25.081,04</t>
  </si>
  <si>
    <t>R$ 2.986,04</t>
  </si>
  <si>
    <t>R$ 37.594,02</t>
  </si>
  <si>
    <t>R$ 39.999,52</t>
  </si>
  <si>
    <t>R$ 42.065,63</t>
  </si>
  <si>
    <t>R$ 4.075,71</t>
  </si>
  <si>
    <t>R$ 21.748,99</t>
  </si>
  <si>
    <t>R$ 7.681,70</t>
  </si>
  <si>
    <t>R$ 48.972,46</t>
  </si>
  <si>
    <t>R$ 11.295,98</t>
  </si>
  <si>
    <t>R$ 31.889,67</t>
  </si>
  <si>
    <t>R$ 11.093,98</t>
  </si>
  <si>
    <t>R$ 40.880,37</t>
  </si>
  <si>
    <t>R$ 24.061,03</t>
  </si>
  <si>
    <t>R$ 47.453,52</t>
  </si>
  <si>
    <t>R$ 18.340,56</t>
  </si>
  <si>
    <t>R$ 10.373,63</t>
  </si>
  <si>
    <t>R$ 48.476,50</t>
  </si>
  <si>
    <t>R$ 42.981,06</t>
  </si>
  <si>
    <t>R$ 28.531,20</t>
  </si>
  <si>
    <t>R$ 38.299,67</t>
  </si>
  <si>
    <t>R$ 5.789,81</t>
  </si>
  <si>
    <t>R$ 6.006,34</t>
  </si>
  <si>
    <t>R$ 45.130,07</t>
  </si>
  <si>
    <t>R$ 25.337,64</t>
  </si>
  <si>
    <t>R$ 42.459,64</t>
  </si>
  <si>
    <t>R$ 46.597,43</t>
  </si>
  <si>
    <t>R$ 36.397,28</t>
  </si>
  <si>
    <t>R$ 42.199,75</t>
  </si>
  <si>
    <t>R$ 4.210,16</t>
  </si>
  <si>
    <t>R$ 46.948,88</t>
  </si>
  <si>
    <t>R$ 1.731,33</t>
  </si>
  <si>
    <t>R$ 4.362,58</t>
  </si>
  <si>
    <t>R$ 47.096,75</t>
  </si>
  <si>
    <t>R$ 11.519,08</t>
  </si>
  <si>
    <t>R$ 3.507,59</t>
  </si>
  <si>
    <t>R$ 37.766,15</t>
  </si>
  <si>
    <t>R$ 41.986,98</t>
  </si>
  <si>
    <t>R$ 8.842,35</t>
  </si>
  <si>
    <t>R$ 7.584,10</t>
  </si>
  <si>
    <t>R$ 33.851,60</t>
  </si>
  <si>
    <t>R$ 4.692,62</t>
  </si>
  <si>
    <t>R$ 5.035,50</t>
  </si>
  <si>
    <t>R$ 47.213,47</t>
  </si>
  <si>
    <t>R$ 40.908,92</t>
  </si>
  <si>
    <t>R$ 48.488,08</t>
  </si>
  <si>
    <t>R$ 29.024,45</t>
  </si>
  <si>
    <t>R$ 43.030,87</t>
  </si>
  <si>
    <t>R$ 34.815,94</t>
  </si>
  <si>
    <t>R$ 43.032,81</t>
  </si>
  <si>
    <t>R$ 35.087,78</t>
  </si>
  <si>
    <t>R$ 20.458,33</t>
  </si>
  <si>
    <t>R$ 18.045,85</t>
  </si>
  <si>
    <t>R$ 2.133,93</t>
  </si>
  <si>
    <t>R$ 25.591,25</t>
  </si>
  <si>
    <t>R$ 10.034,93</t>
  </si>
  <si>
    <t>R$ 11.846,64</t>
  </si>
  <si>
    <t>R$ 34.870,52</t>
  </si>
  <si>
    <t>R$ 44.728,16</t>
  </si>
  <si>
    <t>R$ 11.715,66</t>
  </si>
  <si>
    <t>R$ 2.362,73</t>
  </si>
  <si>
    <t>R$ 26.610,14</t>
  </si>
  <si>
    <t>R$ 25.539,93</t>
  </si>
  <si>
    <t>R$ 46.695,04</t>
  </si>
  <si>
    <t>R$ 21.233,45</t>
  </si>
  <si>
    <t>R$ 41.229,92</t>
  </si>
  <si>
    <t>R$ 2.026,49</t>
  </si>
  <si>
    <t>R$ 27.018,89</t>
  </si>
  <si>
    <t>R$ 11.257,48</t>
  </si>
  <si>
    <t>R$ 39.373,44</t>
  </si>
  <si>
    <t>R$ 12.704,73</t>
  </si>
  <si>
    <t>R$ 20.688,79</t>
  </si>
  <si>
    <t>R$ 40.911,90</t>
  </si>
  <si>
    <t>R$ 690,32</t>
  </si>
  <si>
    <t>R$ 39.166,34</t>
  </si>
  <si>
    <t>R$ 38.915,08</t>
  </si>
  <si>
    <t>R$ 33.115,06</t>
  </si>
  <si>
    <t>R$ 49.777,94</t>
  </si>
  <si>
    <t>R$ 18.272,49</t>
  </si>
  <si>
    <t>R$ 7.004,78</t>
  </si>
  <si>
    <t>R$ 5.414,27</t>
  </si>
  <si>
    <t>R$ 23.107,28</t>
  </si>
  <si>
    <t>R$ 9.417,95</t>
  </si>
  <si>
    <t>R$ 30.720,30</t>
  </si>
  <si>
    <t>R$ 19.289,38</t>
  </si>
  <si>
    <t>R$ 23.880,18</t>
  </si>
  <si>
    <t>R$ 12.540,34</t>
  </si>
  <si>
    <t>R$ 29.672,03</t>
  </si>
  <si>
    <t>R$ 22.766,87</t>
  </si>
  <si>
    <t>R$ 35.962,34</t>
  </si>
  <si>
    <t>R$ 6.167,82</t>
  </si>
  <si>
    <t>R$ 19.475,69</t>
  </si>
  <si>
    <t>R$ 29.812,93</t>
  </si>
  <si>
    <t>R$ 7.327,11</t>
  </si>
  <si>
    <t>R$ 26.882,76</t>
  </si>
  <si>
    <t>R$ 49.832,87</t>
  </si>
  <si>
    <t>R$ 47.579,03</t>
  </si>
  <si>
    <t>R$ 26.897,65</t>
  </si>
  <si>
    <t>R$ 43.992,29</t>
  </si>
  <si>
    <t>R$ 47.714,29</t>
  </si>
  <si>
    <t>R$ 17.192,16</t>
  </si>
  <si>
    <t>R$ 9.081,16</t>
  </si>
  <si>
    <t>R$ 13.321,62</t>
  </si>
  <si>
    <t>R$ 22.579,46</t>
  </si>
  <si>
    <t>R$ 15.829,06</t>
  </si>
  <si>
    <t>R$ 3.564,31</t>
  </si>
  <si>
    <t>R$ 1.889,32</t>
  </si>
  <si>
    <t>R$ 12.582,83</t>
  </si>
  <si>
    <t>R$ 33.191,77</t>
  </si>
  <si>
    <t>R$ 38.194,78</t>
  </si>
  <si>
    <t>R$ 7.830,84</t>
  </si>
  <si>
    <t>R$ 43.031,43</t>
  </si>
  <si>
    <t>R$ 2.159,78</t>
  </si>
  <si>
    <t>R$ 29.516,97</t>
  </si>
  <si>
    <t>R$ 32.017,11</t>
  </si>
  <si>
    <t>R$ 4.539,40</t>
  </si>
  <si>
    <t>R$ 34.701,16</t>
  </si>
  <si>
    <t>R$ 49.875,86</t>
  </si>
  <si>
    <t>R$ 18.158,10</t>
  </si>
  <si>
    <t>R$ 6.136,58</t>
  </si>
  <si>
    <t>R$ 5.743,23</t>
  </si>
  <si>
    <t>R$ 39.609,58</t>
  </si>
  <si>
    <t>R$ 16.950,83</t>
  </si>
  <si>
    <t>R$ 26.180,05</t>
  </si>
  <si>
    <t>R$ 49.884,92</t>
  </si>
  <si>
    <t>R$ 27.678,41</t>
  </si>
  <si>
    <t>R$ 45.599,96</t>
  </si>
  <si>
    <t>R$ 1.081,66</t>
  </si>
  <si>
    <t>R$ 1.416,62</t>
  </si>
  <si>
    <t>R$ 46.788,00</t>
  </si>
  <si>
    <t>R$ 24.465,98</t>
  </si>
  <si>
    <t>R$ 2.099,60</t>
  </si>
  <si>
    <t>R$ 41.846,73</t>
  </si>
  <si>
    <t>R$ 31.186,07</t>
  </si>
  <si>
    <t>R$ 49.847,20</t>
  </si>
  <si>
    <t>R$ 11.016,25</t>
  </si>
  <si>
    <t>R$ 26.319,12</t>
  </si>
  <si>
    <t>R$ 7.673,71</t>
  </si>
  <si>
    <t>R$ 46.080,72</t>
  </si>
  <si>
    <t>R$ 48.783,18</t>
  </si>
  <si>
    <t>R$ 40.354,13</t>
  </si>
  <si>
    <t>R$ 1.479,62</t>
  </si>
  <si>
    <t>R$ 34.752,84</t>
  </si>
  <si>
    <t>R$ 32.394,58</t>
  </si>
  <si>
    <t>R$ 27.670,37</t>
  </si>
  <si>
    <t>R$ 2.258,39</t>
  </si>
  <si>
    <t>R$ 47.166,61</t>
  </si>
  <si>
    <t>R$ 1.826,10</t>
  </si>
  <si>
    <t>R$ 13.962,17</t>
  </si>
  <si>
    <t>R$ 21.170,76</t>
  </si>
  <si>
    <t>R$ 46.575,57</t>
  </si>
  <si>
    <t>R$ 36.821,86</t>
  </si>
  <si>
    <t>R$ 4.672,75</t>
  </si>
  <si>
    <t>R$ 42.881,83</t>
  </si>
  <si>
    <t>R$ 47.415,23</t>
  </si>
  <si>
    <t>R$ 11.016,95</t>
  </si>
  <si>
    <t>R$ 47.265,68</t>
  </si>
  <si>
    <t>R$ 3.295,09</t>
  </si>
  <si>
    <t>R$ 20.765,05</t>
  </si>
  <si>
    <t>R$ 33.477,17</t>
  </si>
  <si>
    <t>R$ 43.061,66</t>
  </si>
  <si>
    <t>R$ 2.470,03</t>
  </si>
  <si>
    <t>R$ 7.001,05</t>
  </si>
  <si>
    <t>R$ 38.038,66</t>
  </si>
  <si>
    <t>R$ 27.436,11</t>
  </si>
  <si>
    <t>R$ 4.801,76</t>
  </si>
  <si>
    <t>R$ 31.287,21</t>
  </si>
  <si>
    <t>R$ 12.095,12</t>
  </si>
  <si>
    <t>R$ 45.938,44</t>
  </si>
  <si>
    <t>R$ 16.279,26</t>
  </si>
  <si>
    <t>R$ 35.868,02</t>
  </si>
  <si>
    <t>R$ 29.973,09</t>
  </si>
  <si>
    <t>R$ 22.918,75</t>
  </si>
  <si>
    <t>R$ 42.923,49</t>
  </si>
  <si>
    <t>R$ 8.011,77</t>
  </si>
  <si>
    <t>R$ 4.375,63</t>
  </si>
  <si>
    <t>R$ 14.111,00</t>
  </si>
  <si>
    <t>R$ 2.317,81</t>
  </si>
  <si>
    <t>R$ 46.048,07</t>
  </si>
  <si>
    <t>R$ 10.897,18</t>
  </si>
  <si>
    <t>R$ 35.523,23</t>
  </si>
  <si>
    <t>R$ 10.414,95</t>
  </si>
  <si>
    <t>R$ 42.987,58</t>
  </si>
  <si>
    <t>R$ 22.843,43</t>
  </si>
  <si>
    <t>R$ 27.217,73</t>
  </si>
  <si>
    <t>R$ 41.442,31</t>
  </si>
  <si>
    <t>R$ 36.421,98</t>
  </si>
  <si>
    <t>R$ 23.868,13</t>
  </si>
  <si>
    <t>R$ 34.028,16</t>
  </si>
  <si>
    <t>R$ 17.559,97</t>
  </si>
  <si>
    <t>R$ 27.711,60</t>
  </si>
  <si>
    <t>R$ 11.644,87</t>
  </si>
  <si>
    <t>R$ 31.872,42</t>
  </si>
  <si>
    <t>R$ 2.341,66</t>
  </si>
  <si>
    <t>R$ 18.365,99</t>
  </si>
  <si>
    <t>R$ 29.941,84</t>
  </si>
  <si>
    <t>R$ 31.045,40</t>
  </si>
  <si>
    <t>R$ 7.934,99</t>
  </si>
  <si>
    <t>R$ 24.930,53</t>
  </si>
  <si>
    <t>R$ 20.958,59</t>
  </si>
  <si>
    <t>R$ 40.214,92</t>
  </si>
  <si>
    <t>R$ 9.775,46</t>
  </si>
  <si>
    <t>R$ 10.044,87</t>
  </si>
  <si>
    <t>R$ 29.531,00</t>
  </si>
  <si>
    <t>R$ 18.575,97</t>
  </si>
  <si>
    <t>R$ 29.703,89</t>
  </si>
  <si>
    <t>R$ 34.019,67</t>
  </si>
  <si>
    <t>R$ 11.050,31</t>
  </si>
  <si>
    <t>R$ 4.510,63</t>
  </si>
  <si>
    <t>R$ 41.548,70</t>
  </si>
  <si>
    <t>R$ 38.919,28</t>
  </si>
  <si>
    <t>R$ 40.220,65</t>
  </si>
  <si>
    <t>R$ 46.158,97</t>
  </si>
  <si>
    <t>R$ 36.721,10</t>
  </si>
  <si>
    <t>R$ 2.339,32</t>
  </si>
  <si>
    <t>R$ 33.366,52</t>
  </si>
  <si>
    <t>R$ 41.914,69</t>
  </si>
  <si>
    <t>R$ 36.243,84</t>
  </si>
  <si>
    <t>R$ 32.629,39</t>
  </si>
  <si>
    <t>R$ 34.764,54</t>
  </si>
  <si>
    <t>R$ 46.326,12</t>
  </si>
  <si>
    <t>R$ 37.243,76</t>
  </si>
  <si>
    <t>R$ 4.206,21</t>
  </si>
  <si>
    <t>R$ 38.346,11</t>
  </si>
  <si>
    <t>R$ 40.570,71</t>
  </si>
  <si>
    <t>R$ 9.607,11</t>
  </si>
  <si>
    <t>R$ 47.663,63</t>
  </si>
  <si>
    <t>R$ 18.091,17</t>
  </si>
  <si>
    <t>R$ 41.869,98</t>
  </si>
  <si>
    <t>R$ 8.479,00</t>
  </si>
  <si>
    <t>R$ 46.528,88</t>
  </si>
  <si>
    <t>R$ 27.475,29</t>
  </si>
  <si>
    <t>R$ 6.386,55</t>
  </si>
  <si>
    <t>R$ 13.921,23</t>
  </si>
  <si>
    <t>R$ 36.453,09</t>
  </si>
  <si>
    <t>R$ 22.351,49</t>
  </si>
  <si>
    <t>R$ 35.074,77</t>
  </si>
  <si>
    <t>R$ 48.428,11</t>
  </si>
  <si>
    <t>R$ 9.568,61</t>
  </si>
  <si>
    <t>R$ 578,09</t>
  </si>
  <si>
    <t>R$ 46.869,37</t>
  </si>
  <si>
    <t>R$ 23.162,56</t>
  </si>
  <si>
    <t>R$ 41.711,81</t>
  </si>
  <si>
    <t>R$ 19.154,27</t>
  </si>
  <si>
    <t>R$ 37.337,32</t>
  </si>
  <si>
    <t>R$ 45.783,59</t>
  </si>
  <si>
    <t>R$ 42.380,62</t>
  </si>
  <si>
    <t>R$ 15.355,88</t>
  </si>
  <si>
    <t>R$ 8.407,50</t>
  </si>
  <si>
    <t>R$ 10.122,79</t>
  </si>
  <si>
    <t>R$ 48.502,87</t>
  </si>
  <si>
    <t>R$ 23.446,95</t>
  </si>
  <si>
    <t>R$ 13.848,10</t>
  </si>
  <si>
    <t>R$ 4.095,94</t>
  </si>
  <si>
    <t>R$ 8.169,57</t>
  </si>
  <si>
    <t>R$ 15.011,94</t>
  </si>
  <si>
    <t>R$ 6.574,82</t>
  </si>
  <si>
    <t>R$ 33.440,90</t>
  </si>
  <si>
    <t>R$ 5.818,88</t>
  </si>
  <si>
    <t>R$ 21.591,31</t>
  </si>
  <si>
    <t>R$ 14.331,24</t>
  </si>
  <si>
    <t>R$ 19.454,48</t>
  </si>
  <si>
    <t>R$ 12.529,50</t>
  </si>
  <si>
    <t>R$ 20.529,57</t>
  </si>
  <si>
    <t>R$ 28.466,70</t>
  </si>
  <si>
    <t>R$ 47.334,50</t>
  </si>
  <si>
    <t>R$ 35.632,50</t>
  </si>
  <si>
    <t>R$ 44.156,58</t>
  </si>
  <si>
    <t>R$ 17.801,81</t>
  </si>
  <si>
    <t>R$ 35.273,04</t>
  </si>
  <si>
    <t>R$ 7.793,79</t>
  </si>
  <si>
    <t>R$ 2.669,38</t>
  </si>
  <si>
    <t>R$ 27.482,04</t>
  </si>
  <si>
    <t>R$ 39.570,42</t>
  </si>
  <si>
    <t>R$ 10.765,77</t>
  </si>
  <si>
    <t>R$ 46.179,81</t>
  </si>
  <si>
    <t>R$ 6.369,06</t>
  </si>
  <si>
    <t>R$ 37.191,16</t>
  </si>
  <si>
    <t>R$ 45.351,23</t>
  </si>
  <si>
    <t>R$ 22.103,81</t>
  </si>
  <si>
    <t>R$ 13.139,97</t>
  </si>
  <si>
    <t>R$ 25.612,30</t>
  </si>
  <si>
    <t>R$ 22.080,44</t>
  </si>
  <si>
    <t>R$ 14.219,74</t>
  </si>
  <si>
    <t>R$ 15.768,53</t>
  </si>
  <si>
    <t>R$ 31.285,42</t>
  </si>
  <si>
    <t>R$ 24.212,33</t>
  </si>
  <si>
    <t>R$ 35.402,00</t>
  </si>
  <si>
    <t>R$ 15.374,76</t>
  </si>
  <si>
    <t>R$ 47.283,83</t>
  </si>
  <si>
    <t>R$ 13.037,91</t>
  </si>
  <si>
    <t>R$ 5.315,44</t>
  </si>
  <si>
    <t>R$ 44.915,73</t>
  </si>
  <si>
    <t>R$ 49.607,35</t>
  </si>
  <si>
    <t>R$ 42.293,48</t>
  </si>
  <si>
    <t>R$ 13.169,68</t>
  </si>
  <si>
    <t>R$ 40.286,78</t>
  </si>
  <si>
    <t>R$ 32.418,53</t>
  </si>
  <si>
    <t>R$ 20.205,88</t>
  </si>
  <si>
    <t>R$ 44.969,84</t>
  </si>
  <si>
    <t>R$ 34.013,58</t>
  </si>
  <si>
    <t>R$ 35.143,96</t>
  </si>
  <si>
    <t>R$ 16.334,44</t>
  </si>
  <si>
    <t>R$ 48.570,01</t>
  </si>
  <si>
    <t>R$ 9.240,22</t>
  </si>
  <si>
    <t>R$ 22.128,91</t>
  </si>
  <si>
    <t>R$ 31.072,05</t>
  </si>
  <si>
    <t>R$ 23.020,60</t>
  </si>
  <si>
    <t>R$ 43.939,85</t>
  </si>
  <si>
    <t>R$ 22.508,17</t>
  </si>
  <si>
    <t>R$ 38.853,23</t>
  </si>
  <si>
    <t>R$ 14.549,45</t>
  </si>
  <si>
    <t>R$ 24.518,66</t>
  </si>
  <si>
    <t>R$ 10.424,56</t>
  </si>
  <si>
    <t>R$ 8.806,05</t>
  </si>
  <si>
    <t>R$ 31.853,23</t>
  </si>
  <si>
    <t>R$ 26.132,78</t>
  </si>
  <si>
    <t>R$ 31.691,76</t>
  </si>
  <si>
    <t>R$ 10.977,60</t>
  </si>
  <si>
    <t>R$ 40.218,65</t>
  </si>
  <si>
    <t>R$ 1.397,76</t>
  </si>
  <si>
    <t>R$ 34.203,14</t>
  </si>
  <si>
    <t>R$ 16.564,02</t>
  </si>
  <si>
    <t>R$ 37.954,04</t>
  </si>
  <si>
    <t>R$ 34.031,99</t>
  </si>
  <si>
    <t>R$ 3.968,38</t>
  </si>
  <si>
    <t>R$ 13.347,06</t>
  </si>
  <si>
    <t>R$ 18.771,03</t>
  </si>
  <si>
    <t>R$ 23.616,08</t>
  </si>
  <si>
    <t>R$ 40.207,38</t>
  </si>
  <si>
    <t>R$ 24.531,55</t>
  </si>
  <si>
    <t>R$ 5.653,93</t>
  </si>
  <si>
    <t>R$ 38.868,31</t>
  </si>
  <si>
    <t>R$ 10.448,02</t>
  </si>
  <si>
    <t>R$ 48.461,83</t>
  </si>
  <si>
    <t>R$ 21.473,27</t>
  </si>
  <si>
    <t>R$ 7.164,98</t>
  </si>
  <si>
    <t>R$ 43.880,58</t>
  </si>
  <si>
    <t>R$ 14.993,72</t>
  </si>
  <si>
    <t>R$ 31.051,48</t>
  </si>
  <si>
    <t>R$ 12.637,07</t>
  </si>
  <si>
    <t>R$ 20.631,70</t>
  </si>
  <si>
    <t>R$ 25.179,53</t>
  </si>
  <si>
    <t>R$ 19.618,79</t>
  </si>
  <si>
    <t>R$ 37.342,41</t>
  </si>
  <si>
    <t>R$ 40.696,25</t>
  </si>
  <si>
    <t>R$ 49.931,02</t>
  </si>
  <si>
    <t>R$ 23.305,25</t>
  </si>
  <si>
    <t>R$ 39.097,81</t>
  </si>
  <si>
    <t>R$ 43.463,14</t>
  </si>
  <si>
    <t>R$ 38.763,09</t>
  </si>
  <si>
    <t>R$ 17.289,11</t>
  </si>
  <si>
    <t>R$ 25.930,64</t>
  </si>
  <si>
    <t>R$ 27.170,10</t>
  </si>
  <si>
    <t>R$ 35.348,35</t>
  </si>
  <si>
    <t>R$ 9.754,38</t>
  </si>
  <si>
    <t>R$ 27.387,16</t>
  </si>
  <si>
    <t>R$ 16.632,16</t>
  </si>
  <si>
    <t>R$ 33.771,25</t>
  </si>
  <si>
    <t>R$ 48.328,66</t>
  </si>
  <si>
    <t>R$ 7.937,69</t>
  </si>
  <si>
    <t>R$ 41.982,18</t>
  </si>
  <si>
    <t>R$ 12.435,59</t>
  </si>
  <si>
    <t>R$ 5.558,70</t>
  </si>
  <si>
    <t>R$ 43.891,11</t>
  </si>
  <si>
    <t>R$ 34.274,61</t>
  </si>
  <si>
    <t>R$ 33.427,08</t>
  </si>
  <si>
    <t>R$ 21.606,49</t>
  </si>
  <si>
    <t>R$ 9.098,17</t>
  </si>
  <si>
    <t>R$ 5.078,49</t>
  </si>
  <si>
    <t>R$ 23.566,80</t>
  </si>
  <si>
    <t>R$ 49.845,17</t>
  </si>
  <si>
    <t>R$ 5.791,04</t>
  </si>
  <si>
    <t>R$ 41.669,59</t>
  </si>
  <si>
    <t>R$ 29.805,14</t>
  </si>
  <si>
    <t>R$ 25.451,59</t>
  </si>
  <si>
    <t>R$ 27.060,06</t>
  </si>
  <si>
    <t>R$ 19.863,91</t>
  </si>
  <si>
    <t>R$ 40.287,03</t>
  </si>
  <si>
    <t>R$ 2.249,81</t>
  </si>
  <si>
    <t>R$ 15.984,84</t>
  </si>
  <si>
    <t>R$ 40.111,15</t>
  </si>
  <si>
    <t>R$ 34.812,48</t>
  </si>
  <si>
    <t>R$ 25.561,79</t>
  </si>
  <si>
    <t>R$ 10.843,07</t>
  </si>
  <si>
    <t>R$ 34.010,59</t>
  </si>
  <si>
    <t>R$ 37.834,98</t>
  </si>
  <si>
    <t>R$ 18.267,52</t>
  </si>
  <si>
    <t>R$ 7.309,68</t>
  </si>
  <si>
    <t>R$ 17.576,94</t>
  </si>
  <si>
    <t>R$ 11.888,77</t>
  </si>
  <si>
    <t>R$ 3.777,60</t>
  </si>
  <si>
    <t>R$ 42.106,58</t>
  </si>
  <si>
    <t>R$ 43.357,56</t>
  </si>
  <si>
    <t>R$ 9.835,14</t>
  </si>
  <si>
    <t>R$ 10.543,37</t>
  </si>
  <si>
    <t>R$ 8.704,68</t>
  </si>
  <si>
    <t>R$ 44.707,78</t>
  </si>
  <si>
    <t>R$ 36.424,07</t>
  </si>
  <si>
    <t>R$ 29.420,41</t>
  </si>
  <si>
    <t>R$ 20.194,56</t>
  </si>
  <si>
    <t>R$ 25.336,09</t>
  </si>
  <si>
    <t>R$ 29.742,15</t>
  </si>
  <si>
    <t>R$ 2.179,32</t>
  </si>
  <si>
    <t>R$ 14.730,08</t>
  </si>
  <si>
    <t>R$ 1.023,86</t>
  </si>
  <si>
    <t>R$ 48.148,94</t>
  </si>
  <si>
    <t>R$ 18.654,59</t>
  </si>
  <si>
    <t>R$ 6.303,43</t>
  </si>
  <si>
    <t>R$ 29.984,59</t>
  </si>
  <si>
    <t>R$ 40.010,55</t>
  </si>
  <si>
    <t>R$ 13.745,91</t>
  </si>
  <si>
    <t>R$ 32.270,90</t>
  </si>
  <si>
    <t>R$ 7.759,60</t>
  </si>
  <si>
    <t>R$ 34.188,12</t>
  </si>
  <si>
    <t>R$ 49.703,57</t>
  </si>
  <si>
    <t>R$ 28.011,41</t>
  </si>
  <si>
    <t>R$ 1.232,21</t>
  </si>
  <si>
    <t>R$ 24.071,10</t>
  </si>
  <si>
    <t>R$ 40.465,80</t>
  </si>
  <si>
    <t>R$ 49.038,77</t>
  </si>
  <si>
    <t>R$ 15.759,29</t>
  </si>
  <si>
    <t>R$ 37.425,64</t>
  </si>
  <si>
    <t>R$ 24.327,66</t>
  </si>
  <si>
    <t>R$ 3.825,47</t>
  </si>
  <si>
    <t>R$ 40.282,13</t>
  </si>
  <si>
    <t>R$ 37.310,75</t>
  </si>
  <si>
    <t>R$ 11.187,22</t>
  </si>
  <si>
    <t>R$ 49.934,00</t>
  </si>
  <si>
    <t>R$ 16.344,79</t>
  </si>
  <si>
    <t>R$ 18.297,60</t>
  </si>
  <si>
    <t>R$ 5.893,98</t>
  </si>
  <si>
    <t>R$ 28.237,86</t>
  </si>
  <si>
    <t>R$ 9.855,72</t>
  </si>
  <si>
    <t>R$ 36.408,14</t>
  </si>
  <si>
    <t>R$ 41.656,01</t>
  </si>
  <si>
    <t>R$ 48.666,91</t>
  </si>
  <si>
    <t>R$ 34.641,56</t>
  </si>
  <si>
    <t>R$ 23.465,84</t>
  </si>
  <si>
    <t>R$ 41.734,58</t>
  </si>
  <si>
    <t>R$ 29.502,90</t>
  </si>
  <si>
    <t>R$ 2.545,99</t>
  </si>
  <si>
    <t>R$ 7.305,47</t>
  </si>
  <si>
    <t>R$ 13.065,09</t>
  </si>
  <si>
    <t>R$ 21.656,29</t>
  </si>
  <si>
    <t>R$ 9.733,82</t>
  </si>
  <si>
    <t>R$ 32.525,04</t>
  </si>
  <si>
    <t>R$ 26.881,42</t>
  </si>
  <si>
    <t>R$ 47.127,24</t>
  </si>
  <si>
    <t>R$ 8.407,03</t>
  </si>
  <si>
    <t>R$ 15.603,10</t>
  </si>
  <si>
    <t>R$ 10.854,56</t>
  </si>
  <si>
    <t>R$ 41.514,90</t>
  </si>
  <si>
    <t>R$ 2.575,76</t>
  </si>
  <si>
    <t>R$ 49.842,56</t>
  </si>
  <si>
    <t>R$ 33.038,10</t>
  </si>
  <si>
    <t>R$ 5.168,05</t>
  </si>
  <si>
    <t>R$ 16.333,21</t>
  </si>
  <si>
    <t>R$ 9.811,68</t>
  </si>
  <si>
    <t>R$ 48.999,70</t>
  </si>
  <si>
    <t>R$ 33.481,90</t>
  </si>
  <si>
    <t>R$ 11.962,38</t>
  </si>
  <si>
    <t>R$ 25.286,16</t>
  </si>
  <si>
    <t>R$ 39.383,13</t>
  </si>
  <si>
    <t>R$ 26.761,50</t>
  </si>
  <si>
    <t>R$ 34.773,42</t>
  </si>
  <si>
    <t>R$ 15.170,87</t>
  </si>
  <si>
    <t>R$ 48.915,48</t>
  </si>
  <si>
    <t>R$ 45.811,84</t>
  </si>
  <si>
    <t>R$ 21.342,68</t>
  </si>
  <si>
    <t>R$ 22.076,63</t>
  </si>
  <si>
    <t>R$ 25.408,29</t>
  </si>
  <si>
    <t>R$ 48.076,00</t>
  </si>
  <si>
    <t>R$ 44.163,79</t>
  </si>
  <si>
    <t>R$ 34.067,81</t>
  </si>
  <si>
    <t>R$ 29.696,19</t>
  </si>
  <si>
    <t>R$ 29.050,41</t>
  </si>
  <si>
    <t>R$ 15.568,97</t>
  </si>
  <si>
    <t>R$ 29.994,73</t>
  </si>
  <si>
    <t>R$ 38.556,08</t>
  </si>
  <si>
    <t>R$ 47.204,85</t>
  </si>
  <si>
    <t>R$ 16.862,22</t>
  </si>
  <si>
    <t>R$ 34.652,34</t>
  </si>
  <si>
    <t>R$ 37.560,36</t>
  </si>
  <si>
    <t>R$ 22.133,92</t>
  </si>
  <si>
    <t>R$ 25.315,10</t>
  </si>
  <si>
    <t>R$ 34.593,75</t>
  </si>
  <si>
    <t>R$ 1.069,99</t>
  </si>
  <si>
    <t>R$ 12.430,10</t>
  </si>
  <si>
    <t>R$ 32.590,53</t>
  </si>
  <si>
    <t>R$ 617,82</t>
  </si>
  <si>
    <t>R$ 36.794,16</t>
  </si>
  <si>
    <t>R$ 16.980,32</t>
  </si>
  <si>
    <t>R$ 35.806,91</t>
  </si>
  <si>
    <t>R$ 47.968,63</t>
  </si>
  <si>
    <t>R$ 37.962,19</t>
  </si>
  <si>
    <t>R$ 40.123,33</t>
  </si>
  <si>
    <t>R$ 49.669,42</t>
  </si>
  <si>
    <t>R$ 4.696,79</t>
  </si>
  <si>
    <t>R$ 14.899,87</t>
  </si>
  <si>
    <t>R$ 6.840,86</t>
  </si>
  <si>
    <t>R$ 29.815,23</t>
  </si>
  <si>
    <t>R$ 49.366,06</t>
  </si>
  <si>
    <t>R$ 41.868,63</t>
  </si>
  <si>
    <t>R$ 29.765,64</t>
  </si>
  <si>
    <t>R$ 36.287,92</t>
  </si>
  <si>
    <t>R$ 44.786,80</t>
  </si>
  <si>
    <t>R$ 21.308,31</t>
  </si>
  <si>
    <t>R$ 29.969,87</t>
  </si>
  <si>
    <t>R$ 36.834,95</t>
  </si>
  <si>
    <t>R$ 29.713,47</t>
  </si>
  <si>
    <t>R$ 28.841,66</t>
  </si>
  <si>
    <t>R$ 43.358,76</t>
  </si>
  <si>
    <t>R$ 5.634,05</t>
  </si>
  <si>
    <t>R$ 33.803,80</t>
  </si>
  <si>
    <t>R$ 8.888,88</t>
  </si>
  <si>
    <t>R$ 25.138,96</t>
  </si>
  <si>
    <t>R$ 32.493,47</t>
  </si>
  <si>
    <t>R$ 9.828,66</t>
  </si>
  <si>
    <t>R$ 4.118,91</t>
  </si>
  <si>
    <t>R$ 15.767,64</t>
  </si>
  <si>
    <t>R$ 43.089,38</t>
  </si>
  <si>
    <t>R$ 28.865,58</t>
  </si>
  <si>
    <t>R$ 13.740,40</t>
  </si>
  <si>
    <t>R$ 28.010,40</t>
  </si>
  <si>
    <t>R$ 17.174,62</t>
  </si>
  <si>
    <t>R$ 22.074,54</t>
  </si>
  <si>
    <t>R$ 3.401,18</t>
  </si>
  <si>
    <t>R$ 38.471,20</t>
  </si>
  <si>
    <t>R$ 18.167,63</t>
  </si>
  <si>
    <t>R$ 43.497,82</t>
  </si>
  <si>
    <t>R$ 12.929,77</t>
  </si>
  <si>
    <t>R$ 44.425,37</t>
  </si>
  <si>
    <t>R$ 2.538,26</t>
  </si>
  <si>
    <t>R$ 26.864,63</t>
  </si>
  <si>
    <t>R$ 10.687,99</t>
  </si>
  <si>
    <t>R$ 1.365,14</t>
  </si>
  <si>
    <t>R$ 45.379,28</t>
  </si>
  <si>
    <t>R$ 44.423,17</t>
  </si>
  <si>
    <t>R$ 29.834,06</t>
  </si>
  <si>
    <t>R$ 27.022,59</t>
  </si>
  <si>
    <t>R$ 14.022,52</t>
  </si>
  <si>
    <t>R$ 33.331,78</t>
  </si>
  <si>
    <t>R$ 27.828,16</t>
  </si>
  <si>
    <t>R$ 21.397,51</t>
  </si>
  <si>
    <t>R$ 11.300,23</t>
  </si>
  <si>
    <t>R$ 29.226,55</t>
  </si>
  <si>
    <t>R$ 21.462,50</t>
  </si>
  <si>
    <t>R$ 14.184,70</t>
  </si>
  <si>
    <t>R$ 49.079,70</t>
  </si>
  <si>
    <t>R$ 30.902,49</t>
  </si>
  <si>
    <t>R$ 21.688,17</t>
  </si>
  <si>
    <t>R$ 20.204,08</t>
  </si>
  <si>
    <t>R$ 25.169,95</t>
  </si>
  <si>
    <t>R$ 7.677,40</t>
  </si>
  <si>
    <t>R$ 3.527,86</t>
  </si>
  <si>
    <t>R$ 35.938,11</t>
  </si>
  <si>
    <t>R$ 11.211,83</t>
  </si>
  <si>
    <t>R$ 48.797,84</t>
  </si>
  <si>
    <t>R$ 7.887,93</t>
  </si>
  <si>
    <t>R$ 29.433,97</t>
  </si>
  <si>
    <t>R$ 42.422,17</t>
  </si>
  <si>
    <t>R$ 28.444,05</t>
  </si>
  <si>
    <t>R$ 36.721,98</t>
  </si>
  <si>
    <t>R$ 39.624,51</t>
  </si>
  <si>
    <t>R$ 32.624,95</t>
  </si>
  <si>
    <t>R$ 15.034,51</t>
  </si>
  <si>
    <t>R$ 31.019,82</t>
  </si>
  <si>
    <t>R$ 2.707,64</t>
  </si>
  <si>
    <t>R$ 8.728,25</t>
  </si>
  <si>
    <t>R$ 34.859,33</t>
  </si>
  <si>
    <t>R$ 34.209,12</t>
  </si>
  <si>
    <t>R$ 30.572,16</t>
  </si>
  <si>
    <t>R$ 25.186,45</t>
  </si>
  <si>
    <t>R$ 34.404,27</t>
  </si>
  <si>
    <t>R$ 22.103,13</t>
  </si>
  <si>
    <t>R$ 38.153,67</t>
  </si>
  <si>
    <t>R$ 26.911,66</t>
  </si>
  <si>
    <t>R$ 6.685,02</t>
  </si>
  <si>
    <t>R$ 34.901,36</t>
  </si>
  <si>
    <t>R$ 43.088,30</t>
  </si>
  <si>
    <t>R$ 33.786,93</t>
  </si>
  <si>
    <t>R$ 43.975,39</t>
  </si>
  <si>
    <t>R$ 21.830,43</t>
  </si>
  <si>
    <t>R$ 22.618,63</t>
  </si>
  <si>
    <t>R$ 44.755,11</t>
  </si>
  <si>
    <t>R$ 22.788,73</t>
  </si>
  <si>
    <t>R$ 28.969,49</t>
  </si>
  <si>
    <t>R$ 4.818,99</t>
  </si>
  <si>
    <t>R$ 26.067,48</t>
  </si>
  <si>
    <t>R$ 38.443,37</t>
  </si>
  <si>
    <t>R$ 18.355,22</t>
  </si>
  <si>
    <t>R$ 7.754,11</t>
  </si>
  <si>
    <t>R$ 24.972,89</t>
  </si>
  <si>
    <t>R$ 33.329,44</t>
  </si>
  <si>
    <t>R$ 38.099,29</t>
  </si>
  <si>
    <t>R$ 31.350,77</t>
  </si>
  <si>
    <t>R$ 12.598,63</t>
  </si>
  <si>
    <t>R$ 28.001,31</t>
  </si>
  <si>
    <t>R$ 23.377,86</t>
  </si>
  <si>
    <t>R$ 7.403,25</t>
  </si>
  <si>
    <t>R$ 17.407,77</t>
  </si>
  <si>
    <t>R$ 14.845,90</t>
  </si>
  <si>
    <t>R$ 2.438,08</t>
  </si>
  <si>
    <t>R$ 28.280,85</t>
  </si>
  <si>
    <t>R$ 20.198,53</t>
  </si>
  <si>
    <t>R$ 37.315,36</t>
  </si>
  <si>
    <t>R$ 13.673,86</t>
  </si>
  <si>
    <t>R$ 12.717,88</t>
  </si>
  <si>
    <t>R$ 15.417,88</t>
  </si>
  <si>
    <t>R$ 2.453,68</t>
  </si>
  <si>
    <t>R$ 31.710,41</t>
  </si>
  <si>
    <t>R$ 17.059,51</t>
  </si>
  <si>
    <t>R$ 41.806,91</t>
  </si>
  <si>
    <t>R$ 8.837,75</t>
  </si>
  <si>
    <t>R$ 25.930,23</t>
  </si>
  <si>
    <t>R$ 49.052,17</t>
  </si>
  <si>
    <t>R$ 32.336,24</t>
  </si>
  <si>
    <t>R$ 32.167,19</t>
  </si>
  <si>
    <t>R$ 37.123,62</t>
  </si>
  <si>
    <t>R$ 15.161,02</t>
  </si>
  <si>
    <t>R$ 35.429,28</t>
  </si>
  <si>
    <t>R$ 33.258,91</t>
  </si>
  <si>
    <t>R$ 42.680,25</t>
  </si>
  <si>
    <t>R$ 9.994,87</t>
  </si>
  <si>
    <t>R$ 13.397,96</t>
  </si>
  <si>
    <t>R$ 14.829,55</t>
  </si>
  <si>
    <t>R$ 10.941,25</t>
  </si>
  <si>
    <t>R$ 9.980,56</t>
  </si>
  <si>
    <t>R$ 26.422,40</t>
  </si>
  <si>
    <t>R$ 47.716,27</t>
  </si>
  <si>
    <t>R$ 2.265,79</t>
  </si>
  <si>
    <t>R$ 46.739,78</t>
  </si>
  <si>
    <t>R$ 39.561,30</t>
  </si>
  <si>
    <t>R$ 36.378,50</t>
  </si>
  <si>
    <t>R$ 23.015,17</t>
  </si>
  <si>
    <t>R$ 35.008,45</t>
  </si>
  <si>
    <t>R$ 19.216,44</t>
  </si>
  <si>
    <t>R$ 19.895,52</t>
  </si>
  <si>
    <t>R$ 40.579,38</t>
  </si>
  <si>
    <t>R$ 31.780,78</t>
  </si>
  <si>
    <t>R$ 38.680,57</t>
  </si>
  <si>
    <t>R$ 12.198,53</t>
  </si>
  <si>
    <t>R$ 25.043,55</t>
  </si>
  <si>
    <t>R$ 5.471,98</t>
  </si>
  <si>
    <t>R$ 44.346,22</t>
  </si>
  <si>
    <t>R$ 29.908,95</t>
  </si>
  <si>
    <t>R$ 24.593,93</t>
  </si>
  <si>
    <t>R$ 20.668,05</t>
  </si>
  <si>
    <t>R$ 33.855,38</t>
  </si>
  <si>
    <t>R$ 43.019,75</t>
  </si>
  <si>
    <t>R$ 18.015,56</t>
  </si>
  <si>
    <t>R$ 2.703,30</t>
  </si>
  <si>
    <t>R$ 17.027,29</t>
  </si>
  <si>
    <t>R$ 23.129,97</t>
  </si>
  <si>
    <t>R$ 3.256,61</t>
  </si>
  <si>
    <t>R$ 37.294,66</t>
  </si>
  <si>
    <t>R$ 10.371,09</t>
  </si>
  <si>
    <t>R$ 4.114,86</t>
  </si>
  <si>
    <t>R$ 15.589,22</t>
  </si>
  <si>
    <t>R$ 28.526,40</t>
  </si>
  <si>
    <t>R$ 18.949,50</t>
  </si>
  <si>
    <t>R$ 11.664,23</t>
  </si>
  <si>
    <t>R$ 47.578,55</t>
  </si>
  <si>
    <t>R$ 1.140,86</t>
  </si>
  <si>
    <t>R$ 44.049,22</t>
  </si>
  <si>
    <t>R$ 43.510,44</t>
  </si>
  <si>
    <t>R$ 34.724,78</t>
  </si>
  <si>
    <t>R$ 47.397,98</t>
  </si>
  <si>
    <t>R$ 2.864,29</t>
  </si>
  <si>
    <t>R$ 2.683,93</t>
  </si>
  <si>
    <t>R$ 24.960,79</t>
  </si>
  <si>
    <t>R$ 45.760,13</t>
  </si>
  <si>
    <t>R$ 36.028,35</t>
  </si>
  <si>
    <t>R$ 44.924,59</t>
  </si>
  <si>
    <t>R$ 12.700,14</t>
  </si>
  <si>
    <t>R$ 16.002,15</t>
  </si>
  <si>
    <t>R$ 36.624,35</t>
  </si>
  <si>
    <t>R$ 7.229,01</t>
  </si>
  <si>
    <t>R$ 21.287,14</t>
  </si>
  <si>
    <t>R$ 13.127,28</t>
  </si>
  <si>
    <t>R$ 47.205,28</t>
  </si>
  <si>
    <t>R$ 8.206,57</t>
  </si>
  <si>
    <t>R$ 42.256,04</t>
  </si>
  <si>
    <t>R$ 31.521,12</t>
  </si>
  <si>
    <t>R$ 5.729,60</t>
  </si>
  <si>
    <t>R$ 28.779,82</t>
  </si>
  <si>
    <t>R$ 22.082,95</t>
  </si>
  <si>
    <t>R$ 29.357,08</t>
  </si>
  <si>
    <t>R$ 40.430,83</t>
  </si>
  <si>
    <t>R$ 40.284,84</t>
  </si>
  <si>
    <t>R$ 27.712,30</t>
  </si>
  <si>
    <t>R$ 34.263,67</t>
  </si>
  <si>
    <t>R$ 23.593,61</t>
  </si>
  <si>
    <t>R$ 46.421,45</t>
  </si>
  <si>
    <t>R$ 3.115,66</t>
  </si>
  <si>
    <t>R$ 16.567,76</t>
  </si>
  <si>
    <t>R$ 7.950,79</t>
  </si>
  <si>
    <t>R$ 37.218,30</t>
  </si>
  <si>
    <t>R$ 34.661,05</t>
  </si>
  <si>
    <t>R$ 27.735,50</t>
  </si>
  <si>
    <t>R$ 8.368,57</t>
  </si>
  <si>
    <t>R$ 41.990,31</t>
  </si>
  <si>
    <t>R$ 10.330,00</t>
  </si>
  <si>
    <t>R$ 45.199,47</t>
  </si>
  <si>
    <t>R$ 37.300,64</t>
  </si>
  <si>
    <t>R$ 29.465,27</t>
  </si>
  <si>
    <t>R$ 40.303,37</t>
  </si>
  <si>
    <t>R$ 36.963,84</t>
  </si>
  <si>
    <t>R$ 35.169,00</t>
  </si>
  <si>
    <t>R$ 40.773,38</t>
  </si>
  <si>
    <t>R$ 47.896,31</t>
  </si>
  <si>
    <t>R$ 20.693,68</t>
  </si>
  <si>
    <t>R$ 6.769,83</t>
  </si>
  <si>
    <t>R$ 28.445,37</t>
  </si>
  <si>
    <t>R$ 17.189,32</t>
  </si>
  <si>
    <t>R$ 31.933,45</t>
  </si>
  <si>
    <t>R$ 37.938,50</t>
  </si>
  <si>
    <t>R$ 11.833,79</t>
  </si>
  <si>
    <t>R$ 36.784,06</t>
  </si>
  <si>
    <t>R$ 21.340,08</t>
  </si>
  <si>
    <t>R$ 20.460,85</t>
  </si>
  <si>
    <t>R$ 1.594,23</t>
  </si>
  <si>
    <t>R$ 16.050,06</t>
  </si>
  <si>
    <t>R$ 10.136,96</t>
  </si>
  <si>
    <t>R$ 14.489,77</t>
  </si>
  <si>
    <t>R$ 2.995,80</t>
  </si>
  <si>
    <t>R$ 49.956,99</t>
  </si>
  <si>
    <t>R$ 19.654,39</t>
  </si>
  <si>
    <t>R$ 27.227,42</t>
  </si>
  <si>
    <t>R$ 44.430,38</t>
  </si>
  <si>
    <t>R$ 19.303,11</t>
  </si>
  <si>
    <t>R$ 43.620,64</t>
  </si>
  <si>
    <t>R$ 17.725,85</t>
  </si>
  <si>
    <t>R$ 16.567,81</t>
  </si>
  <si>
    <t>R$ 8.368,92</t>
  </si>
  <si>
    <t>R$ 36.175,99</t>
  </si>
  <si>
    <t>R$ 12.002,38</t>
  </si>
  <si>
    <t>R$ 18.790,71</t>
  </si>
  <si>
    <t>R$ 11.344,89</t>
  </si>
  <si>
    <t>R$ 39.128,26</t>
  </si>
  <si>
    <t>R$ 22.165,86</t>
  </si>
  <si>
    <t>R$ 5.530,25</t>
  </si>
  <si>
    <t>R$ 4.053,71</t>
  </si>
  <si>
    <t>R$ 17.606,51</t>
  </si>
  <si>
    <t>R$ 39.931,72</t>
  </si>
  <si>
    <t>R$ 44.415,86</t>
  </si>
  <si>
    <t>R$ 4.823,97</t>
  </si>
  <si>
    <t>R$ 44.298,87</t>
  </si>
  <si>
    <t>R$ 12.066,35</t>
  </si>
  <si>
    <t>R$ 39.381,30</t>
  </si>
  <si>
    <t>R$ 2.241,36</t>
  </si>
  <si>
    <t>R$ 42.650,02</t>
  </si>
  <si>
    <t>R$ 19.305,81</t>
  </si>
  <si>
    <t>R$ 7.374,39</t>
  </si>
  <si>
    <t>R$ 20.871,90</t>
  </si>
  <si>
    <t>R$ 5.858,03</t>
  </si>
  <si>
    <t>R$ 26.503,88</t>
  </si>
  <si>
    <t>R$ 538,10</t>
  </si>
  <si>
    <t>R$ 36.460,84</t>
  </si>
  <si>
    <t>R$ 37.526,06</t>
  </si>
  <si>
    <t>R$ 558,99</t>
  </si>
  <si>
    <t>R$ 8.734,67</t>
  </si>
  <si>
    <t>R$ 7.338,38</t>
  </si>
  <si>
    <t>R$ 13.503,70</t>
  </si>
  <si>
    <t>R$ 49.964,38</t>
  </si>
  <si>
    <t>R$ 25.921,58</t>
  </si>
  <si>
    <t>R$ 48.058,28</t>
  </si>
  <si>
    <t>R$ 10.655,90</t>
  </si>
  <si>
    <t>R$ 20.139,81</t>
  </si>
  <si>
    <t>R$ 39.267,51</t>
  </si>
  <si>
    <t>R$ 18.427,80</t>
  </si>
  <si>
    <t>R$ 47.420,24</t>
  </si>
  <si>
    <t>R$ 46.238,23</t>
  </si>
  <si>
    <t>R$ 28.831,28</t>
  </si>
  <si>
    <t>R$ 44.608,66</t>
  </si>
  <si>
    <t>R$ 36.458,03</t>
  </si>
  <si>
    <t>R$ 30.904,25</t>
  </si>
  <si>
    <t>R$ 34.691,18</t>
  </si>
  <si>
    <t>R$ 873,01</t>
  </si>
  <si>
    <t>R$ 24.470,11</t>
  </si>
  <si>
    <t>R$ 42.656,07</t>
  </si>
  <si>
    <t>R$ 3.631,02</t>
  </si>
  <si>
    <t>R$ 29.689,88</t>
  </si>
  <si>
    <t>R$ 47.055,30</t>
  </si>
  <si>
    <t>R$ 44.844,77</t>
  </si>
  <si>
    <t>R$ 33.627,83</t>
  </si>
  <si>
    <t>R$ 42.051,39</t>
  </si>
  <si>
    <t>R$ 46.628,75</t>
  </si>
  <si>
    <t>R$ 36.646,85</t>
  </si>
  <si>
    <t>R$ 28.215,88</t>
  </si>
  <si>
    <t>R$ 49.365,54</t>
  </si>
  <si>
    <t>R$ 1.927,60</t>
  </si>
  <si>
    <t>R$ 35.684,08</t>
  </si>
  <si>
    <t>R$ 30.287,07</t>
  </si>
  <si>
    <t>R$ 12.514,56</t>
  </si>
  <si>
    <t>R$ 39.928,73</t>
  </si>
  <si>
    <t>R$ 45.721,53</t>
  </si>
  <si>
    <t>R$ 40.434,22</t>
  </si>
  <si>
    <t>R$ 15.309,98</t>
  </si>
  <si>
    <t>R$ 25.218,19</t>
  </si>
  <si>
    <t>R$ 35.991,65</t>
  </si>
  <si>
    <t>R$ 12.683,09</t>
  </si>
  <si>
    <t>R$ 6.801,15</t>
  </si>
  <si>
    <t>R$ 40.469,35</t>
  </si>
  <si>
    <t>R$ 29.518,78</t>
  </si>
  <si>
    <t>R$ 46.383,05</t>
  </si>
  <si>
    <t>R$ 554,02</t>
  </si>
  <si>
    <t>R$ 1.763,17</t>
  </si>
  <si>
    <t>R$ 37.985,10</t>
  </si>
  <si>
    <t>R$ 45.786,10</t>
  </si>
  <si>
    <t>R$ 21.991,34</t>
  </si>
  <si>
    <t>R$ 3.002,09</t>
  </si>
  <si>
    <t>R$ 3.821,58</t>
  </si>
  <si>
    <t>R$ 25.698,37</t>
  </si>
  <si>
    <t>R$ 30.673,12</t>
  </si>
  <si>
    <t>R$ 8.854,97</t>
  </si>
  <si>
    <t>R$ 4.103,69</t>
  </si>
  <si>
    <t>R$ 36.048,61</t>
  </si>
  <si>
    <t>R$ 37.464,38</t>
  </si>
  <si>
    <t>R$ 39.470,78</t>
  </si>
  <si>
    <t>R$ 19.218,30</t>
  </si>
  <si>
    <t>R$ 25.357,11</t>
  </si>
  <si>
    <t>R$ 20.013,13</t>
  </si>
  <si>
    <t>R$ 21.681,26</t>
  </si>
  <si>
    <t>R$ 16.716,80</t>
  </si>
  <si>
    <t>R$ 13.763,58</t>
  </si>
  <si>
    <t>R$ 18.279,62</t>
  </si>
  <si>
    <t>R$ 40.034,60</t>
  </si>
  <si>
    <t>R$ 38.858,32</t>
  </si>
  <si>
    <t>R$ 4.851,96</t>
  </si>
  <si>
    <t>R$ 10.589,15</t>
  </si>
  <si>
    <t>R$ 5.328,92</t>
  </si>
  <si>
    <t>R$ 24.154,48</t>
  </si>
  <si>
    <t>R$ 47.279,38</t>
  </si>
  <si>
    <t>R$ 1.053,38</t>
  </si>
  <si>
    <t>R$ 4.804,49</t>
  </si>
  <si>
    <t>R$ 24.435,12</t>
  </si>
  <si>
    <t>R$ 45.384,62</t>
  </si>
  <si>
    <t>R$ 23.390,36</t>
  </si>
  <si>
    <t>R$ 13.828,57</t>
  </si>
  <si>
    <t>R$ 29.458,18</t>
  </si>
  <si>
    <t>R$ 18.873,03</t>
  </si>
  <si>
    <t>R$ 41.836,28</t>
  </si>
  <si>
    <t>R$ 36.645,85</t>
  </si>
  <si>
    <t>R$ 24.548,62</t>
  </si>
  <si>
    <t>R$ 48.721,36</t>
  </si>
  <si>
    <t>R$ 38.819,25</t>
  </si>
  <si>
    <t>R$ 41.037,99</t>
  </si>
  <si>
    <t>R$ 49.647,15</t>
  </si>
  <si>
    <t>R$ 13.482,52</t>
  </si>
  <si>
    <t>R$ 39.245,94</t>
  </si>
  <si>
    <t>R$ 15.359,91</t>
  </si>
  <si>
    <t>R$ 49.333,68</t>
  </si>
  <si>
    <t>R$ 1.049,22</t>
  </si>
  <si>
    <t>R$ 32.476,17</t>
  </si>
  <si>
    <t>R$ 11.249,51</t>
  </si>
  <si>
    <t>R$ 36.023,82</t>
  </si>
  <si>
    <t>R$ 48.297,41</t>
  </si>
  <si>
    <t>R$ 18.572,52</t>
  </si>
  <si>
    <t>R$ 33.410,84</t>
  </si>
  <si>
    <t>R$ 27.108,78</t>
  </si>
  <si>
    <t>R$ 2.180,09</t>
  </si>
  <si>
    <t>R$ 42.216,51</t>
  </si>
  <si>
    <t>R$ 48.674,75</t>
  </si>
  <si>
    <t>R$ 48.068,80</t>
  </si>
  <si>
    <t>R$ 13.173,94</t>
  </si>
  <si>
    <t>R$ 19.632,73</t>
  </si>
  <si>
    <t>R$ 15.294,80</t>
  </si>
  <si>
    <t>R$ 21.374,64</t>
  </si>
  <si>
    <t>R$ 16.431,72</t>
  </si>
  <si>
    <t>R$ 11.818,80</t>
  </si>
  <si>
    <t>R$ 29.256,98</t>
  </si>
  <si>
    <t>R$ 45.394,47</t>
  </si>
  <si>
    <t>R$ 42.178,51</t>
  </si>
  <si>
    <t>R$ 43.203,36</t>
  </si>
  <si>
    <t>R$ 17.545,43</t>
  </si>
  <si>
    <t>R$ 42.414,80</t>
  </si>
  <si>
    <t>R$ 41.131,81</t>
  </si>
  <si>
    <t>R$ 9.278,70</t>
  </si>
  <si>
    <t>R$ 42.089,12</t>
  </si>
  <si>
    <t>R$ 28.119,61</t>
  </si>
  <si>
    <t>R$ 2.102,46</t>
  </si>
  <si>
    <t>R$ 7.794,34</t>
  </si>
  <si>
    <t>R$ 48.614,79</t>
  </si>
  <si>
    <t>R$ 7.020,39</t>
  </si>
  <si>
    <t>R$ 31.944,57</t>
  </si>
  <si>
    <t>R$ 24.155,27</t>
  </si>
  <si>
    <t>R$ 10.567,67</t>
  </si>
  <si>
    <t>R$ 2.183,87</t>
  </si>
  <si>
    <t>R$ 27.081,26</t>
  </si>
  <si>
    <t>R$ 19.836,95</t>
  </si>
  <si>
    <t>R$ 41.836,63</t>
  </si>
  <si>
    <t>R$ 35.607,51</t>
  </si>
  <si>
    <t>R$ 27.940,87</t>
  </si>
  <si>
    <t>R$ 15.906,43</t>
  </si>
  <si>
    <t>R$ 4.562,17</t>
  </si>
  <si>
    <t>R$ 24.783,08</t>
  </si>
  <si>
    <t>R$ 6.417,51</t>
  </si>
  <si>
    <t>R$ 1.832,79</t>
  </si>
  <si>
    <t>R$ 37.905,55</t>
  </si>
  <si>
    <t>R$ 30.654,28</t>
  </si>
  <si>
    <t>R$ 39.208,41</t>
  </si>
  <si>
    <t>R$ 9.707,57</t>
  </si>
  <si>
    <t>R$ 37.337,84</t>
  </si>
  <si>
    <t>R$ 17.786,89</t>
  </si>
  <si>
    <t>R$ 49.421,26</t>
  </si>
  <si>
    <t>R$ 28.731,16</t>
  </si>
  <si>
    <t>R$ 9.832,36</t>
  </si>
  <si>
    <t>R$ 20.247,79</t>
  </si>
  <si>
    <t>R$ 22.099,25</t>
  </si>
  <si>
    <t>R$ 40.422,06</t>
  </si>
  <si>
    <t>R$ 15.019,74</t>
  </si>
  <si>
    <t>R$ 8.094,42</t>
  </si>
  <si>
    <t>R$ 21.955,94</t>
  </si>
  <si>
    <t>R$ 36.630,93</t>
  </si>
  <si>
    <t>R$ 6.192,37</t>
  </si>
  <si>
    <t>R$ 18.542,92</t>
  </si>
  <si>
    <t>R$ 17.437,88</t>
  </si>
  <si>
    <t>R$ 27.312,52</t>
  </si>
  <si>
    <t>R$ 29.722,91</t>
  </si>
  <si>
    <t>R$ 39.294,24</t>
  </si>
  <si>
    <t>R$ 43.735,48</t>
  </si>
  <si>
    <t>R$ 33.438,72</t>
  </si>
  <si>
    <t>R$ 18.392,62</t>
  </si>
  <si>
    <t>R$ 4.653,18</t>
  </si>
  <si>
    <t>R$ 21.796,54</t>
  </si>
  <si>
    <t>R$ 10.943,00</t>
  </si>
  <si>
    <t>R$ 34.758,58</t>
  </si>
  <si>
    <t>R$ 37.467,14</t>
  </si>
  <si>
    <t>R$ 19.914,07</t>
  </si>
  <si>
    <t>R$ 15.528,78</t>
  </si>
  <si>
    <t>R$ 39.105,76</t>
  </si>
  <si>
    <t>R$ 1.028,59</t>
  </si>
  <si>
    <t>R$ 11.635,98</t>
  </si>
  <si>
    <t>R$ 9.782,23</t>
  </si>
  <si>
    <t>R$ 8.874,61</t>
  </si>
  <si>
    <t>R$ 23.216,22</t>
  </si>
  <si>
    <t>R$ 36.129,43</t>
  </si>
  <si>
    <t>R$ 3.808,54</t>
  </si>
  <si>
    <t>R$ 41.848,00</t>
  </si>
  <si>
    <t>R$ 11.865,15</t>
  </si>
  <si>
    <t>R$ 27.260,14</t>
  </si>
  <si>
    <t>R$ 32.616,48</t>
  </si>
  <si>
    <t>R$ 33.715,85</t>
  </si>
  <si>
    <t>R$ 44.268,32</t>
  </si>
  <si>
    <t>R$ 7.439,51</t>
  </si>
  <si>
    <t>R$ 28.846,58</t>
  </si>
  <si>
    <t>R$ 25.331,18</t>
  </si>
  <si>
    <t>R$ 23.851,23</t>
  </si>
  <si>
    <t>R$ 28.593,89</t>
  </si>
  <si>
    <t>R$ 12.735,02</t>
  </si>
  <si>
    <t>R$ 18.922,54</t>
  </si>
  <si>
    <t>R$ 7.534,15</t>
  </si>
  <si>
    <t>R$ 3.508,20</t>
  </si>
  <si>
    <t>R$ 43.983,79</t>
  </si>
  <si>
    <t>R$ 23.673,80</t>
  </si>
  <si>
    <t>R$ 34.736,82</t>
  </si>
  <si>
    <t>R$ 47.189,66</t>
  </si>
  <si>
    <t>R$ 25.856,42</t>
  </si>
  <si>
    <t>R$ 36.337,46</t>
  </si>
  <si>
    <t>R$ 11.049,89</t>
  </si>
  <si>
    <t>R$ 3.634,14</t>
  </si>
  <si>
    <t>R$ 22.942,25</t>
  </si>
  <si>
    <t>R$ 45.188,90</t>
  </si>
  <si>
    <t>R$ 20.320,43</t>
  </si>
  <si>
    <t>R$ 23.431,11</t>
  </si>
  <si>
    <t>R$ 23.326,60</t>
  </si>
  <si>
    <t>R$ 20.977,54</t>
  </si>
  <si>
    <t>R$ 38.656,35</t>
  </si>
  <si>
    <t>R$ 49.576,14</t>
  </si>
  <si>
    <t>R$ 2.652,45</t>
  </si>
  <si>
    <t>R$ 33.344,94</t>
  </si>
  <si>
    <t>R$ 17.211,45</t>
  </si>
  <si>
    <t>R$ 3.599,65</t>
  </si>
  <si>
    <t>R$ 35.131,59</t>
  </si>
  <si>
    <t>R$ 8.814,60</t>
  </si>
  <si>
    <t>R$ 24.936,15</t>
  </si>
  <si>
    <t>R$ 33.625,83</t>
  </si>
  <si>
    <t>R$ 28.381,58</t>
  </si>
  <si>
    <t>R$ 41.084,49</t>
  </si>
  <si>
    <t>R$ 22.569,40</t>
  </si>
  <si>
    <t>R$ 31.611,11</t>
  </si>
  <si>
    <t>R$ 11.634,38</t>
  </si>
  <si>
    <t>R$ 2.515,05</t>
  </si>
  <si>
    <t>R$ 49.154,72</t>
  </si>
  <si>
    <t>R$ 32.388,68</t>
  </si>
  <si>
    <t>R$ 17.538,37</t>
  </si>
  <si>
    <t>R$ 31.410,28</t>
  </si>
  <si>
    <t>R$ 6.494,82</t>
  </si>
  <si>
    <t>R$ 11.688,92</t>
  </si>
  <si>
    <t>R$ 10.273,26</t>
  </si>
  <si>
    <t>R$ 11.069,57</t>
  </si>
  <si>
    <t>R$ 16.803,76</t>
  </si>
  <si>
    <t>R$ 33.766,48</t>
  </si>
  <si>
    <t>R$ 22.944,30</t>
  </si>
  <si>
    <t>R$ 31.826,17</t>
  </si>
  <si>
    <t>R$ 36.550,51</t>
  </si>
  <si>
    <t>R$ 43.989,02</t>
  </si>
  <si>
    <t>R$ 42.180,69</t>
  </si>
  <si>
    <t>R$ 3.041,35</t>
  </si>
  <si>
    <t>R$ 49.195,40</t>
  </si>
  <si>
    <t>R$ 27.046,27</t>
  </si>
  <si>
    <t>R$ 1.113,28</t>
  </si>
  <si>
    <t>R$ 2.156,80</t>
  </si>
  <si>
    <t>R$ 42.208,64</t>
  </si>
  <si>
    <t>R$ 19.983,58</t>
  </si>
  <si>
    <t>R$ 5.059,58</t>
  </si>
  <si>
    <t>R$ 17.781,10</t>
  </si>
  <si>
    <t>R$ 1.392,52</t>
  </si>
  <si>
    <t>R$ 27.766,38</t>
  </si>
  <si>
    <t>R$ 10.028,37</t>
  </si>
  <si>
    <t>R$ 31.964,28</t>
  </si>
  <si>
    <t>R$ 41.571,57</t>
  </si>
  <si>
    <t>R$ 15.356,46</t>
  </si>
  <si>
    <t>R$ 2.281,31</t>
  </si>
  <si>
    <t>R$ 35.480,48</t>
  </si>
  <si>
    <t>R$ 15.792,82</t>
  </si>
  <si>
    <t>R$ 24.618,95</t>
  </si>
  <si>
    <t>R$ 39.705,51</t>
  </si>
  <si>
    <t>R$ 28.151,17</t>
  </si>
  <si>
    <t>R$ 23.109,67</t>
  </si>
  <si>
    <t>R$ 47.686,34</t>
  </si>
  <si>
    <t>R$ 43.099,45</t>
  </si>
  <si>
    <t>R$ 8.418,51</t>
  </si>
  <si>
    <t>R$ 13.495,25</t>
  </si>
  <si>
    <t>R$ 16.847,25</t>
  </si>
  <si>
    <t>R$ 49.023,02</t>
  </si>
  <si>
    <t>R$ 14.711,43</t>
  </si>
  <si>
    <t>R$ 28.186,62</t>
  </si>
  <si>
    <t>R$ 12.393,08</t>
  </si>
  <si>
    <t>R$ 9.334,58</t>
  </si>
  <si>
    <t>R$ 10.728,82</t>
  </si>
  <si>
    <t>R$ 34.520,42</t>
  </si>
  <si>
    <t>R$ 28.208,55</t>
  </si>
  <si>
    <t>R$ 18.630,38</t>
  </si>
  <si>
    <t>R$ 8.161,45</t>
  </si>
  <si>
    <t>R$ 849,02</t>
  </si>
  <si>
    <t>R$ 48.359,31</t>
  </si>
  <si>
    <t>R$ 6.581,91</t>
  </si>
  <si>
    <t>R$ 37.507,94</t>
  </si>
  <si>
    <t>R$ 957,43</t>
  </si>
  <si>
    <t>R$ 35.617,10</t>
  </si>
  <si>
    <t>R$ 6.588,75</t>
  </si>
  <si>
    <t>R$ 48.394,69</t>
  </si>
  <si>
    <t>R$ 39.871,98</t>
  </si>
  <si>
    <t>R$ 48.317,35</t>
  </si>
  <si>
    <t>R$ 19.583,60</t>
  </si>
  <si>
    <t>R$ 32.200,36</t>
  </si>
  <si>
    <t>R$ 28.209,48</t>
  </si>
  <si>
    <t>R$ 18.750,67</t>
  </si>
  <si>
    <t>R$ 36.254,68</t>
  </si>
  <si>
    <t>R$ 44.945,61</t>
  </si>
  <si>
    <t>R$ 8.941,93</t>
  </si>
  <si>
    <t>R$ 31.169,81</t>
  </si>
  <si>
    <t>R$ 27.444,48</t>
  </si>
  <si>
    <t>R$ 1.927,95</t>
  </si>
  <si>
    <t>R$ 36.641,73</t>
  </si>
  <si>
    <t>R$ 3.781,34</t>
  </si>
  <si>
    <t>R$ 10.501,73</t>
  </si>
  <si>
    <t>R$ 37.921,20</t>
  </si>
  <si>
    <t>R$ 9.916,80</t>
  </si>
  <si>
    <t>R$ 44.161,46</t>
  </si>
  <si>
    <t>R$ 35.746,00</t>
  </si>
  <si>
    <t>R$ 33.602,81</t>
  </si>
  <si>
    <t>R$ 27.915,49</t>
  </si>
  <si>
    <t>R$ 10.544,78</t>
  </si>
  <si>
    <t>R$ 42.105,17</t>
  </si>
  <si>
    <t>R$ 21.997,41</t>
  </si>
  <si>
    <t>R$ 18.185,47</t>
  </si>
  <si>
    <t>R$ 6.034,84</t>
  </si>
  <si>
    <t>R$ 39.656,13</t>
  </si>
  <si>
    <t>R$ 36.389,40</t>
  </si>
  <si>
    <t>R$ 49.336,76</t>
  </si>
  <si>
    <t>R$ 44.716,67</t>
  </si>
  <si>
    <t>R$ 4.011,57</t>
  </si>
  <si>
    <t>R$ 15.726,57</t>
  </si>
  <si>
    <t>R$ 31.295,29</t>
  </si>
  <si>
    <t>R$ 4.334,86</t>
  </si>
  <si>
    <t>R$ 38.311,53</t>
  </si>
  <si>
    <t>R$ 19.827,94</t>
  </si>
  <si>
    <t>R$ 14.431,10</t>
  </si>
  <si>
    <t>R$ 9.142,50</t>
  </si>
  <si>
    <t>R$ 44.683,38</t>
  </si>
  <si>
    <t>R$ 17.155,21</t>
  </si>
  <si>
    <t>R$ 27.481,55</t>
  </si>
  <si>
    <t>R$ 6.939,24</t>
  </si>
  <si>
    <t>R$ 49.755,12</t>
  </si>
  <si>
    <t>R$ 43.561,65</t>
  </si>
  <si>
    <t>R$ 20.911,42</t>
  </si>
  <si>
    <t>R$ 9.869,34</t>
  </si>
  <si>
    <t>R$ 26.980,55</t>
  </si>
  <si>
    <t>R$ 815,59</t>
  </si>
  <si>
    <t>R$ 19.118,93</t>
  </si>
  <si>
    <t>R$ 42.012,70</t>
  </si>
  <si>
    <t>R$ 43.270,42</t>
  </si>
  <si>
    <t>R$ 19.592,78</t>
  </si>
  <si>
    <t>R$ 1.241,22</t>
  </si>
  <si>
    <t>R$ 22.650,63</t>
  </si>
  <si>
    <t>R$ 41.531,60</t>
  </si>
  <si>
    <t>R$ 16.315,75</t>
  </si>
  <si>
    <t>R$ 40.059,84</t>
  </si>
  <si>
    <t>R$ 10.059,79</t>
  </si>
  <si>
    <t>R$ 13.306,98</t>
  </si>
  <si>
    <t>R$ 43.760,37</t>
  </si>
  <si>
    <t>R$ 35.620,93</t>
  </si>
  <si>
    <t>R$ 1.236,86</t>
  </si>
  <si>
    <t>R$ 738,23</t>
  </si>
  <si>
    <t>R$ 32.275,28</t>
  </si>
  <si>
    <t>R$ 38.093,74</t>
  </si>
  <si>
    <t>R$ 40.901,08</t>
  </si>
  <si>
    <t>R$ 25.349,42</t>
  </si>
  <si>
    <t>R$ 46.029,55</t>
  </si>
  <si>
    <t>R$ 17.191,11</t>
  </si>
  <si>
    <t>R$ 36.088,73</t>
  </si>
  <si>
    <t>R$ 27.589,66</t>
  </si>
  <si>
    <t>R$ 34.968,97</t>
  </si>
  <si>
    <t>R$ 830,56</t>
  </si>
  <si>
    <t>R$ 1.945,28</t>
  </si>
  <si>
    <t>R$ 39.240,07</t>
  </si>
  <si>
    <t>R$ 5.373,31</t>
  </si>
  <si>
    <t>R$ 39.912,87</t>
  </si>
  <si>
    <t>R$ 1.312,39</t>
  </si>
  <si>
    <t>R$ 23.978,08</t>
  </si>
  <si>
    <t>R$ 45.207,52</t>
  </si>
  <si>
    <t>R$ 18.076,58</t>
  </si>
  <si>
    <t>R$ 3.590,15</t>
  </si>
  <si>
    <t>R$ 39.907,69</t>
  </si>
  <si>
    <t>R$ 8.014,07</t>
  </si>
  <si>
    <t>R$ 47.905,75</t>
  </si>
  <si>
    <t>R$ 13.101,50</t>
  </si>
  <si>
    <t>R$ 5.292,34</t>
  </si>
  <si>
    <t>R$ 41.019,13</t>
  </si>
  <si>
    <t>R$ 16.351,27</t>
  </si>
  <si>
    <t>R$ 19.970,18</t>
  </si>
  <si>
    <t>R$ 37.346,01</t>
  </si>
  <si>
    <t>R$ 30.046,45</t>
  </si>
  <si>
    <t>R$ 731,66</t>
  </si>
  <si>
    <t>R$ 32.210,45</t>
  </si>
  <si>
    <t>R$ 18.917,54</t>
  </si>
  <si>
    <t>R$ 43.875,98</t>
  </si>
  <si>
    <t>R$ 9.676,14</t>
  </si>
  <si>
    <t>R$ 25.301,36</t>
  </si>
  <si>
    <t>R$ 21.420,20</t>
  </si>
  <si>
    <t>R$ 9.704,03</t>
  </si>
  <si>
    <t>R$ 48.944,09</t>
  </si>
  <si>
    <t>R$ 16.503,25</t>
  </si>
  <si>
    <t>R$ 22.604,81</t>
  </si>
  <si>
    <t>R$ 27.490,72</t>
  </si>
  <si>
    <t>R$ 9.065,95</t>
  </si>
  <si>
    <t>R$ 29.264,91</t>
  </si>
  <si>
    <t>R$ 40.802,61</t>
  </si>
  <si>
    <t>R$ 14.559,10</t>
  </si>
  <si>
    <t>R$ 6.671,91</t>
  </si>
  <si>
    <t>R$ 15.652,16</t>
  </si>
  <si>
    <t>R$ 36.697,65</t>
  </si>
  <si>
    <t>R$ 44.528,45</t>
  </si>
  <si>
    <t>R$ 22.709,45</t>
  </si>
  <si>
    <t>R$ 33.921,90</t>
  </si>
  <si>
    <t>R$ 20.890,59</t>
  </si>
  <si>
    <t>R$ 10.830,98</t>
  </si>
  <si>
    <t>R$ 49.024,16</t>
  </si>
  <si>
    <t>R$ 16.690,71</t>
  </si>
  <si>
    <t>R$ 29.166,64</t>
  </si>
  <si>
    <t>R$ 40.637,68</t>
  </si>
  <si>
    <t>R$ 29.479,56</t>
  </si>
  <si>
    <t>R$ 35.117,82</t>
  </si>
  <si>
    <t>R$ 20.676,82</t>
  </si>
  <si>
    <t>R$ 48.798,99</t>
  </si>
  <si>
    <t>R$ 34.480,85</t>
  </si>
  <si>
    <t>R$ 4.955,20</t>
  </si>
  <si>
    <t>R$ 1.219,40</t>
  </si>
  <si>
    <t>R$ 44.739,40</t>
  </si>
  <si>
    <t>R$ 41.123,55</t>
  </si>
  <si>
    <t>R$ 2.142,28</t>
  </si>
  <si>
    <t>R$ 27.166,89</t>
  </si>
  <si>
    <t>R$ 35.222,07</t>
  </si>
  <si>
    <t>R$ 41.355,20</t>
  </si>
  <si>
    <t>R$ 17.989,05</t>
  </si>
  <si>
    <t>R$ 878,73</t>
  </si>
  <si>
    <t>R$ 42.978,55</t>
  </si>
  <si>
    <t>R$ 43.274,20</t>
  </si>
  <si>
    <t>R$ 32.525,97</t>
  </si>
  <si>
    <t>R$ 25.656,43</t>
  </si>
  <si>
    <t>R$ 20.687,57</t>
  </si>
  <si>
    <t>R$ 6.121,64</t>
  </si>
  <si>
    <t>R$ 10.731,84</t>
  </si>
  <si>
    <t>R$ 20.752,49</t>
  </si>
  <si>
    <t>R$ 4.654,22</t>
  </si>
  <si>
    <t>R$ 3.076,88</t>
  </si>
  <si>
    <t>R$ 37.661,70</t>
  </si>
  <si>
    <t>R$ 26.733,43</t>
  </si>
  <si>
    <t>R$ 4.743,09</t>
  </si>
  <si>
    <t>R$ 32.876,02</t>
  </si>
  <si>
    <t>R$ 6.803,44</t>
  </si>
  <si>
    <t>R$ 10.747,10</t>
  </si>
  <si>
    <t>R$ 15.292,83</t>
  </si>
  <si>
    <t>R$ 1.532,56</t>
  </si>
  <si>
    <t>R$ 2.186,82</t>
  </si>
  <si>
    <t>R$ 14.752,03</t>
  </si>
  <si>
    <t>R$ 11.364,28</t>
  </si>
  <si>
    <t>R$ 26.161,30</t>
  </si>
  <si>
    <t>R$ 43.138,06</t>
  </si>
  <si>
    <t>R$ 42.646,21</t>
  </si>
  <si>
    <t>R$ 42.934,19</t>
  </si>
  <si>
    <t>R$ 34.281,69</t>
  </si>
  <si>
    <t>R$ 38.028,88</t>
  </si>
  <si>
    <t>R$ 40.804,46</t>
  </si>
  <si>
    <t>R$ 8.448,86</t>
  </si>
  <si>
    <t>R$ 32.992,14</t>
  </si>
  <si>
    <t>R$ 6.907,28</t>
  </si>
  <si>
    <t>R$ 43.141,88</t>
  </si>
  <si>
    <t>R$ 4.088,87</t>
  </si>
  <si>
    <t>R$ 4.010,64</t>
  </si>
  <si>
    <t>R$ 38.974,02</t>
  </si>
  <si>
    <t>R$ 10.106,59</t>
  </si>
  <si>
    <t>R$ 9.384,13</t>
  </si>
  <si>
    <t>R$ 18.582,59</t>
  </si>
  <si>
    <t>R$ 21.215,70</t>
  </si>
  <si>
    <t>R$ 36.141,51</t>
  </si>
  <si>
    <t>R$ 23.603,49</t>
  </si>
  <si>
    <t>R$ 20.689,32</t>
  </si>
  <si>
    <t>R$ 4.294,34</t>
  </si>
  <si>
    <t>R$ 17.898,03</t>
  </si>
  <si>
    <t>R$ 48.174,32</t>
  </si>
  <si>
    <t>R$ 36.878,14</t>
  </si>
  <si>
    <t>R$ 44.408,19</t>
  </si>
  <si>
    <t>R$ 25.919,73</t>
  </si>
  <si>
    <t>R$ 16.933,92</t>
  </si>
  <si>
    <t>R$ 28.056,61</t>
  </si>
  <si>
    <t>R$ 49.603,20</t>
  </si>
  <si>
    <t>R$ 37.146,15</t>
  </si>
  <si>
    <t>R$ 1.213,12</t>
  </si>
  <si>
    <t>R$ 27.894,96</t>
  </si>
  <si>
    <t>R$ 21.339,51</t>
  </si>
  <si>
    <t>R$ 27.470,71</t>
  </si>
  <si>
    <t>R$ 15.008,19</t>
  </si>
  <si>
    <t>R$ 6.943,27</t>
  </si>
  <si>
    <t>R$ 47.098,06</t>
  </si>
  <si>
    <t>R$ 4.872,27</t>
  </si>
  <si>
    <t>R$ 25.230,83</t>
  </si>
  <si>
    <t>R$ 42.837,00</t>
  </si>
  <si>
    <t>R$ 43.142,26</t>
  </si>
  <si>
    <t>R$ 48.742,96</t>
  </si>
  <si>
    <t>R$ 20.848,60</t>
  </si>
  <si>
    <t>R$ 43.340,87</t>
  </si>
  <si>
    <t>R$ 32.643,30</t>
  </si>
  <si>
    <t>R$ 34.919,41</t>
  </si>
  <si>
    <t>R$ 2.044,77</t>
  </si>
  <si>
    <t>R$ 25.889,66</t>
  </si>
  <si>
    <t>R$ 11.947,35</t>
  </si>
  <si>
    <t>R$ 25.538,83</t>
  </si>
  <si>
    <t>R$ 41.526,04</t>
  </si>
  <si>
    <t>R$ 21.030,83</t>
  </si>
  <si>
    <t>R$ 17.804,08</t>
  </si>
  <si>
    <t>R$ 4.589,21</t>
  </si>
  <si>
    <t>R$ 40.804,97</t>
  </si>
  <si>
    <t>R$ 49.440,44</t>
  </si>
  <si>
    <t>R$ 8.145,82</t>
  </si>
  <si>
    <t>R$ 29.865,75</t>
  </si>
  <si>
    <t>R$ 35.794,18</t>
  </si>
  <si>
    <t>R$ 45.037,41</t>
  </si>
  <si>
    <t>R$ 26.948,83</t>
  </si>
  <si>
    <t>R$ 42.246,23</t>
  </si>
  <si>
    <t>R$ 29.149,27</t>
  </si>
  <si>
    <t>R$ 26.218,71</t>
  </si>
  <si>
    <t>R$ 45.795,94</t>
  </si>
  <si>
    <t>R$ 14.226,94</t>
  </si>
  <si>
    <t>R$ 4.124,38</t>
  </si>
  <si>
    <t>R$ 23.733,51</t>
  </si>
  <si>
    <t>R$ 34.169,15</t>
  </si>
  <si>
    <t>R$ 4.164,94</t>
  </si>
  <si>
    <t>R$ 26.738,89</t>
  </si>
  <si>
    <t>R$ 35.866,51</t>
  </si>
  <si>
    <t>R$ 44.324,08</t>
  </si>
  <si>
    <t>R$ 27.029,42</t>
  </si>
  <si>
    <t>R$ 21.140,93</t>
  </si>
  <si>
    <t>R$ 29.687,87</t>
  </si>
  <si>
    <t>R$ 18.129,47</t>
  </si>
  <si>
    <t>R$ 18.304,08</t>
  </si>
  <si>
    <t>R$ 2.058,93</t>
  </si>
  <si>
    <t>R$ 30.521,04</t>
  </si>
  <si>
    <t>R$ 19.043,87</t>
  </si>
  <si>
    <t>R$ 35.244,17</t>
  </si>
  <si>
    <t>R$ 30.282,49</t>
  </si>
  <si>
    <t>R$ 36.968,90</t>
  </si>
  <si>
    <t>R$ 19.645,79</t>
  </si>
  <si>
    <t>R$ 3.269,30</t>
  </si>
  <si>
    <t>R$ 33.561,73</t>
  </si>
  <si>
    <t>R$ 42.413,38</t>
  </si>
  <si>
    <t>R$ 42.803,23</t>
  </si>
  <si>
    <t>R$ 41.384,12</t>
  </si>
  <si>
    <t>R$ 874,37</t>
  </si>
  <si>
    <t>R$ 33.638,18</t>
  </si>
  <si>
    <t>R$ 38.167,22</t>
  </si>
  <si>
    <t>R$ 41.195,55</t>
  </si>
  <si>
    <t>R$ 13.753,79</t>
  </si>
  <si>
    <t>R$ 26.543,26</t>
  </si>
  <si>
    <t>R$ 1.741,67</t>
  </si>
  <si>
    <t>R$ 4.988,40</t>
  </si>
  <si>
    <t>R$ 43.535,02</t>
  </si>
  <si>
    <t>R$ 41.770,74</t>
  </si>
  <si>
    <t>R$ 11.169,17</t>
  </si>
  <si>
    <t>R$ 49.118,56</t>
  </si>
  <si>
    <t>R$ 25.418,53</t>
  </si>
  <si>
    <t>R$ 4.788,51</t>
  </si>
  <si>
    <t>R$ 38.977,45</t>
  </si>
  <si>
    <t>R$ 35.909,35</t>
  </si>
  <si>
    <t>R$ 19.324,28</t>
  </si>
  <si>
    <t>R$ 9.668,76</t>
  </si>
  <si>
    <t>R$ 22.212,95</t>
  </si>
  <si>
    <t>R$ 18.001,08</t>
  </si>
  <si>
    <t>R$ 37.220,86</t>
  </si>
  <si>
    <t>R$ 7.012,65</t>
  </si>
  <si>
    <t>R$ 41.993,19</t>
  </si>
  <si>
    <t>R$ 15.947,08</t>
  </si>
  <si>
    <t>R$ 3.040,14</t>
  </si>
  <si>
    <t>R$ 19.685,66</t>
  </si>
  <si>
    <t>R$ 15.200,89</t>
  </si>
  <si>
    <t>R$ 7.929,13</t>
  </si>
  <si>
    <t>R$ 40.145,35</t>
  </si>
  <si>
    <t>R$ 40.745,41</t>
  </si>
  <si>
    <t>R$ 28.955,51</t>
  </si>
  <si>
    <t>R$ 6.657,78</t>
  </si>
  <si>
    <t>R$ 17.841,03</t>
  </si>
  <si>
    <t>R$ 42.217,36</t>
  </si>
  <si>
    <t>R$ 27.015,29</t>
  </si>
  <si>
    <t>R$ 49.847,24</t>
  </si>
  <si>
    <t>R$ 14.047,80</t>
  </si>
  <si>
    <t>R$ 45.177,32</t>
  </si>
  <si>
    <t>R$ 35.355,79</t>
  </si>
  <si>
    <t>R$ 3.835,44</t>
  </si>
  <si>
    <t>R$ 19.471,39</t>
  </si>
  <si>
    <t>R$ 29.537,56</t>
  </si>
  <si>
    <t>R$ 21.915,89</t>
  </si>
  <si>
    <t>R$ 7.671,59</t>
  </si>
  <si>
    <t>R$ 9.910,26</t>
  </si>
  <si>
    <t>R$ 49.112,43</t>
  </si>
  <si>
    <t>R$ 35.959,50</t>
  </si>
  <si>
    <t>R$ 1.635,04</t>
  </si>
  <si>
    <t>R$ 12.357,44</t>
  </si>
  <si>
    <t>R$ 37.514,66</t>
  </si>
  <si>
    <t>R$ 45.482,13</t>
  </si>
  <si>
    <t>R$ 27.468,48</t>
  </si>
  <si>
    <t>R$ 30.676,25</t>
  </si>
  <si>
    <t>R$ 44.643,98</t>
  </si>
  <si>
    <t>R$ 39.927,52</t>
  </si>
  <si>
    <t>R$ 46.117,42</t>
  </si>
  <si>
    <t>R$ 4.111,95</t>
  </si>
  <si>
    <t>R$ 30.651,87</t>
  </si>
  <si>
    <t>R$ 16.050,46</t>
  </si>
  <si>
    <t>R$ 19.859,79</t>
  </si>
  <si>
    <t>R$ 24.624,97</t>
  </si>
  <si>
    <t>R$ 1.634,71</t>
  </si>
  <si>
    <t>R$ 41.638,73</t>
  </si>
  <si>
    <t>R$ 3.171,49</t>
  </si>
  <si>
    <t>R$ 5.812,72</t>
  </si>
  <si>
    <t>R$ 37.140,70</t>
  </si>
  <si>
    <t>R$ 31.032,91</t>
  </si>
  <si>
    <t>R$ 5.819,21</t>
  </si>
  <si>
    <t>R$ 1.697,16</t>
  </si>
  <si>
    <t>R$ 4.890,84</t>
  </si>
  <si>
    <t>R$ 13.870,51</t>
  </si>
  <si>
    <t>R$ 49.481,19</t>
  </si>
  <si>
    <t>R$ 38.329,21</t>
  </si>
  <si>
    <t>R$ 15.072,90</t>
  </si>
  <si>
    <t>R$ 44.581,96</t>
  </si>
  <si>
    <t>R$ 14.497,76</t>
  </si>
  <si>
    <t>R$ 18.647,50</t>
  </si>
  <si>
    <t>R$ 43.782,08</t>
  </si>
  <si>
    <t>R$ 30.557,32</t>
  </si>
  <si>
    <t>R$ 47.891,37</t>
  </si>
  <si>
    <t>R$ 17.105,21</t>
  </si>
  <si>
    <t>R$ 12.808,77</t>
  </si>
  <si>
    <t>R$ 45.726,95</t>
  </si>
  <si>
    <t>R$ 29.892,19</t>
  </si>
  <si>
    <t>R$ 31.015,40</t>
  </si>
  <si>
    <t>R$ 16.373,28</t>
  </si>
  <si>
    <t>R$ 15.168,31</t>
  </si>
  <si>
    <t>R$ 28.265,05</t>
  </si>
  <si>
    <t>R$ 24.560,43</t>
  </si>
  <si>
    <t>R$ 45.294,53</t>
  </si>
  <si>
    <t>R$ 4.510,59</t>
  </si>
  <si>
    <t>R$ 21.542,47</t>
  </si>
  <si>
    <t>R$ 2.968,30</t>
  </si>
  <si>
    <t>R$ 46.839,75</t>
  </si>
  <si>
    <t>R$ 14.102,12</t>
  </si>
  <si>
    <t>R$ 46.391,30</t>
  </si>
  <si>
    <t>R$ 27.118,80</t>
  </si>
  <si>
    <t>R$ 17.562,45</t>
  </si>
  <si>
    <t>R$ 42.910,28</t>
  </si>
  <si>
    <t>R$ 16.562,51</t>
  </si>
  <si>
    <t>R$ 20.791,83</t>
  </si>
  <si>
    <t>R$ 37.011,77</t>
  </si>
  <si>
    <t>R$ 37.124,04</t>
  </si>
  <si>
    <t>R$ 2.098,31</t>
  </si>
  <si>
    <t>R$ 10.019,16</t>
  </si>
  <si>
    <t>R$ 10.352,10</t>
  </si>
  <si>
    <t>R$ 7.131,31</t>
  </si>
  <si>
    <t>R$ 18.556,23</t>
  </si>
  <si>
    <t>R$ 31.954,78</t>
  </si>
  <si>
    <t>R$ 29.783,61</t>
  </si>
  <si>
    <t>R$ 49.768,64</t>
  </si>
  <si>
    <t>R$ 28.199,22</t>
  </si>
  <si>
    <t>R$ 27.668,32</t>
  </si>
  <si>
    <t>R$ 18.686,01</t>
  </si>
  <si>
    <t>R$ 45.495,10</t>
  </si>
  <si>
    <t>R$ 3.014,99</t>
  </si>
  <si>
    <t>R$ 14.485,43</t>
  </si>
  <si>
    <t>R$ 40.165,48</t>
  </si>
  <si>
    <t>R$ 49.274,95</t>
  </si>
  <si>
    <t>R$ 17.518,12</t>
  </si>
  <si>
    <t>R$ 29.175,36</t>
  </si>
  <si>
    <t>R$ 42.420,26</t>
  </si>
  <si>
    <t>R$ 23.619,02</t>
  </si>
  <si>
    <t>R$ 49.511,68</t>
  </si>
  <si>
    <t>R$ 40.418,31</t>
  </si>
  <si>
    <t>R$ 23.452,44</t>
  </si>
  <si>
    <t>R$ 16.828,11</t>
  </si>
  <si>
    <t>R$ 13.721,49</t>
  </si>
  <si>
    <t>R$ 11.263,15</t>
  </si>
  <si>
    <t>R$ 25.408,76</t>
  </si>
  <si>
    <t>R$ 23.067,54</t>
  </si>
  <si>
    <t>R$ 11.675,86</t>
  </si>
  <si>
    <t>R$ 44.815,41</t>
  </si>
  <si>
    <t>R$ 16.353,04</t>
  </si>
  <si>
    <t>R$ 8.988,54</t>
  </si>
  <si>
    <t>R$ 5.672,31</t>
  </si>
  <si>
    <t>R$ 21.968,13</t>
  </si>
  <si>
    <t>R$ 33.238,13</t>
  </si>
  <si>
    <t>R$ 2.147,94</t>
  </si>
  <si>
    <t>R$ 11.153,16</t>
  </si>
  <si>
    <t>R$ 3.148,20</t>
  </si>
  <si>
    <t>R$ 49.653,84</t>
  </si>
  <si>
    <t>R$ 38.854,61</t>
  </si>
  <si>
    <t>R$ 32.369,31</t>
  </si>
  <si>
    <t>R$ 31.268,64</t>
  </si>
  <si>
    <t>R$ 2.802,65</t>
  </si>
  <si>
    <t>R$ 31.806,74</t>
  </si>
  <si>
    <t>R$ 5.879,57</t>
  </si>
  <si>
    <t>R$ 18.543,53</t>
  </si>
  <si>
    <t>R$ 48.765,87</t>
  </si>
  <si>
    <t>R$ 19.838,32</t>
  </si>
  <si>
    <t>R$ 25.347,36</t>
  </si>
  <si>
    <t>R$ 38.495,28</t>
  </si>
  <si>
    <t>R$ 13.573,19</t>
  </si>
  <si>
    <t>R$ 8.240,06</t>
  </si>
  <si>
    <t>R$ 32.705,99</t>
  </si>
  <si>
    <t>R$ 28.804,97</t>
  </si>
  <si>
    <t>R$ 20.085,44</t>
  </si>
  <si>
    <t>R$ 31.427,57</t>
  </si>
  <si>
    <t>R$ 2.110,87</t>
  </si>
  <si>
    <t>R$ 22.619,30</t>
  </si>
  <si>
    <t>R$ 21.598,21</t>
  </si>
  <si>
    <t>R$ 42.475,66</t>
  </si>
  <si>
    <t>R$ 28.691,44</t>
  </si>
  <si>
    <t>R$ 5.970,41</t>
  </si>
  <si>
    <t>R$ 8.722,46</t>
  </si>
  <si>
    <t>R$ 37.627,66</t>
  </si>
  <si>
    <t>R$ 22.183,53</t>
  </si>
  <si>
    <t>R$ 48.453,46</t>
  </si>
  <si>
    <t>R$ 49.699,78</t>
  </si>
  <si>
    <t>R$ 47.232,32</t>
  </si>
  <si>
    <t>R$ 8.331,16</t>
  </si>
  <si>
    <t>R$ 29.723,99</t>
  </si>
  <si>
    <t>R$ 8.248,55</t>
  </si>
  <si>
    <t>R$ 27.875,54</t>
  </si>
  <si>
    <t>R$ 48.254,70</t>
  </si>
  <si>
    <t>R$ 27.754,32</t>
  </si>
  <si>
    <t>R$ 33.579,06</t>
  </si>
  <si>
    <t>R$ 43.042,07</t>
  </si>
  <si>
    <t>R$ 12.460,69</t>
  </si>
  <si>
    <t>R$ 46.481,09</t>
  </si>
  <si>
    <t>R$ 24.017,98</t>
  </si>
  <si>
    <t>R$ 32.607,27</t>
  </si>
  <si>
    <t>R$ 48.792,52</t>
  </si>
  <si>
    <t>R$ 48.119,52</t>
  </si>
  <si>
    <t>R$ 45.052,70</t>
  </si>
  <si>
    <t>R$ 25.027,86</t>
  </si>
  <si>
    <t>R$ 6.506,16</t>
  </si>
  <si>
    <t>R$ 28.419,16</t>
  </si>
  <si>
    <t>R$ 34.511,15</t>
  </si>
  <si>
    <t>R$ 46.956,66</t>
  </si>
  <si>
    <t>R$ 47.423,65</t>
  </si>
  <si>
    <t>R$ 46.182,21</t>
  </si>
  <si>
    <t>R$ 46.419,57</t>
  </si>
  <si>
    <t>R$ 10.957,73</t>
  </si>
  <si>
    <t>R$ 21.823,55</t>
  </si>
  <si>
    <t>R$ 47.775,64</t>
  </si>
  <si>
    <t>R$ 22.448,09</t>
  </si>
  <si>
    <t>R$ 42.892,05</t>
  </si>
  <si>
    <t>R$ 28.001,72</t>
  </si>
  <si>
    <t>R$ 27.931,34</t>
  </si>
  <si>
    <t>R$ 10.156,24</t>
  </si>
  <si>
    <t>R$ 14.294,10</t>
  </si>
  <si>
    <t>R$ 16.226,65</t>
  </si>
  <si>
    <t>R$ 29.459,30</t>
  </si>
  <si>
    <t>R$ 26.596,80</t>
  </si>
  <si>
    <t>R$ 41.816,38</t>
  </si>
  <si>
    <t>R$ 6.011,75</t>
  </si>
  <si>
    <t>R$ 6.940,52</t>
  </si>
  <si>
    <t>R$ 13.048,39</t>
  </si>
  <si>
    <t>R$ 11.053,92</t>
  </si>
  <si>
    <t>R$ 12.835,15</t>
  </si>
  <si>
    <t>R$ 26.264,86</t>
  </si>
  <si>
    <t>R$ 41.887,74</t>
  </si>
  <si>
    <t>R$ 28.381,91</t>
  </si>
  <si>
    <t>R$ 29.207,41</t>
  </si>
  <si>
    <t>R$ 32.996,98</t>
  </si>
  <si>
    <t>R$ 44.123,97</t>
  </si>
  <si>
    <t>R$ 1.629,03</t>
  </si>
  <si>
    <t>R$ 45.136,23</t>
  </si>
  <si>
    <t>R$ 35.709,17</t>
  </si>
  <si>
    <t>R$ 14.756,70</t>
  </si>
  <si>
    <t>R$ 41.409,33</t>
  </si>
  <si>
    <t>R$ 32.805,68</t>
  </si>
  <si>
    <t>R$ 41.668,03</t>
  </si>
  <si>
    <t>R$ 42.473,01</t>
  </si>
  <si>
    <t>R$ 6.442,16</t>
  </si>
  <si>
    <t>R$ 18.483,00</t>
  </si>
  <si>
    <t>R$ 18.010,60</t>
  </si>
  <si>
    <t>R$ 45.613,98</t>
  </si>
  <si>
    <t>R$ 43.627,01</t>
  </si>
  <si>
    <t>R$ 42.025,33</t>
  </si>
  <si>
    <t>R$ 26.727,69</t>
  </si>
  <si>
    <t>R$ 30.223,79</t>
  </si>
  <si>
    <t>R$ 22.890,89</t>
  </si>
  <si>
    <t>R$ 47.761,07</t>
  </si>
  <si>
    <t>R$ 10.109,89</t>
  </si>
  <si>
    <t>R$ 34.885,68</t>
  </si>
  <si>
    <t>R$ 19.457,29</t>
  </si>
  <si>
    <t>R$ 44.317,14</t>
  </si>
  <si>
    <t>R$ 39.912,61</t>
  </si>
  <si>
    <t>R$ 44.461,51</t>
  </si>
  <si>
    <t>R$ 12.550,73</t>
  </si>
  <si>
    <t>R$ 12.408,40</t>
  </si>
  <si>
    <t>R$ 40.942,75</t>
  </si>
  <si>
    <t>R$ 41.917,83</t>
  </si>
  <si>
    <t>R$ 33.077,35</t>
  </si>
  <si>
    <t>R$ 38.589,81</t>
  </si>
  <si>
    <t>R$ 33.313,39</t>
  </si>
  <si>
    <t>R$ 20.838,01</t>
  </si>
  <si>
    <t>R$ 9.391,46</t>
  </si>
  <si>
    <t>R$ 40.407,81</t>
  </si>
  <si>
    <t>R$ 38.053,45</t>
  </si>
  <si>
    <t>R$ 30.056,58</t>
  </si>
  <si>
    <t>R$ 22.933,18</t>
  </si>
  <si>
    <t>R$ 41.970,97</t>
  </si>
  <si>
    <t>R$ 28.642,84</t>
  </si>
  <si>
    <t>R$ 48.654,58</t>
  </si>
  <si>
    <t>R$ 39.182,52</t>
  </si>
  <si>
    <t>R$ 16.656,93</t>
  </si>
  <si>
    <t>R$ 14.341,70</t>
  </si>
  <si>
    <t>R$ 39.764,79</t>
  </si>
  <si>
    <t>R$ 31.431,08</t>
  </si>
  <si>
    <t>R$ 19.713,18</t>
  </si>
  <si>
    <t>R$ 35.950,75</t>
  </si>
  <si>
    <t>R$ 17.827,27</t>
  </si>
  <si>
    <t>R$ 35.737,81</t>
  </si>
  <si>
    <t>R$ 11.966,95</t>
  </si>
  <si>
    <t>R$ 47.948,15</t>
  </si>
  <si>
    <t>R$ 5.590,00</t>
  </si>
  <si>
    <t>R$ 23.657,90</t>
  </si>
  <si>
    <t>R$ 25.587,22</t>
  </si>
  <si>
    <t>R$ 36.653,19</t>
  </si>
  <si>
    <t>R$ 761,03</t>
  </si>
  <si>
    <t>R$ 39.572,65</t>
  </si>
  <si>
    <t>R$ 16.767,41</t>
  </si>
  <si>
    <t>R$ 1.790,88</t>
  </si>
  <si>
    <t>R$ 28.505,60</t>
  </si>
  <si>
    <t>R$ 33.809,84</t>
  </si>
  <si>
    <t>R$ 14.527,94</t>
  </si>
  <si>
    <t>R$ 31.082,90</t>
  </si>
  <si>
    <t>R$ 30.507,89</t>
  </si>
  <si>
    <t>R$ 44.395,38</t>
  </si>
  <si>
    <t>R$ 42.957,53</t>
  </si>
  <si>
    <t>R$ 44.051,48</t>
  </si>
  <si>
    <t>R$ 35.357,66</t>
  </si>
  <si>
    <t>R$ 32.282,65</t>
  </si>
  <si>
    <t>R$ 34.867,27</t>
  </si>
  <si>
    <t>R$ 14.985,66</t>
  </si>
  <si>
    <t>R$ 41.758,76</t>
  </si>
  <si>
    <t>R$ 22.363,52</t>
  </si>
  <si>
    <t>R$ 8.454,35</t>
  </si>
  <si>
    <t>R$ 26.284,54</t>
  </si>
  <si>
    <t>R$ 26.233,55</t>
  </si>
  <si>
    <t>R$ 4.189,23</t>
  </si>
  <si>
    <t>R$ 1.045,43</t>
  </si>
  <si>
    <t>R$ 16.186,54</t>
  </si>
  <si>
    <t>R$ 3.419,70</t>
  </si>
  <si>
    <t>R$ 1.474,95</t>
  </si>
  <si>
    <t>R$ 34.830,13</t>
  </si>
  <si>
    <t>R$ 22.543,81</t>
  </si>
  <si>
    <t>R$ 17.716,64</t>
  </si>
  <si>
    <t>R$ 12.525,08</t>
  </si>
  <si>
    <t>R$ 35.608,22</t>
  </si>
  <si>
    <t>R$ 2.721,51</t>
  </si>
  <si>
    <t>R$ 36.995,59</t>
  </si>
  <si>
    <t>R$ 21.230,92</t>
  </si>
  <si>
    <t>R$ 25.434,87</t>
  </si>
  <si>
    <t>R$ 1.526,94</t>
  </si>
  <si>
    <t>R$ 41.271,34</t>
  </si>
  <si>
    <t>R$ 38.538,94</t>
  </si>
  <si>
    <t>R$ 47.182,42</t>
  </si>
  <si>
    <t>R$ 27.863,04</t>
  </si>
  <si>
    <t>R$ 16.696,86</t>
  </si>
  <si>
    <t>R$ 33.369,09</t>
  </si>
  <si>
    <t>R$ 19.534,79</t>
  </si>
  <si>
    <t>R$ 1.753,63</t>
  </si>
  <si>
    <t>R$ 47.433,18</t>
  </si>
  <si>
    <t>R$ 38.549,02</t>
  </si>
  <si>
    <t>R$ 43.859,12</t>
  </si>
  <si>
    <t>R$ 34.065,92</t>
  </si>
  <si>
    <t>R$ 10.399,52</t>
  </si>
  <si>
    <t>R$ 22.552,30</t>
  </si>
  <si>
    <t>R$ 45.766,00</t>
  </si>
  <si>
    <t>R$ 45.226,82</t>
  </si>
  <si>
    <t>R$ 37.653,96</t>
  </si>
  <si>
    <t>R$ 30.720,35</t>
  </si>
  <si>
    <t>R$ 5.287,73</t>
  </si>
  <si>
    <t>R$ 2.081,35</t>
  </si>
  <si>
    <t>R$ 13.115,55</t>
  </si>
  <si>
    <t>R$ 46.937,18</t>
  </si>
  <si>
    <t>R$ 27.275,65</t>
  </si>
  <si>
    <t>R$ 7.723,97</t>
  </si>
  <si>
    <t>R$ 43.875,30</t>
  </si>
  <si>
    <t>R$ 10.945,92</t>
  </si>
  <si>
    <t>R$ 2.724,43</t>
  </si>
  <si>
    <t>R$ 10.695,85</t>
  </si>
  <si>
    <t>R$ 10.064,03</t>
  </si>
  <si>
    <t>R$ 36.133,06</t>
  </si>
  <si>
    <t>R$ 23.898,38</t>
  </si>
  <si>
    <t>R$ 9.423,87</t>
  </si>
  <si>
    <t>R$ 15.442,04</t>
  </si>
  <si>
    <t>R$ 26.977,17</t>
  </si>
  <si>
    <t>R$ 8.278,98</t>
  </si>
  <si>
    <t>R$ 31.387,18</t>
  </si>
  <si>
    <t>R$ 26.545,63</t>
  </si>
  <si>
    <t>R$ 44.284,50</t>
  </si>
  <si>
    <t>R$ 16.424,82</t>
  </si>
  <si>
    <t>R$ 3.083,62</t>
  </si>
  <si>
    <t>R$ 7.929,62</t>
  </si>
  <si>
    <t>R$ 38.074,19</t>
  </si>
  <si>
    <t>R$ 5.668,37</t>
  </si>
  <si>
    <t>R$ 35.834,52</t>
  </si>
  <si>
    <t>R$ 21.547,32</t>
  </si>
  <si>
    <t>R$ 43.303,88</t>
  </si>
  <si>
    <t>R$ 28.415,67</t>
  </si>
  <si>
    <t>R$ 33.346,66</t>
  </si>
  <si>
    <t>R$ 29.035,44</t>
  </si>
  <si>
    <t>R$ 36.215,14</t>
  </si>
  <si>
    <t>R$ 32.915,49</t>
  </si>
  <si>
    <t>R$ 31.558,53</t>
  </si>
  <si>
    <t>R$ 36.873,49</t>
  </si>
  <si>
    <t>R$ 9.543,31</t>
  </si>
  <si>
    <t>R$ 21.214,37</t>
  </si>
  <si>
    <t>R$ 22.477,98</t>
  </si>
  <si>
    <t>R$ 47.166,59</t>
  </si>
  <si>
    <t>R$ 12.806,58</t>
  </si>
  <si>
    <t>R$ 9.032,27</t>
  </si>
  <si>
    <t>R$ 9.931,02</t>
  </si>
  <si>
    <t>R$ 15.246,94</t>
  </si>
  <si>
    <t>R$ 45.420,74</t>
  </si>
  <si>
    <t>R$ 42.478,44</t>
  </si>
  <si>
    <t>R$ 9.998,78</t>
  </si>
  <si>
    <t>R$ 34.649,81</t>
  </si>
  <si>
    <t>R$ 26.446,45</t>
  </si>
  <si>
    <t>R$ 11.701,70</t>
  </si>
  <si>
    <t>R$ 17.840,55</t>
  </si>
  <si>
    <t>R$ 19.793,66</t>
  </si>
  <si>
    <t>R$ 28.038,23</t>
  </si>
  <si>
    <t>R$ 24.946,88</t>
  </si>
  <si>
    <t>R$ 4.528,47</t>
  </si>
  <si>
    <t>R$ 34.027,54</t>
  </si>
  <si>
    <t>R$ 43.874,62</t>
  </si>
  <si>
    <t>R$ 3.257,54</t>
  </si>
  <si>
    <t>R$ 3.813,80</t>
  </si>
  <si>
    <t>R$ 32.615,52</t>
  </si>
  <si>
    <t>R$ 21.310,71</t>
  </si>
  <si>
    <t>R$ 48.611,89</t>
  </si>
  <si>
    <t>R$ 47.292,02</t>
  </si>
  <si>
    <t>R$ 35.638,93</t>
  </si>
  <si>
    <t>R$ 22.211,53</t>
  </si>
  <si>
    <t>R$ 18.318,03</t>
  </si>
  <si>
    <t>R$ 14.928,58</t>
  </si>
  <si>
    <t>R$ 40.051,24</t>
  </si>
  <si>
    <t>R$ 6.976,81</t>
  </si>
  <si>
    <t>R$ 33.671,41</t>
  </si>
  <si>
    <t>R$ 42.846,38</t>
  </si>
  <si>
    <t>R$ 3.920,59</t>
  </si>
  <si>
    <t>R$ 47.124,71</t>
  </si>
  <si>
    <t>R$ 43.981,22</t>
  </si>
  <si>
    <t>R$ 12.241,15</t>
  </si>
  <si>
    <t>R$ 12.059,41</t>
  </si>
  <si>
    <t>R$ 31.888,35</t>
  </si>
  <si>
    <t>R$ 40.403,03</t>
  </si>
  <si>
    <t>R$ 23.327,57</t>
  </si>
  <si>
    <t>R$ 21.104,63</t>
  </si>
  <si>
    <t>R$ 17.359,29</t>
  </si>
  <si>
    <t>R$ 3.221,57</t>
  </si>
  <si>
    <t>R$ 22.750,73</t>
  </si>
  <si>
    <t>R$ 4.210,57</t>
  </si>
  <si>
    <t>R$ 28.862,67</t>
  </si>
  <si>
    <t>R$ 21.146,68</t>
  </si>
  <si>
    <t>R$ 44.411,80</t>
  </si>
  <si>
    <t>R$ 38.373,23</t>
  </si>
  <si>
    <t>R$ 4.789,12</t>
  </si>
  <si>
    <t>R$ 22.918,42</t>
  </si>
  <si>
    <t>R$ 9.516,38</t>
  </si>
  <si>
    <t>R$ 26.561,62</t>
  </si>
  <si>
    <t>R$ 14.648,40</t>
  </si>
  <si>
    <t>R$ 2.040,55</t>
  </si>
  <si>
    <t>R$ 10.354,04</t>
  </si>
  <si>
    <t>R$ 37.592,29</t>
  </si>
  <si>
    <t>R$ 32.516,04</t>
  </si>
  <si>
    <t>R$ 48.259,53</t>
  </si>
  <si>
    <t>R$ 48.467,05</t>
  </si>
  <si>
    <t>R$ 13.514,15</t>
  </si>
  <si>
    <t>R$ 3.667,70</t>
  </si>
  <si>
    <t>R$ 12.026,21</t>
  </si>
  <si>
    <t>R$ 9.038,37</t>
  </si>
  <si>
    <t>R$ 33.478,61</t>
  </si>
  <si>
    <t>R$ 20.257,38</t>
  </si>
  <si>
    <t>R$ 21.349,80</t>
  </si>
  <si>
    <t>R$ 14.732,71</t>
  </si>
  <si>
    <t>R$ 31.888,91</t>
  </si>
  <si>
    <t>R$ 18.855,81</t>
  </si>
  <si>
    <t>R$ 14.638,32</t>
  </si>
  <si>
    <t>R$ 33.805,87</t>
  </si>
  <si>
    <t>R$ 7.068,54</t>
  </si>
  <si>
    <t>R$ 45.239,21</t>
  </si>
  <si>
    <t>R$ 39.495,46</t>
  </si>
  <si>
    <t>R$ 25.816,44</t>
  </si>
  <si>
    <t>R$ 27.317,76</t>
  </si>
  <si>
    <t>R$ 7.622,54</t>
  </si>
  <si>
    <t>R$ 30.715,49</t>
  </si>
  <si>
    <t>R$ 32.116,95</t>
  </si>
  <si>
    <t>R$ 22.990,55</t>
  </si>
  <si>
    <t>R$ 26.464,77</t>
  </si>
  <si>
    <t>R$ 26.505,30</t>
  </si>
  <si>
    <t>R$ 25.634,72</t>
  </si>
  <si>
    <t>R$ 1.919,96</t>
  </si>
  <si>
    <t>R$ 12.174,06</t>
  </si>
  <si>
    <t>R$ 23.650,50</t>
  </si>
  <si>
    <t>R$ 27.124,38</t>
  </si>
  <si>
    <t>R$ 23.481,07</t>
  </si>
  <si>
    <t>R$ 17.122,61</t>
  </si>
  <si>
    <t>R$ 16.924,01</t>
  </si>
  <si>
    <t>R$ 29.355,15</t>
  </si>
  <si>
    <t>R$ 49.952,68</t>
  </si>
  <si>
    <t>R$ 25.682,77</t>
  </si>
  <si>
    <t>R$ 41.735,61</t>
  </si>
  <si>
    <t>R$ 14.323,41</t>
  </si>
  <si>
    <t>R$ 47.664,64</t>
  </si>
  <si>
    <t>R$ 27.242,52</t>
  </si>
  <si>
    <t>R$ 2.956,64</t>
  </si>
  <si>
    <t>R$ 7.355,95</t>
  </si>
  <si>
    <t>R$ 42.078,50</t>
  </si>
  <si>
    <t>R$ 33.983,88</t>
  </si>
  <si>
    <t>R$ 26.412,97</t>
  </si>
  <si>
    <t>R$ 15.854,86</t>
  </si>
  <si>
    <t>R$ 6.478,16</t>
  </si>
  <si>
    <t>R$ 929,49</t>
  </si>
  <si>
    <t>R$ 13.756,32</t>
  </si>
  <si>
    <t>R$ 15.469,60</t>
  </si>
  <si>
    <t>R$ 8.767,06</t>
  </si>
  <si>
    <t>R$ 36.452,29</t>
  </si>
  <si>
    <t>R$ 26.586,44</t>
  </si>
  <si>
    <t>R$ 6.318,84</t>
  </si>
  <si>
    <t>R$ 27.546,50</t>
  </si>
  <si>
    <t>R$ 49.243,97</t>
  </si>
  <si>
    <t>R$ 49.776,50</t>
  </si>
  <si>
    <t>R$ 4.901,89</t>
  </si>
  <si>
    <t>R$ 34.811,42</t>
  </si>
  <si>
    <t>R$ 23.593,33</t>
  </si>
  <si>
    <t>R$ 15.306,59</t>
  </si>
  <si>
    <t>R$ 27.240,77</t>
  </si>
  <si>
    <t>R$ 48.747,36</t>
  </si>
  <si>
    <t>R$ 6.359,96</t>
  </si>
  <si>
    <t>R$ 47.626,85</t>
  </si>
  <si>
    <t>R$ 12.464,95</t>
  </si>
  <si>
    <t>R$ 29.639,15</t>
  </si>
  <si>
    <t>R$ 34.187,04</t>
  </si>
  <si>
    <t>R$ 49.149,32</t>
  </si>
  <si>
    <t>R$ 30.465,12</t>
  </si>
  <si>
    <t>R$ 36.074,25</t>
  </si>
  <si>
    <t>R$ 31.716,70</t>
  </si>
  <si>
    <t>R$ 22.961,02</t>
  </si>
  <si>
    <t>R$ 38.364,75</t>
  </si>
  <si>
    <t>R$ 35.534,00</t>
  </si>
  <si>
    <t>R$ 31.049,75</t>
  </si>
  <si>
    <t>R$ 30.727,90</t>
  </si>
  <si>
    <t>R$ 39.920,22</t>
  </si>
  <si>
    <t>R$ 1.525,05</t>
  </si>
  <si>
    <t>R$ 21.729,27</t>
  </si>
  <si>
    <t>R$ 45.257,39</t>
  </si>
  <si>
    <t>R$ 35.594,39</t>
  </si>
  <si>
    <t>R$ 24.105,25</t>
  </si>
  <si>
    <t>R$ 13.093,87</t>
  </si>
  <si>
    <t>R$ 20.402,31</t>
  </si>
  <si>
    <t>R$ 19.231,50</t>
  </si>
  <si>
    <t>R$ 21.867,59</t>
  </si>
  <si>
    <t>R$ 5.480,36</t>
  </si>
  <si>
    <t>R$ 41.247,30</t>
  </si>
  <si>
    <t>R$ 44.021,21</t>
  </si>
  <si>
    <t>R$ 32.566,44</t>
  </si>
  <si>
    <t>R$ 2.169,39</t>
  </si>
  <si>
    <t>R$ 3.311,91</t>
  </si>
  <si>
    <t>R$ 48.582,04</t>
  </si>
  <si>
    <t>R$ 9.076,03</t>
  </si>
  <si>
    <t>R$ 25.869,41</t>
  </si>
  <si>
    <t>R$ 46.207,81</t>
  </si>
  <si>
    <t>R$ 2.002,64</t>
  </si>
  <si>
    <t>R$ 7.285,81</t>
  </si>
  <si>
    <t>R$ 38.674,02</t>
  </si>
  <si>
    <t>R$ 21.257,62</t>
  </si>
  <si>
    <t>R$ 15.914,75</t>
  </si>
  <si>
    <t>R$ 9.173,99</t>
  </si>
  <si>
    <t>R$ 18.655,47</t>
  </si>
  <si>
    <t>R$ 15.096,35</t>
  </si>
  <si>
    <t>R$ 43.065,10</t>
  </si>
  <si>
    <t>R$ 29.524,07</t>
  </si>
  <si>
    <t>R$ 45.663,58</t>
  </si>
  <si>
    <t>R$ 2.099,48</t>
  </si>
  <si>
    <t>R$ 46.984,39</t>
  </si>
  <si>
    <t>R$ 35.463,63</t>
  </si>
  <si>
    <t>R$ 14.726,58</t>
  </si>
  <si>
    <t>R$ 13.301,29</t>
  </si>
  <si>
    <t>R$ 39.199,75</t>
  </si>
  <si>
    <t>R$ 49.871,34</t>
  </si>
  <si>
    <t>R$ 39.004,71</t>
  </si>
  <si>
    <t>R$ 17.807,71</t>
  </si>
  <si>
    <t>R$ 27.154,57</t>
  </si>
  <si>
    <t>R$ 19.864,78</t>
  </si>
  <si>
    <t>R$ 26.278,19</t>
  </si>
  <si>
    <t>R$ 23.689,65</t>
  </si>
  <si>
    <t>R$ 44.958,37</t>
  </si>
  <si>
    <t>R$ 23.515,42</t>
  </si>
  <si>
    <t>R$ 14.698,35</t>
  </si>
  <si>
    <t>R$ 6.393,72</t>
  </si>
  <si>
    <t>R$ 7.820,43</t>
  </si>
  <si>
    <t>R$ 35.390,78</t>
  </si>
  <si>
    <t>R$ 35.699,40</t>
  </si>
  <si>
    <t>R$ 28.790,20</t>
  </si>
  <si>
    <t>R$ 1.762,75</t>
  </si>
  <si>
    <t>R$ 47.400,36</t>
  </si>
  <si>
    <t>R$ 18.398,36</t>
  </si>
  <si>
    <t>R$ 33.862,24</t>
  </si>
  <si>
    <t>R$ 45.650,56</t>
  </si>
  <si>
    <t>R$ 45.002,75</t>
  </si>
  <si>
    <t>R$ 8.028,64</t>
  </si>
  <si>
    <t>R$ 20.788,57</t>
  </si>
  <si>
    <t>R$ 33.273,93</t>
  </si>
  <si>
    <t>R$ 24.638,65</t>
  </si>
  <si>
    <t>R$ 15.936,18</t>
  </si>
  <si>
    <t>R$ 48.692,78</t>
  </si>
  <si>
    <t>R$ 11.265,60</t>
  </si>
  <si>
    <t>R$ 715,51</t>
  </si>
  <si>
    <t>R$ 16.881,53</t>
  </si>
  <si>
    <t>R$ 19.289,84</t>
  </si>
  <si>
    <t>R$ 3.216,68</t>
  </si>
  <si>
    <t>R$ 49.899,55</t>
  </si>
  <si>
    <t>R$ 35.237,10</t>
  </si>
  <si>
    <t>R$ 46.479,72</t>
  </si>
  <si>
    <t>R$ 27.034,93</t>
  </si>
  <si>
    <t>R$ 29.864,82</t>
  </si>
  <si>
    <t>R$ 7.521,72</t>
  </si>
  <si>
    <t>R$ 45.529,62</t>
  </si>
  <si>
    <t>R$ 8.997,57</t>
  </si>
  <si>
    <t>R$ 14.992,26</t>
  </si>
  <si>
    <t>R$ 1.672,67</t>
  </si>
  <si>
    <t>R$ 23.142,17</t>
  </si>
  <si>
    <t>R$ 29.644,72</t>
  </si>
  <si>
    <t>R$ 12.074,57</t>
  </si>
  <si>
    <t>R$ 15.251,47</t>
  </si>
  <si>
    <t>R$ 42.494,37</t>
  </si>
  <si>
    <t>R$ 7.718,56</t>
  </si>
  <si>
    <t>R$ 12.580,24</t>
  </si>
  <si>
    <t>R$ 25.906,72</t>
  </si>
  <si>
    <t>R$ 40.301,57</t>
  </si>
  <si>
    <t>R$ 15.808,19</t>
  </si>
  <si>
    <t>R$ 39.856,11</t>
  </si>
  <si>
    <t>R$ 12.462,51</t>
  </si>
  <si>
    <t>R$ 44.094,24</t>
  </si>
  <si>
    <t>R$ 42.262,03</t>
  </si>
  <si>
    <t>R$ 40.091,54</t>
  </si>
  <si>
    <t>R$ 12.339,77</t>
  </si>
  <si>
    <t>R$ 18.399,54</t>
  </si>
  <si>
    <t>R$ 41.160,58</t>
  </si>
  <si>
    <t>R$ 1.679,90</t>
  </si>
  <si>
    <t>R$ 11.584,59</t>
  </si>
  <si>
    <t>R$ 32.562,39</t>
  </si>
  <si>
    <t>R$ 21.251,87</t>
  </si>
  <si>
    <t>R$ 9.662,99</t>
  </si>
  <si>
    <t>R$ 14.733,47</t>
  </si>
  <si>
    <t>R$ 8.553,12</t>
  </si>
  <si>
    <t>R$ 40.177,59</t>
  </si>
  <si>
    <t>R$ 40.310,17</t>
  </si>
  <si>
    <t>R$ 32.651,10</t>
  </si>
  <si>
    <t>R$ 43.233,41</t>
  </si>
  <si>
    <t>R$ 12.410,85</t>
  </si>
  <si>
    <t>R$ 5.982,82</t>
  </si>
  <si>
    <t>R$ 10.641,30</t>
  </si>
  <si>
    <t>R$ 20.662,98</t>
  </si>
  <si>
    <t>R$ 19.180,95</t>
  </si>
  <si>
    <t>R$ 6.579,47</t>
  </si>
  <si>
    <t>R$ 4.325,68</t>
  </si>
  <si>
    <t>R$ 20.859,65</t>
  </si>
  <si>
    <t>R$ 19.339,00</t>
  </si>
  <si>
    <t>R$ 35.718,44</t>
  </si>
  <si>
    <t>R$ 36.107,82</t>
  </si>
  <si>
    <t>R$ 46.863,29</t>
  </si>
  <si>
    <t>R$ 6.224,15</t>
  </si>
  <si>
    <t>R$ 3.566,52</t>
  </si>
  <si>
    <t>R$ 23.670,44</t>
  </si>
  <si>
    <t>R$ 16.885,67</t>
  </si>
  <si>
    <t>R$ 32.449,57</t>
  </si>
  <si>
    <t>R$ 5.592,86</t>
  </si>
  <si>
    <t>R$ 14.042,75</t>
  </si>
  <si>
    <t>R$ 10.301,59</t>
  </si>
  <si>
    <t>R$ 7.745,31</t>
  </si>
  <si>
    <t>R$ 12.887,09</t>
  </si>
  <si>
    <t>R$ 19.961,89</t>
  </si>
  <si>
    <t>R$ 13.914,10</t>
  </si>
  <si>
    <t>R$ 29.640,26</t>
  </si>
  <si>
    <t>R$ 37.039,23</t>
  </si>
  <si>
    <t>R$ 38.650,85</t>
  </si>
  <si>
    <t>R$ 7.019,13</t>
  </si>
  <si>
    <t>R$ 16.108,66</t>
  </si>
  <si>
    <t>R$ 36.881,92</t>
  </si>
  <si>
    <t>R$ 26.230,05</t>
  </si>
  <si>
    <t>R$ 34.637,75</t>
  </si>
  <si>
    <t>R$ 32.537,72</t>
  </si>
  <si>
    <t>R$ 30.224,46</t>
  </si>
  <si>
    <t>R$ 8.097,59</t>
  </si>
  <si>
    <t>R$ 23.778,27</t>
  </si>
  <si>
    <t>R$ 5.958,13</t>
  </si>
  <si>
    <t>R$ 15.109,83</t>
  </si>
  <si>
    <t>R$ 1.885,68</t>
  </si>
  <si>
    <t>R$ 17.628,00</t>
  </si>
  <si>
    <t>R$ 33.848,00</t>
  </si>
  <si>
    <t>R$ 27.809,22</t>
  </si>
  <si>
    <t>R$ 37.117,36</t>
  </si>
  <si>
    <t>R$ 17.118,71</t>
  </si>
  <si>
    <t>R$ 36.457,63</t>
  </si>
  <si>
    <t>R$ 13.380,62</t>
  </si>
  <si>
    <t>R$ 37.546,38</t>
  </si>
  <si>
    <t>R$ 10.061,82</t>
  </si>
  <si>
    <t>R$ 25.872,34</t>
  </si>
  <si>
    <t>R$ 12.853,92</t>
  </si>
  <si>
    <t>R$ 26.590,40</t>
  </si>
  <si>
    <t>R$ 23.979,58</t>
  </si>
  <si>
    <t>R$ 23.278,75</t>
  </si>
  <si>
    <t>R$ 5.915,46</t>
  </si>
  <si>
    <t>R$ 21.824,26</t>
  </si>
  <si>
    <t>R$ 2.756,36</t>
  </si>
  <si>
    <t>R$ 1.787,33</t>
  </si>
  <si>
    <t>R$ 1.148,48</t>
  </si>
  <si>
    <t>R$ 38.260,20</t>
  </si>
  <si>
    <t>R$ 41.670,59</t>
  </si>
  <si>
    <t>R$ 35.995,02</t>
  </si>
  <si>
    <t>R$ 27.554,24</t>
  </si>
  <si>
    <t>R$ 28.998,17</t>
  </si>
  <si>
    <t>R$ 46.870,94</t>
  </si>
  <si>
    <t>R$ 28.295,83</t>
  </si>
  <si>
    <t>R$ 2.979,17</t>
  </si>
  <si>
    <t>R$ 19.006,86</t>
  </si>
  <si>
    <t>R$ 12.299,20</t>
  </si>
  <si>
    <t>R$ 41.783,99</t>
  </si>
  <si>
    <t>R$ 42.251,99</t>
  </si>
  <si>
    <t>R$ 15.494,80</t>
  </si>
  <si>
    <t>R$ 642,59</t>
  </si>
  <si>
    <t>R$ 25.727,29</t>
  </si>
  <si>
    <t>R$ 20.371,28</t>
  </si>
  <si>
    <t>R$ 4.083,50</t>
  </si>
  <si>
    <t>R$ 38.722,59</t>
  </si>
  <si>
    <t>R$ 49.441,06</t>
  </si>
  <si>
    <t>R$ 27.283,20</t>
  </si>
  <si>
    <t>R$ 37.467,29</t>
  </si>
  <si>
    <t>R$ 43.941,42</t>
  </si>
  <si>
    <t>R$ 27.102,29</t>
  </si>
  <si>
    <t>R$ 12.685,53</t>
  </si>
  <si>
    <t>R$ 30.257,57</t>
  </si>
  <si>
    <t>R$ 39.137,72</t>
  </si>
  <si>
    <t>R$ 3.243,10</t>
  </si>
  <si>
    <t>R$ 5.766,87</t>
  </si>
  <si>
    <t>R$ 43.409,68</t>
  </si>
  <si>
    <t>R$ 35.991,52</t>
  </si>
  <si>
    <t>R$ 26.189,36</t>
  </si>
  <si>
    <t>R$ 24.241,34</t>
  </si>
  <si>
    <t>R$ 24.945,38</t>
  </si>
  <si>
    <t>R$ 11.193,14</t>
  </si>
  <si>
    <t>R$ 44.123,66</t>
  </si>
  <si>
    <t>R$ 21.417,96</t>
  </si>
  <si>
    <t>R$ 22.773,56</t>
  </si>
  <si>
    <t>R$ 19.578,63</t>
  </si>
  <si>
    <t>R$ 1.879,67</t>
  </si>
  <si>
    <t>R$ 35.590,30</t>
  </si>
  <si>
    <t>R$ 30.965,54</t>
  </si>
  <si>
    <t>R$ 13.339,57</t>
  </si>
  <si>
    <t>R$ 37.800,22</t>
  </si>
  <si>
    <t>R$ 30.453,17</t>
  </si>
  <si>
    <t>R$ 1.300,21</t>
  </si>
  <si>
    <t>R$ 9.989,92</t>
  </si>
  <si>
    <t>R$ 44.183,69</t>
  </si>
  <si>
    <t>R$ 41.221,70</t>
  </si>
  <si>
    <t>R$ 14.957,35</t>
  </si>
  <si>
    <t>R$ 13.198,72</t>
  </si>
  <si>
    <t>R$ 10.812,47</t>
  </si>
  <si>
    <t>R$ 37.088,59</t>
  </si>
  <si>
    <t>R$ 672,59</t>
  </si>
  <si>
    <t>R$ 31.463,74</t>
  </si>
  <si>
    <t>R$ 41.469,56</t>
  </si>
  <si>
    <t>R$ 44.640,10</t>
  </si>
  <si>
    <t>R$ 36.759,94</t>
  </si>
  <si>
    <t>R$ 12.529,75</t>
  </si>
  <si>
    <t>R$ 40.800,13</t>
  </si>
  <si>
    <t>R$ 49.482,35</t>
  </si>
  <si>
    <t>R$ 14.762,70</t>
  </si>
  <si>
    <t>R$ 26.241,71</t>
  </si>
  <si>
    <t>R$ 23.856,51</t>
  </si>
  <si>
    <t>R$ 11.330,51</t>
  </si>
  <si>
    <t>R$ 7.006,60</t>
  </si>
  <si>
    <t>R$ 2.598,17</t>
  </si>
  <si>
    <t>R$ 49.061,10</t>
  </si>
  <si>
    <t>R$ 45.286,35</t>
  </si>
  <si>
    <t>R$ 12.013,95</t>
  </si>
  <si>
    <t>R$ 32.038,22</t>
  </si>
  <si>
    <t>R$ 19.156,02</t>
  </si>
  <si>
    <t>R$ 43.201,00</t>
  </si>
  <si>
    <t>R$ 17.607,58</t>
  </si>
  <si>
    <t>R$ 31.588,27</t>
  </si>
  <si>
    <t>R$ 19.789,83</t>
  </si>
  <si>
    <t>R$ 34.061,56</t>
  </si>
  <si>
    <t>R$ 35.819,16</t>
  </si>
  <si>
    <t>R$ 33.804,85</t>
  </si>
  <si>
    <t>R$ 19.344,16</t>
  </si>
  <si>
    <t>R$ 25.057,11</t>
  </si>
  <si>
    <t>R$ 45.925,69</t>
  </si>
  <si>
    <t>R$ 3.613,15</t>
  </si>
  <si>
    <t>R$ 32.058,30</t>
  </si>
  <si>
    <t>R$ 6.731,83</t>
  </si>
  <si>
    <t>R$ 27.017,36</t>
  </si>
  <si>
    <t>R$ 16.960,01</t>
  </si>
  <si>
    <t>R$ 41.036,11</t>
  </si>
  <si>
    <t>R$ 16.072,98</t>
  </si>
  <si>
    <t>R$ 23.305,01</t>
  </si>
  <si>
    <t>R$ 1.566,69</t>
  </si>
  <si>
    <t>R$ 40.605,43</t>
  </si>
  <si>
    <t>R$ 23.439,38</t>
  </si>
  <si>
    <t>R$ 10.029,05</t>
  </si>
  <si>
    <t>R$ 46.977,06</t>
  </si>
  <si>
    <t>R$ 2.962,29</t>
  </si>
  <si>
    <t>R$ 37.192,32</t>
  </si>
  <si>
    <t>R$ 39.252,24</t>
  </si>
  <si>
    <t>R$ 9.655,46</t>
  </si>
  <si>
    <t>R$ 18.607,24</t>
  </si>
  <si>
    <t>R$ 44.824,89</t>
  </si>
  <si>
    <t>R$ 49.178,46</t>
  </si>
  <si>
    <t>R$ 1.292,17</t>
  </si>
  <si>
    <t>R$ 5.341,47</t>
  </si>
  <si>
    <t>R$ 15.101,09</t>
  </si>
  <si>
    <t>R$ 26.597,20</t>
  </si>
  <si>
    <t>R$ 11.233,66</t>
  </si>
  <si>
    <t>R$ 41.193,97</t>
  </si>
  <si>
    <t>R$ 16.972,11</t>
  </si>
  <si>
    <t>R$ 24.228,41</t>
  </si>
  <si>
    <t>R$ 37.978,68</t>
  </si>
  <si>
    <t>R$ 40.453,85</t>
  </si>
  <si>
    <t>R$ 13.762,07</t>
  </si>
  <si>
    <t>R$ 11.029,31</t>
  </si>
  <si>
    <t>R$ 20.780,51</t>
  </si>
  <si>
    <t>R$ 12.676,75</t>
  </si>
  <si>
    <t>R$ 42.886,61</t>
  </si>
  <si>
    <t>R$ 3.339,41</t>
  </si>
  <si>
    <t>R$ 12.876,78</t>
  </si>
  <si>
    <t>R$ 44.584,36</t>
  </si>
  <si>
    <t>R$ 25.121,60</t>
  </si>
  <si>
    <t>R$ 15.655,14</t>
  </si>
  <si>
    <t>R$ 36.719,44</t>
  </si>
  <si>
    <t>R$ 29.971,16</t>
  </si>
  <si>
    <t>R$ 11.720,82</t>
  </si>
  <si>
    <t>R$ 23.120,21</t>
  </si>
  <si>
    <t>R$ 45.010,67</t>
  </si>
  <si>
    <t>R$ 2.628,49</t>
  </si>
  <si>
    <t>R$ 25.141,25</t>
  </si>
  <si>
    <t>R$ 24.636,99</t>
  </si>
  <si>
    <t>R$ 24.974,45</t>
  </si>
  <si>
    <t>R$ 2.779,35</t>
  </si>
  <si>
    <t>R$ 37.865,29</t>
  </si>
  <si>
    <t>R$ 38.743,71</t>
  </si>
  <si>
    <t>R$ 40.885,44</t>
  </si>
  <si>
    <t>R$ 22.310,75</t>
  </si>
  <si>
    <t>R$ 9.558,82</t>
  </si>
  <si>
    <t>R$ 46.694,79</t>
  </si>
  <si>
    <t>R$ 4.039,08</t>
  </si>
  <si>
    <t>R$ 1.392,66</t>
  </si>
  <si>
    <t>R$ 4.221,25</t>
  </si>
  <si>
    <t>R$ 47.506,01</t>
  </si>
  <si>
    <t>R$ 14.601,95</t>
  </si>
  <si>
    <t>R$ 36.721,03</t>
  </si>
  <si>
    <t>R$ 5.440,91</t>
  </si>
  <si>
    <t>R$ 540,77</t>
  </si>
  <si>
    <t>R$ 6.521,91</t>
  </si>
  <si>
    <t>R$ 13.709,50</t>
  </si>
  <si>
    <t>R$ 7.512,45</t>
  </si>
  <si>
    <t>R$ 47.421,17</t>
  </si>
  <si>
    <t>R$ 11.122,03</t>
  </si>
  <si>
    <t>R$ 33.561,97</t>
  </si>
  <si>
    <t>R$ 26.116,94</t>
  </si>
  <si>
    <t>R$ 21.718,60</t>
  </si>
  <si>
    <t>R$ 11.783,57</t>
  </si>
  <si>
    <t>R$ 25.838,13</t>
  </si>
  <si>
    <t>R$ 39.563,25</t>
  </si>
  <si>
    <t>R$ 43.258,88</t>
  </si>
  <si>
    <t>R$ 529,88</t>
  </si>
  <si>
    <t>R$ 2.745,68</t>
  </si>
  <si>
    <t>R$ 16.463,64</t>
  </si>
  <si>
    <t>R$ 34.860,57</t>
  </si>
  <si>
    <t>R$ 31.634,04</t>
  </si>
  <si>
    <t>R$ 45.014,88</t>
  </si>
  <si>
    <t>R$ 24.560,38</t>
  </si>
  <si>
    <t>R$ 30.933,58</t>
  </si>
  <si>
    <t>R$ 26.785,60</t>
  </si>
  <si>
    <t>R$ 913,78</t>
  </si>
  <si>
    <t>R$ 21.971,33</t>
  </si>
  <si>
    <t>R$ 25.902,16</t>
  </si>
  <si>
    <t>R$ 2.909,70</t>
  </si>
  <si>
    <t>R$ 37.426,83</t>
  </si>
  <si>
    <t>R$ 8.098,98</t>
  </si>
  <si>
    <t>R$ 26.801,31</t>
  </si>
  <si>
    <t>R$ 44.894,29</t>
  </si>
  <si>
    <t>R$ 38.526,71</t>
  </si>
  <si>
    <t>R$ 5.714,72</t>
  </si>
  <si>
    <t>R$ 48.431,43</t>
  </si>
  <si>
    <t>R$ 20.717,36</t>
  </si>
  <si>
    <t>R$ 37.688,99</t>
  </si>
  <si>
    <t>R$ 8.192,84</t>
  </si>
  <si>
    <t>R$ 46.521,41</t>
  </si>
  <si>
    <t>R$ 37.003,11</t>
  </si>
  <si>
    <t>R$ 44.627,11</t>
  </si>
  <si>
    <t>R$ 22.445,47</t>
  </si>
  <si>
    <t>R$ 17.599,52</t>
  </si>
  <si>
    <t>R$ 36.458,73</t>
  </si>
  <si>
    <t>R$ 981,48</t>
  </si>
  <si>
    <t>R$ 41.415,16</t>
  </si>
  <si>
    <t>R$ 18.083,19</t>
  </si>
  <si>
    <t>R$ 39.479,65</t>
  </si>
  <si>
    <t>R$ 9.461,19</t>
  </si>
  <si>
    <t>R$ 46.130,51</t>
  </si>
  <si>
    <t>R$ 2.523,22</t>
  </si>
  <si>
    <t>R$ 43.262,67</t>
  </si>
  <si>
    <t>R$ 23.495,56</t>
  </si>
  <si>
    <t>R$ 14.878,10</t>
  </si>
  <si>
    <t>R$ 7.162,53</t>
  </si>
  <si>
    <t>R$ 42.049,51</t>
  </si>
  <si>
    <t>R$ 25.446,45</t>
  </si>
  <si>
    <t>R$ 49.957,40</t>
  </si>
  <si>
    <t>R$ 40.243,96</t>
  </si>
  <si>
    <t>R$ 37.483,40</t>
  </si>
  <si>
    <t>R$ 49.297,28</t>
  </si>
  <si>
    <t>R$ 38.731,35</t>
  </si>
  <si>
    <t>R$ 35.659,61</t>
  </si>
  <si>
    <t>R$ 16.892,84</t>
  </si>
  <si>
    <t>R$ 36.315,52</t>
  </si>
  <si>
    <t>R$ 23.598,91</t>
  </si>
  <si>
    <t>R$ 44.577,43</t>
  </si>
  <si>
    <t>R$ 27.175,58</t>
  </si>
  <si>
    <t>R$ 15.489,24</t>
  </si>
  <si>
    <t>R$ 18.565,73</t>
  </si>
  <si>
    <t>R$ 3.542,97</t>
  </si>
  <si>
    <t>R$ 2.471,39</t>
  </si>
  <si>
    <t>R$ 40.475,56</t>
  </si>
  <si>
    <t>R$ 49.253,22</t>
  </si>
  <si>
    <t>R$ 14.648,75</t>
  </si>
  <si>
    <t>R$ 30.985,38</t>
  </si>
  <si>
    <t>R$ 12.195,47</t>
  </si>
  <si>
    <t>R$ 19.650,09</t>
  </si>
  <si>
    <t>R$ 42.033,29</t>
  </si>
  <si>
    <t>R$ 4.177,75</t>
  </si>
  <si>
    <t>R$ 1.160,35</t>
  </si>
  <si>
    <t>R$ 12.326,40</t>
  </si>
  <si>
    <t>R$ 15.084,47</t>
  </si>
  <si>
    <t>R$ 8.191,87</t>
  </si>
  <si>
    <t>R$ 49.300,66</t>
  </si>
  <si>
    <t>R$ 45.761,98</t>
  </si>
  <si>
    <t>R$ 29.735,79</t>
  </si>
  <si>
    <t>R$ 6.738,04</t>
  </si>
  <si>
    <t>R$ 46.674,07</t>
  </si>
  <si>
    <t>R$ 49.025,34</t>
  </si>
  <si>
    <t>R$ 9.221,46</t>
  </si>
  <si>
    <t>R$ 13.985,51</t>
  </si>
  <si>
    <t>R$ 31.004,11</t>
  </si>
  <si>
    <t>R$ 24.590,45</t>
  </si>
  <si>
    <t>R$ 46.342,58</t>
  </si>
  <si>
    <t>R$ 9.788,51</t>
  </si>
  <si>
    <t>R$ 40.463,72</t>
  </si>
  <si>
    <t>R$ 39.379,47</t>
  </si>
  <si>
    <t>R$ 49.570,99</t>
  </si>
  <si>
    <t>R$ 37.515,26</t>
  </si>
  <si>
    <t>R$ 21.308,49</t>
  </si>
  <si>
    <t>R$ 18.703,58</t>
  </si>
  <si>
    <t>R$ 24.415,97</t>
  </si>
  <si>
    <t>R$ 9.813,22</t>
  </si>
  <si>
    <t>R$ 24.535,67</t>
  </si>
  <si>
    <t>R$ 40.976,08</t>
  </si>
  <si>
    <t>R$ 46.922,05</t>
  </si>
  <si>
    <t>R$ 8.393,27</t>
  </si>
  <si>
    <t>R$ 17.977,18</t>
  </si>
  <si>
    <t>R$ 49.040,06</t>
  </si>
  <si>
    <t>R$ 1.206,30</t>
  </si>
  <si>
    <t>R$ 30.137,20</t>
  </si>
  <si>
    <t>R$ 35.821,53</t>
  </si>
  <si>
    <t>R$ 39.022,57</t>
  </si>
  <si>
    <t>R$ 17.601,07</t>
  </si>
  <si>
    <t>R$ 39.025,62</t>
  </si>
  <si>
    <t>R$ 8.318,62</t>
  </si>
  <si>
    <t>R$ 45.955,94</t>
  </si>
  <si>
    <t>R$ 16.832,67</t>
  </si>
  <si>
    <t>R$ 16.122,21</t>
  </si>
  <si>
    <t>R$ 32.026,82</t>
  </si>
  <si>
    <t>R$ 45.528,29</t>
  </si>
  <si>
    <t>R$ 3.791,50</t>
  </si>
  <si>
    <t>R$ 33.718,42</t>
  </si>
  <si>
    <t>R$ 16.279,17</t>
  </si>
  <si>
    <t>R$ 27.244,64</t>
  </si>
  <si>
    <t>R$ 21.416,22</t>
  </si>
  <si>
    <t>R$ 17.143,80</t>
  </si>
  <si>
    <t>R$ 17.154,47</t>
  </si>
  <si>
    <t>R$ 45.673,44</t>
  </si>
  <si>
    <t>R$ 19.763,54</t>
  </si>
  <si>
    <t>R$ 35.450,33</t>
  </si>
  <si>
    <t>R$ 40.556,26</t>
  </si>
  <si>
    <t>R$ 49.063,68</t>
  </si>
  <si>
    <t>R$ 46.269,13</t>
  </si>
  <si>
    <t>R$ 37.156,72</t>
  </si>
  <si>
    <t>R$ 23.468,19</t>
  </si>
  <si>
    <t>R$ 3.320,37</t>
  </si>
  <si>
    <t>R$ 8.911,15</t>
  </si>
  <si>
    <t>R$ 44.214,85</t>
  </si>
  <si>
    <t>R$ 30.718,16</t>
  </si>
  <si>
    <t>R$ 23.284,61</t>
  </si>
  <si>
    <t>R$ 42.318,95</t>
  </si>
  <si>
    <t>R$ 47.132,27</t>
  </si>
  <si>
    <t>R$ 32.521,05</t>
  </si>
  <si>
    <t>R$ 27.868,65</t>
  </si>
  <si>
    <t>R$ 28.495,88</t>
  </si>
  <si>
    <t>R$ 44.623,09</t>
  </si>
  <si>
    <t>R$ 41.678,39</t>
  </si>
  <si>
    <t>R$ 33.406,72</t>
  </si>
  <si>
    <t>R$ 5.315,67</t>
  </si>
  <si>
    <t>R$ 8.799,72</t>
  </si>
  <si>
    <t>R$ 8.463,11</t>
  </si>
  <si>
    <t>R$ 4.253,97</t>
  </si>
  <si>
    <t>R$ 28.235,64</t>
  </si>
  <si>
    <t>R$ 18.467,11</t>
  </si>
  <si>
    <t>R$ 8.642,76</t>
  </si>
  <si>
    <t>R$ 37.980,59</t>
  </si>
  <si>
    <t>R$ 19.390,50</t>
  </si>
  <si>
    <t>R$ 22.609,41</t>
  </si>
  <si>
    <t>R$ 10.010,86</t>
  </si>
  <si>
    <t>R$ 29.387,75</t>
  </si>
  <si>
    <t>R$ 44.367,12</t>
  </si>
  <si>
    <t>R$ 33.411,22</t>
  </si>
  <si>
    <t>R$ 11.469,52</t>
  </si>
  <si>
    <t>R$ 37.585,89</t>
  </si>
  <si>
    <t>R$ 47.147,23</t>
  </si>
  <si>
    <t>R$ 22.523,05</t>
  </si>
  <si>
    <t>R$ 24.531,70</t>
  </si>
  <si>
    <t>R$ 43.535,91</t>
  </si>
  <si>
    <t>R$ 18.156,79</t>
  </si>
  <si>
    <t>R$ 48.363,62</t>
  </si>
  <si>
    <t>R$ 17.037,78</t>
  </si>
  <si>
    <t>R$ 11.313,63</t>
  </si>
  <si>
    <t>R$ 16.495,80</t>
  </si>
  <si>
    <t>R$ 47.933,45</t>
  </si>
  <si>
    <t>R$ 16.751,75</t>
  </si>
  <si>
    <t>R$ 32.903,49</t>
  </si>
  <si>
    <t>R$ 12.874,92</t>
  </si>
  <si>
    <t>R$ 16.735,56</t>
  </si>
  <si>
    <t>R$ 34.906,87</t>
  </si>
  <si>
    <t>R$ 3.694,52</t>
  </si>
  <si>
    <t>R$ 9.881,13</t>
  </si>
  <si>
    <t>R$ 2.083,90</t>
  </si>
  <si>
    <t>R$ 30.032,71</t>
  </si>
  <si>
    <t>R$ 46.496,23</t>
  </si>
  <si>
    <t>R$ 21.085,69</t>
  </si>
  <si>
    <t>R$ 25.485,67</t>
  </si>
  <si>
    <t>R$ 39.687,41</t>
  </si>
  <si>
    <t>R$ 17.384,62</t>
  </si>
  <si>
    <t>R$ 45.948,40</t>
  </si>
  <si>
    <t>R$ 19.112,58</t>
  </si>
  <si>
    <t>R$ 36.218,32</t>
  </si>
  <si>
    <t>R$ 21.906,80</t>
  </si>
  <si>
    <t>R$ 5.863,43</t>
  </si>
  <si>
    <t>R$ 42.910,25</t>
  </si>
  <si>
    <t>R$ 48.999,26</t>
  </si>
  <si>
    <t>R$ 28.328,48</t>
  </si>
  <si>
    <t>R$ 31.670,41</t>
  </si>
  <si>
    <t>R$ 44.395,54</t>
  </si>
  <si>
    <t>R$ 9.751,63</t>
  </si>
  <si>
    <t>R$ 44.364,40</t>
  </si>
  <si>
    <t>R$ 6.195,71</t>
  </si>
  <si>
    <t>R$ 21.169,57</t>
  </si>
  <si>
    <t>R$ 9.986,17</t>
  </si>
  <si>
    <t>R$ 49.084,39</t>
  </si>
  <si>
    <t>R$ 17.695,17</t>
  </si>
  <si>
    <t>R$ 23.237,61</t>
  </si>
  <si>
    <t>R$ 17.057,04</t>
  </si>
  <si>
    <t>R$ 25.643,94</t>
  </si>
  <si>
    <t>R$ 30.985,01</t>
  </si>
  <si>
    <t>R$ 21.836,17</t>
  </si>
  <si>
    <t>R$ 1.177,81</t>
  </si>
  <si>
    <t>R$ 45.643,83</t>
  </si>
  <si>
    <t>R$ 19.711,45</t>
  </si>
  <si>
    <t>R$ 32.256,41</t>
  </si>
  <si>
    <t>R$ 32.693,13</t>
  </si>
  <si>
    <t>R$ 43.752,09</t>
  </si>
  <si>
    <t>R$ 38.397,37</t>
  </si>
  <si>
    <t>R$ 12.990,28</t>
  </si>
  <si>
    <t>R$ 33.068,55</t>
  </si>
  <si>
    <t>R$ 20.467,64</t>
  </si>
  <si>
    <t>R$ 16.110,66</t>
  </si>
  <si>
    <t>R$ 26.139,99</t>
  </si>
  <si>
    <t>R$ 26.995,05</t>
  </si>
  <si>
    <t>R$ 31.696,88</t>
  </si>
  <si>
    <t>R$ 36.969,23</t>
  </si>
  <si>
    <t>R$ 49.963,51</t>
  </si>
  <si>
    <t>R$ 25.114,56</t>
  </si>
  <si>
    <t>R$ 32.459,83</t>
  </si>
  <si>
    <t>R$ 27.768,81</t>
  </si>
  <si>
    <t>R$ 31.585,13</t>
  </si>
  <si>
    <t>R$ 24.376,39</t>
  </si>
  <si>
    <t>R$ 2.789,98</t>
  </si>
  <si>
    <t>R$ 48.747,07</t>
  </si>
  <si>
    <t>R$ 32.227,88</t>
  </si>
  <si>
    <t>R$ 22.640,88</t>
  </si>
  <si>
    <t>R$ 43.464,32</t>
  </si>
  <si>
    <t>R$ 9.908,45</t>
  </si>
  <si>
    <t>R$ 29.762,60</t>
  </si>
  <si>
    <t>R$ 12.001,50</t>
  </si>
  <si>
    <t>R$ 20.239,55</t>
  </si>
  <si>
    <t>R$ 49.479,57</t>
  </si>
  <si>
    <t>R$ 18.631,55</t>
  </si>
  <si>
    <t>R$ 39.750,47</t>
  </si>
  <si>
    <t>R$ 39.364,13</t>
  </si>
  <si>
    <t>R$ 36.423,03</t>
  </si>
  <si>
    <t>R$ 45.554,10</t>
  </si>
  <si>
    <t>R$ 31.559,69</t>
  </si>
  <si>
    <t>R$ 11.480,26</t>
  </si>
  <si>
    <t>R$ 23.456,50</t>
  </si>
  <si>
    <t>R$ 43.859,28</t>
  </si>
  <si>
    <t>R$ 1.162,33</t>
  </si>
  <si>
    <t>R$ 39.225,21</t>
  </si>
  <si>
    <t>R$ 40.225,16</t>
  </si>
  <si>
    <t>R$ 42.259,55</t>
  </si>
  <si>
    <t>R$ 15.400,35</t>
  </si>
  <si>
    <t>R$ 11.138,04</t>
  </si>
  <si>
    <t>R$ 35.988,17</t>
  </si>
  <si>
    <t>R$ 47.489,08</t>
  </si>
  <si>
    <t>R$ 22.101,66</t>
  </si>
  <si>
    <t>R$ 41.995,07</t>
  </si>
  <si>
    <t>R$ 31.592,35</t>
  </si>
  <si>
    <t>R$ 34.843,16</t>
  </si>
  <si>
    <t>R$ 10.458,74</t>
  </si>
  <si>
    <t>R$ 40.948,82</t>
  </si>
  <si>
    <t>R$ 19.077,15</t>
  </si>
  <si>
    <t>R$ 3.733,06</t>
  </si>
  <si>
    <t>R$ 18.957,84</t>
  </si>
  <si>
    <t>R$ 5.962,71</t>
  </si>
  <si>
    <t>R$ 17.954,05</t>
  </si>
  <si>
    <t>R$ 19.994,85</t>
  </si>
  <si>
    <t>R$ 27.755,74</t>
  </si>
  <si>
    <t>R$ 28.620,36</t>
  </si>
  <si>
    <t>R$ 30.366,51</t>
  </si>
  <si>
    <t>R$ 9.982,48</t>
  </si>
  <si>
    <t>R$ 38.070,56</t>
  </si>
  <si>
    <t>R$ 32.739,39</t>
  </si>
  <si>
    <t>R$ 42.443,21</t>
  </si>
  <si>
    <t>R$ 47.467,59</t>
  </si>
  <si>
    <t>R$ 2.066,19</t>
  </si>
  <si>
    <t>R$ 26.191,09</t>
  </si>
  <si>
    <t>R$ 12.255,39</t>
  </si>
  <si>
    <t>R$ 19.400,45</t>
  </si>
  <si>
    <t>R$ 14.925,26</t>
  </si>
  <si>
    <t>R$ 11.365,16</t>
  </si>
  <si>
    <t>R$ 35.703,72</t>
  </si>
  <si>
    <t>R$ 27.544,18</t>
  </si>
  <si>
    <t>R$ 19.703,93</t>
  </si>
  <si>
    <t>R$ 49.986,90</t>
  </si>
  <si>
    <t>R$ 1.237,99</t>
  </si>
  <si>
    <t>R$ 25.291,65</t>
  </si>
  <si>
    <t>R$ 43.132,63</t>
  </si>
  <si>
    <t>R$ 20.284,61</t>
  </si>
  <si>
    <t>R$ 26.353,11</t>
  </si>
  <si>
    <t>R$ 5.100,38</t>
  </si>
  <si>
    <t>R$ 9.270,10</t>
  </si>
  <si>
    <t>R$ 47.634,91</t>
  </si>
  <si>
    <t>R$ 5.146,71</t>
  </si>
  <si>
    <t>R$ 45.781,18</t>
  </si>
  <si>
    <t>R$ 44.055,46</t>
  </si>
  <si>
    <t>R$ 10.810,68</t>
  </si>
  <si>
    <t>R$ 16.233,13</t>
  </si>
  <si>
    <t>R$ 23.599,39</t>
  </si>
  <si>
    <t>R$ 2.968,91</t>
  </si>
  <si>
    <t>R$ 16.453,31</t>
  </si>
  <si>
    <t>R$ 45.547,24</t>
  </si>
  <si>
    <t>R$ 39.438,71</t>
  </si>
  <si>
    <t>R$ 30.364,32</t>
  </si>
  <si>
    <t>R$ 3.969,10</t>
  </si>
  <si>
    <t>R$ 5.893,43</t>
  </si>
  <si>
    <t>R$ 6.770,57</t>
  </si>
  <si>
    <t>R$ 28.137,81</t>
  </si>
  <si>
    <t>R$ 12.907,25</t>
  </si>
  <si>
    <t>R$ 26.174,34</t>
  </si>
  <si>
    <t>R$ 44.044,48</t>
  </si>
  <si>
    <t>R$ 9.630,14</t>
  </si>
  <si>
    <t>R$ 16.843,35</t>
  </si>
  <si>
    <t>R$ 8.211,88</t>
  </si>
  <si>
    <t>R$ 49.526,01</t>
  </si>
  <si>
    <t>R$ 7.181,56</t>
  </si>
  <si>
    <t>R$ 12.880,13</t>
  </si>
  <si>
    <t>R$ 25.047,74</t>
  </si>
  <si>
    <t>R$ 36.155,64</t>
  </si>
  <si>
    <t>R$ 22.734,46</t>
  </si>
  <si>
    <t>R$ 29.164,05</t>
  </si>
  <si>
    <t>R$ 6.583,44</t>
  </si>
  <si>
    <t>R$ 26.699,68</t>
  </si>
  <si>
    <t>R$ 48.957,42</t>
  </si>
  <si>
    <t>R$ 4.541,82</t>
  </si>
  <si>
    <t>R$ 30.687,80</t>
  </si>
  <si>
    <t>R$ 21.807,97</t>
  </si>
  <si>
    <t>R$ 30.591,60</t>
  </si>
  <si>
    <t>R$ 6.463,89</t>
  </si>
  <si>
    <t>R$ 35.224,84</t>
  </si>
  <si>
    <t>R$ 49.802,80</t>
  </si>
  <si>
    <t>R$ 37.212,99</t>
  </si>
  <si>
    <t>R$ 47.642,77</t>
  </si>
  <si>
    <t>R$ 39.176,24</t>
  </si>
  <si>
    <t>R$ 23.327,69</t>
  </si>
  <si>
    <t>R$ 48.886,05</t>
  </si>
  <si>
    <t>R$ 8.834,30</t>
  </si>
  <si>
    <t>R$ 34.326,16</t>
  </si>
  <si>
    <t>R$ 38.414,19</t>
  </si>
  <si>
    <t>R$ 29.921,78</t>
  </si>
  <si>
    <t>R$ 18.978,91</t>
  </si>
  <si>
    <t>R$ 11.082,73</t>
  </si>
  <si>
    <t>R$ 43.272,81</t>
  </si>
  <si>
    <t>R$ 7.999,26</t>
  </si>
  <si>
    <t>R$ 49.133,63</t>
  </si>
  <si>
    <t>R$ 34.929,65</t>
  </si>
  <si>
    <t>R$ 39.641,89</t>
  </si>
  <si>
    <t>R$ 42.280,44</t>
  </si>
  <si>
    <t>R$ 13.153,52</t>
  </si>
  <si>
    <t>R$ 15.467,73</t>
  </si>
  <si>
    <t>R$ 16.443,75</t>
  </si>
  <si>
    <t>R$ 13.763,93</t>
  </si>
  <si>
    <t>R$ 33.487,94</t>
  </si>
  <si>
    <t>R$ 16.785,00</t>
  </si>
  <si>
    <t>R$ 33.731,54</t>
  </si>
  <si>
    <t>R$ 26.591,29</t>
  </si>
  <si>
    <t>R$ 13.600,14</t>
  </si>
  <si>
    <t>R$ 11.055,63</t>
  </si>
  <si>
    <t>R$ 8.671,25</t>
  </si>
  <si>
    <t>R$ 17.598,10</t>
  </si>
  <si>
    <t>R$ 17.372,51</t>
  </si>
  <si>
    <t>R$ 14.590,88</t>
  </si>
  <si>
    <t>R$ 29.132,37</t>
  </si>
  <si>
    <t>R$ 501,78</t>
  </si>
  <si>
    <t>R$ 47.293,69</t>
  </si>
  <si>
    <t>R$ 45.067,29</t>
  </si>
  <si>
    <t>R$ 11.770,02</t>
  </si>
  <si>
    <t>R$ 34.662,87</t>
  </si>
  <si>
    <t>R$ 32.652,48</t>
  </si>
  <si>
    <t>R$ 26.099,23</t>
  </si>
  <si>
    <t>R$ 33.772,18</t>
  </si>
  <si>
    <t>R$ 39.717,65</t>
  </si>
  <si>
    <t>R$ 19.953,58</t>
  </si>
  <si>
    <t>R$ 6.975,99</t>
  </si>
  <si>
    <t>R$ 22.444,54</t>
  </si>
  <si>
    <t>R$ 16.381,58</t>
  </si>
  <si>
    <t>R$ 42.380,77</t>
  </si>
  <si>
    <t>R$ 23.235,43</t>
  </si>
  <si>
    <t>R$ 18.716,21</t>
  </si>
  <si>
    <t>R$ 13.653,85</t>
  </si>
  <si>
    <t>R$ 40.484,63</t>
  </si>
  <si>
    <t>R$ 5.409,57</t>
  </si>
  <si>
    <t>R$ 13.319,21</t>
  </si>
  <si>
    <t>R$ 24.603,14</t>
  </si>
  <si>
    <t>R$ 6.057,96</t>
  </si>
  <si>
    <t>R$ 32.790,95</t>
  </si>
  <si>
    <t>R$ 22.919,63</t>
  </si>
  <si>
    <t>R$ 14.957,99</t>
  </si>
  <si>
    <t>R$ 9.942,87</t>
  </si>
  <si>
    <t>R$ 6.085,53</t>
  </si>
  <si>
    <t>R$ 9.570,02</t>
  </si>
  <si>
    <t>R$ 21.066,67</t>
  </si>
  <si>
    <t>R$ 44.419,48</t>
  </si>
  <si>
    <t>R$ 14.940,12</t>
  </si>
  <si>
    <t>R$ 49.805,82</t>
  </si>
  <si>
    <t>R$ 27.845,80</t>
  </si>
  <si>
    <t>R$ 23.672,25</t>
  </si>
  <si>
    <t>R$ 12.108,38</t>
  </si>
  <si>
    <t>R$ 26.728,86</t>
  </si>
  <si>
    <t>R$ 22.352,57</t>
  </si>
  <si>
    <t>R$ 20.202,29</t>
  </si>
  <si>
    <t>R$ 13.802,91</t>
  </si>
  <si>
    <t>R$ 9.643,05</t>
  </si>
  <si>
    <t>R$ 33.756,61</t>
  </si>
  <si>
    <t>R$ 910,84</t>
  </si>
  <si>
    <t>R$ 48.685,36</t>
  </si>
  <si>
    <t>R$ 8.813,06</t>
  </si>
  <si>
    <t>R$ 29.242,26</t>
  </si>
  <si>
    <t>R$ 45.394,93</t>
  </si>
  <si>
    <t>R$ 10.003,85</t>
  </si>
  <si>
    <t>R$ 44.913,65</t>
  </si>
  <si>
    <t>R$ 22.586,68</t>
  </si>
  <si>
    <t>R$ 31.214,14</t>
  </si>
  <si>
    <t>R$ 27.389,20</t>
  </si>
  <si>
    <t>R$ 14.267,69</t>
  </si>
  <si>
    <t>R$ 24.955,42</t>
  </si>
  <si>
    <t>R$ 45.691,79</t>
  </si>
  <si>
    <t>R$ 49.755,91</t>
  </si>
  <si>
    <t>R$ 17.351,86</t>
  </si>
  <si>
    <t>R$ 41.152,14</t>
  </si>
  <si>
    <t>R$ 41.423,79</t>
  </si>
  <si>
    <t>R$ 32.913,55</t>
  </si>
  <si>
    <t>R$ 3.872,19</t>
  </si>
  <si>
    <t>R$ 49.359,54</t>
  </si>
  <si>
    <t>R$ 34.913,72</t>
  </si>
  <si>
    <t>R$ 38.041,46</t>
  </si>
  <si>
    <t>R$ 8.502,09</t>
  </si>
  <si>
    <t>R$ 34.227,61</t>
  </si>
  <si>
    <t>R$ 36.785,03</t>
  </si>
  <si>
    <t>R$ 32.325,77</t>
  </si>
  <si>
    <t>R$ 2.033,13</t>
  </si>
  <si>
    <t>R$ 3.561,97</t>
  </si>
  <si>
    <t>R$ 6.367,93</t>
  </si>
  <si>
    <t>R$ 46.381,86</t>
  </si>
  <si>
    <t>R$ 35.582,02</t>
  </si>
  <si>
    <t>R$ 41.200,87</t>
  </si>
  <si>
    <t>R$ 49.174,09</t>
  </si>
  <si>
    <t>R$ 49.515,31</t>
  </si>
  <si>
    <t>R$ 40.273,34</t>
  </si>
  <si>
    <t>R$ 22.562,35</t>
  </si>
  <si>
    <t>R$ 3.704,08</t>
  </si>
  <si>
    <t>R$ 20.368,60</t>
  </si>
  <si>
    <t>R$ 19.980,18</t>
  </si>
  <si>
    <t>R$ 27.320,48</t>
  </si>
  <si>
    <t>R$ 10.464,79</t>
  </si>
  <si>
    <t>R$ 19.744,54</t>
  </si>
  <si>
    <t>R$ 31.245,91</t>
  </si>
  <si>
    <t>R$ 30.572,28</t>
  </si>
  <si>
    <t>R$ 46.080,98</t>
  </si>
  <si>
    <t>R$ 33.392,32</t>
  </si>
  <si>
    <t>R$ 16.985,82</t>
  </si>
  <si>
    <t>R$ 41.187,35</t>
  </si>
  <si>
    <t>R$ 17.406,72</t>
  </si>
  <si>
    <t>R$ 17.430,39</t>
  </si>
  <si>
    <t>R$ 3.199,83</t>
  </si>
  <si>
    <t>R$ 28.118,12</t>
  </si>
  <si>
    <t>R$ 22.416,94</t>
  </si>
  <si>
    <t>R$ 46.890,06</t>
  </si>
  <si>
    <t>R$ 41.638,59</t>
  </si>
  <si>
    <t>R$ 36.880,05</t>
  </si>
  <si>
    <t>R$ 28.009,28</t>
  </si>
  <si>
    <t>R$ 41.896,40</t>
  </si>
  <si>
    <t>R$ 15.173,50</t>
  </si>
  <si>
    <t>R$ 39.978,22</t>
  </si>
  <si>
    <t>R$ 36.793,02</t>
  </si>
  <si>
    <t>R$ 36.336,99</t>
  </si>
  <si>
    <t>R$ 5.099,58</t>
  </si>
  <si>
    <t>R$ 14.233,08</t>
  </si>
  <si>
    <t>R$ 9.098,73</t>
  </si>
  <si>
    <t>R$ 2.204,32</t>
  </si>
  <si>
    <t>R$ 11.227,99</t>
  </si>
  <si>
    <t>R$ 41.041,26</t>
  </si>
  <si>
    <t>R$ 6.517,77</t>
  </si>
  <si>
    <t>R$ 27.170,59</t>
  </si>
  <si>
    <t>R$ 22.621,47</t>
  </si>
  <si>
    <t>R$ 17.936,72</t>
  </si>
  <si>
    <t>R$ 12.287,69</t>
  </si>
  <si>
    <t>R$ 18.138,81</t>
  </si>
  <si>
    <t>R$ 46.434,50</t>
  </si>
  <si>
    <t>R$ 2.014,91</t>
  </si>
  <si>
    <t>R$ 1.261,32</t>
  </si>
  <si>
    <t>R$ 40.956,33</t>
  </si>
  <si>
    <t>R$ 21.857,28</t>
  </si>
  <si>
    <t>R$ 37.991,12</t>
  </si>
  <si>
    <t>R$ 26.519,82</t>
  </si>
  <si>
    <t>R$ 31.171,47</t>
  </si>
  <si>
    <t>R$ 44.693,18</t>
  </si>
  <si>
    <t>R$ 46.618,59</t>
  </si>
  <si>
    <t>R$ 37.211,16</t>
  </si>
  <si>
    <t>R$ 1.690,93</t>
  </si>
  <si>
    <t>R$ 1.804,80</t>
  </si>
  <si>
    <t>R$ 39.482,00</t>
  </si>
  <si>
    <t>R$ 30.672,21</t>
  </si>
  <si>
    <t>R$ 11.360,00</t>
  </si>
  <si>
    <t>R$ 36.252,15</t>
  </si>
  <si>
    <t>R$ 4.256,22</t>
  </si>
  <si>
    <t>R$ 14.092,44</t>
  </si>
  <si>
    <t>R$ 29.638,82</t>
  </si>
  <si>
    <t>R$ 8.679,92</t>
  </si>
  <si>
    <t>R$ 34.925,53</t>
  </si>
  <si>
    <t>R$ 28.455,54</t>
  </si>
  <si>
    <t>R$ 40.392,98</t>
  </si>
  <si>
    <t>R$ 41.340,68</t>
  </si>
  <si>
    <t>R$ 32.994,11</t>
  </si>
  <si>
    <t>R$ 47.891,27</t>
  </si>
  <si>
    <t>R$ 20.199,71</t>
  </si>
  <si>
    <t>R$ 44.407,71</t>
  </si>
  <si>
    <t>R$ 40.282,72</t>
  </si>
  <si>
    <t>R$ 9.724,88</t>
  </si>
  <si>
    <t>R$ 18.539,16</t>
  </si>
  <si>
    <t>R$ 19.960,92</t>
  </si>
  <si>
    <t>R$ 18.298,31</t>
  </si>
  <si>
    <t>R$ 43.701,40</t>
  </si>
  <si>
    <t>R$ 31.769,26</t>
  </si>
  <si>
    <t>R$ 42.527,29</t>
  </si>
  <si>
    <t>R$ 31.686,30</t>
  </si>
  <si>
    <t>R$ 32.892,13</t>
  </si>
  <si>
    <t>R$ 31.818,96</t>
  </si>
  <si>
    <t>R$ 34.280,92</t>
  </si>
  <si>
    <t>R$ 3.515,75</t>
  </si>
  <si>
    <t>R$ 13.745,88</t>
  </si>
  <si>
    <t>R$ 9.171,51</t>
  </si>
  <si>
    <t>R$ 49.392,73</t>
  </si>
  <si>
    <t>R$ 10.396,03</t>
  </si>
  <si>
    <t>R$ 11.414,29</t>
  </si>
  <si>
    <t>R$ 14.947,73</t>
  </si>
  <si>
    <t>R$ 15.021,39</t>
  </si>
  <si>
    <t>R$ 40.674,63</t>
  </si>
  <si>
    <t>R$ 42.888,62</t>
  </si>
  <si>
    <t>R$ 34.557,28</t>
  </si>
  <si>
    <t>R$ 25.595,03</t>
  </si>
  <si>
    <t>R$ 49.635,56</t>
  </si>
  <si>
    <t>R$ 19.876,14</t>
  </si>
  <si>
    <t>R$ 21.247,50</t>
  </si>
  <si>
    <t>R$ 10.518,57</t>
  </si>
  <si>
    <t>R$ 39.136,96</t>
  </si>
  <si>
    <t>R$ 22.453,53</t>
  </si>
  <si>
    <t>R$ 33.109,07</t>
  </si>
  <si>
    <t>R$ 3.742,68</t>
  </si>
  <si>
    <t>R$ 29.451,55</t>
  </si>
  <si>
    <t>R$ 25.770,06</t>
  </si>
  <si>
    <t>R$ 14.120,80</t>
  </si>
  <si>
    <t>R$ 726,35</t>
  </si>
  <si>
    <t>R$ 13.054,62</t>
  </si>
  <si>
    <t>R$ 34.276,76</t>
  </si>
  <si>
    <t>R$ 39.797,40</t>
  </si>
  <si>
    <t>R$ 37.147,96</t>
  </si>
  <si>
    <t>R$ 45.289,34</t>
  </si>
  <si>
    <t>R$ 44.754,96</t>
  </si>
  <si>
    <t>R$ 35.013,92</t>
  </si>
  <si>
    <t>R$ 8.724,81</t>
  </si>
  <si>
    <t>R$ 27.641,33</t>
  </si>
  <si>
    <t>R$ 39.413,41</t>
  </si>
  <si>
    <t>R$ 22.581,37</t>
  </si>
  <si>
    <t>R$ 40.871,30</t>
  </si>
  <si>
    <t>R$ 32.982,93</t>
  </si>
  <si>
    <t>R$ 31.017,92</t>
  </si>
  <si>
    <t>R$ 17.627,08</t>
  </si>
  <si>
    <t>R$ 15.076,28</t>
  </si>
  <si>
    <t>R$ 22.279,69</t>
  </si>
  <si>
    <t>R$ 34.230,56</t>
  </si>
  <si>
    <t>R$ 42.588,40</t>
  </si>
  <si>
    <t>R$ 28.131,96</t>
  </si>
  <si>
    <t>R$ 13.465,90</t>
  </si>
  <si>
    <t>R$ 42.775,16</t>
  </si>
  <si>
    <t>R$ 19.589,26</t>
  </si>
  <si>
    <t>R$ 28.631,82</t>
  </si>
  <si>
    <t>R$ 24.604,38</t>
  </si>
  <si>
    <t>R$ 19.028,83</t>
  </si>
  <si>
    <t>R$ 44.564,43</t>
  </si>
  <si>
    <t>R$ 10.658,62</t>
  </si>
  <si>
    <t>R$ 8.361,13</t>
  </si>
  <si>
    <t>R$ 5.869,50</t>
  </si>
  <si>
    <t>R$ 49.024,21</t>
  </si>
  <si>
    <t>R$ 15.411,44</t>
  </si>
  <si>
    <t>R$ 9.183,97</t>
  </si>
  <si>
    <t>R$ 39.301,54</t>
  </si>
  <si>
    <t>R$ 19.167,09</t>
  </si>
  <si>
    <t>R$ 27.259,96</t>
  </si>
  <si>
    <t>R$ 31.835,26</t>
  </si>
  <si>
    <t>R$ 21.321,27</t>
  </si>
  <si>
    <t>R$ 25.738,40</t>
  </si>
  <si>
    <t>R$ 1.664,92</t>
  </si>
  <si>
    <t>R$ 9.675,54</t>
  </si>
  <si>
    <t>R$ 38.325,66</t>
  </si>
  <si>
    <t>R$ 29.403,75</t>
  </si>
  <si>
    <t>R$ 32.841,36</t>
  </si>
  <si>
    <t>R$ 29.725,00</t>
  </si>
  <si>
    <t>R$ 35.220,72</t>
  </si>
  <si>
    <t>R$ 17.944,96</t>
  </si>
  <si>
    <t>R$ 3.782,40</t>
  </si>
  <si>
    <t>R$ 34.935,47</t>
  </si>
  <si>
    <t>R$ 49.434,71</t>
  </si>
  <si>
    <t>R$ 20.489,19</t>
  </si>
  <si>
    <t>R$ 20.505,71</t>
  </si>
  <si>
    <t>R$ 15.972,49</t>
  </si>
  <si>
    <t>R$ 43.202,79</t>
  </si>
  <si>
    <t>R$ 16.812,75</t>
  </si>
  <si>
    <t>R$ 17.731,60</t>
  </si>
  <si>
    <t>R$ 25.139,97</t>
  </si>
  <si>
    <t>R$ 27.968,64</t>
  </si>
  <si>
    <t>R$ 8.797,41</t>
  </si>
  <si>
    <t>R$ 21.319,45</t>
  </si>
  <si>
    <t>R$ 17.123,62</t>
  </si>
  <si>
    <t>R$ 36.264,50</t>
  </si>
  <si>
    <t>R$ 36.774,43</t>
  </si>
  <si>
    <t>R$ 36.778,80</t>
  </si>
  <si>
    <t>R$ 27.673,46</t>
  </si>
  <si>
    <t>R$ 46.348,00</t>
  </si>
  <si>
    <t>R$ 42.586,31</t>
  </si>
  <si>
    <t>R$ 17.532,86</t>
  </si>
  <si>
    <t>R$ 30.535,82</t>
  </si>
  <si>
    <t>R$ 40.694,67</t>
  </si>
  <si>
    <t>R$ 36.486,74</t>
  </si>
  <si>
    <t>R$ 27.825,93</t>
  </si>
  <si>
    <t>R$ 27.779,45</t>
  </si>
  <si>
    <t>R$ 36.159,19</t>
  </si>
  <si>
    <t>R$ 25.915,25</t>
  </si>
  <si>
    <t>R$ 29.233,93</t>
  </si>
  <si>
    <t>R$ 47.338,32</t>
  </si>
  <si>
    <t>R$ 19.290,85</t>
  </si>
  <si>
    <t>R$ 23.109,02</t>
  </si>
  <si>
    <t>R$ 34.649,08</t>
  </si>
  <si>
    <t>R$ 33.675,04</t>
  </si>
  <si>
    <t>R$ 10.063,42</t>
  </si>
  <si>
    <t>R$ 13.856,65</t>
  </si>
  <si>
    <t>R$ 47.280,59</t>
  </si>
  <si>
    <t>R$ 13.562,99</t>
  </si>
  <si>
    <t>R$ 35.295,02</t>
  </si>
  <si>
    <t>R$ 34.126,19</t>
  </si>
  <si>
    <t>R$ 48.410,54</t>
  </si>
  <si>
    <t>R$ 32.974,34</t>
  </si>
  <si>
    <t>R$ 45.817,56</t>
  </si>
  <si>
    <t>R$ 16.158,05</t>
  </si>
  <si>
    <t>R$ 20.535,16</t>
  </si>
  <si>
    <t>R$ 26.391,93</t>
  </si>
  <si>
    <t>R$ 47.062,63</t>
  </si>
  <si>
    <t>R$ 10.441,04</t>
  </si>
  <si>
    <t>R$ 19.423,20</t>
  </si>
  <si>
    <t>R$ 1.623,15</t>
  </si>
  <si>
    <t>R$ 8.612,74</t>
  </si>
  <si>
    <t>R$ 35.575,80</t>
  </si>
  <si>
    <t>R$ 22.509,97</t>
  </si>
  <si>
    <t>R$ 33.614,08</t>
  </si>
  <si>
    <t>R$ 19.279,42</t>
  </si>
  <si>
    <t>R$ 32.506,74</t>
  </si>
  <si>
    <t>R$ 8.716,05</t>
  </si>
  <si>
    <t>R$ 19.181,54</t>
  </si>
  <si>
    <t>R$ 30.955,96</t>
  </si>
  <si>
    <t>R$ 48.261,99</t>
  </si>
  <si>
    <t>R$ 31.808,76</t>
  </si>
  <si>
    <t>R$ 9.052,93</t>
  </si>
  <si>
    <t>R$ 15.089,95</t>
  </si>
  <si>
    <t>R$ 16.898,65</t>
  </si>
  <si>
    <t>R$ 25.188,19</t>
  </si>
  <si>
    <t>R$ 17.300,30</t>
  </si>
  <si>
    <t>R$ 39.624,20</t>
  </si>
  <si>
    <t>R$ 25.054,04</t>
  </si>
  <si>
    <t>R$ 26.423,07</t>
  </si>
  <si>
    <t>R$ 42.959,46</t>
  </si>
  <si>
    <t>R$ 21.341,96</t>
  </si>
  <si>
    <t>R$ 28.309,76</t>
  </si>
  <si>
    <t>R$ 12.476,92</t>
  </si>
  <si>
    <t>R$ 11.737,94</t>
  </si>
  <si>
    <t>R$ 19.099,97</t>
  </si>
  <si>
    <t>R$ 23.088,66</t>
  </si>
  <si>
    <t>R$ 35.369,67</t>
  </si>
  <si>
    <t>R$ 3.545,06</t>
  </si>
  <si>
    <t>R$ 44.415,76</t>
  </si>
  <si>
    <t>R$ 34.589,99</t>
  </si>
  <si>
    <t>R$ 5.991,57</t>
  </si>
  <si>
    <t>R$ 27.042,81</t>
  </si>
  <si>
    <t>R$ 38.117,64</t>
  </si>
  <si>
    <t>R$ 1.952,17</t>
  </si>
  <si>
    <t>R$ 8.406,50</t>
  </si>
  <si>
    <t>R$ 21.782,74</t>
  </si>
  <si>
    <t>R$ 41.471,69</t>
  </si>
  <si>
    <t>R$ 45.863,63</t>
  </si>
  <si>
    <t>R$ 49.809,81</t>
  </si>
  <si>
    <t>R$ 32.196,30</t>
  </si>
  <si>
    <t>R$ 43.908,35</t>
  </si>
  <si>
    <t>R$ 48.299,16</t>
  </si>
  <si>
    <t>R$ 49.992,53</t>
  </si>
  <si>
    <t>R$ 11.107,94</t>
  </si>
  <si>
    <t>R$ 41.294,60</t>
  </si>
  <si>
    <t>R$ 41.874,20</t>
  </si>
  <si>
    <t>R$ 30.927,78</t>
  </si>
  <si>
    <t>R$ 16.740,99</t>
  </si>
  <si>
    <t>R$ 40.092,23</t>
  </si>
  <si>
    <t>R$ 26.825,10</t>
  </si>
  <si>
    <t>R$ 40.299,63</t>
  </si>
  <si>
    <t>R$ 33.746,44</t>
  </si>
  <si>
    <t>R$ 44.466,30</t>
  </si>
  <si>
    <t>R$ 23.790,87</t>
  </si>
  <si>
    <t>R$ 30.180,50</t>
  </si>
  <si>
    <t>R$ 45.141,09</t>
  </si>
  <si>
    <t>R$ 35.933,90</t>
  </si>
  <si>
    <t>R$ 31.076,93</t>
  </si>
  <si>
    <t>R$ 39.545,23</t>
  </si>
  <si>
    <t>R$ 5.876,08</t>
  </si>
  <si>
    <t>R$ 5.002,70</t>
  </si>
  <si>
    <t>R$ 3.913,74</t>
  </si>
  <si>
    <t>R$ 4.904,74</t>
  </si>
  <si>
    <t>R$ 34.698,39</t>
  </si>
  <si>
    <t>R$ 40.523,87</t>
  </si>
  <si>
    <t>R$ 40.869,75</t>
  </si>
  <si>
    <t>R$ 12.025,62</t>
  </si>
  <si>
    <t>R$ 29.010,66</t>
  </si>
  <si>
    <t>R$ 29.187,63</t>
  </si>
  <si>
    <t>R$ 9.181,47</t>
  </si>
  <si>
    <t>R$ 7.173,66</t>
  </si>
  <si>
    <t>R$ 23.067,87</t>
  </si>
  <si>
    <t>R$ 37.964,26</t>
  </si>
  <si>
    <t>R$ 861,95</t>
  </si>
  <si>
    <t>R$ 4.142,37</t>
  </si>
  <si>
    <t>R$ 43.566,57</t>
  </si>
  <si>
    <t>R$ 40.044,87</t>
  </si>
  <si>
    <t>R$ 24.905,69</t>
  </si>
  <si>
    <t>R$ 36.785,16</t>
  </si>
  <si>
    <t>R$ 4.111,61</t>
  </si>
  <si>
    <t>R$ 7.653,16</t>
  </si>
  <si>
    <t>R$ 18.404,32</t>
  </si>
  <si>
    <t>R$ 10.899,16</t>
  </si>
  <si>
    <t>R$ 31.820,49</t>
  </si>
  <si>
    <t>R$ 19.878,03</t>
  </si>
  <si>
    <t>R$ 5.374,48</t>
  </si>
  <si>
    <t>R$ 31.346,74</t>
  </si>
  <si>
    <t>R$ 16.683,93</t>
  </si>
  <si>
    <t>R$ 18.990,83</t>
  </si>
  <si>
    <t>R$ 766,20</t>
  </si>
  <si>
    <t>R$ 23.041,48</t>
  </si>
  <si>
    <t>R$ 41.427,39</t>
  </si>
  <si>
    <t>R$ 24.823,57</t>
  </si>
  <si>
    <t>R$ 33.883,13</t>
  </si>
  <si>
    <t>R$ 47.017,56</t>
  </si>
  <si>
    <t>R$ 26.187,24</t>
  </si>
  <si>
    <t>R$ 42.665,45</t>
  </si>
  <si>
    <t>R$ 38.850,18</t>
  </si>
  <si>
    <t>R$ 37.263,68</t>
  </si>
  <si>
    <t>R$ 23.921,78</t>
  </si>
  <si>
    <t>R$ 7.572,30</t>
  </si>
  <si>
    <t>R$ 42.641,40</t>
  </si>
  <si>
    <t>R$ 10.248,44</t>
  </si>
  <si>
    <t>R$ 30.281,63</t>
  </si>
  <si>
    <t>R$ 43.895,36</t>
  </si>
  <si>
    <t>R$ 23.726,02</t>
  </si>
  <si>
    <t>R$ 38.858,47</t>
  </si>
  <si>
    <t>R$ 25.253,54</t>
  </si>
  <si>
    <t>R$ 12.821,53</t>
  </si>
  <si>
    <t>R$ 48.419,05</t>
  </si>
  <si>
    <t>R$ 17.024,84</t>
  </si>
  <si>
    <t>R$ 8.912,43</t>
  </si>
  <si>
    <t>R$ 12.738,82</t>
  </si>
  <si>
    <t>R$ 32.754,11</t>
  </si>
  <si>
    <t>R$ 36.349,85</t>
  </si>
  <si>
    <t>R$ 5.417,56</t>
  </si>
  <si>
    <t>R$ 15.272,37</t>
  </si>
  <si>
    <t>R$ 35.946,96</t>
  </si>
  <si>
    <t>R$ 10.251,98</t>
  </si>
  <si>
    <t>R$ 48.767,80</t>
  </si>
  <si>
    <t>R$ 45.544,10</t>
  </si>
  <si>
    <t>R$ 28.801,47</t>
  </si>
  <si>
    <t>R$ 11.528,01</t>
  </si>
  <si>
    <t>R$ 20.512,58</t>
  </si>
  <si>
    <t>R$ 1.291,28</t>
  </si>
  <si>
    <t>R$ 39.719,23</t>
  </si>
  <si>
    <t>R$ 38.770,59</t>
  </si>
  <si>
    <t>R$ 47.787,31</t>
  </si>
  <si>
    <t>R$ 8.079,74</t>
  </si>
  <si>
    <t>R$ 47.383,11</t>
  </si>
  <si>
    <t>R$ 42.565,71</t>
  </si>
  <si>
    <t>R$ 45.714,87</t>
  </si>
  <si>
    <t>R$ 49.092,35</t>
  </si>
  <si>
    <t>R$ 34.246,01</t>
  </si>
  <si>
    <t>R$ 34.260,93</t>
  </si>
  <si>
    <t>R$ 35.444,44</t>
  </si>
  <si>
    <t>R$ 23.695,61</t>
  </si>
  <si>
    <t>R$ 32.948,20</t>
  </si>
  <si>
    <t>R$ 18.803,71</t>
  </si>
  <si>
    <t>R$ 35.776,94</t>
  </si>
  <si>
    <t>R$ 48.592,32</t>
  </si>
  <si>
    <t>R$ 22.460,95</t>
  </si>
  <si>
    <t>R$ 12.743,39</t>
  </si>
  <si>
    <t>R$ 14.933,56</t>
  </si>
  <si>
    <t>R$ 23.503,11</t>
  </si>
  <si>
    <t>R$ 11.524,29</t>
  </si>
  <si>
    <t>R$ 21.209,50</t>
  </si>
  <si>
    <t>R$ 17.720,90</t>
  </si>
  <si>
    <t>R$ 46.162,80</t>
  </si>
  <si>
    <t>R$ 48.009,93</t>
  </si>
  <si>
    <t>R$ 5.950,26</t>
  </si>
  <si>
    <t>R$ 20.616,10</t>
  </si>
  <si>
    <t>R$ 35.822,30</t>
  </si>
  <si>
    <t>R$ 25.791,00</t>
  </si>
  <si>
    <t>R$ 48.184,92</t>
  </si>
  <si>
    <t>R$ 44.790,10</t>
  </si>
  <si>
    <t>R$ 30.466,37</t>
  </si>
  <si>
    <t>R$ 12.134,42</t>
  </si>
  <si>
    <t>R$ 2.699,94</t>
  </si>
  <si>
    <t>R$ 22.942,91</t>
  </si>
  <si>
    <t>R$ 15.158,82</t>
  </si>
  <si>
    <t>R$ 7.367,65</t>
  </si>
  <si>
    <t>R$ 5.071,37</t>
  </si>
  <si>
    <t>R$ 17.143,11</t>
  </si>
  <si>
    <t>R$ 28.419,28</t>
  </si>
  <si>
    <t>R$ 19.714,24</t>
  </si>
  <si>
    <t>R$ 43.775,80</t>
  </si>
  <si>
    <t>R$ 26.707,17</t>
  </si>
  <si>
    <t>R$ 41.151,72</t>
  </si>
  <si>
    <t>R$ 47.959,03</t>
  </si>
  <si>
    <t>R$ 31.966,55</t>
  </si>
  <si>
    <t>R$ 2.998,18</t>
  </si>
  <si>
    <t>R$ 30.713,30</t>
  </si>
  <si>
    <t>R$ 32.358,45</t>
  </si>
  <si>
    <t>R$ 23.766,11</t>
  </si>
  <si>
    <t>R$ 10.972,88</t>
  </si>
  <si>
    <t>R$ 18.113,85</t>
  </si>
  <si>
    <t>R$ 3.464,07</t>
  </si>
  <si>
    <t>R$ 30.747,90</t>
  </si>
  <si>
    <t>R$ 3.750,60</t>
  </si>
  <si>
    <t>R$ 47.315,88</t>
  </si>
  <si>
    <t>R$ 25.258,01</t>
  </si>
  <si>
    <t>R$ 19.111,29</t>
  </si>
  <si>
    <t>R$ 15.904,86</t>
  </si>
  <si>
    <t>R$ 33.428,72</t>
  </si>
  <si>
    <t>R$ 17.288,65</t>
  </si>
  <si>
    <t>R$ 24.744,96</t>
  </si>
  <si>
    <t>R$ 29.078,37</t>
  </si>
  <si>
    <t>R$ 45.111,61</t>
  </si>
  <si>
    <t>R$ 5.136,48</t>
  </si>
  <si>
    <t>R$ 22.849,72</t>
  </si>
  <si>
    <t>R$ 46.019,05</t>
  </si>
  <si>
    <t>R$ 39.469,91</t>
  </si>
  <si>
    <t>R$ 27.099,75</t>
  </si>
  <si>
    <t>R$ 5.969,05</t>
  </si>
  <si>
    <t>R$ 17.231,18</t>
  </si>
  <si>
    <t>R$ 10.684,36</t>
  </si>
  <si>
    <t>R$ 16.139,40</t>
  </si>
  <si>
    <t>R$ 49.174,88</t>
  </si>
  <si>
    <t>R$ 37.098,32</t>
  </si>
  <si>
    <t>R$ 12.026,53</t>
  </si>
  <si>
    <t>R$ 1.022,17</t>
  </si>
  <si>
    <t>R$ 39.338,20</t>
  </si>
  <si>
    <t>R$ 2.599,98</t>
  </si>
  <si>
    <t>R$ 17.153,84</t>
  </si>
  <si>
    <t>R$ 16.598,00</t>
  </si>
  <si>
    <t>R$ 30.739,83</t>
  </si>
  <si>
    <t>R$ 26.240,46</t>
  </si>
  <si>
    <t>R$ 11.930,19</t>
  </si>
  <si>
    <t>R$ 28.803,76</t>
  </si>
  <si>
    <t>R$ 6.608,32</t>
  </si>
  <si>
    <t>R$ 16.618,97</t>
  </si>
  <si>
    <t>R$ 7.581,57</t>
  </si>
  <si>
    <t>R$ 36.846,10</t>
  </si>
  <si>
    <t>R$ 49.155,35</t>
  </si>
  <si>
    <t>R$ 44.058,52</t>
  </si>
  <si>
    <t>R$ 3.375,82</t>
  </si>
  <si>
    <t>R$ 24.668,83</t>
  </si>
  <si>
    <t>R$ 6.372,02</t>
  </si>
  <si>
    <t>R$ 5.298,30</t>
  </si>
  <si>
    <t>R$ 48.727,40</t>
  </si>
  <si>
    <t>R$ 33.987,93</t>
  </si>
  <si>
    <t>R$ 16.680,12</t>
  </si>
  <si>
    <t>R$ 10.252,25</t>
  </si>
  <si>
    <t>R$ 31.810,95</t>
  </si>
  <si>
    <t>R$ 24.860,86</t>
  </si>
  <si>
    <t>R$ 38.568,28</t>
  </si>
  <si>
    <t>R$ 24.982,53</t>
  </si>
  <si>
    <t>R$ 12.236,45</t>
  </si>
  <si>
    <t>R$ 35.182,36</t>
  </si>
  <si>
    <t>R$ 44.474,17</t>
  </si>
  <si>
    <t>R$ 4.824,71</t>
  </si>
  <si>
    <t>R$ 49.938,12</t>
  </si>
  <si>
    <t>R$ 36.703,07</t>
  </si>
  <si>
    <t>R$ 10.750,56</t>
  </si>
  <si>
    <t>R$ 42.238,87</t>
  </si>
  <si>
    <t>R$ 37.192,66</t>
  </si>
  <si>
    <t>R$ 26.066,14</t>
  </si>
  <si>
    <t>R$ 7.038,68</t>
  </si>
  <si>
    <t>R$ 36.176,35</t>
  </si>
  <si>
    <t>R$ 39.275,46</t>
  </si>
  <si>
    <t>R$ 48.261,58</t>
  </si>
  <si>
    <t>R$ 48.924,67</t>
  </si>
  <si>
    <t>R$ 22.033,02</t>
  </si>
  <si>
    <t>R$ 2.465,58</t>
  </si>
  <si>
    <t>R$ 49.149,39</t>
  </si>
  <si>
    <t>R$ 16.821,43</t>
  </si>
  <si>
    <t>R$ 10.933,47</t>
  </si>
  <si>
    <t>R$ 45.024,32</t>
  </si>
  <si>
    <t>R$ 35.855,30</t>
  </si>
  <si>
    <t>R$ 29.797,46</t>
  </si>
  <si>
    <t>R$ 34.544,79</t>
  </si>
  <si>
    <t>R$ 5.515,26</t>
  </si>
  <si>
    <t>R$ 31.353,34</t>
  </si>
  <si>
    <t>R$ 33.370,43</t>
  </si>
  <si>
    <t>R$ 35.736,38</t>
  </si>
  <si>
    <t>R$ 26.245,28</t>
  </si>
  <si>
    <t>R$ 11.443,15</t>
  </si>
  <si>
    <t>R$ 5.829,04</t>
  </si>
  <si>
    <t>R$ 19.446,99</t>
  </si>
  <si>
    <t>R$ 18.995,34</t>
  </si>
  <si>
    <t>R$ 23.773,86</t>
  </si>
  <si>
    <t>R$ 37.830,84</t>
  </si>
  <si>
    <t>R$ 2.423,26</t>
  </si>
  <si>
    <t>R$ 19.673,60</t>
  </si>
  <si>
    <t>R$ 31.757,64</t>
  </si>
  <si>
    <t>R$ 8.757,61</t>
  </si>
  <si>
    <t>R$ 17.081,97</t>
  </si>
  <si>
    <t>R$ 18.529,89</t>
  </si>
  <si>
    <t>R$ 5.302,57</t>
  </si>
  <si>
    <t>R$ 31.522,14</t>
  </si>
  <si>
    <t>R$ 7.338,39</t>
  </si>
  <si>
    <t>R$ 40.215,53</t>
  </si>
  <si>
    <t>R$ 19.469,20</t>
  </si>
  <si>
    <t>R$ 43.959,69</t>
  </si>
  <si>
    <t>R$ 20.229,24</t>
  </si>
  <si>
    <t>R$ 42.306,86</t>
  </si>
  <si>
    <t>R$ 15.737,14</t>
  </si>
  <si>
    <t>R$ 36.945,12</t>
  </si>
  <si>
    <t>R$ 5.276,95</t>
  </si>
  <si>
    <t>R$ 44.377,68</t>
  </si>
  <si>
    <t>R$ 3.931,76</t>
  </si>
  <si>
    <t>R$ 14.245,20</t>
  </si>
  <si>
    <t>R$ 5.087,30</t>
  </si>
  <si>
    <t>R$ 27.728,79</t>
  </si>
  <si>
    <t>R$ 37.439,87</t>
  </si>
  <si>
    <t>R$ 33.408,40</t>
  </si>
  <si>
    <t>R$ 13.714,66</t>
  </si>
  <si>
    <t>R$ 16.562,74</t>
  </si>
  <si>
    <t>R$ 11.288,08</t>
  </si>
  <si>
    <t>R$ 5.986,52</t>
  </si>
  <si>
    <t>R$ 22.030,21</t>
  </si>
  <si>
    <t>R$ 7.062,04</t>
  </si>
  <si>
    <t>R$ 42.754,39</t>
  </si>
  <si>
    <t>R$ 45.866,11</t>
  </si>
  <si>
    <t>R$ 40.344,09</t>
  </si>
  <si>
    <t>R$ 2.889,65</t>
  </si>
  <si>
    <t>R$ 36.769,39</t>
  </si>
  <si>
    <t>R$ 26.035,03</t>
  </si>
  <si>
    <t>R$ 33.570,84</t>
  </si>
  <si>
    <t>R$ 18.909,38</t>
  </si>
  <si>
    <t>R$ 38.461,86</t>
  </si>
  <si>
    <t>R$ 643,13</t>
  </si>
  <si>
    <t>R$ 13.296,49</t>
  </si>
  <si>
    <t>R$ 12.140,72</t>
  </si>
  <si>
    <t>R$ 26.674,59</t>
  </si>
  <si>
    <t>R$ 11.881,41</t>
  </si>
  <si>
    <t>R$ 34.522,99</t>
  </si>
  <si>
    <t>R$ 6.206,57</t>
  </si>
  <si>
    <t>R$ 44.734,85</t>
  </si>
  <si>
    <t>R$ 28.830,11</t>
  </si>
  <si>
    <t>R$ 34.882,22</t>
  </si>
  <si>
    <t>R$ 22.695,94</t>
  </si>
  <si>
    <t>R$ 29.872,29</t>
  </si>
  <si>
    <t>R$ 35.694,20</t>
  </si>
  <si>
    <t>R$ 17.301,88</t>
  </si>
  <si>
    <t>R$ 44.574,32</t>
  </si>
  <si>
    <t>R$ 49.041,66</t>
  </si>
  <si>
    <t>R$ 8.773,10</t>
  </si>
  <si>
    <t>R$ 610,25</t>
  </si>
  <si>
    <t>R$ 7.068,57</t>
  </si>
  <si>
    <t>R$ 41.590,90</t>
  </si>
  <si>
    <t>R$ 43.142,66</t>
  </si>
  <si>
    <t>R$ 9.614,95</t>
  </si>
  <si>
    <t>R$ 45.342,00</t>
  </si>
  <si>
    <t>R$ 44.382,12</t>
  </si>
  <si>
    <t>R$ 17.034,15</t>
  </si>
  <si>
    <t>R$ 30.283,21</t>
  </si>
  <si>
    <t>R$ 932,26</t>
  </si>
  <si>
    <t>R$ 5.808,52</t>
  </si>
  <si>
    <t>R$ 38.224,97</t>
  </si>
  <si>
    <t>R$ 19.876,86</t>
  </si>
  <si>
    <t>R$ 11.161,19</t>
  </si>
  <si>
    <t>R$ 42.371,20</t>
  </si>
  <si>
    <t>R$ 44.594,11</t>
  </si>
  <si>
    <t>R$ 49.329,20</t>
  </si>
  <si>
    <t>R$ 22.571,49</t>
  </si>
  <si>
    <t>R$ 31.434,80</t>
  </si>
  <si>
    <t>R$ 35.873,18</t>
  </si>
  <si>
    <t>R$ 45.273,98</t>
  </si>
  <si>
    <t>R$ 18.936,38</t>
  </si>
  <si>
    <t>R$ 16.137,87</t>
  </si>
  <si>
    <t>R$ 49.820,82</t>
  </si>
  <si>
    <t>R$ 38.784,17</t>
  </si>
  <si>
    <t>R$ 13.477,75</t>
  </si>
  <si>
    <t>R$ 18.946,31</t>
  </si>
  <si>
    <t>R$ 41.490,14</t>
  </si>
  <si>
    <t>R$ 6.147,07</t>
  </si>
  <si>
    <t>R$ 35.968,32</t>
  </si>
  <si>
    <t>R$ 23.926,13</t>
  </si>
  <si>
    <t>R$ 42.539,37</t>
  </si>
  <si>
    <t>R$ 47.896,10</t>
  </si>
  <si>
    <t>R$ 7.704,00</t>
  </si>
  <si>
    <t>R$ 994,72</t>
  </si>
  <si>
    <t>R$ 10.901,63</t>
  </si>
  <si>
    <t>R$ 48.612,83</t>
  </si>
  <si>
    <t>R$ 38.776,01</t>
  </si>
  <si>
    <t>R$ 46.828,13</t>
  </si>
  <si>
    <t>R$ 45.128,17</t>
  </si>
  <si>
    <t>R$ 25.973,21</t>
  </si>
  <si>
    <t>R$ 14.159,30</t>
  </si>
  <si>
    <t>R$ 8.609,79</t>
  </si>
  <si>
    <t>R$ 21.927,62</t>
  </si>
  <si>
    <t>R$ 31.754,12</t>
  </si>
  <si>
    <t>R$ 32.386,41</t>
  </si>
  <si>
    <t>R$ 49.487,37</t>
  </si>
  <si>
    <t>R$ 21.118,67</t>
  </si>
  <si>
    <t>R$ 11.110,51</t>
  </si>
  <si>
    <t>R$ 17.335,60</t>
  </si>
  <si>
    <t>R$ 19.624,51</t>
  </si>
  <si>
    <t>R$ 46.680,07</t>
  </si>
  <si>
    <t>R$ 37.317,18</t>
  </si>
  <si>
    <t>R$ 3.556,59</t>
  </si>
  <si>
    <t>R$ 43.899,02</t>
  </si>
  <si>
    <t>R$ 9.044,41</t>
  </si>
  <si>
    <t>R$ 19.381,40</t>
  </si>
  <si>
    <t>R$ 24.135,60</t>
  </si>
  <si>
    <t>R$ 5.811,84</t>
  </si>
  <si>
    <t>R$ 29.344,74</t>
  </si>
  <si>
    <t>R$ 16.959,88</t>
  </si>
  <si>
    <t>R$ 24.060,91</t>
  </si>
  <si>
    <t>R$ 40.401,58</t>
  </si>
  <si>
    <t>R$ 42.318,71</t>
  </si>
  <si>
    <t>R$ 42.089,85</t>
  </si>
  <si>
    <t>R$ 5.152,07</t>
  </si>
  <si>
    <t>R$ 46.856,91</t>
  </si>
  <si>
    <t>R$ 24.446,66</t>
  </si>
  <si>
    <t>R$ 19.391,94</t>
  </si>
  <si>
    <t>R$ 18.770,29</t>
  </si>
  <si>
    <t>R$ 37.814,67</t>
  </si>
  <si>
    <t>R$ 32.646,46</t>
  </si>
  <si>
    <t>R$ 17.942,78</t>
  </si>
  <si>
    <t>R$ 24.283,20</t>
  </si>
  <si>
    <t>R$ 9.166,70</t>
  </si>
  <si>
    <t>R$ 22.488,01</t>
  </si>
  <si>
    <t>R$ 31.362,12</t>
  </si>
  <si>
    <t>R$ 2.493,27</t>
  </si>
  <si>
    <t>R$ 10.916,12</t>
  </si>
  <si>
    <t>R$ 22.645,45</t>
  </si>
  <si>
    <t>R$ 6.918,62</t>
  </si>
  <si>
    <t>R$ 27.960,16</t>
  </si>
  <si>
    <t>R$ 25.908,23</t>
  </si>
  <si>
    <t>R$ 36.155,10</t>
  </si>
  <si>
    <t>R$ 39.693,35</t>
  </si>
  <si>
    <t>R$ 18.978,39</t>
  </si>
  <si>
    <t>R$ 47.638,52</t>
  </si>
  <si>
    <t>R$ 50.113,93</t>
  </si>
  <si>
    <t>R$ 4.780,05</t>
  </si>
  <si>
    <t>R$ 5.550,11</t>
  </si>
  <si>
    <t>R$ 35.955,47</t>
  </si>
  <si>
    <t>R$ 54.231,64</t>
  </si>
  <si>
    <t>R$ 45.332,85</t>
  </si>
  <si>
    <t>R$ 46.267,85</t>
  </si>
  <si>
    <t>R$ 33.611,99</t>
  </si>
  <si>
    <t>R$ 9.291,84</t>
  </si>
  <si>
    <t>R$ 19.255,90</t>
  </si>
  <si>
    <t>R$ 16.560,55</t>
  </si>
  <si>
    <t>R$ 26.142,64</t>
  </si>
  <si>
    <t>R$ 42.971,82</t>
  </si>
  <si>
    <t>R$ 607,17</t>
  </si>
  <si>
    <t>R$ 35.416,09</t>
  </si>
  <si>
    <t>R$ 37.368,40</t>
  </si>
  <si>
    <t>R$ 23.453,03</t>
  </si>
  <si>
    <t>R$ 41.774,42</t>
  </si>
  <si>
    <t>R$ 47.156,46</t>
  </si>
  <si>
    <t>R$ 51.194,18</t>
  </si>
  <si>
    <t>R$ 35.357,45</t>
  </si>
  <si>
    <t>R$ 9.809,32</t>
  </si>
  <si>
    <t>R$ 6.485,02</t>
  </si>
  <si>
    <t>R$ 25.982,34</t>
  </si>
  <si>
    <t>R$ 17.737,18</t>
  </si>
  <si>
    <t>R$ 35.230,56</t>
  </si>
  <si>
    <t>R$ 42.491,75</t>
  </si>
  <si>
    <t>R$ 26.892,66</t>
  </si>
  <si>
    <t>R$ 5.729,68</t>
  </si>
  <si>
    <t>R$ 3.726,93</t>
  </si>
  <si>
    <t>R$ 10.130,25</t>
  </si>
  <si>
    <t>R$ 38.796,03</t>
  </si>
  <si>
    <t>R$ 45.796,38</t>
  </si>
  <si>
    <t>R$ 45.318,13</t>
  </si>
  <si>
    <t>R$ 20.785,07</t>
  </si>
  <si>
    <t>R$ 36.008,17</t>
  </si>
  <si>
    <t>R$ 6.298,04</t>
  </si>
  <si>
    <t>R$ 18.783,82</t>
  </si>
  <si>
    <t>R$ 3.077,96</t>
  </si>
  <si>
    <t>R$ 31.163,68</t>
  </si>
  <si>
    <t>R$ 24.115,84</t>
  </si>
  <si>
    <t>R$ 44.186,38</t>
  </si>
  <si>
    <t>R$ 36.635,22</t>
  </si>
  <si>
    <t>R$ 22.897,21</t>
  </si>
  <si>
    <t>R$ 6.203,99</t>
  </si>
  <si>
    <t>R$ 8.902,09</t>
  </si>
  <si>
    <t>R$ 11.304,55</t>
  </si>
  <si>
    <t>R$ 5.091,69</t>
  </si>
  <si>
    <t>R$ 40.719,05</t>
  </si>
  <si>
    <t>R$ 18.315,84</t>
  </si>
  <si>
    <t>R$ 38.017,49</t>
  </si>
  <si>
    <t>R$ 8.767,22</t>
  </si>
  <si>
    <t>R$ 1.160,78</t>
  </si>
  <si>
    <t>R$ 34.262,24</t>
  </si>
  <si>
    <t>R$ 3.614,92</t>
  </si>
  <si>
    <t>R$ 31.364,21</t>
  </si>
  <si>
    <t>R$ 31.134,74</t>
  </si>
  <si>
    <t>R$ 46.869,75</t>
  </si>
  <si>
    <t>R$ 27.257,69</t>
  </si>
  <si>
    <t>R$ 54.921,05</t>
  </si>
  <si>
    <t>R$ 6.717,30</t>
  </si>
  <si>
    <t>R$ 21.352,98</t>
  </si>
  <si>
    <t>R$ 17.547,29</t>
  </si>
  <si>
    <t>R$ 14.801,37</t>
  </si>
  <si>
    <t>R$ 30.579,48</t>
  </si>
  <si>
    <t>R$ 33.891,23</t>
  </si>
  <si>
    <t>R$ 42.886,47</t>
  </si>
  <si>
    <t>R$ 39.987,40</t>
  </si>
  <si>
    <t>R$ 29.269,44</t>
  </si>
  <si>
    <t>R$ 58.549,55</t>
  </si>
  <si>
    <t>R$ 11.579,25</t>
  </si>
  <si>
    <t>R$ 2.947,16</t>
  </si>
  <si>
    <t>R$ 2.068,71</t>
  </si>
  <si>
    <t>R$ 4.931,49</t>
  </si>
  <si>
    <t>R$ 53.096,87</t>
  </si>
  <si>
    <t>R$ 45.592,52</t>
  </si>
  <si>
    <t>R$ 33.130,87</t>
  </si>
  <si>
    <t>R$ 31.992,25</t>
  </si>
  <si>
    <t>R$ 30.911,39</t>
  </si>
  <si>
    <t>R$ 15.490,58</t>
  </si>
  <si>
    <t>R$ 53.447,13</t>
  </si>
  <si>
    <t>R$ 28.060,54</t>
  </si>
  <si>
    <t>R$ 5.689,95</t>
  </si>
  <si>
    <t>R$ 25.665,60</t>
  </si>
  <si>
    <t>R$ 29.885,74</t>
  </si>
  <si>
    <t>R$ 25.093,17</t>
  </si>
  <si>
    <t>R$ 21.774,20</t>
  </si>
  <si>
    <t>R$ 26.579,92</t>
  </si>
  <si>
    <t>R$ 24.684,95</t>
  </si>
  <si>
    <t>R$ 45.527,71</t>
  </si>
  <si>
    <t>R$ 5.067,49</t>
  </si>
  <si>
    <t>R$ 4.113,25</t>
  </si>
  <si>
    <t>R$ 56.993,73</t>
  </si>
  <si>
    <t>R$ 30.422,60</t>
  </si>
  <si>
    <t>R$ 28.873,78</t>
  </si>
  <si>
    <t>R$ 24.389,82</t>
  </si>
  <si>
    <t>R$ 45.283,64</t>
  </si>
  <si>
    <t>R$ 33.618,58</t>
  </si>
  <si>
    <t>R$ 15.845,47</t>
  </si>
  <si>
    <t>R$ 7.549,73</t>
  </si>
  <si>
    <t>R$ 32.024,62</t>
  </si>
  <si>
    <t>R$ 35.593,60</t>
  </si>
  <si>
    <t>R$ 40.796,59</t>
  </si>
  <si>
    <t>R$ 33.410,33</t>
  </si>
  <si>
    <t>R$ 20.116,18</t>
  </si>
  <si>
    <t>R$ 31.405,37</t>
  </si>
  <si>
    <t>R$ 21.565,02</t>
  </si>
  <si>
    <t>R$ 52.075,30</t>
  </si>
  <si>
    <t>R$ 47.539,13</t>
  </si>
  <si>
    <t>R$ 16.080,89</t>
  </si>
  <si>
    <t>R$ 18.934,96</t>
  </si>
  <si>
    <t>R$ 20.839,27</t>
  </si>
  <si>
    <t>R$ 2.780,45</t>
  </si>
  <si>
    <t>R$ 10.048,52</t>
  </si>
  <si>
    <t>R$ 42.292,02</t>
  </si>
  <si>
    <t>R$ 1.724,62</t>
  </si>
  <si>
    <t>R$ 3.455,00</t>
  </si>
  <si>
    <t>R$ 31.270,04</t>
  </si>
  <si>
    <t>R$ 24.180,16</t>
  </si>
  <si>
    <t>R$ 30.720,78</t>
  </si>
  <si>
    <t>R$ 45.556,37</t>
  </si>
  <si>
    <t>R$ 6.550,24</t>
  </si>
  <si>
    <t>R$ 1.307,76</t>
  </si>
  <si>
    <t>R$ 31.145,21</t>
  </si>
  <si>
    <t>R$ 27.830,72</t>
  </si>
  <si>
    <t>R$ 46.423,01</t>
  </si>
  <si>
    <t>R$ 8.443,50</t>
  </si>
  <si>
    <t>R$ 6.742,38</t>
  </si>
  <si>
    <t>R$ 18.294,74</t>
  </si>
  <si>
    <t>R$ 11.439,98</t>
  </si>
  <si>
    <t>R$ 47.953,05</t>
  </si>
  <si>
    <t>R$ 4.654,26</t>
  </si>
  <si>
    <t>R$ 19.520,01</t>
  </si>
  <si>
    <t>R$ 42.726,62</t>
  </si>
  <si>
    <t>R$ 2.257,85</t>
  </si>
  <si>
    <t>R$ 26.844,58</t>
  </si>
  <si>
    <t>R$ 41.542,68</t>
  </si>
  <si>
    <t>R$ 45.742,01</t>
  </si>
  <si>
    <t>R$ 44.186,61</t>
  </si>
  <si>
    <t>R$ 21.584,08</t>
  </si>
  <si>
    <t>R$ 3.080,30</t>
  </si>
  <si>
    <t>R$ 5.458,55</t>
  </si>
  <si>
    <t>R$ 2.643,20</t>
  </si>
  <si>
    <t>R$ 1.378,09</t>
  </si>
  <si>
    <t>R$ 23.809,97</t>
  </si>
  <si>
    <t>R$ 7.606,47</t>
  </si>
  <si>
    <t>R$ 51.481,22</t>
  </si>
  <si>
    <t>R$ 49.053,51</t>
  </si>
  <si>
    <t>R$ 37.029,38</t>
  </si>
  <si>
    <t>R$ 45.870,20</t>
  </si>
  <si>
    <t>R$ 31.703,80</t>
  </si>
  <si>
    <t>R$ 29.163,98</t>
  </si>
  <si>
    <t>R$ 13.562,18</t>
  </si>
  <si>
    <t>R$ 46.082,16</t>
  </si>
  <si>
    <t>R$ 37.080,06</t>
  </si>
  <si>
    <t>R$ 26.455,06</t>
  </si>
  <si>
    <t>R$ 40.441,91</t>
  </si>
  <si>
    <t>R$ 3.582,91</t>
  </si>
  <si>
    <t>R$ 45.595,99</t>
  </si>
  <si>
    <t>R$ 41.065,57</t>
  </si>
  <si>
    <t>R$ 10.192,70</t>
  </si>
  <si>
    <t>R$ 15.689,71</t>
  </si>
  <si>
    <t>R$ 29.340,23</t>
  </si>
  <si>
    <t>R$ 29.256,05</t>
  </si>
  <si>
    <t>R$ 22.812,98</t>
  </si>
  <si>
    <t>R$ 47.070,49</t>
  </si>
  <si>
    <t>R$ 18.576,70</t>
  </si>
  <si>
    <t>R$ 38.167,35</t>
  </si>
  <si>
    <t>R$ 41.917,91</t>
  </si>
  <si>
    <t>R$ 39.799,29</t>
  </si>
  <si>
    <t>R$ 3.242,58</t>
  </si>
  <si>
    <t>R$ 10.700,20</t>
  </si>
  <si>
    <t>R$ 6.260,32</t>
  </si>
  <si>
    <t>R$ 8.214,07</t>
  </si>
  <si>
    <t>R$ 44.755,42</t>
  </si>
  <si>
    <t>R$ 11.952,36</t>
  </si>
  <si>
    <t>R$ 15.772,54</t>
  </si>
  <si>
    <t>R$ 52.462,14</t>
  </si>
  <si>
    <t>R$ 38.294,43</t>
  </si>
  <si>
    <t>R$ 25.572,37</t>
  </si>
  <si>
    <t>R$ 30.084,54</t>
  </si>
  <si>
    <t>R$ 7.131,24</t>
  </si>
  <si>
    <t>R$ 38.481,73</t>
  </si>
  <si>
    <t>R$ 45.490,92</t>
  </si>
  <si>
    <t>R$ 35.615,20</t>
  </si>
  <si>
    <t>R$ 48.460,76</t>
  </si>
  <si>
    <t>R$ 28.486,31</t>
  </si>
  <si>
    <t>R$ 48.028,25</t>
  </si>
  <si>
    <t>R$ 29.338,08</t>
  </si>
  <si>
    <t>R$ 33.072,77</t>
  </si>
  <si>
    <t>R$ 41.790,18</t>
  </si>
  <si>
    <t>R$ 44.937,73</t>
  </si>
  <si>
    <t>R$ 43.420,42</t>
  </si>
  <si>
    <t>R$ 13.343,61</t>
  </si>
  <si>
    <t>R$ 35.224,77</t>
  </si>
  <si>
    <t>R$ 40.118,03</t>
  </si>
  <si>
    <t>R$ 12.196,27</t>
  </si>
  <si>
    <t>R$ 45.406,76</t>
  </si>
  <si>
    <t>R$ 31.574,95</t>
  </si>
  <si>
    <t>R$ 47.788,77</t>
  </si>
  <si>
    <t>R$ 42.935,46</t>
  </si>
  <si>
    <t>R$ 39.449,71</t>
  </si>
  <si>
    <t>R$ 19.952,09</t>
  </si>
  <si>
    <t>R$ 38.326,54</t>
  </si>
  <si>
    <t>R$ 14.660,77</t>
  </si>
  <si>
    <t>R$ 20.144,40</t>
  </si>
  <si>
    <t>R$ 31.773,66</t>
  </si>
  <si>
    <t>R$ 52.797,41</t>
  </si>
  <si>
    <t>R$ 36.107,04</t>
  </si>
  <si>
    <t>R$ 10.466,29</t>
  </si>
  <si>
    <t>R$ 20.650,74</t>
  </si>
  <si>
    <t>R$ 38.774,79</t>
  </si>
  <si>
    <t>R$ 22.525,79</t>
  </si>
  <si>
    <t>R$ 20.842,07</t>
  </si>
  <si>
    <t>R$ 11.391,57</t>
  </si>
  <si>
    <t>R$ 34.916,38</t>
  </si>
  <si>
    <t>R$ 7.449,94</t>
  </si>
  <si>
    <t>R$ 41.669,62</t>
  </si>
  <si>
    <t>R$ 55.368,23</t>
  </si>
  <si>
    <t>R$ 30.842,07</t>
  </si>
  <si>
    <t>R$ 26.782,57</t>
  </si>
  <si>
    <t>R$ 50.602,70</t>
  </si>
  <si>
    <t>R$ 38.515,59</t>
  </si>
  <si>
    <t>R$ 38.334,86</t>
  </si>
  <si>
    <t>R$ 47.264,27</t>
  </si>
  <si>
    <t>R$ 13.576,13</t>
  </si>
  <si>
    <t>R$ 26.715,75</t>
  </si>
  <si>
    <t>R$ 5.441,26</t>
  </si>
  <si>
    <t>R$ 7.046,25</t>
  </si>
  <si>
    <t>R$ 27.521,51</t>
  </si>
  <si>
    <t>R$ 8.249,47</t>
  </si>
  <si>
    <t>R$ 37.781,88</t>
  </si>
  <si>
    <t>R$ 5.023,95</t>
  </si>
  <si>
    <t>R$ 48.338,91</t>
  </si>
  <si>
    <t>R$ 20.165,76</t>
  </si>
  <si>
    <t>R$ 30.208,89</t>
  </si>
  <si>
    <t>R$ 20.667,51</t>
  </si>
  <si>
    <t>R$ 20.784,00</t>
  </si>
  <si>
    <t>R$ 30.419,07</t>
  </si>
  <si>
    <t>R$ 43.708,21</t>
  </si>
  <si>
    <t>R$ 37.593,54</t>
  </si>
  <si>
    <t>R$ 5.440,13</t>
  </si>
  <si>
    <t>R$ 50.824,55</t>
  </si>
  <si>
    <t>R$ 7.364,89</t>
  </si>
  <si>
    <t>R$ 54.908,82</t>
  </si>
  <si>
    <t>R$ 19.514,03</t>
  </si>
  <si>
    <t>R$ 18.392,01</t>
  </si>
  <si>
    <t>R$ 25.782,60</t>
  </si>
  <si>
    <t>R$ 46.127,97</t>
  </si>
  <si>
    <t>R$ 866,30</t>
  </si>
  <si>
    <t>R$ 21.390,24</t>
  </si>
  <si>
    <t>R$ 8.117,35</t>
  </si>
  <si>
    <t>R$ 25.007,79</t>
  </si>
  <si>
    <t>R$ 48.885,44</t>
  </si>
  <si>
    <t>R$ 40.778,71</t>
  </si>
  <si>
    <t>R$ 22.231,18</t>
  </si>
  <si>
    <t>R$ 3.822,06</t>
  </si>
  <si>
    <t>R$ 51.642,71</t>
  </si>
  <si>
    <t>R$ 24.473,48</t>
  </si>
  <si>
    <t>R$ 41.686,81</t>
  </si>
  <si>
    <t>R$ 13.360,15</t>
  </si>
  <si>
    <t>R$ 7.762,00</t>
  </si>
  <si>
    <t>R$ 5.532,00</t>
  </si>
  <si>
    <t>R$ 1.018,04</t>
  </si>
  <si>
    <t>R$ 16.043,75</t>
  </si>
  <si>
    <t>R$ 41.795,31</t>
  </si>
  <si>
    <t>R$ 57.213,14</t>
  </si>
  <si>
    <t>R$ 39.700,22</t>
  </si>
  <si>
    <t>R$ 54.858,89</t>
  </si>
  <si>
    <t>R$ 14.382,95</t>
  </si>
  <si>
    <t>R$ 24.734,74</t>
  </si>
  <si>
    <t>R$ 8.696,84</t>
  </si>
  <si>
    <t>R$ 47.184,75</t>
  </si>
  <si>
    <t>R$ 38.552,62</t>
  </si>
  <si>
    <t>R$ 9.669,20</t>
  </si>
  <si>
    <t>R$ 49.653,68</t>
  </si>
  <si>
    <t>R$ 8.042,61</t>
  </si>
  <si>
    <t>R$ 47.674,22</t>
  </si>
  <si>
    <t>R$ 37.025,95</t>
  </si>
  <si>
    <t>R$ 4.674,28</t>
  </si>
  <si>
    <t>R$ 7.308,73</t>
  </si>
  <si>
    <t>R$ 34.360,77</t>
  </si>
  <si>
    <t>R$ 40.207,27</t>
  </si>
  <si>
    <t>R$ 46.425,71</t>
  </si>
  <si>
    <t>R$ 3.044,12</t>
  </si>
  <si>
    <t>R$ 45.005,03</t>
  </si>
  <si>
    <t>R$ 24.134,22</t>
  </si>
  <si>
    <t>R$ 37.068,51</t>
  </si>
  <si>
    <t>R$ 25.878,34</t>
  </si>
  <si>
    <t>R$ 36.047,84</t>
  </si>
  <si>
    <t>R$ 49.439,92</t>
  </si>
  <si>
    <t>R$ 14.607,25</t>
  </si>
  <si>
    <t>R$ 12.773,32</t>
  </si>
  <si>
    <t>R$ 40.523,48</t>
  </si>
  <si>
    <t>R$ 5.077,38</t>
  </si>
  <si>
    <t>R$ 43.958,31</t>
  </si>
  <si>
    <t>R$ 1.554,56</t>
  </si>
  <si>
    <t>R$ 49.408,20</t>
  </si>
  <si>
    <t>R$ 20.704,06</t>
  </si>
  <si>
    <t>R$ 9.158,48</t>
  </si>
  <si>
    <t>R$ 9.490,74</t>
  </si>
  <si>
    <t>R$ 24.814,13</t>
  </si>
  <si>
    <t>R$ 6.347,51</t>
  </si>
  <si>
    <t>R$ 12.323,18</t>
  </si>
  <si>
    <t>R$ 7.495,15</t>
  </si>
  <si>
    <t>R$ 25.162,09</t>
  </si>
  <si>
    <t>R$ 55.037,56</t>
  </si>
  <si>
    <t>R$ 44.152,08</t>
  </si>
  <si>
    <t>R$ 1.796,49</t>
  </si>
  <si>
    <t>R$ 34.914,59</t>
  </si>
  <si>
    <t>R$ 22.374,84</t>
  </si>
  <si>
    <t>R$ 54.778,37</t>
  </si>
  <si>
    <t>R$ 40.918,91</t>
  </si>
  <si>
    <t>R$ 35.576,43</t>
  </si>
  <si>
    <t>R$ 4.408,35</t>
  </si>
  <si>
    <t>R$ 3.187,83</t>
  </si>
  <si>
    <t>R$ 7.750,37</t>
  </si>
  <si>
    <t>R$ 3.360,74</t>
  </si>
  <si>
    <t>R$ 44.700,81</t>
  </si>
  <si>
    <t>R$ 38.155,40</t>
  </si>
  <si>
    <t>R$ 19.229,13</t>
  </si>
  <si>
    <t>R$ 34.854,28</t>
  </si>
  <si>
    <t>R$ 39.280,70</t>
  </si>
  <si>
    <t>R$ 12.959,39</t>
  </si>
  <si>
    <t>R$ 10.202,65</t>
  </si>
  <si>
    <t>R$ 26.778,88</t>
  </si>
  <si>
    <t>R$ 13.494,26</t>
  </si>
  <si>
    <t>R$ 34.571,51</t>
  </si>
  <si>
    <t>R$ 25.927,31</t>
  </si>
  <si>
    <t>R$ 4.123,54</t>
  </si>
  <si>
    <t>R$ 51.092,53</t>
  </si>
  <si>
    <t>R$ 45.336,66</t>
  </si>
  <si>
    <t>R$ 54.760,24</t>
  </si>
  <si>
    <t>R$ 41.036,17</t>
  </si>
  <si>
    <t>R$ 20.245,39</t>
  </si>
  <si>
    <t>R$ 5.757,44</t>
  </si>
  <si>
    <t>R$ 44.235,86</t>
  </si>
  <si>
    <t>R$ 48.955,44</t>
  </si>
  <si>
    <t>R$ 19.475,56</t>
  </si>
  <si>
    <t>R$ 15.781,06</t>
  </si>
  <si>
    <t>R$ 4.706,13</t>
  </si>
  <si>
    <t>R$ 27.856,63</t>
  </si>
  <si>
    <t>R$ 29.377,38</t>
  </si>
  <si>
    <t>R$ 1.459,46</t>
  </si>
  <si>
    <t>R$ 11.937,80</t>
  </si>
  <si>
    <t>R$ 44.315,48</t>
  </si>
  <si>
    <t>R$ 10.071,24</t>
  </si>
  <si>
    <t>R$ 4.584,59</t>
  </si>
  <si>
    <t>R$ 29.841,30</t>
  </si>
  <si>
    <t>R$ 18.684,18</t>
  </si>
  <si>
    <t>R$ 31.286,07</t>
  </si>
  <si>
    <t>R$ 30.014,57</t>
  </si>
  <si>
    <t>R$ 33.151,27</t>
  </si>
  <si>
    <t>R$ 8.244,45</t>
  </si>
  <si>
    <t>R$ 41.616,57</t>
  </si>
  <si>
    <t>R$ 23.902,74</t>
  </si>
  <si>
    <t>R$ 16.148,56</t>
  </si>
  <si>
    <t>R$ 15.144,05</t>
  </si>
  <si>
    <t>R$ 26.605,22</t>
  </si>
  <si>
    <t>R$ 4.469,98</t>
  </si>
  <si>
    <t>R$ 30.601,63</t>
  </si>
  <si>
    <t>R$ 37.944,46</t>
  </si>
  <si>
    <t>R$ 6.866,91</t>
  </si>
  <si>
    <t>R$ 16.246,45</t>
  </si>
  <si>
    <t>R$ 21.869,33</t>
  </si>
  <si>
    <t>R$ 8.628,33</t>
  </si>
  <si>
    <t>R$ 29.482,22</t>
  </si>
  <si>
    <t>R$ 27.433,79</t>
  </si>
  <si>
    <t>R$ 10.310,90</t>
  </si>
  <si>
    <t>R$ 43.285,38</t>
  </si>
  <si>
    <t>R$ 46.495,10</t>
  </si>
  <si>
    <t>R$ 44.263,61</t>
  </si>
  <si>
    <t>R$ 27.321,21</t>
  </si>
  <si>
    <t>R$ 29.365,61</t>
  </si>
  <si>
    <t>R$ 12.147,71</t>
  </si>
  <si>
    <t>R$ 1.655,29</t>
  </si>
  <si>
    <t>R$ 43.059,95</t>
  </si>
  <si>
    <t>R$ 49.731,34</t>
  </si>
  <si>
    <t>R$ 6.408,31</t>
  </si>
  <si>
    <t>R$ 19.993,35</t>
  </si>
  <si>
    <t>R$ 39.765,57</t>
  </si>
  <si>
    <t>R$ 26.293,92</t>
  </si>
  <si>
    <t>R$ 3.894,08</t>
  </si>
  <si>
    <t>R$ 45.416,93</t>
  </si>
  <si>
    <t>R$ 17.357,28</t>
  </si>
  <si>
    <t>R$ 48.408,13</t>
  </si>
  <si>
    <t>R$ 20.948,33</t>
  </si>
  <si>
    <t>R$ 55.907,36</t>
  </si>
  <si>
    <t>R$ 19.483,03</t>
  </si>
  <si>
    <t>R$ 50.367,75</t>
  </si>
  <si>
    <t>R$ 2.021,15</t>
  </si>
  <si>
    <t>R$ 51.142,71</t>
  </si>
  <si>
    <t>R$ 18.741,19</t>
  </si>
  <si>
    <t>R$ 35.762,08</t>
  </si>
  <si>
    <t>R$ 46.566,46</t>
  </si>
  <si>
    <t>R$ 10.644,56</t>
  </si>
  <si>
    <t>R$ 19.585,71</t>
  </si>
  <si>
    <t>R$ 27.968,72</t>
  </si>
  <si>
    <t>R$ 29.684,73</t>
  </si>
  <si>
    <t>R$ 55.938,28</t>
  </si>
  <si>
    <t>R$ 55.545,08</t>
  </si>
  <si>
    <t>R$ 26.008,76</t>
  </si>
  <si>
    <t>R$ 24.406,35</t>
  </si>
  <si>
    <t>R$ 49.587,20</t>
  </si>
  <si>
    <t>R$ 25.725,82</t>
  </si>
  <si>
    <t>R$ 33.948,44</t>
  </si>
  <si>
    <t>R$ 797,32</t>
  </si>
  <si>
    <t>R$ 23.751,53</t>
  </si>
  <si>
    <t>R$ 19.733,31</t>
  </si>
  <si>
    <t>R$ 21.185,39</t>
  </si>
  <si>
    <t>R$ 3.241,80</t>
  </si>
  <si>
    <t>R$ 32.857,09</t>
  </si>
  <si>
    <t>R$ 51.497,37</t>
  </si>
  <si>
    <t>R$ 15.868,55</t>
  </si>
  <si>
    <t>R$ 38.001,12</t>
  </si>
  <si>
    <t>R$ 20.577,02</t>
  </si>
  <si>
    <t>R$ 51.898,77</t>
  </si>
  <si>
    <t>R$ 38.766,45</t>
  </si>
  <si>
    <t>R$ 11.417,52</t>
  </si>
  <si>
    <t>R$ 16.228,06</t>
  </si>
  <si>
    <t>R$ 26.324,31</t>
  </si>
  <si>
    <t>R$ 4.745,22</t>
  </si>
  <si>
    <t>R$ 25.543,31</t>
  </si>
  <si>
    <t>R$ 25.946,79</t>
  </si>
  <si>
    <t>R$ 1.127,38</t>
  </si>
  <si>
    <t>R$ 50.699,53</t>
  </si>
  <si>
    <t>R$ 13.187,97</t>
  </si>
  <si>
    <t>R$ 42.437,64</t>
  </si>
  <si>
    <t>R$ 4.956,48</t>
  </si>
  <si>
    <t>R$ 43.871,76</t>
  </si>
  <si>
    <t>R$ 42.418,28</t>
  </si>
  <si>
    <t>R$ 36.309,47</t>
  </si>
  <si>
    <t>R$ 12.393,02</t>
  </si>
  <si>
    <t>R$ 36.754,63</t>
  </si>
  <si>
    <t>R$ 36.290,39</t>
  </si>
  <si>
    <t>R$ 28.937,09</t>
  </si>
  <si>
    <t>R$ 16.057,51</t>
  </si>
  <si>
    <t>R$ 36.911,90</t>
  </si>
  <si>
    <t>R$ 19.290,48</t>
  </si>
  <si>
    <t>R$ 42.307,18</t>
  </si>
  <si>
    <t>R$ 18.651,35</t>
  </si>
  <si>
    <t>R$ 48.382,94</t>
  </si>
  <si>
    <t>R$ 17.745,88</t>
  </si>
  <si>
    <t>R$ 39.051,62</t>
  </si>
  <si>
    <t>R$ 5.698,33</t>
  </si>
  <si>
    <t>R$ 15.500,20</t>
  </si>
  <si>
    <t>R$ 15.128,05</t>
  </si>
  <si>
    <t>R$ 28.631,20</t>
  </si>
  <si>
    <t>R$ 43.068,46</t>
  </si>
  <si>
    <t>R$ 35.602,39</t>
  </si>
  <si>
    <t>R$ 3.932,34</t>
  </si>
  <si>
    <t>R$ 5.792,30</t>
  </si>
  <si>
    <t>R$ 18.148,73</t>
  </si>
  <si>
    <t>R$ 8.871,33</t>
  </si>
  <si>
    <t>R$ 29.535,32</t>
  </si>
  <si>
    <t>R$ 39.418,33</t>
  </si>
  <si>
    <t>R$ 18.348,46</t>
  </si>
  <si>
    <t>R$ 6.252,33</t>
  </si>
  <si>
    <t>R$ 56.475,71</t>
  </si>
  <si>
    <t>R$ 23.809,05</t>
  </si>
  <si>
    <t>R$ 46.705,32</t>
  </si>
  <si>
    <t>R$ 5.647,32</t>
  </si>
  <si>
    <t>R$ 15.746,57</t>
  </si>
  <si>
    <t>R$ 29.853,67</t>
  </si>
  <si>
    <t>R$ 6.283,22</t>
  </si>
  <si>
    <t>R$ 25.712,88</t>
  </si>
  <si>
    <t>R$ 1.980,50</t>
  </si>
  <si>
    <t>R$ 10.118,00</t>
  </si>
  <si>
    <t>R$ 40.713,47</t>
  </si>
  <si>
    <t>R$ 577,76</t>
  </si>
  <si>
    <t>R$ 15.608,26</t>
  </si>
  <si>
    <t>R$ 11.313,37</t>
  </si>
  <si>
    <t>R$ 10.344,89</t>
  </si>
  <si>
    <t>R$ 20.965,79</t>
  </si>
  <si>
    <t>R$ 13.916,90</t>
  </si>
  <si>
    <t>R$ 31.506,14</t>
  </si>
  <si>
    <t>R$ 25.470,02</t>
  </si>
  <si>
    <t>R$ 27.814,96</t>
  </si>
  <si>
    <t>R$ 21.019,39</t>
  </si>
  <si>
    <t>R$ 16.539,57</t>
  </si>
  <si>
    <t>R$ 13.502,67</t>
  </si>
  <si>
    <t>R$ 8.853,51</t>
  </si>
  <si>
    <t>R$ 5.359,09</t>
  </si>
  <si>
    <t>R$ 7.522,50</t>
  </si>
  <si>
    <t>R$ 41.381,15</t>
  </si>
  <si>
    <t>R$ 35.065,46</t>
  </si>
  <si>
    <t>R$ 32.779,40</t>
  </si>
  <si>
    <t>R$ 17.407,96</t>
  </si>
  <si>
    <t>R$ 29.820,30</t>
  </si>
  <si>
    <t>R$ 1.777,21</t>
  </si>
  <si>
    <t>R$ 32.816,21</t>
  </si>
  <si>
    <t>R$ 27.738,77</t>
  </si>
  <si>
    <t>R$ 22.117,12</t>
  </si>
  <si>
    <t>R$ 38.406,68</t>
  </si>
  <si>
    <t>R$ 7.895,98</t>
  </si>
  <si>
    <t>R$ 39.746,35</t>
  </si>
  <si>
    <t>R$ 6.889,78</t>
  </si>
  <si>
    <t>R$ 26.415,51</t>
  </si>
  <si>
    <t>R$ 20.811,29</t>
  </si>
  <si>
    <t>R$ 36.381,51</t>
  </si>
  <si>
    <t>R$ 2.144,76</t>
  </si>
  <si>
    <t>R$ 13.008,63</t>
  </si>
  <si>
    <t>R$ 35.500,85</t>
  </si>
  <si>
    <t>R$ 35.922,34</t>
  </si>
  <si>
    <t>R$ 16.800,64</t>
  </si>
  <si>
    <t>R$ 1.119,38</t>
  </si>
  <si>
    <t>R$ 27.609,38</t>
  </si>
  <si>
    <t>R$ 53.021,05</t>
  </si>
  <si>
    <t>R$ 40.090,05</t>
  </si>
  <si>
    <t>R$ 53.842,09</t>
  </si>
  <si>
    <t>R$ 19.601,72</t>
  </si>
  <si>
    <t>R$ 35.079,21</t>
  </si>
  <si>
    <t>R$ 10.111,24</t>
  </si>
  <si>
    <t>R$ 33.258,93</t>
  </si>
  <si>
    <t>R$ 17.534,27</t>
  </si>
  <si>
    <t>R$ 38.381,26</t>
  </si>
  <si>
    <t>R$ 28.353,05</t>
  </si>
  <si>
    <t>R$ 48.359,24</t>
  </si>
  <si>
    <t>R$ 34.557,98</t>
  </si>
  <si>
    <t>R$ 18.535,55</t>
  </si>
  <si>
    <t>R$ 20.483,03</t>
  </si>
  <si>
    <t>R$ 32.353,01</t>
  </si>
  <si>
    <t>R$ 46.887,33</t>
  </si>
  <si>
    <t>R$ 16.427,73</t>
  </si>
  <si>
    <t>R$ 24.180,40</t>
  </si>
  <si>
    <t>R$ 1.656,89</t>
  </si>
  <si>
    <t>R$ 32.001,28</t>
  </si>
  <si>
    <t>R$ 43.635,83</t>
  </si>
  <si>
    <t>R$ 52.153,76</t>
  </si>
  <si>
    <t>R$ 16.673,98</t>
  </si>
  <si>
    <t>R$ 40.497,64</t>
  </si>
  <si>
    <t>R$ 35.675,83</t>
  </si>
  <si>
    <t>R$ 48.410,43</t>
  </si>
  <si>
    <t>R$ 36.208,50</t>
  </si>
  <si>
    <t>R$ 36.604,54</t>
  </si>
  <si>
    <t>R$ 3.348,44</t>
  </si>
  <si>
    <t>R$ 44.719,05</t>
  </si>
  <si>
    <t>R$ 43.879,42</t>
  </si>
  <si>
    <t>R$ 7.411,66</t>
  </si>
  <si>
    <t>R$ 15.306,85</t>
  </si>
  <si>
    <t>R$ 26.876,65</t>
  </si>
  <si>
    <t>R$ 24.035,89</t>
  </si>
  <si>
    <t>R$ 10.283,01</t>
  </si>
  <si>
    <t>R$ 14.839,71</t>
  </si>
  <si>
    <t>R$ 6.059,63</t>
  </si>
  <si>
    <t>R$ 15.305,22</t>
  </si>
  <si>
    <t>R$ 43.541,61</t>
  </si>
  <si>
    <t>R$ 9.364,88</t>
  </si>
  <si>
    <t>R$ 16.881,40</t>
  </si>
  <si>
    <t>R$ 42.537,96</t>
  </si>
  <si>
    <t>R$ 1.629,07</t>
  </si>
  <si>
    <t>R$ 16.724,43</t>
  </si>
  <si>
    <t>R$ 44.225,15</t>
  </si>
  <si>
    <t>R$ 41.028,36</t>
  </si>
  <si>
    <t>R$ 24.023,03</t>
  </si>
  <si>
    <t>R$ 40.546,23</t>
  </si>
  <si>
    <t>R$ 34.041,42</t>
  </si>
  <si>
    <t>R$ 38.692,62</t>
  </si>
  <si>
    <t>R$ 14.149,37</t>
  </si>
  <si>
    <t>R$ 3.260,73</t>
  </si>
  <si>
    <t>R$ 37.031,17</t>
  </si>
  <si>
    <t>R$ 17.349,97</t>
  </si>
  <si>
    <t>R$ 46.680,54</t>
  </si>
  <si>
    <t>R$ 24.427,46</t>
  </si>
  <si>
    <t>R$ 679,83</t>
  </si>
  <si>
    <t>R$ 20.014,75</t>
  </si>
  <si>
    <t>R$ 34.886,57</t>
  </si>
  <si>
    <t>R$ 40.622,15</t>
  </si>
  <si>
    <t>R$ 8.186,47</t>
  </si>
  <si>
    <t>R$ 2.066,66</t>
  </si>
  <si>
    <t>R$ 15.586,69</t>
  </si>
  <si>
    <t>R$ 36.404,76</t>
  </si>
  <si>
    <t>R$ 18.990,45</t>
  </si>
  <si>
    <t>R$ 40.967,07</t>
  </si>
  <si>
    <t>R$ 13.596,31</t>
  </si>
  <si>
    <t>R$ 24.782,83</t>
  </si>
  <si>
    <t>R$ 45.257,50</t>
  </si>
  <si>
    <t>R$ 27.328,17</t>
  </si>
  <si>
    <t>R$ 33.395,72</t>
  </si>
  <si>
    <t>R$ 7.129,11</t>
  </si>
  <si>
    <t>R$ 16.876,17</t>
  </si>
  <si>
    <t>R$ 18.313,06</t>
  </si>
  <si>
    <t>R$ 8.064,37</t>
  </si>
  <si>
    <t>R$ 41.855,23</t>
  </si>
  <si>
    <t>R$ 44.907,37</t>
  </si>
  <si>
    <t>R$ 30.733,91</t>
  </si>
  <si>
    <t>R$ 1.837,03</t>
  </si>
  <si>
    <t>R$ 29.063,07</t>
  </si>
  <si>
    <t>R$ 4.438,19</t>
  </si>
  <si>
    <t>R$ 46.715,21</t>
  </si>
  <si>
    <t>R$ 7.224,72</t>
  </si>
  <si>
    <t>R$ 39.853,22</t>
  </si>
  <si>
    <t>R$ 57.225,55</t>
  </si>
  <si>
    <t>R$ 43.591,91</t>
  </si>
  <si>
    <t>R$ 45.757,54</t>
  </si>
  <si>
    <t>R$ 39.961,69</t>
  </si>
  <si>
    <t>R$ 17.979,17</t>
  </si>
  <si>
    <t>R$ 19.475,09</t>
  </si>
  <si>
    <t>R$ 40.009,77</t>
  </si>
  <si>
    <t>R$ 46.051,47</t>
  </si>
  <si>
    <t>R$ 18.291,60</t>
  </si>
  <si>
    <t>R$ 10.379,02</t>
  </si>
  <si>
    <t>R$ 19.629,44</t>
  </si>
  <si>
    <t>R$ 40.491,48</t>
  </si>
  <si>
    <t>R$ 18.645,83</t>
  </si>
  <si>
    <t>R$ 42.961,07</t>
  </si>
  <si>
    <t>R$ 30.068,32</t>
  </si>
  <si>
    <t>R$ 7.676,34</t>
  </si>
  <si>
    <t>R$ 25.829,14</t>
  </si>
  <si>
    <t>R$ 14.818,88</t>
  </si>
  <si>
    <t>R$ 12.059,23</t>
  </si>
  <si>
    <t>R$ 56.687,95</t>
  </si>
  <si>
    <t>R$ 39.014,58</t>
  </si>
  <si>
    <t>R$ 12.557,50</t>
  </si>
  <si>
    <t>R$ 11.531,97</t>
  </si>
  <si>
    <t>R$ 4.892,03</t>
  </si>
  <si>
    <t>R$ 1.999,37</t>
  </si>
  <si>
    <t>R$ 18.992,03</t>
  </si>
  <si>
    <t>R$ 14.253,57</t>
  </si>
  <si>
    <t>R$ 44.168,80</t>
  </si>
  <si>
    <t>R$ 11.512,22</t>
  </si>
  <si>
    <t>R$ 46.574,99</t>
  </si>
  <si>
    <t>R$ 35.181,07</t>
  </si>
  <si>
    <t>R$ 16.522,16</t>
  </si>
  <si>
    <t>R$ 25.435,95</t>
  </si>
  <si>
    <t>R$ 38.987,99</t>
  </si>
  <si>
    <t>R$ 14.501,43</t>
  </si>
  <si>
    <t>R$ 22.762,97</t>
  </si>
  <si>
    <t>R$ 44.634,77</t>
  </si>
  <si>
    <t>R$ 14.805,59</t>
  </si>
  <si>
    <t>R$ 56.533,38</t>
  </si>
  <si>
    <t>R$ 17.881,74</t>
  </si>
  <si>
    <t>R$ 17.976,20</t>
  </si>
  <si>
    <t>R$ 40.669,46</t>
  </si>
  <si>
    <t>R$ 32.853,44</t>
  </si>
  <si>
    <t>R$ 3.466,93</t>
  </si>
  <si>
    <t>R$ 48.337,28</t>
  </si>
  <si>
    <t>R$ 8.214,61</t>
  </si>
  <si>
    <t>R$ 19.706,49</t>
  </si>
  <si>
    <t>R$ 3.734,77</t>
  </si>
  <si>
    <t>R$ 31.436,21</t>
  </si>
  <si>
    <t>R$ 40.085,75</t>
  </si>
  <si>
    <t>R$ 35.755,24</t>
  </si>
  <si>
    <t>R$ 22.040,50</t>
  </si>
  <si>
    <t>R$ 12.396,80</t>
  </si>
  <si>
    <t>R$ 6.470,82</t>
  </si>
  <si>
    <t>R$ 42.591,30</t>
  </si>
  <si>
    <t>R$ 20.766,22</t>
  </si>
  <si>
    <t>R$ 5.593,27</t>
  </si>
  <si>
    <t>R$ 43.146,16</t>
  </si>
  <si>
    <t>R$ 5.903,25</t>
  </si>
  <si>
    <t>R$ 40.235,06</t>
  </si>
  <si>
    <t>R$ 50.019,16</t>
  </si>
  <si>
    <t>R$ 35.963,38</t>
  </si>
  <si>
    <t>R$ 26.134,54</t>
  </si>
  <si>
    <t>R$ 4.668,02</t>
  </si>
  <si>
    <t>R$ 45.210,91</t>
  </si>
  <si>
    <t>R$ 48.640,03</t>
  </si>
  <si>
    <t>R$ 41.326,51</t>
  </si>
  <si>
    <t>R$ 5.794,82</t>
  </si>
  <si>
    <t>R$ 1.821,37</t>
  </si>
  <si>
    <t>R$ 33.593,27</t>
  </si>
  <si>
    <t>R$ 50.352,37</t>
  </si>
  <si>
    <t>R$ 2.509,72</t>
  </si>
  <si>
    <t>R$ 13.258,98</t>
  </si>
  <si>
    <t>R$ 50.001,94</t>
  </si>
  <si>
    <t>R$ 43.434,01</t>
  </si>
  <si>
    <t>R$ 34.320,68</t>
  </si>
  <si>
    <t>R$ 37.920,10</t>
  </si>
  <si>
    <t>R$ 52.836,28</t>
  </si>
  <si>
    <t>R$ 30.478,66</t>
  </si>
  <si>
    <t>R$ 11.140,28</t>
  </si>
  <si>
    <t>R$ 38.401,57</t>
  </si>
  <si>
    <t>R$ 13.109,16</t>
  </si>
  <si>
    <t>R$ 26.167,06</t>
  </si>
  <si>
    <t>R$ 36.390,19</t>
  </si>
  <si>
    <t>R$ 42.245,82</t>
  </si>
  <si>
    <t>R$ 13.477,59</t>
  </si>
  <si>
    <t>R$ 27.298,91</t>
  </si>
  <si>
    <t>R$ 12.626,42</t>
  </si>
  <si>
    <t>R$ 26.947,23</t>
  </si>
  <si>
    <t>R$ 38.563,44</t>
  </si>
  <si>
    <t>R$ 44.875,33</t>
  </si>
  <si>
    <t>R$ 30.524,38</t>
  </si>
  <si>
    <t>R$ 35.464,80</t>
  </si>
  <si>
    <t>R$ 46.229,50</t>
  </si>
  <si>
    <t>R$ 28.647,22</t>
  </si>
  <si>
    <t>R$ 32.856,65</t>
  </si>
  <si>
    <t>R$ 32.338,78</t>
  </si>
  <si>
    <t>R$ 17.962,33</t>
  </si>
  <si>
    <t>R$ 27.059,30</t>
  </si>
  <si>
    <t>R$ 42.683,70</t>
  </si>
  <si>
    <t>R$ 34.446,82</t>
  </si>
  <si>
    <t>R$ 36.493,92</t>
  </si>
  <si>
    <t>R$ 12.558,48</t>
  </si>
  <si>
    <t>R$ 6.731,29</t>
  </si>
  <si>
    <t>R$ 24.654,00</t>
  </si>
  <si>
    <t>R$ 24.302,02</t>
  </si>
  <si>
    <t>R$ 32.795,46</t>
  </si>
  <si>
    <t>R$ 24.705,93</t>
  </si>
  <si>
    <t>R$ 36.011,92</t>
  </si>
  <si>
    <t>R$ 6.574,97</t>
  </si>
  <si>
    <t>R$ 43.372,06</t>
  </si>
  <si>
    <t>R$ 24.449,49</t>
  </si>
  <si>
    <t>R$ 49.830,69</t>
  </si>
  <si>
    <t>R$ 29.061,57</t>
  </si>
  <si>
    <t>R$ 3.335,70</t>
  </si>
  <si>
    <t>R$ 47.467,63</t>
  </si>
  <si>
    <t>R$ 8.307,74</t>
  </si>
  <si>
    <t>R$ 21.101,87</t>
  </si>
  <si>
    <t>R$ 20.153,88</t>
  </si>
  <si>
    <t>R$ 5.429,06</t>
  </si>
  <si>
    <t>R$ 41.997,63</t>
  </si>
  <si>
    <t>R$ 34.833,62</t>
  </si>
  <si>
    <t>R$ 26.883,43</t>
  </si>
  <si>
    <t>R$ 22.013,99</t>
  </si>
  <si>
    <t>R$ 35.083,02</t>
  </si>
  <si>
    <t>R$ 40.039,76</t>
  </si>
  <si>
    <t>R$ 40.544,38</t>
  </si>
  <si>
    <t>R$ 50.685,11</t>
  </si>
  <si>
    <t>R$ 37.393,23</t>
  </si>
  <si>
    <t>R$ 19.431,12</t>
  </si>
  <si>
    <t>R$ 48.335,93</t>
  </si>
  <si>
    <t>R$ 37.890,45</t>
  </si>
  <si>
    <t>R$ 16.968,93</t>
  </si>
  <si>
    <t>R$ 50.260,51</t>
  </si>
  <si>
    <t>R$ 31.310,68</t>
  </si>
  <si>
    <t>R$ 30.684,98</t>
  </si>
  <si>
    <t>R$ 20.962,90</t>
  </si>
  <si>
    <t>R$ 41.084,52</t>
  </si>
  <si>
    <t>R$ 17.026,16</t>
  </si>
  <si>
    <t>R$ 31.733,27</t>
  </si>
  <si>
    <t>R$ 30.897,03</t>
  </si>
  <si>
    <t>R$ 28.791,21</t>
  </si>
  <si>
    <t>R$ 37.505,57</t>
  </si>
  <si>
    <t>R$ 51.419,43</t>
  </si>
  <si>
    <t>R$ 52.821,13</t>
  </si>
  <si>
    <t>R$ 25.574,56</t>
  </si>
  <si>
    <t>R$ 13.888,37</t>
  </si>
  <si>
    <t>R$ 23.221,17</t>
  </si>
  <si>
    <t>R$ 46.118,57</t>
  </si>
  <si>
    <t>R$ 11.133,92</t>
  </si>
  <si>
    <t>R$ 41.307,31</t>
  </si>
  <si>
    <t>R$ 3.034,28</t>
  </si>
  <si>
    <t>R$ 23.351,89</t>
  </si>
  <si>
    <t>R$ 51.078,47</t>
  </si>
  <si>
    <t>R$ 18.722,29</t>
  </si>
  <si>
    <t>R$ 10.829,50</t>
  </si>
  <si>
    <t>R$ 18.835,05</t>
  </si>
  <si>
    <t>R$ 25.103,43</t>
  </si>
  <si>
    <t>R$ 37.748,03</t>
  </si>
  <si>
    <t>R$ 29.100,61</t>
  </si>
  <si>
    <t>R$ 2.554,08</t>
  </si>
  <si>
    <t>R$ 9.567,55</t>
  </si>
  <si>
    <t>R$ 22.228,68</t>
  </si>
  <si>
    <t>R$ 38.199,51</t>
  </si>
  <si>
    <t>R$ 26.829,26</t>
  </si>
  <si>
    <t>R$ 43.554,07</t>
  </si>
  <si>
    <t>R$ 11.408,02</t>
  </si>
  <si>
    <t>R$ 39.159,93</t>
  </si>
  <si>
    <t>R$ 28.852,48</t>
  </si>
  <si>
    <t>R$ 34.073,39</t>
  </si>
  <si>
    <t>R$ 6.278,27</t>
  </si>
  <si>
    <t>R$ 52.035,17</t>
  </si>
  <si>
    <t>R$ 21.834,59</t>
  </si>
  <si>
    <t>R$ 39.597,32</t>
  </si>
  <si>
    <t>R$ 12.253,29</t>
  </si>
  <si>
    <t>R$ 11.279,32</t>
  </si>
  <si>
    <t>R$ 19.568,51</t>
  </si>
  <si>
    <t>R$ 45.202,21</t>
  </si>
  <si>
    <t>R$ 43.980,27</t>
  </si>
  <si>
    <t>R$ 32.154,88</t>
  </si>
  <si>
    <t>R$ 39.588,82</t>
  </si>
  <si>
    <t>R$ 34.218,83</t>
  </si>
  <si>
    <t>R$ 37.689,54</t>
  </si>
  <si>
    <t>R$ 7.620,41</t>
  </si>
  <si>
    <t>R$ 6.915,08</t>
  </si>
  <si>
    <t>R$ 11.320,68</t>
  </si>
  <si>
    <t>R$ 12.441,71</t>
  </si>
  <si>
    <t>R$ 32.403,67</t>
  </si>
  <si>
    <t>R$ 10.842,22</t>
  </si>
  <si>
    <t>R$ 4.693,97</t>
  </si>
  <si>
    <t>R$ 29.952,72</t>
  </si>
  <si>
    <t>R$ 13.140,82</t>
  </si>
  <si>
    <t>R$ 4.014,27</t>
  </si>
  <si>
    <t>R$ 27.869,06</t>
  </si>
  <si>
    <t>R$ 29.169,29</t>
  </si>
  <si>
    <t>R$ 25.462,51</t>
  </si>
  <si>
    <t>R$ 30.310,46</t>
  </si>
  <si>
    <t>R$ 24.978,20</t>
  </si>
  <si>
    <t>R$ 16.186,43</t>
  </si>
  <si>
    <t>R$ 33.644,53</t>
  </si>
  <si>
    <t>R$ 12.001,72</t>
  </si>
  <si>
    <t>R$ 48.618,37</t>
  </si>
  <si>
    <t>R$ 20.933,38</t>
  </si>
  <si>
    <t>R$ 53.375,22</t>
  </si>
  <si>
    <t>R$ 18.785,48</t>
  </si>
  <si>
    <t>R$ 39.598,73</t>
  </si>
  <si>
    <t>R$ 37.532,83</t>
  </si>
  <si>
    <t>R$ 40.610,24</t>
  </si>
  <si>
    <t>R$ 44.122,42</t>
  </si>
  <si>
    <t>R$ 11.264,45</t>
  </si>
  <si>
    <t>R$ 47.350,59</t>
  </si>
  <si>
    <t>R$ 4.878,52</t>
  </si>
  <si>
    <t>R$ 44.359,99</t>
  </si>
  <si>
    <t>R$ 1.034,36</t>
  </si>
  <si>
    <t>R$ 40.210,08</t>
  </si>
  <si>
    <t>R$ 24.553,85</t>
  </si>
  <si>
    <t>R$ 10.690,38</t>
  </si>
  <si>
    <t>R$ 24.893,16</t>
  </si>
  <si>
    <t>R$ 9.114,07</t>
  </si>
  <si>
    <t>R$ 44.773,79</t>
  </si>
  <si>
    <t>R$ 45.477,89</t>
  </si>
  <si>
    <t>R$ 29.968,39</t>
  </si>
  <si>
    <t>R$ 7.753,75</t>
  </si>
  <si>
    <t>R$ 42.413,28</t>
  </si>
  <si>
    <t>R$ 6.026,16</t>
  </si>
  <si>
    <t>R$ 37.439,72</t>
  </si>
  <si>
    <t>R$ 4.301,27</t>
  </si>
  <si>
    <t>R$ 27.052,95</t>
  </si>
  <si>
    <t>R$ 12.463,07</t>
  </si>
  <si>
    <t>R$ 42.571,70</t>
  </si>
  <si>
    <t>R$ 11.699,23</t>
  </si>
  <si>
    <t>R$ 13.917,44</t>
  </si>
  <si>
    <t>R$ 17.826,61</t>
  </si>
  <si>
    <t>R$ 47.907,38</t>
  </si>
  <si>
    <t>R$ 9.503,27</t>
  </si>
  <si>
    <t>R$ 10.258,00</t>
  </si>
  <si>
    <t>R$ 14.748,18</t>
  </si>
  <si>
    <t>R$ 25.874,13</t>
  </si>
  <si>
    <t>R$ 3.330,18</t>
  </si>
  <si>
    <t>R$ 43.595,02</t>
  </si>
  <si>
    <t>R$ 24.365,42</t>
  </si>
  <si>
    <t>R$ 13.789,29</t>
  </si>
  <si>
    <t>R$ 32.770,22</t>
  </si>
  <si>
    <t>R$ 45.858,52</t>
  </si>
  <si>
    <t>R$ 36.188,40</t>
  </si>
  <si>
    <t>R$ 52.678,58</t>
  </si>
  <si>
    <t>R$ 45.093,35</t>
  </si>
  <si>
    <t>R$ 6.926,69</t>
  </si>
  <si>
    <t>R$ 22.006,58</t>
  </si>
  <si>
    <t>R$ 21.943,09</t>
  </si>
  <si>
    <t>R$ 15.441,38</t>
  </si>
  <si>
    <t>R$ 28.342,82</t>
  </si>
  <si>
    <t>R$ 645,43</t>
  </si>
  <si>
    <t>R$ 47.569,55</t>
  </si>
  <si>
    <t>R$ 46.063,30</t>
  </si>
  <si>
    <t>R$ 20.494,10</t>
  </si>
  <si>
    <t>R$ 16.646,66</t>
  </si>
  <si>
    <t>R$ 34.904,26</t>
  </si>
  <si>
    <t>R$ 38.501,20</t>
  </si>
  <si>
    <t>R$ 28.569,51</t>
  </si>
  <si>
    <t>R$ 2.833,18</t>
  </si>
  <si>
    <t>R$ 23.059,26</t>
  </si>
  <si>
    <t>R$ 38.876,04</t>
  </si>
  <si>
    <t>R$ 21.625,67</t>
  </si>
  <si>
    <t>R$ 23.947,03</t>
  </si>
  <si>
    <t>R$ 42.386,51</t>
  </si>
  <si>
    <t>R$ 37.651,65</t>
  </si>
  <si>
    <t>R$ 45.596,35</t>
  </si>
  <si>
    <t>R$ 39.374,91</t>
  </si>
  <si>
    <t>R$ 39.186,39</t>
  </si>
  <si>
    <t>R$ 51.440,34</t>
  </si>
  <si>
    <t>R$ 3.852,41</t>
  </si>
  <si>
    <t>R$ 5.051,89</t>
  </si>
  <si>
    <t>R$ 28.794,33</t>
  </si>
  <si>
    <t>R$ 40.314,32</t>
  </si>
  <si>
    <t>R$ 47.178,81</t>
  </si>
  <si>
    <t>R$ 11.909,99</t>
  </si>
  <si>
    <t>R$ 10.573,63</t>
  </si>
  <si>
    <t>R$ 54.964,17</t>
  </si>
  <si>
    <t>R$ 47.971,37</t>
  </si>
  <si>
    <t>R$ 56.325,26</t>
  </si>
  <si>
    <t>R$ 729,36</t>
  </si>
  <si>
    <t>R$ 39.840,88</t>
  </si>
  <si>
    <t>R$ 42.049,90</t>
  </si>
  <si>
    <t>R$ 12.963,98</t>
  </si>
  <si>
    <t>R$ 16.804,07</t>
  </si>
  <si>
    <t>R$ 27.407,47</t>
  </si>
  <si>
    <t>R$ 19.985,84</t>
  </si>
  <si>
    <t>R$ 47.366,10</t>
  </si>
  <si>
    <t>R$ 44.359,32</t>
  </si>
  <si>
    <t>R$ 51.977,78</t>
  </si>
  <si>
    <t>R$ 44.022,18</t>
  </si>
  <si>
    <t>R$ 1.983,06</t>
  </si>
  <si>
    <t>R$ 55.374,07</t>
  </si>
  <si>
    <t>R$ 34.163,41</t>
  </si>
  <si>
    <t>R$ 23.306,97</t>
  </si>
  <si>
    <t>R$ 25.945,86</t>
  </si>
  <si>
    <t>R$ 33.876,48</t>
  </si>
  <si>
    <t>R$ 10.458,17</t>
  </si>
  <si>
    <t>R$ 23.156,69</t>
  </si>
  <si>
    <t>R$ 45.968,15</t>
  </si>
  <si>
    <t>R$ 4.843,74</t>
  </si>
  <si>
    <t>R$ 31.397,81</t>
  </si>
  <si>
    <t>R$ 4.123,04</t>
  </si>
  <si>
    <t>R$ 26.233,65</t>
  </si>
  <si>
    <t>R$ 26.142,79</t>
  </si>
  <si>
    <t>R$ 38.579,04</t>
  </si>
  <si>
    <t>R$ 7.809,91</t>
  </si>
  <si>
    <t>R$ 45.720,76</t>
  </si>
  <si>
    <t>R$ 40.974,07</t>
  </si>
  <si>
    <t>R$ 2.693,42</t>
  </si>
  <si>
    <t>R$ 18.633,05</t>
  </si>
  <si>
    <t>R$ 39.052,56</t>
  </si>
  <si>
    <t>R$ 48.442,21</t>
  </si>
  <si>
    <t>R$ 39.726,37</t>
  </si>
  <si>
    <t>R$ 17.012,10</t>
  </si>
  <si>
    <t>R$ 11.626,30</t>
  </si>
  <si>
    <t>R$ 48.113,20</t>
  </si>
  <si>
    <t>R$ 15.016,15</t>
  </si>
  <si>
    <t>R$ 11.948,79</t>
  </si>
  <si>
    <t>R$ 40.958,33</t>
  </si>
  <si>
    <t>R$ 27.799,94</t>
  </si>
  <si>
    <t>R$ 14.491,63</t>
  </si>
  <si>
    <t>R$ 46.894,37</t>
  </si>
  <si>
    <t>R$ 52.356,37</t>
  </si>
  <si>
    <t>R$ 14.756,73</t>
  </si>
  <si>
    <t>R$ 28.201,96</t>
  </si>
  <si>
    <t>R$ 48.787,05</t>
  </si>
  <si>
    <t>R$ 28.075,05</t>
  </si>
  <si>
    <t>R$ 6.602,08</t>
  </si>
  <si>
    <t>R$ 34.961,04</t>
  </si>
  <si>
    <t>R$ 5.879,61</t>
  </si>
  <si>
    <t>R$ 24.345,14</t>
  </si>
  <si>
    <t>R$ 47.936,87</t>
  </si>
  <si>
    <t>R$ 42.680,90</t>
  </si>
  <si>
    <t>R$ 15.363,15</t>
  </si>
  <si>
    <t>R$ 33.540,73</t>
  </si>
  <si>
    <t>R$ 28.886,60</t>
  </si>
  <si>
    <t>R$ 32.760,59</t>
  </si>
  <si>
    <t>R$ 31.432,37</t>
  </si>
  <si>
    <t>R$ 15.725,53</t>
  </si>
  <si>
    <t>R$ 20.824,87</t>
  </si>
  <si>
    <t>R$ 28.112,30</t>
  </si>
  <si>
    <t>R$ 5.925,73</t>
  </si>
  <si>
    <t>R$ 14.844,31</t>
  </si>
  <si>
    <t>R$ 32.649,19</t>
  </si>
  <si>
    <t>R$ 4.600,62</t>
  </si>
  <si>
    <t>R$ 24.933,58</t>
  </si>
  <si>
    <t>R$ 10.686,24</t>
  </si>
  <si>
    <t>R$ 21.006,34</t>
  </si>
  <si>
    <t>R$ 32.180,99</t>
  </si>
  <si>
    <t>R$ 28.999,03</t>
  </si>
  <si>
    <t>R$ 21.739,86</t>
  </si>
  <si>
    <t>R$ 5.734,00</t>
  </si>
  <si>
    <t>R$ 29.828,30</t>
  </si>
  <si>
    <t>R$ 1.871,02</t>
  </si>
  <si>
    <t>R$ 5.195,26</t>
  </si>
  <si>
    <t>R$ 43.858,69</t>
  </si>
  <si>
    <t>R$ 38.716,73</t>
  </si>
  <si>
    <t>R$ 38.662,23</t>
  </si>
  <si>
    <t>R$ 27.638,35</t>
  </si>
  <si>
    <t>R$ 29.104,87</t>
  </si>
  <si>
    <t>R$ 1.116,01</t>
  </si>
  <si>
    <t>R$ 7.565,39</t>
  </si>
  <si>
    <t>R$ 43.942,81</t>
  </si>
  <si>
    <t>R$ 3.850,76</t>
  </si>
  <si>
    <t>R$ 41.778,21</t>
  </si>
  <si>
    <t>R$ 13.680,61</t>
  </si>
  <si>
    <t>R$ 13.955,46</t>
  </si>
  <si>
    <t>R$ 13.342,75</t>
  </si>
  <si>
    <t>R$ 31.449,00</t>
  </si>
  <si>
    <t>R$ 55.819,44</t>
  </si>
  <si>
    <t>R$ 17.057,85</t>
  </si>
  <si>
    <t>R$ 14.587,57</t>
  </si>
  <si>
    <t>R$ 23.268,30</t>
  </si>
  <si>
    <t>R$ 12.462,13</t>
  </si>
  <si>
    <t>R$ 13.471,10</t>
  </si>
  <si>
    <t>R$ 46.300,16</t>
  </si>
  <si>
    <t>R$ 24.719,41</t>
  </si>
  <si>
    <t>R$ 47.363,90</t>
  </si>
  <si>
    <t>R$ 19.918,94</t>
  </si>
  <si>
    <t>R$ 26.497,34</t>
  </si>
  <si>
    <t>R$ 13.777,06</t>
  </si>
  <si>
    <t>R$ 24.139,81</t>
  </si>
  <si>
    <t>R$ 27.445,15</t>
  </si>
  <si>
    <t>R$ 51.639,01</t>
  </si>
  <si>
    <t>R$ 16.348,09</t>
  </si>
  <si>
    <t>R$ 6.593,47</t>
  </si>
  <si>
    <t>R$ 16.994,69</t>
  </si>
  <si>
    <t>R$ 38.676,50</t>
  </si>
  <si>
    <t>R$ 10.495,46</t>
  </si>
  <si>
    <t>R$ 16.212,27</t>
  </si>
  <si>
    <t>R$ 33.307,25</t>
  </si>
  <si>
    <t>R$ 14.804,68</t>
  </si>
  <si>
    <t>R$ 52.020,47</t>
  </si>
  <si>
    <t>R$ 29.136,73</t>
  </si>
  <si>
    <t>R$ 33.024,47</t>
  </si>
  <si>
    <t>R$ 14.925,93</t>
  </si>
  <si>
    <t>R$ 1.122,59</t>
  </si>
  <si>
    <t>R$ 8.426,94</t>
  </si>
  <si>
    <t>R$ 40.090,75</t>
  </si>
  <si>
    <t>R$ 46.352,35</t>
  </si>
  <si>
    <t>R$ 54.029,90</t>
  </si>
  <si>
    <t>R$ 47.776,30</t>
  </si>
  <si>
    <t>R$ 36.260,67</t>
  </si>
  <si>
    <t>R$ 6.748,54</t>
  </si>
  <si>
    <t>R$ 16.523,72</t>
  </si>
  <si>
    <t>R$ 44.169,30</t>
  </si>
  <si>
    <t>R$ 14.007,86</t>
  </si>
  <si>
    <t>R$ 1.513,25</t>
  </si>
  <si>
    <t>R$ 4.994,79</t>
  </si>
  <si>
    <t>R$ 53.131,05</t>
  </si>
  <si>
    <t>R$ 57.709,68</t>
  </si>
  <si>
    <t>R$ 30.844,98</t>
  </si>
  <si>
    <t>R$ 36.851,97</t>
  </si>
  <si>
    <t>R$ 25.725,83</t>
  </si>
  <si>
    <t>R$ 18.781,83</t>
  </si>
  <si>
    <t>R$ 33.238,17</t>
  </si>
  <si>
    <t>R$ 42.571,38</t>
  </si>
  <si>
    <t>R$ 8.506,55</t>
  </si>
  <si>
    <t>R$ 564,88</t>
  </si>
  <si>
    <t>R$ 23.293,92</t>
  </si>
  <si>
    <t>R$ 12.369,26</t>
  </si>
  <si>
    <t>R$ 21.561,71</t>
  </si>
  <si>
    <t>R$ 18.090,17</t>
  </si>
  <si>
    <t>R$ 34.808,60</t>
  </si>
  <si>
    <t>R$ 18.082,08</t>
  </si>
  <si>
    <t>R$ 9.189,07</t>
  </si>
  <si>
    <t>R$ 8.830,56</t>
  </si>
  <si>
    <t>R$ 25.035,02</t>
  </si>
  <si>
    <t>R$ 8.782,32</t>
  </si>
  <si>
    <t>R$ 2.519,72</t>
  </si>
  <si>
    <t>R$ 22.863,05</t>
  </si>
  <si>
    <t>R$ 43.941,44</t>
  </si>
  <si>
    <t>R$ 27.108,00</t>
  </si>
  <si>
    <t>R$ 23.482,57</t>
  </si>
  <si>
    <t>R$ 19.744,55</t>
  </si>
  <si>
    <t>R$ 39.563,72</t>
  </si>
  <si>
    <t>R$ 41.153,48</t>
  </si>
  <si>
    <t>R$ 27.809,56</t>
  </si>
  <si>
    <t>R$ 30.391,23</t>
  </si>
  <si>
    <t>R$ 47.936,39</t>
  </si>
  <si>
    <t>R$ 41.539,49</t>
  </si>
  <si>
    <t>R$ 20.118,06</t>
  </si>
  <si>
    <t>R$ 39.355,78</t>
  </si>
  <si>
    <t>R$ 15.663,46</t>
  </si>
  <si>
    <t>R$ 1.191,86</t>
  </si>
  <si>
    <t>R$ 23.546,93</t>
  </si>
  <si>
    <t>R$ 13.580,16</t>
  </si>
  <si>
    <t>R$ 36.752,76</t>
  </si>
  <si>
    <t>R$ 44.157,65</t>
  </si>
  <si>
    <t>R$ 46.338,38</t>
  </si>
  <si>
    <t>R$ 24.010,40</t>
  </si>
  <si>
    <t>R$ 44.730,15</t>
  </si>
  <si>
    <t>R$ 28.806,36</t>
  </si>
  <si>
    <t>R$ 37.896,02</t>
  </si>
  <si>
    <t>R$ 54.417,33</t>
  </si>
  <si>
    <t>R$ 11.160,09</t>
  </si>
  <si>
    <t>R$ 9.363,37</t>
  </si>
  <si>
    <t>R$ 3.443,25</t>
  </si>
  <si>
    <t>R$ 48.220,54</t>
  </si>
  <si>
    <t>R$ 29.696,91</t>
  </si>
  <si>
    <t>R$ 7.837,14</t>
  </si>
  <si>
    <t>R$ 31.565,65</t>
  </si>
  <si>
    <t>R$ 22.890,42</t>
  </si>
  <si>
    <t>R$ 3.046,01</t>
  </si>
  <si>
    <t>R$ 30.570,22</t>
  </si>
  <si>
    <t>R$ 48.688,41</t>
  </si>
  <si>
    <t>R$ 28.619,17</t>
  </si>
  <si>
    <t>R$ 49.235,52</t>
  </si>
  <si>
    <t>R$ 23.572,03</t>
  </si>
  <si>
    <t>R$ 39.738,59</t>
  </si>
  <si>
    <t>R$ 20.562,35</t>
  </si>
  <si>
    <t>R$ 15.456,44</t>
  </si>
  <si>
    <t>R$ 30.831,80</t>
  </si>
  <si>
    <t>R$ 6.262,79</t>
  </si>
  <si>
    <t>R$ 26.725,68</t>
  </si>
  <si>
    <t>R$ 24.054,98</t>
  </si>
  <si>
    <t>R$ 26.875,16</t>
  </si>
  <si>
    <t>R$ 48.820,50</t>
  </si>
  <si>
    <t>R$ 15.236,80</t>
  </si>
  <si>
    <t>R$ 43.060,11</t>
  </si>
  <si>
    <t>R$ 34.973,77</t>
  </si>
  <si>
    <t>R$ 19.887,61</t>
  </si>
  <si>
    <t>R$ 20.862,53</t>
  </si>
  <si>
    <t>R$ 55.598,50</t>
  </si>
  <si>
    <t>R$ 27.074,75</t>
  </si>
  <si>
    <t>R$ 13.824,70</t>
  </si>
  <si>
    <t>R$ 8.790,89</t>
  </si>
  <si>
    <t>R$ 1.905,73</t>
  </si>
  <si>
    <t>R$ 38.391,10</t>
  </si>
  <si>
    <t>R$ 22.527,74</t>
  </si>
  <si>
    <t>R$ 43.345,44</t>
  </si>
  <si>
    <t>R$ 12.382,10</t>
  </si>
  <si>
    <t>R$ 12.686,73</t>
  </si>
  <si>
    <t>R$ 32.712,26</t>
  </si>
  <si>
    <t>R$ 13.914,43</t>
  </si>
  <si>
    <t>R$ 35.926,46</t>
  </si>
  <si>
    <t>R$ 52.423,40</t>
  </si>
  <si>
    <t>R$ 11.437,44</t>
  </si>
  <si>
    <t>R$ 37.869,35</t>
  </si>
  <si>
    <t>R$ 1.265,03</t>
  </si>
  <si>
    <t>R$ 25.304,29</t>
  </si>
  <si>
    <t>R$ 10.931,39</t>
  </si>
  <si>
    <t>R$ 35.417,24</t>
  </si>
  <si>
    <t>R$ 7.952,93</t>
  </si>
  <si>
    <t>R$ 13.424,05</t>
  </si>
  <si>
    <t>R$ 33.001,44</t>
  </si>
  <si>
    <t>R$ 44.959,81</t>
  </si>
  <si>
    <t>R$ 19.323,45</t>
  </si>
  <si>
    <t>R$ 32.399,95</t>
  </si>
  <si>
    <t>R$ 1.528,37</t>
  </si>
  <si>
    <t>R$ 35.818,85</t>
  </si>
  <si>
    <t>R$ 20.200,82</t>
  </si>
  <si>
    <t>R$ 46.663,39</t>
  </si>
  <si>
    <t>R$ 39.198,64</t>
  </si>
  <si>
    <t>R$ 43.871,48</t>
  </si>
  <si>
    <t>R$ 31.008,77</t>
  </si>
  <si>
    <t>R$ 13.834,66</t>
  </si>
  <si>
    <t>R$ 9.787,18</t>
  </si>
  <si>
    <t>R$ 36.936,68</t>
  </si>
  <si>
    <t>R$ 11.704,67</t>
  </si>
  <si>
    <t>R$ 35.429,53</t>
  </si>
  <si>
    <t>R$ 41.314,49</t>
  </si>
  <si>
    <t>R$ 58.582,32</t>
  </si>
  <si>
    <t>R$ 1.071,23</t>
  </si>
  <si>
    <t>R$ 15.420,30</t>
  </si>
  <si>
    <t>R$ 40.789,96</t>
  </si>
  <si>
    <t>R$ 2.580,05</t>
  </si>
  <si>
    <t>R$ 47.151,78</t>
  </si>
  <si>
    <t>R$ 18.076,36</t>
  </si>
  <si>
    <t>R$ 16.797,45</t>
  </si>
  <si>
    <t>R$ 40.367,75</t>
  </si>
  <si>
    <t>R$ 3.127,89</t>
  </si>
  <si>
    <t>R$ 26.040,38</t>
  </si>
  <si>
    <t>R$ 6.312,12</t>
  </si>
  <si>
    <t>R$ 9.986,54</t>
  </si>
  <si>
    <t>R$ 21.830,92</t>
  </si>
  <si>
    <t>R$ 47.671,67</t>
  </si>
  <si>
    <t>R$ 14.038,18</t>
  </si>
  <si>
    <t>R$ 18.247,62</t>
  </si>
  <si>
    <t>R$ 39.128,34</t>
  </si>
  <si>
    <t>R$ 53.329,05</t>
  </si>
  <si>
    <t>R$ 15.791,83</t>
  </si>
  <si>
    <t>R$ 38.240,81</t>
  </si>
  <si>
    <t>R$ 51.541,10</t>
  </si>
  <si>
    <t>R$ 25.352,51</t>
  </si>
  <si>
    <t>R$ 16.949,39</t>
  </si>
  <si>
    <t>R$ 49.163,88</t>
  </si>
  <si>
    <t>R$ 50.128,14</t>
  </si>
  <si>
    <t>R$ 33.125,57</t>
  </si>
  <si>
    <t>R$ 36.060,21</t>
  </si>
  <si>
    <t>R$ 42.644,40</t>
  </si>
  <si>
    <t>R$ 45.662,98</t>
  </si>
  <si>
    <t>R$ 16.779,91</t>
  </si>
  <si>
    <t>R$ 20.310,81</t>
  </si>
  <si>
    <t>R$ 12.849,93</t>
  </si>
  <si>
    <t>R$ 26.744,62</t>
  </si>
  <si>
    <t>R$ 42.978,44</t>
  </si>
  <si>
    <t>R$ 14.166,99</t>
  </si>
  <si>
    <t>R$ 3.953,66</t>
  </si>
  <si>
    <t>R$ 46.200,03</t>
  </si>
  <si>
    <t>R$ 43.348,99</t>
  </si>
  <si>
    <t>R$ 2.498,79</t>
  </si>
  <si>
    <t>R$ 44.462,30</t>
  </si>
  <si>
    <t>R$ 45.867,43</t>
  </si>
  <si>
    <t>R$ 14.602,73</t>
  </si>
  <si>
    <t>R$ 13.460,37</t>
  </si>
  <si>
    <t>R$ 22.319,90</t>
  </si>
  <si>
    <t>R$ 33.862,29</t>
  </si>
  <si>
    <t>R$ 29.542,43</t>
  </si>
  <si>
    <t>R$ 30.978,88</t>
  </si>
  <si>
    <t>R$ 19.111,52</t>
  </si>
  <si>
    <t>R$ 13.951,52</t>
  </si>
  <si>
    <t>R$ 7.219,47</t>
  </si>
  <si>
    <t>R$ 21.858,23</t>
  </si>
  <si>
    <t>R$ 13.306,93</t>
  </si>
  <si>
    <t>R$ 10.338,09</t>
  </si>
  <si>
    <t>R$ 2.079,38</t>
  </si>
  <si>
    <t>R$ 18.741,54</t>
  </si>
  <si>
    <t>R$ 30.701,06</t>
  </si>
  <si>
    <t>R$ 46.637,15</t>
  </si>
  <si>
    <t>R$ 884,78</t>
  </si>
  <si>
    <t>R$ 27.593,74</t>
  </si>
  <si>
    <t>R$ 14.755,25</t>
  </si>
  <si>
    <t>R$ 37.716,42</t>
  </si>
  <si>
    <t>R$ 37.124,31</t>
  </si>
  <si>
    <t>R$ 47.040,45</t>
  </si>
  <si>
    <t>R$ 42.780,93</t>
  </si>
  <si>
    <t>R$ 44.145,98</t>
  </si>
  <si>
    <t>R$ 1.623,49</t>
  </si>
  <si>
    <t>R$ 22.657,25</t>
  </si>
  <si>
    <t>R$ 40.584,91</t>
  </si>
  <si>
    <t>R$ 37.141,95</t>
  </si>
  <si>
    <t>R$ 32.733,49</t>
  </si>
  <si>
    <t>R$ 35.488,00</t>
  </si>
  <si>
    <t>R$ 36.421,16</t>
  </si>
  <si>
    <t>R$ 43.530,26</t>
  </si>
  <si>
    <t>R$ 48.135,17</t>
  </si>
  <si>
    <t>R$ 23.961,84</t>
  </si>
  <si>
    <t>R$ 13.495,93</t>
  </si>
  <si>
    <t>R$ 44.562,22</t>
  </si>
  <si>
    <t>R$ 3.060,85</t>
  </si>
  <si>
    <t>R$ 2.726,47</t>
  </si>
  <si>
    <t>R$ 20.955,39</t>
  </si>
  <si>
    <t>R$ 7.370,91</t>
  </si>
  <si>
    <t>R$ 7.954,90</t>
  </si>
  <si>
    <t>R$ 33.038,25</t>
  </si>
  <si>
    <t>R$ 39.347,49</t>
  </si>
  <si>
    <t>R$ 24.459,09</t>
  </si>
  <si>
    <t>R$ 23.104,30</t>
  </si>
  <si>
    <t>R$ 28.181,99</t>
  </si>
  <si>
    <t>R$ 46.996,19</t>
  </si>
  <si>
    <t>R$ 10.097,73</t>
  </si>
  <si>
    <t>R$ 23.763,57</t>
  </si>
  <si>
    <t>R$ 10.128,47</t>
  </si>
  <si>
    <t>R$ 42.706,08</t>
  </si>
  <si>
    <t>R$ 52.657,19</t>
  </si>
  <si>
    <t>R$ 1.536,74</t>
  </si>
  <si>
    <t>R$ 39.704,33</t>
  </si>
  <si>
    <t>R$ 25.408,49</t>
  </si>
  <si>
    <t>R$ 56.264,79</t>
  </si>
  <si>
    <t>R$ 42.310,06</t>
  </si>
  <si>
    <t>R$ 4.579,44</t>
  </si>
  <si>
    <t>R$ 41.744,64</t>
  </si>
  <si>
    <t>R$ 20.380,28</t>
  </si>
  <si>
    <t>R$ 23.623,89</t>
  </si>
  <si>
    <t>R$ 17.486,80</t>
  </si>
  <si>
    <t>R$ 20.959,68</t>
  </si>
  <si>
    <t>R$ 37.598,53</t>
  </si>
  <si>
    <t>R$ 41.000,82</t>
  </si>
  <si>
    <t>R$ 47.222,50</t>
  </si>
  <si>
    <t>R$ 53.241,52</t>
  </si>
  <si>
    <t>R$ 29.379,36</t>
  </si>
  <si>
    <t>R$ 18.330,46</t>
  </si>
  <si>
    <t>R$ 16.317,37</t>
  </si>
  <si>
    <t>R$ 47.718,64</t>
  </si>
  <si>
    <t>R$ 37.965,08</t>
  </si>
  <si>
    <t>R$ 23.749,98</t>
  </si>
  <si>
    <t>R$ 13.297,70</t>
  </si>
  <si>
    <t>R$ 47.727,24</t>
  </si>
  <si>
    <t>R$ 8.531,38</t>
  </si>
  <si>
    <t>R$ 5.018,77</t>
  </si>
  <si>
    <t>R$ 22.594,82</t>
  </si>
  <si>
    <t>R$ 39.433,15</t>
  </si>
  <si>
    <t>R$ 26.692,05</t>
  </si>
  <si>
    <t>R$ 33.498,83</t>
  </si>
  <si>
    <t>R$ 5.983,51</t>
  </si>
  <si>
    <t>R$ 39.833,67</t>
  </si>
  <si>
    <t>R$ 28.499,47</t>
  </si>
  <si>
    <t>R$ 15.703,90</t>
  </si>
  <si>
    <t>R$ 49.623,20</t>
  </si>
  <si>
    <t>R$ 30.680,90</t>
  </si>
  <si>
    <t>R$ 30.387,97</t>
  </si>
  <si>
    <t>R$ 50.615,88</t>
  </si>
  <si>
    <t>R$ 28.161,12</t>
  </si>
  <si>
    <t>R$ 28.425,31</t>
  </si>
  <si>
    <t>R$ 33.633,35</t>
  </si>
  <si>
    <t>R$ 31.081,17</t>
  </si>
  <si>
    <t>R$ 17.254,96</t>
  </si>
  <si>
    <t>R$ 39.704,06</t>
  </si>
  <si>
    <t>R$ 42.857,27</t>
  </si>
  <si>
    <t>R$ 9.287,21</t>
  </si>
  <si>
    <t>R$ 8.543,65</t>
  </si>
  <si>
    <t>R$ 23.013,16</t>
  </si>
  <si>
    <t>R$ 14.637,09</t>
  </si>
  <si>
    <t>R$ 43.442,44</t>
  </si>
  <si>
    <t>R$ 40.172,35</t>
  </si>
  <si>
    <t>R$ 40.499,93</t>
  </si>
  <si>
    <t>R$ 19.042,35</t>
  </si>
  <si>
    <t>R$ 13.783,10</t>
  </si>
  <si>
    <t>R$ 3.808,92</t>
  </si>
  <si>
    <t>R$ 41.420,48</t>
  </si>
  <si>
    <t>R$ 27.158,28</t>
  </si>
  <si>
    <t>R$ 37.884,29</t>
  </si>
  <si>
    <t>R$ 13.186,86</t>
  </si>
  <si>
    <t>R$ 8.842,50</t>
  </si>
  <si>
    <t>R$ 50.116,91</t>
  </si>
  <si>
    <t>R$ 10.924,37</t>
  </si>
  <si>
    <t>R$ 5.706,53</t>
  </si>
  <si>
    <t>R$ 37.664,53</t>
  </si>
  <si>
    <t>R$ 34.701,62</t>
  </si>
  <si>
    <t>R$ 51.639,18</t>
  </si>
  <si>
    <t>R$ 33.079,32</t>
  </si>
  <si>
    <t>R$ 23.151,50</t>
  </si>
  <si>
    <t>R$ 14.496,56</t>
  </si>
  <si>
    <t>R$ 29.174,75</t>
  </si>
  <si>
    <t>R$ 9.165,91</t>
  </si>
  <si>
    <t>R$ 13.942,01</t>
  </si>
  <si>
    <t>R$ 30.558,90</t>
  </si>
  <si>
    <t>R$ 40.035,81</t>
  </si>
  <si>
    <t>R$ 41.789,73</t>
  </si>
  <si>
    <t>R$ 7.842,12</t>
  </si>
  <si>
    <t>R$ 24.633,68</t>
  </si>
  <si>
    <t>R$ 18.596,60</t>
  </si>
  <si>
    <t>R$ 13.426,15</t>
  </si>
  <si>
    <t>R$ 20.899,78</t>
  </si>
  <si>
    <t>R$ 33.755,26</t>
  </si>
  <si>
    <t>R$ 2.852,22</t>
  </si>
  <si>
    <t>R$ 34.545,72</t>
  </si>
  <si>
    <t>R$ 29.970,72</t>
  </si>
  <si>
    <t>R$ 11.349,48</t>
  </si>
  <si>
    <t>R$ 46.886,37</t>
  </si>
  <si>
    <t>R$ 9.516,14</t>
  </si>
  <si>
    <t>R$ 27.885,38</t>
  </si>
  <si>
    <t>R$ 22.299,32</t>
  </si>
  <si>
    <t>R$ 4.448,46</t>
  </si>
  <si>
    <t>R$ 35.255,24</t>
  </si>
  <si>
    <t>R$ 33.244,46</t>
  </si>
  <si>
    <t>R$ 35.893,82</t>
  </si>
  <si>
    <t>R$ 16.203,21</t>
  </si>
  <si>
    <t>R$ 52.704,16</t>
  </si>
  <si>
    <t>R$ 39.785,17</t>
  </si>
  <si>
    <t>R$ 32.815,79</t>
  </si>
  <si>
    <t>R$ 8.330,60</t>
  </si>
  <si>
    <t>R$ 15.468,20</t>
  </si>
  <si>
    <t>R$ 33.400,14</t>
  </si>
  <si>
    <t>R$ 5.852,89</t>
  </si>
  <si>
    <t>R$ 35.053,84</t>
  </si>
  <si>
    <t>R$ 11.517,66</t>
  </si>
  <si>
    <t>R$ 29.021,12</t>
  </si>
  <si>
    <t>R$ 39.534,15</t>
  </si>
  <si>
    <t>R$ 6.277,04</t>
  </si>
  <si>
    <t>R$ 8.808,09</t>
  </si>
  <si>
    <t>R$ 29.638,88</t>
  </si>
  <si>
    <t>R$ 29.824,11</t>
  </si>
  <si>
    <t>R$ 6.758,07</t>
  </si>
  <si>
    <t>R$ 53.564,23</t>
  </si>
  <si>
    <t>R$ 13.018,05</t>
  </si>
  <si>
    <t>R$ 16.263,93</t>
  </si>
  <si>
    <t>R$ 40.281,12</t>
  </si>
  <si>
    <t>R$ 54.870,72</t>
  </si>
  <si>
    <t>R$ 22.249,79</t>
  </si>
  <si>
    <t>R$ 53.064,71</t>
  </si>
  <si>
    <t>R$ 5.802,08</t>
  </si>
  <si>
    <t>R$ 30.995,46</t>
  </si>
  <si>
    <t>R$ 45.966,17</t>
  </si>
  <si>
    <t>R$ 41.907,29</t>
  </si>
  <si>
    <t>R$ 7.922,63</t>
  </si>
  <si>
    <t>R$ 4.887,33</t>
  </si>
  <si>
    <t>R$ 24.829,22</t>
  </si>
  <si>
    <t>R$ 6.529,90</t>
  </si>
  <si>
    <t>R$ 43.055,58</t>
  </si>
  <si>
    <t>R$ 2.367,40</t>
  </si>
  <si>
    <t>R$ 10.039,60</t>
  </si>
  <si>
    <t>R$ 20.492,38</t>
  </si>
  <si>
    <t>R$ 18.601,39</t>
  </si>
  <si>
    <t>R$ 25.234,31</t>
  </si>
  <si>
    <t>R$ 18.897,84</t>
  </si>
  <si>
    <t>R$ 17.426,87</t>
  </si>
  <si>
    <t>R$ 2.259,14</t>
  </si>
  <si>
    <t>R$ 34.414,85</t>
  </si>
  <si>
    <t>R$ 23.580,17</t>
  </si>
  <si>
    <t>R$ 48.949,07</t>
  </si>
  <si>
    <t>R$ 37.053,03</t>
  </si>
  <si>
    <t>R$ 51.666,52</t>
  </si>
  <si>
    <t>R$ 17.868,78</t>
  </si>
  <si>
    <t>R$ 23.158,25</t>
  </si>
  <si>
    <t>R$ 27.424,92</t>
  </si>
  <si>
    <t>R$ 18.303,03</t>
  </si>
  <si>
    <t>R$ 3.129,57</t>
  </si>
  <si>
    <t>R$ 7.387,60</t>
  </si>
  <si>
    <t>R$ 47.842,19</t>
  </si>
  <si>
    <t>R$ 28.816,82</t>
  </si>
  <si>
    <t>R$ 9.211,28</t>
  </si>
  <si>
    <t>R$ 35.519,64</t>
  </si>
  <si>
    <t>R$ 15.332,02</t>
  </si>
  <si>
    <t>R$ 21.202,74</t>
  </si>
  <si>
    <t>R$ 8.356,18</t>
  </si>
  <si>
    <t>R$ 32.257,98</t>
  </si>
  <si>
    <t>R$ 14.928,22</t>
  </si>
  <si>
    <t>R$ 30.745,18</t>
  </si>
  <si>
    <t>R$ 21.339,56</t>
  </si>
  <si>
    <t>R$ 34.660,66</t>
  </si>
  <si>
    <t>R$ 56.792,56</t>
  </si>
  <si>
    <t>R$ 10.489,59</t>
  </si>
  <si>
    <t>R$ 45.178,22</t>
  </si>
  <si>
    <t>R$ 43.640,40</t>
  </si>
  <si>
    <t>R$ 32.936,30</t>
  </si>
  <si>
    <t>R$ 44.079,57</t>
  </si>
  <si>
    <t>R$ 15.163,96</t>
  </si>
  <si>
    <t>R$ 4.437,01</t>
  </si>
  <si>
    <t>R$ 46.423,08</t>
  </si>
  <si>
    <t>R$ 27.688,89</t>
  </si>
  <si>
    <t>R$ 16.339,49</t>
  </si>
  <si>
    <t>R$ 27.350,40</t>
  </si>
  <si>
    <t>R$ 56.470,49</t>
  </si>
  <si>
    <t>R$ 11.916,59</t>
  </si>
  <si>
    <t>R$ 13.195,80</t>
  </si>
  <si>
    <t>R$ 39.402,24</t>
  </si>
  <si>
    <t>R$ 7.526,24</t>
  </si>
  <si>
    <t>R$ 32.029,00</t>
  </si>
  <si>
    <t>R$ 45.520,22</t>
  </si>
  <si>
    <t>R$ 33.073,66</t>
  </si>
  <si>
    <t>R$ 53.437,81</t>
  </si>
  <si>
    <t>R$ 47.514,53</t>
  </si>
  <si>
    <t>R$ 26.182,67</t>
  </si>
  <si>
    <t>R$ 49.277,86</t>
  </si>
  <si>
    <t>R$ 17.850,55</t>
  </si>
  <si>
    <t>R$ 3.623,80</t>
  </si>
  <si>
    <t>R$ 27.775,77</t>
  </si>
  <si>
    <t>R$ 42.517,31</t>
  </si>
  <si>
    <t>R$ 15.073,63</t>
  </si>
  <si>
    <t>R$ 4.676,94</t>
  </si>
  <si>
    <t>R$ 12.209,86</t>
  </si>
  <si>
    <t>R$ 21.978,33</t>
  </si>
  <si>
    <t>R$ 30.430,25</t>
  </si>
  <si>
    <t>R$ 47.130,76</t>
  </si>
  <si>
    <t>R$ 23.008,51</t>
  </si>
  <si>
    <t>R$ 30.923,29</t>
  </si>
  <si>
    <t>R$ 21.653,09</t>
  </si>
  <si>
    <t>R$ 12.338,63</t>
  </si>
  <si>
    <t>R$ 45.273,54</t>
  </si>
  <si>
    <t>R$ 8.223,17</t>
  </si>
  <si>
    <t>R$ 9.962,99</t>
  </si>
  <si>
    <t>R$ 36.920,58</t>
  </si>
  <si>
    <t>R$ 19.970,37</t>
  </si>
  <si>
    <t>R$ 36.681,90</t>
  </si>
  <si>
    <t>R$ 37.332,34</t>
  </si>
  <si>
    <t>R$ 43.287,65</t>
  </si>
  <si>
    <t>R$ 34.157,18</t>
  </si>
  <si>
    <t>R$ 36.867,35</t>
  </si>
  <si>
    <t>R$ 7.754,17</t>
  </si>
  <si>
    <t>R$ 31.488,78</t>
  </si>
  <si>
    <t>R$ 29.249,47</t>
  </si>
  <si>
    <t>R$ 10.947,44</t>
  </si>
  <si>
    <t>R$ 38.595,32</t>
  </si>
  <si>
    <t>R$ 51.433,78</t>
  </si>
  <si>
    <t>R$ 2.953,37</t>
  </si>
  <si>
    <t>R$ 35.426,28</t>
  </si>
  <si>
    <t>R$ 14.689,11</t>
  </si>
  <si>
    <t>R$ 48.900,42</t>
  </si>
  <si>
    <t>R$ 42.270,54</t>
  </si>
  <si>
    <t>R$ 48.422,52</t>
  </si>
  <si>
    <t>R$ 13.607,80</t>
  </si>
  <si>
    <t>R$ 11.556,78</t>
  </si>
  <si>
    <t>R$ 28.752,41</t>
  </si>
  <si>
    <t>R$ 14.016,74</t>
  </si>
  <si>
    <t>R$ 55.575,28</t>
  </si>
  <si>
    <t>R$ 12.163,55</t>
  </si>
  <si>
    <t>R$ 670,14</t>
  </si>
  <si>
    <t>R$ 31.612,51</t>
  </si>
  <si>
    <t>R$ 48.216,51</t>
  </si>
  <si>
    <t>R$ 4.603,77</t>
  </si>
  <si>
    <t>R$ 47.000,05</t>
  </si>
  <si>
    <t>R$ 29.932,66</t>
  </si>
  <si>
    <t>R$ 31.222,14</t>
  </si>
  <si>
    <t>R$ 7.305,51</t>
  </si>
  <si>
    <t>R$ 25.596,83</t>
  </si>
  <si>
    <t>R$ 40.860,46</t>
  </si>
  <si>
    <t>R$ 9.784,80</t>
  </si>
  <si>
    <t>R$ 5.733,32</t>
  </si>
  <si>
    <t>R$ 44.623,63</t>
  </si>
  <si>
    <t>R$ 38.058,35</t>
  </si>
  <si>
    <t>R$ 37.307,86</t>
  </si>
  <si>
    <t>R$ 51.696,04</t>
  </si>
  <si>
    <t>R$ 8.425,27</t>
  </si>
  <si>
    <t>R$ 18.388,08</t>
  </si>
  <si>
    <t>R$ 23.991,59</t>
  </si>
  <si>
    <t>R$ 7.980,71</t>
  </si>
  <si>
    <t>R$ 24.399,21</t>
  </si>
  <si>
    <t>R$ 3.064,20</t>
  </si>
  <si>
    <t>R$ 41.523,46</t>
  </si>
  <si>
    <t>R$ 14.505,56</t>
  </si>
  <si>
    <t>R$ 24.031,96</t>
  </si>
  <si>
    <t>R$ 32.751,26</t>
  </si>
  <si>
    <t>R$ 16.125,57</t>
  </si>
  <si>
    <t>R$ 5.447,78</t>
  </si>
  <si>
    <t>R$ 9.401,93</t>
  </si>
  <si>
    <t>R$ 13.813,78</t>
  </si>
  <si>
    <t>R$ 20.382,18</t>
  </si>
  <si>
    <t>R$ 16.830,43</t>
  </si>
  <si>
    <t>R$ 42.578,28</t>
  </si>
  <si>
    <t>R$ 26.795,08</t>
  </si>
  <si>
    <t>R$ 28.672,58</t>
  </si>
  <si>
    <t>R$ 23.968,35</t>
  </si>
  <si>
    <t>R$ 39.248,96</t>
  </si>
  <si>
    <t>R$ 31.095,77</t>
  </si>
  <si>
    <t>R$ 28.497,70</t>
  </si>
  <si>
    <t>R$ 48.537,66</t>
  </si>
  <si>
    <t>R$ 5.829,78</t>
  </si>
  <si>
    <t>R$ 47.630,86</t>
  </si>
  <si>
    <t>R$ 47.530,74</t>
  </si>
  <si>
    <t>R$ 2.062,57</t>
  </si>
  <si>
    <t>R$ 42.214,46</t>
  </si>
  <si>
    <t>R$ 12.882,37</t>
  </si>
  <si>
    <t>R$ 12.676,73</t>
  </si>
  <si>
    <t>R$ 3.772,07</t>
  </si>
  <si>
    <t>R$ 33.690,30</t>
  </si>
  <si>
    <t>R$ 47.107,46</t>
  </si>
  <si>
    <t>R$ 27.669,09</t>
  </si>
  <si>
    <t>R$ 29.843,04</t>
  </si>
  <si>
    <t>R$ 51.387,78</t>
  </si>
  <si>
    <t>R$ 24.526,48</t>
  </si>
  <si>
    <t>R$ 32.998,93</t>
  </si>
  <si>
    <t>R$ 8.573,31</t>
  </si>
  <si>
    <t>R$ 14.686,57</t>
  </si>
  <si>
    <t>R$ 46.378,79</t>
  </si>
  <si>
    <t>R$ 8.908,77</t>
  </si>
  <si>
    <t>R$ 32.683,13</t>
  </si>
  <si>
    <t>R$ 43.503,86</t>
  </si>
  <si>
    <t>R$ 46.178,65</t>
  </si>
  <si>
    <t>R$ 50.392,92</t>
  </si>
  <si>
    <t>R$ 22.912,73</t>
  </si>
  <si>
    <t>R$ 52.127,20</t>
  </si>
  <si>
    <t>R$ 29.140,34</t>
  </si>
  <si>
    <t>R$ 8.850,83</t>
  </si>
  <si>
    <t>R$ 16.229,36</t>
  </si>
  <si>
    <t>R$ 28.112,58</t>
  </si>
  <si>
    <t>R$ 1.309,60</t>
  </si>
  <si>
    <t>R$ 6.876,35</t>
  </si>
  <si>
    <t>R$ 49.033,25</t>
  </si>
  <si>
    <t>R$ 14.654,33</t>
  </si>
  <si>
    <t>R$ 1.728,57</t>
  </si>
  <si>
    <t>R$ 34.712,50</t>
  </si>
  <si>
    <t>R$ 32.348,11</t>
  </si>
  <si>
    <t>R$ 8.576,84</t>
  </si>
  <si>
    <t>R$ 11.904,04</t>
  </si>
  <si>
    <t>R$ 11.188,83</t>
  </si>
  <si>
    <t>R$ 9.958,66</t>
  </si>
  <si>
    <t>R$ 31.753,22</t>
  </si>
  <si>
    <t>R$ 31.001,67</t>
  </si>
  <si>
    <t>R$ 40.722,76</t>
  </si>
  <si>
    <t>R$ 11.335,85</t>
  </si>
  <si>
    <t>R$ 18.033,37</t>
  </si>
  <si>
    <t>R$ 32.774,79</t>
  </si>
  <si>
    <t>R$ 39.944,92</t>
  </si>
  <si>
    <t>R$ 12.028,28</t>
  </si>
  <si>
    <t>R$ 11.615,28</t>
  </si>
  <si>
    <t>R$ 9.347,45</t>
  </si>
  <si>
    <t>R$ 11.779,40</t>
  </si>
  <si>
    <t>R$ 31.883,05</t>
  </si>
  <si>
    <t>R$ 11.946,22</t>
  </si>
  <si>
    <t>R$ 36.735,33</t>
  </si>
  <si>
    <t>R$ 44.390,08</t>
  </si>
  <si>
    <t>R$ 38.637,75</t>
  </si>
  <si>
    <t>R$ 39.508,62</t>
  </si>
  <si>
    <t>R$ 45.591,35</t>
  </si>
  <si>
    <t>R$ 766,54</t>
  </si>
  <si>
    <t>R$ 3.427,43</t>
  </si>
  <si>
    <t>R$ 11.050,87</t>
  </si>
  <si>
    <t>R$ 26.468,81</t>
  </si>
  <si>
    <t>R$ 10.213,98</t>
  </si>
  <si>
    <t>R$ 19.238,68</t>
  </si>
  <si>
    <t>R$ 4.522,34</t>
  </si>
  <si>
    <t>R$ 35.636,90</t>
  </si>
  <si>
    <t>R$ 34.427,91</t>
  </si>
  <si>
    <t>R$ 39.380,28</t>
  </si>
  <si>
    <t>R$ 52.344,55</t>
  </si>
  <si>
    <t>R$ 46.198,29</t>
  </si>
  <si>
    <t>R$ 35.564,06</t>
  </si>
  <si>
    <t>R$ 29.025,28</t>
  </si>
  <si>
    <t>R$ 11.295,84</t>
  </si>
  <si>
    <t>R$ 22.969,09</t>
  </si>
  <si>
    <t>R$ 37.714,18</t>
  </si>
  <si>
    <t>R$ 25.469,98</t>
  </si>
  <si>
    <t>R$ 14.816,01</t>
  </si>
  <si>
    <t>R$ 6.506,46</t>
  </si>
  <si>
    <t>R$ 41.986,51</t>
  </si>
  <si>
    <t>R$ 18.345,48</t>
  </si>
  <si>
    <t>R$ 54.448,96</t>
  </si>
  <si>
    <t>R$ 2.267,71</t>
  </si>
  <si>
    <t>R$ 21.293,57</t>
  </si>
  <si>
    <t>R$ 4.325,93</t>
  </si>
  <si>
    <t>R$ 43.679,81</t>
  </si>
  <si>
    <t>R$ 28.223,19</t>
  </si>
  <si>
    <t>R$ 33.505,24</t>
  </si>
  <si>
    <t>R$ 29.205,41</t>
  </si>
  <si>
    <t>R$ 44.779,39</t>
  </si>
  <si>
    <t>R$ 11.604,42</t>
  </si>
  <si>
    <t>R$ 54.534,39</t>
  </si>
  <si>
    <t>R$ 40.425,37</t>
  </si>
  <si>
    <t>R$ 9.389,11</t>
  </si>
  <si>
    <t>R$ 32.554,37</t>
  </si>
  <si>
    <t>R$ 14.722,60</t>
  </si>
  <si>
    <t>R$ 24.781,99</t>
  </si>
  <si>
    <t>R$ 21.948,66</t>
  </si>
  <si>
    <t>R$ 19.803,55</t>
  </si>
  <si>
    <t>R$ 9.376,24</t>
  </si>
  <si>
    <t>R$ 12.954,87</t>
  </si>
  <si>
    <t>R$ 45.137,55</t>
  </si>
  <si>
    <t>R$ 40.831,76</t>
  </si>
  <si>
    <t>R$ 21.517,28</t>
  </si>
  <si>
    <t>R$ 36.516,45</t>
  </si>
  <si>
    <t>R$ 4.956,57</t>
  </si>
  <si>
    <t>R$ 51.742,68</t>
  </si>
  <si>
    <t>R$ 9.835,64</t>
  </si>
  <si>
    <t>R$ 32.300,28</t>
  </si>
  <si>
    <t>R$ 9.533,56</t>
  </si>
  <si>
    <t>R$ 28.842,40</t>
  </si>
  <si>
    <t>R$ 29.911,79</t>
  </si>
  <si>
    <t>R$ 39.818,13</t>
  </si>
  <si>
    <t>R$ 37.215,75</t>
  </si>
  <si>
    <t>R$ 32.760,14</t>
  </si>
  <si>
    <t>R$ 15.923,93</t>
  </si>
  <si>
    <t>R$ 19.018,62</t>
  </si>
  <si>
    <t>R$ 33.513,52</t>
  </si>
  <si>
    <t>R$ 26.929,25</t>
  </si>
  <si>
    <t>R$ 15.197,67</t>
  </si>
  <si>
    <t>R$ 24.231,23</t>
  </si>
  <si>
    <t>R$ 35.488,52</t>
  </si>
  <si>
    <t>R$ 22.356,76</t>
  </si>
  <si>
    <t>R$ 26.481,98</t>
  </si>
  <si>
    <t>R$ 3.318,09</t>
  </si>
  <si>
    <t>R$ 7.388,58</t>
  </si>
  <si>
    <t>R$ 18.975,31</t>
  </si>
  <si>
    <t>R$ 32.071,72</t>
  </si>
  <si>
    <t>R$ 46.856,79</t>
  </si>
  <si>
    <t>R$ 27.050,03</t>
  </si>
  <si>
    <t>R$ 45.617,11</t>
  </si>
  <si>
    <t>R$ 5.743,73</t>
  </si>
  <si>
    <t>R$ 3.257,21</t>
  </si>
  <si>
    <t>R$ 16.625,52</t>
  </si>
  <si>
    <t>R$ 36.232,31</t>
  </si>
  <si>
    <t>R$ 29.775,38</t>
  </si>
  <si>
    <t>R$ 14.264,38</t>
  </si>
  <si>
    <t>R$ 2.230,34</t>
  </si>
  <si>
    <t>R$ 48.570,40</t>
  </si>
  <si>
    <t>R$ 48.317,40</t>
  </si>
  <si>
    <t>R$ 36.046,48</t>
  </si>
  <si>
    <t>R$ 33.351,56</t>
  </si>
  <si>
    <t>R$ 18.528,99</t>
  </si>
  <si>
    <t>R$ 35.828,69</t>
  </si>
  <si>
    <t>R$ 1.351,57</t>
  </si>
  <si>
    <t>R$ 31.004,19</t>
  </si>
  <si>
    <t>R$ 17.213,73</t>
  </si>
  <si>
    <t>R$ 40.104,01</t>
  </si>
  <si>
    <t>R$ 24.145,98</t>
  </si>
  <si>
    <t>R$ 4.882,90</t>
  </si>
  <si>
    <t>R$ 23.182,73</t>
  </si>
  <si>
    <t>R$ 36.173,81</t>
  </si>
  <si>
    <t>R$ 9.354,37</t>
  </si>
  <si>
    <t>R$ 9.625,11</t>
  </si>
  <si>
    <t>R$ 2.655,42</t>
  </si>
  <si>
    <t>R$ 37.495,47</t>
  </si>
  <si>
    <t>R$ 22.126,27</t>
  </si>
  <si>
    <t>R$ 41.726,67</t>
  </si>
  <si>
    <t>R$ 36.411,17</t>
  </si>
  <si>
    <t>R$ 15.958,59</t>
  </si>
  <si>
    <t>R$ 24.915,02</t>
  </si>
  <si>
    <t>R$ 13.449,73</t>
  </si>
  <si>
    <t>R$ 26.112,12</t>
  </si>
  <si>
    <t>R$ 34.757,16</t>
  </si>
  <si>
    <t>R$ 29.263,41</t>
  </si>
  <si>
    <t>R$ 16.697,14</t>
  </si>
  <si>
    <t>R$ 14.918,46</t>
  </si>
  <si>
    <t>R$ 34.618,93</t>
  </si>
  <si>
    <t>R$ 36.013,79</t>
  </si>
  <si>
    <t>R$ 30.610,49</t>
  </si>
  <si>
    <t>R$ 41.043,59</t>
  </si>
  <si>
    <t>R$ 31.590,32</t>
  </si>
  <si>
    <t>R$ 17.564,84</t>
  </si>
  <si>
    <t>R$ 6.529,15</t>
  </si>
  <si>
    <t>R$ 5.856,42</t>
  </si>
  <si>
    <t>R$ 55.737,57</t>
  </si>
  <si>
    <t>R$ 40.153,39</t>
  </si>
  <si>
    <t>R$ 18.251,71</t>
  </si>
  <si>
    <t>R$ 30.720,73</t>
  </si>
  <si>
    <t>R$ 12.147,20</t>
  </si>
  <si>
    <t>R$ 24.338,61</t>
  </si>
  <si>
    <t>R$ 2.575,37</t>
  </si>
  <si>
    <t>R$ 50.265,72</t>
  </si>
  <si>
    <t>R$ 46.040,71</t>
  </si>
  <si>
    <t>R$ 2.366,17</t>
  </si>
  <si>
    <t>R$ 40.656,59</t>
  </si>
  <si>
    <t>R$ 30.674,68</t>
  </si>
  <si>
    <t>R$ 25.341,71</t>
  </si>
  <si>
    <t>R$ 10.576,88</t>
  </si>
  <si>
    <t>R$ 7.012,24</t>
  </si>
  <si>
    <t>R$ 860,50</t>
  </si>
  <si>
    <t>R$ 46.226,89</t>
  </si>
  <si>
    <t>R$ 7.339,78</t>
  </si>
  <si>
    <t>R$ 25.487,01</t>
  </si>
  <si>
    <t>R$ 14.170,27</t>
  </si>
  <si>
    <t>R$ 35.050,79</t>
  </si>
  <si>
    <t>R$ 2.380,84</t>
  </si>
  <si>
    <t>R$ 45.213,48</t>
  </si>
  <si>
    <t>R$ 45.460,91</t>
  </si>
  <si>
    <t>R$ 39.415,45</t>
  </si>
  <si>
    <t>R$ 3.671,33</t>
  </si>
  <si>
    <t>R$ 29.050,71</t>
  </si>
  <si>
    <t>R$ 35.582,44</t>
  </si>
  <si>
    <t>R$ 8.416,58</t>
  </si>
  <si>
    <t>R$ 41.191,42</t>
  </si>
  <si>
    <t>R$ 2.884,30</t>
  </si>
  <si>
    <t>R$ 51.368,33</t>
  </si>
  <si>
    <t>R$ 3.911,44</t>
  </si>
  <si>
    <t>R$ 47.547,76</t>
  </si>
  <si>
    <t>R$ 3.533,58</t>
  </si>
  <si>
    <t>R$ 42.718,09</t>
  </si>
  <si>
    <t>R$ 39.735,71</t>
  </si>
  <si>
    <t>R$ 40.814,80</t>
  </si>
  <si>
    <t>R$ 3.919,57</t>
  </si>
  <si>
    <t>R$ 13.410,56</t>
  </si>
  <si>
    <t>R$ 8.970,80</t>
  </si>
  <si>
    <t>R$ 31.998,34</t>
  </si>
  <si>
    <t>R$ 1.428,39</t>
  </si>
  <si>
    <t>R$ 2.319,04</t>
  </si>
  <si>
    <t>R$ 24.587,34</t>
  </si>
  <si>
    <t>R$ 6.472,64</t>
  </si>
  <si>
    <t>R$ 14.292,28</t>
  </si>
  <si>
    <t>R$ 25.336,97</t>
  </si>
  <si>
    <t>R$ 44.467,02</t>
  </si>
  <si>
    <t>R$ 39.149,15</t>
  </si>
  <si>
    <t>R$ 22.446,92</t>
  </si>
  <si>
    <t>R$ 34.668,01</t>
  </si>
  <si>
    <t>R$ 21.444,28</t>
  </si>
  <si>
    <t>R$ 11.601,57</t>
  </si>
  <si>
    <t>R$ 10.773,31</t>
  </si>
  <si>
    <t>R$ 52.183,89</t>
  </si>
  <si>
    <t>R$ 35.375,57</t>
  </si>
  <si>
    <t>R$ 55.315,72</t>
  </si>
  <si>
    <t>R$ 15.499,26</t>
  </si>
  <si>
    <t>R$ 8.257,18</t>
  </si>
  <si>
    <t>R$ 1.071,41</t>
  </si>
  <si>
    <t>R$ 1.741,06</t>
  </si>
  <si>
    <t>R$ 6.767,28</t>
  </si>
  <si>
    <t>R$ 5.748,00</t>
  </si>
  <si>
    <t>R$ 3.194,41</t>
  </si>
  <si>
    <t>R$ 24.413,41</t>
  </si>
  <si>
    <t>R$ 42.813,14</t>
  </si>
  <si>
    <t>R$ 28.624,60</t>
  </si>
  <si>
    <t>R$ 41.879,31</t>
  </si>
  <si>
    <t>R$ 33.918,51</t>
  </si>
  <si>
    <t>R$ 37.403,19</t>
  </si>
  <si>
    <t>R$ 21.857,40</t>
  </si>
  <si>
    <t>R$ 49.627,52</t>
  </si>
  <si>
    <t>R$ 2.411,18</t>
  </si>
  <si>
    <t>R$ 17.139,88</t>
  </si>
  <si>
    <t>R$ 14.743,89</t>
  </si>
  <si>
    <t>R$ 49.533,35</t>
  </si>
  <si>
    <t>R$ 15.523,32</t>
  </si>
  <si>
    <t>R$ 27.235,69</t>
  </si>
  <si>
    <t>R$ 7.258,82</t>
  </si>
  <si>
    <t>R$ 12.267,04</t>
  </si>
  <si>
    <t>R$ 13.922,31</t>
  </si>
  <si>
    <t>R$ 2.609,34</t>
  </si>
  <si>
    <t>R$ 12.591,30</t>
  </si>
  <si>
    <t>R$ 28.022,48</t>
  </si>
  <si>
    <t>R$ 41.354,58</t>
  </si>
  <si>
    <t>R$ 15.566,22</t>
  </si>
  <si>
    <t>R$ 39.899,59</t>
  </si>
  <si>
    <t>R$ 29.189,23</t>
  </si>
  <si>
    <t>R$ 51.813,41</t>
  </si>
  <si>
    <t>R$ 1.616,64</t>
  </si>
  <si>
    <t>R$ 46.551,89</t>
  </si>
  <si>
    <t>R$ 12.789,81</t>
  </si>
  <si>
    <t>R$ 49.108,95</t>
  </si>
  <si>
    <t>R$ 35.980,01</t>
  </si>
  <si>
    <t>R$ 31.854,00</t>
  </si>
  <si>
    <t>R$ 39.347,63</t>
  </si>
  <si>
    <t>R$ 9.952,54</t>
  </si>
  <si>
    <t>R$ 8.346,45</t>
  </si>
  <si>
    <t>R$ 643,41</t>
  </si>
  <si>
    <t>R$ 24.142,58</t>
  </si>
  <si>
    <t>R$ 29.047,52</t>
  </si>
  <si>
    <t>R$ 3.917,58</t>
  </si>
  <si>
    <t>R$ 19.320,01</t>
  </si>
  <si>
    <t>R$ 6.276,15</t>
  </si>
  <si>
    <t>R$ 16.206,91</t>
  </si>
  <si>
    <t>R$ 8.317,48</t>
  </si>
  <si>
    <t>R$ 40.715,28</t>
  </si>
  <si>
    <t>R$ 35.032,22</t>
  </si>
  <si>
    <t>R$ 12.970,73</t>
  </si>
  <si>
    <t>R$ 43.437,61</t>
  </si>
  <si>
    <t>R$ 40.497,67</t>
  </si>
  <si>
    <t>R$ 21.889,06</t>
  </si>
  <si>
    <t>R$ 29.795,06</t>
  </si>
  <si>
    <t>R$ 43.812,37</t>
  </si>
  <si>
    <t>R$ 16.962,32</t>
  </si>
  <si>
    <t>R$ 3.701,17</t>
  </si>
  <si>
    <t>R$ 20.199,35</t>
  </si>
  <si>
    <t>R$ 11.787,04</t>
  </si>
  <si>
    <t>R$ 25.884,59</t>
  </si>
  <si>
    <t>R$ 9.302,57</t>
  </si>
  <si>
    <t>R$ 15.271,43</t>
  </si>
  <si>
    <t>R$ 40.809,94</t>
  </si>
  <si>
    <t>R$ 26.620,05</t>
  </si>
  <si>
    <t>R$ 43.922,72</t>
  </si>
  <si>
    <t>R$ 2.102,06</t>
  </si>
  <si>
    <t>R$ 30.477,91</t>
  </si>
  <si>
    <t>R$ 36.849,16</t>
  </si>
  <si>
    <t>R$ 44.335,56</t>
  </si>
  <si>
    <t>R$ 40.544,18</t>
  </si>
  <si>
    <t>R$ 23.731,08</t>
  </si>
  <si>
    <t>R$ 39.048,47</t>
  </si>
  <si>
    <t>R$ 37.128,94</t>
  </si>
  <si>
    <t>R$ 31.611,58</t>
  </si>
  <si>
    <t>R$ 18.366,06</t>
  </si>
  <si>
    <t>R$ 13.373,96</t>
  </si>
  <si>
    <t>R$ 34.381,63</t>
  </si>
  <si>
    <t>R$ 30.755,61</t>
  </si>
  <si>
    <t>R$ 52.198,97</t>
  </si>
  <si>
    <t>R$ 46.812,43</t>
  </si>
  <si>
    <t>R$ 1.339,03</t>
  </si>
  <si>
    <t>R$ 47.015,50</t>
  </si>
  <si>
    <t>R$ 25.185,28</t>
  </si>
  <si>
    <t>R$ 586,81</t>
  </si>
  <si>
    <t>R$ 42.550,44</t>
  </si>
  <si>
    <t>R$ 50.366,41</t>
  </si>
  <si>
    <t>R$ 25.433,51</t>
  </si>
  <si>
    <t>R$ 42.282,95</t>
  </si>
  <si>
    <t>R$ 19.139,76</t>
  </si>
  <si>
    <t>R$ 4.809,15</t>
  </si>
  <si>
    <t>R$ 27.498,61</t>
  </si>
  <si>
    <t>R$ 8.170,37</t>
  </si>
  <si>
    <t>R$ 9.864,31</t>
  </si>
  <si>
    <t>R$ 819,30</t>
  </si>
  <si>
    <t>R$ 48.002,31</t>
  </si>
  <si>
    <t>R$ 2.314,88</t>
  </si>
  <si>
    <t>R$ 5.909,57</t>
  </si>
  <si>
    <t>R$ 25.572,34</t>
  </si>
  <si>
    <t>R$ 43.693,64</t>
  </si>
  <si>
    <t>R$ 43.808,14</t>
  </si>
  <si>
    <t>R$ 24.884,94</t>
  </si>
  <si>
    <t>R$ 35.102,70</t>
  </si>
  <si>
    <t>R$ 36.730,37</t>
  </si>
  <si>
    <t>R$ 11.519,69</t>
  </si>
  <si>
    <t>R$ 25.617,24</t>
  </si>
  <si>
    <t>R$ 9.879,14</t>
  </si>
  <si>
    <t>R$ 18.894,80</t>
  </si>
  <si>
    <t>R$ 733,44</t>
  </si>
  <si>
    <t>R$ 1.811,78</t>
  </si>
  <si>
    <t>R$ 4.027,86</t>
  </si>
  <si>
    <t>R$ 14.168,03</t>
  </si>
  <si>
    <t>R$ 6.820,08</t>
  </si>
  <si>
    <t>R$ 48.963,50</t>
  </si>
  <si>
    <t>R$ 4.586,96</t>
  </si>
  <si>
    <t>R$ 47.405,59</t>
  </si>
  <si>
    <t>R$ 34.993,81</t>
  </si>
  <si>
    <t>R$ 3.388,31</t>
  </si>
  <si>
    <t>R$ 12.093,65</t>
  </si>
  <si>
    <t>R$ 9.327,02</t>
  </si>
  <si>
    <t>R$ 22.073,45</t>
  </si>
  <si>
    <t>R$ 5.959,67</t>
  </si>
  <si>
    <t>R$ 39.362,39</t>
  </si>
  <si>
    <t>R$ 45.809,51</t>
  </si>
  <si>
    <t>R$ 26.838,14</t>
  </si>
  <si>
    <t>R$ 50.927,46</t>
  </si>
  <si>
    <t>R$ 49.599,68</t>
  </si>
  <si>
    <t>R$ 32.875,76</t>
  </si>
  <si>
    <t>R$ 8.806,03</t>
  </si>
  <si>
    <t>R$ 24.844,99</t>
  </si>
  <si>
    <t>R$ 26.225,71</t>
  </si>
  <si>
    <t>R$ 40.823,14</t>
  </si>
  <si>
    <t>R$ 55.297,06</t>
  </si>
  <si>
    <t>R$ 2.669,74</t>
  </si>
  <si>
    <t>R$ 53.385,91</t>
  </si>
  <si>
    <t>R$ 35.301,88</t>
  </si>
  <si>
    <t>R$ 11.238,23</t>
  </si>
  <si>
    <t>R$ 37.234,78</t>
  </si>
  <si>
    <t>R$ 29.722,19</t>
  </si>
  <si>
    <t>R$ 3.740,63</t>
  </si>
  <si>
    <t>R$ 26.666,16</t>
  </si>
  <si>
    <t>R$ 2.727,45</t>
  </si>
  <si>
    <t>R$ 35.041,39</t>
  </si>
  <si>
    <t>R$ 45.687,45</t>
  </si>
  <si>
    <t>R$ 41.123,36</t>
  </si>
  <si>
    <t>R$ 4.272,97</t>
  </si>
  <si>
    <t>R$ 20.013,42</t>
  </si>
  <si>
    <t>R$ 8.601,20</t>
  </si>
  <si>
    <t>R$ 47.694,28</t>
  </si>
  <si>
    <t>R$ 12.195,14</t>
  </si>
  <si>
    <t>R$ 37.486,31</t>
  </si>
  <si>
    <t>R$ 10.946,43</t>
  </si>
  <si>
    <t>R$ 45.324,07</t>
  </si>
  <si>
    <t>R$ 21.739,14</t>
  </si>
  <si>
    <t>R$ 50.950,84</t>
  </si>
  <si>
    <t>R$ 17.806,85</t>
  </si>
  <si>
    <t>R$ 10.490,85</t>
  </si>
  <si>
    <t>R$ 48.539,52</t>
  </si>
  <si>
    <t>R$ 39.697,31</t>
  </si>
  <si>
    <t>R$ 29.241,63</t>
  </si>
  <si>
    <t>R$ 34.956,11</t>
  </si>
  <si>
    <t>R$ 6.504,27</t>
  </si>
  <si>
    <t>R$ 6.179,92</t>
  </si>
  <si>
    <t>R$ 45.012,73</t>
  </si>
  <si>
    <t>R$ 22.976,17</t>
  </si>
  <si>
    <t>R$ 40.285,71</t>
  </si>
  <si>
    <t>R$ 49.775,37</t>
  </si>
  <si>
    <t>R$ 34.519,18</t>
  </si>
  <si>
    <t>R$ 40.904,22</t>
  </si>
  <si>
    <t>R$ 4.976,41</t>
  </si>
  <si>
    <t>R$ 48.254,06</t>
  </si>
  <si>
    <t>R$ 2.003,32</t>
  </si>
  <si>
    <t>R$ 5.102,47</t>
  </si>
  <si>
    <t>R$ 54.806,49</t>
  </si>
  <si>
    <t>R$ 12.430,24</t>
  </si>
  <si>
    <t>R$ 3.506,19</t>
  </si>
  <si>
    <t>R$ 34.979,01</t>
  </si>
  <si>
    <t>R$ 38.157,77</t>
  </si>
  <si>
    <t>R$ 8.532,87</t>
  </si>
  <si>
    <t>R$ 6.930,35</t>
  </si>
  <si>
    <t>R$ 37.318,00</t>
  </si>
  <si>
    <t>R$ 5.067,56</t>
  </si>
  <si>
    <t>R$ 5.724,36</t>
  </si>
  <si>
    <t>R$ 56.099,05</t>
  </si>
  <si>
    <t>R$ 42.336,64</t>
  </si>
  <si>
    <t>R$ 48.124,42</t>
  </si>
  <si>
    <t>R$ 34.010,85</t>
  </si>
  <si>
    <t>R$ 40.384,47</t>
  </si>
  <si>
    <t>R$ 36.911,86</t>
  </si>
  <si>
    <t>R$ 46.910,07</t>
  </si>
  <si>
    <t>R$ 36.936,91</t>
  </si>
  <si>
    <t>R$ 19.903,91</t>
  </si>
  <si>
    <t>R$ 17.681,32</t>
  </si>
  <si>
    <t>R$ 2.249,16</t>
  </si>
  <si>
    <t>R$ 28.135,02</t>
  </si>
  <si>
    <t>R$ 11.111,68</t>
  </si>
  <si>
    <t>R$ 12.198,49</t>
  </si>
  <si>
    <t>R$ 37.192,90</t>
  </si>
  <si>
    <t>R$ 46.087,90</t>
  </si>
  <si>
    <t>R$ 13.778,79</t>
  </si>
  <si>
    <t>R$ 2.551,98</t>
  </si>
  <si>
    <t>R$ 31.240,30</t>
  </si>
  <si>
    <t>R$ 25.588,46</t>
  </si>
  <si>
    <t>R$ 44.430,33</t>
  </si>
  <si>
    <t>R$ 22.456,50</t>
  </si>
  <si>
    <t>R$ 42.409,10</t>
  </si>
  <si>
    <t>R$ 2.168,55</t>
  </si>
  <si>
    <t>R$ 30.615,10</t>
  </si>
  <si>
    <t>R$ 11.272,11</t>
  </si>
  <si>
    <t>R$ 40.444,40</t>
  </si>
  <si>
    <t>R$ 13.771,93</t>
  </si>
  <si>
    <t>R$ 20.452,94</t>
  </si>
  <si>
    <t>R$ 43.092,50</t>
  </si>
  <si>
    <t>R$ 805,19</t>
  </si>
  <si>
    <t>R$ 42.945,89</t>
  </si>
  <si>
    <t>R$ 37.307,89</t>
  </si>
  <si>
    <t>R$ 39.373,81</t>
  </si>
  <si>
    <t>R$ 57.334,23</t>
  </si>
  <si>
    <t>R$ 19.809,21</t>
  </si>
  <si>
    <t>R$ 6.421,28</t>
  </si>
  <si>
    <t>R$ 5.230,18</t>
  </si>
  <si>
    <t>R$ 25.595,93</t>
  </si>
  <si>
    <t>R$ 10.805,21</t>
  </si>
  <si>
    <t>R$ 28.127,51</t>
  </si>
  <si>
    <t>R$ 18.816,79</t>
  </si>
  <si>
    <t>R$ 28.023,39</t>
  </si>
  <si>
    <t>R$ 13.873,38</t>
  </si>
  <si>
    <t>R$ 32.366,25</t>
  </si>
  <si>
    <t>R$ 21.435,01</t>
  </si>
  <si>
    <t>R$ 35.757,35</t>
  </si>
  <si>
    <t>R$ 6.288,09</t>
  </si>
  <si>
    <t>R$ 23.347,46</t>
  </si>
  <si>
    <t>R$ 29.786,10</t>
  </si>
  <si>
    <t>R$ 8.329,46</t>
  </si>
  <si>
    <t>R$ 31.517,35</t>
  </si>
  <si>
    <t>R$ 52.867,69</t>
  </si>
  <si>
    <t>R$ 49.306,15</t>
  </si>
  <si>
    <t>R$ 31.381,49</t>
  </si>
  <si>
    <t>R$ 52.773,15</t>
  </si>
  <si>
    <t>R$ 43.038,29</t>
  </si>
  <si>
    <t>R$ 15.595,01</t>
  </si>
  <si>
    <t>R$ 10.410,64</t>
  </si>
  <si>
    <t>R$ 14.363,37</t>
  </si>
  <si>
    <t>R$ 25.309,32</t>
  </si>
  <si>
    <t>R$ 15.835,39</t>
  </si>
  <si>
    <t>R$ 3.769,61</t>
  </si>
  <si>
    <t>R$ 2.064,08</t>
  </si>
  <si>
    <t>R$ 12.095,87</t>
  </si>
  <si>
    <t>R$ 31.113,97</t>
  </si>
  <si>
    <t>R$ 37.346,86</t>
  </si>
  <si>
    <t>R$ 9.084,56</t>
  </si>
  <si>
    <t>R$ 44.223,40</t>
  </si>
  <si>
    <t>R$ 2.382,24</t>
  </si>
  <si>
    <t>R$ 31.674,66</t>
  </si>
  <si>
    <t>R$ 31.184,67</t>
  </si>
  <si>
    <t>R$ 5.440,02</t>
  </si>
  <si>
    <t>R$ 31.890,37</t>
  </si>
  <si>
    <t>R$ 50.130,23</t>
  </si>
  <si>
    <t>R$ 21.163,27</t>
  </si>
  <si>
    <t>R$ 6.066,01</t>
  </si>
  <si>
    <t>R$ 5.871,88</t>
  </si>
  <si>
    <t>R$ 40.520,60</t>
  </si>
  <si>
    <t>R$ 16.828,78</t>
  </si>
  <si>
    <t>R$ 26.774,34</t>
  </si>
  <si>
    <t>R$ 46.378,01</t>
  </si>
  <si>
    <t>R$ 27.105,47</t>
  </si>
  <si>
    <t>R$ 42.613,16</t>
  </si>
  <si>
    <t>R$ 1.112,16</t>
  </si>
  <si>
    <t>R$ 1.427,39</t>
  </si>
  <si>
    <t>R$ 49.122,72</t>
  </si>
  <si>
    <t>R$ 25.231,77</t>
  </si>
  <si>
    <t>R$ 1.987,27</t>
  </si>
  <si>
    <t>R$ 40.758,72</t>
  </si>
  <si>
    <t>R$ 35.137,35</t>
  </si>
  <si>
    <t>R$ 57.568,53</t>
  </si>
  <si>
    <t>R$ 12.041,86</t>
  </si>
  <si>
    <t>R$ 28.461,50</t>
  </si>
  <si>
    <t>R$ 8.596,86</t>
  </si>
  <si>
    <t>R$ 54.306,13</t>
  </si>
  <si>
    <t>R$ 58.466,64</t>
  </si>
  <si>
    <t>R$ 38.748,04</t>
  </si>
  <si>
    <t>R$ 1.745,06</t>
  </si>
  <si>
    <t>R$ 34.457,44</t>
  </si>
  <si>
    <t>R$ 37.616,59</t>
  </si>
  <si>
    <t>R$ 29.881,23</t>
  </si>
  <si>
    <t>R$ 2.597,15</t>
  </si>
  <si>
    <t>R$ 52.751,14</t>
  </si>
  <si>
    <t>R$ 2.090,15</t>
  </si>
  <si>
    <t>R$ 15.760,50</t>
  </si>
  <si>
    <t>R$ 23.082,48</t>
  </si>
  <si>
    <t>R$ 43.431,72</t>
  </si>
  <si>
    <t>R$ 41.373,04</t>
  </si>
  <si>
    <t>R$ 5.155,91</t>
  </si>
  <si>
    <t>R$ 51.076,55</t>
  </si>
  <si>
    <t>R$ 52.431,76</t>
  </si>
  <si>
    <t>R$ 11.991,95</t>
  </si>
  <si>
    <t>R$ 52.852,48</t>
  </si>
  <si>
    <t>R$ 3.034,12</t>
  </si>
  <si>
    <t>R$ 23.204,94</t>
  </si>
  <si>
    <t>R$ 35.402,11</t>
  </si>
  <si>
    <t>R$ 43.927,20</t>
  </si>
  <si>
    <t>R$ 2.230,19</t>
  </si>
  <si>
    <t>R$ 7.419,01</t>
  </si>
  <si>
    <t>R$ 35.999,79</t>
  </si>
  <si>
    <t>R$ 32.100,25</t>
  </si>
  <si>
    <t>R$ 5.223,35</t>
  </si>
  <si>
    <t>R$ 34.700,64</t>
  </si>
  <si>
    <t>R$ 13.616,69</t>
  </si>
  <si>
    <t>R$ 46.687,24</t>
  </si>
  <si>
    <t>R$ 15.792,51</t>
  </si>
  <si>
    <t>R$ 41.560,27</t>
  </si>
  <si>
    <t>R$ 33.569,86</t>
  </si>
  <si>
    <t>R$ 27.367,28</t>
  </si>
  <si>
    <t>R$ 45.704,93</t>
  </si>
  <si>
    <t>R$ 8.057,44</t>
  </si>
  <si>
    <t>R$ 4.192,29</t>
  </si>
  <si>
    <t>R$ 12.879,11</t>
  </si>
  <si>
    <t>R$ 2.444,59</t>
  </si>
  <si>
    <t>R$ 54.212,39</t>
  </si>
  <si>
    <t>R$ 10.618,21</t>
  </si>
  <si>
    <t>R$ 41.771,77</t>
  </si>
  <si>
    <t>R$ 9.519,26</t>
  </si>
  <si>
    <t>R$ 47.316,43</t>
  </si>
  <si>
    <t>R$ 21.029,66</t>
  </si>
  <si>
    <t>R$ 32.451,70</t>
  </si>
  <si>
    <t>R$ 40.120,30</t>
  </si>
  <si>
    <t>R$ 33.704,90</t>
  </si>
  <si>
    <t>R$ 26.004,33</t>
  </si>
  <si>
    <t>R$ 33.150,23</t>
  </si>
  <si>
    <t>R$ 20.499,51</t>
  </si>
  <si>
    <t>R$ 29.551,65</t>
  </si>
  <si>
    <t>R$ 13.808,49</t>
  </si>
  <si>
    <t>R$ 37.823,00</t>
  </si>
  <si>
    <t>R$ 2.147,54</t>
  </si>
  <si>
    <t>R$ 18.051,93</t>
  </si>
  <si>
    <t>R$ 34.786,43</t>
  </si>
  <si>
    <t>R$ 35.593,55</t>
  </si>
  <si>
    <t>R$ 7.815,97</t>
  </si>
  <si>
    <t>R$ 23.058,25</t>
  </si>
  <si>
    <t>R$ 21.692,14</t>
  </si>
  <si>
    <t>R$ 43.464,29</t>
  </si>
  <si>
    <t>R$ 10.162,57</t>
  </si>
  <si>
    <t>R$ 9.411,04</t>
  </si>
  <si>
    <t>R$ 31.329,44</t>
  </si>
  <si>
    <t>R$ 18.895,48</t>
  </si>
  <si>
    <t>R$ 27.835,52</t>
  </si>
  <si>
    <t>R$ 37.469,26</t>
  </si>
  <si>
    <t>R$ 12.134,35</t>
  </si>
  <si>
    <t>R$ 5.398,32</t>
  </si>
  <si>
    <t>R$ 39.450,49</t>
  </si>
  <si>
    <t>R$ 43.336,62</t>
  </si>
  <si>
    <t>R$ 43.691,69</t>
  </si>
  <si>
    <t>R$ 50.913,34</t>
  </si>
  <si>
    <t>R$ 38.208,30</t>
  </si>
  <si>
    <t>R$ 2.748,93</t>
  </si>
  <si>
    <t>R$ 38.194,66</t>
  </si>
  <si>
    <t>R$ 47.946,21</t>
  </si>
  <si>
    <t>R$ 39.157,84</t>
  </si>
  <si>
    <t>R$ 29.722,11</t>
  </si>
  <si>
    <t>R$ 33.109,75</t>
  </si>
  <si>
    <t>R$ 46.636,51</t>
  </si>
  <si>
    <t>R$ 38.927,18</t>
  </si>
  <si>
    <t>R$ 4.802,65</t>
  </si>
  <si>
    <t>R$ 45.582,02</t>
  </si>
  <si>
    <t>R$ 37.905,21</t>
  </si>
  <si>
    <t>R$ 9.907,81</t>
  </si>
  <si>
    <t>R$ 48.993,45</t>
  </si>
  <si>
    <t>R$ 20.265,73</t>
  </si>
  <si>
    <t>R$ 40.065,38</t>
  </si>
  <si>
    <t>R$ 8.489,17</t>
  </si>
  <si>
    <t>R$ 45.882,13</t>
  </si>
  <si>
    <t>R$ 30.678,91</t>
  </si>
  <si>
    <t>R$ 6.556,43</t>
  </si>
  <si>
    <t>R$ 16.672,07</t>
  </si>
  <si>
    <t>R$ 33.325,41</t>
  </si>
  <si>
    <t>R$ 25.221,42</t>
  </si>
  <si>
    <t>R$ 40.023,82</t>
  </si>
  <si>
    <t>R$ 46.926,84</t>
  </si>
  <si>
    <t>R$ 9.244,23</t>
  </si>
  <si>
    <t>R$ 607,80</t>
  </si>
  <si>
    <t>R$ 42.594,88</t>
  </si>
  <si>
    <t>R$ 27.005,23</t>
  </si>
  <si>
    <t>R$ 45.419,99</t>
  </si>
  <si>
    <t>R$ 17.934,14</t>
  </si>
  <si>
    <t>R$ 39.756,78</t>
  </si>
  <si>
    <t>R$ 49.565,31</t>
  </si>
  <si>
    <t>R$ 48.313,91</t>
  </si>
  <si>
    <t>R$ 16.840,79</t>
  </si>
  <si>
    <t>R$ 8.383,12</t>
  </si>
  <si>
    <t>R$ 11.521,76</t>
  </si>
  <si>
    <t>R$ 44.879,71</t>
  </si>
  <si>
    <t>R$ 24.813,91</t>
  </si>
  <si>
    <t>R$ 13.990,74</t>
  </si>
  <si>
    <t>R$ 4.100,45</t>
  </si>
  <si>
    <t>R$ 7.445,75</t>
  </si>
  <si>
    <t>R$ 15.106,52</t>
  </si>
  <si>
    <t>R$ 6.132,99</t>
  </si>
  <si>
    <t>R$ 30.437,91</t>
  </si>
  <si>
    <t>R$ 6.964,62</t>
  </si>
  <si>
    <t>R$ 20.531,18</t>
  </si>
  <si>
    <t>R$ 15.911,98</t>
  </si>
  <si>
    <t>R$ 18.343,63</t>
  </si>
  <si>
    <t>R$ 13.320,11</t>
  </si>
  <si>
    <t>R$ 23.754,77</t>
  </si>
  <si>
    <t>R$ 30.909,14</t>
  </si>
  <si>
    <t>R$ 44.669,57</t>
  </si>
  <si>
    <t>R$ 39.951,16</t>
  </si>
  <si>
    <t>R$ 42.487,46</t>
  </si>
  <si>
    <t>R$ 17.502,74</t>
  </si>
  <si>
    <t>R$ 35.474,10</t>
  </si>
  <si>
    <t>R$ 7.531,14</t>
  </si>
  <si>
    <t>R$ 2.791,10</t>
  </si>
  <si>
    <t>R$ 27.012,10</t>
  </si>
  <si>
    <t>R$ 38.917,51</t>
  </si>
  <si>
    <t>R$ 11.824,05</t>
  </si>
  <si>
    <t>R$ 46.498,45</t>
  </si>
  <si>
    <t>R$ 6.835,91</t>
  </si>
  <si>
    <t>R$ 39.232,95</t>
  </si>
  <si>
    <t>R$ 47.909,04</t>
  </si>
  <si>
    <t>R$ 20.653,80</t>
  </si>
  <si>
    <t>R$ 12.799,64</t>
  </si>
  <si>
    <t>R$ 28.432,21</t>
  </si>
  <si>
    <t>R$ 21.839,76</t>
  </si>
  <si>
    <t>R$ 16.058,35</t>
  </si>
  <si>
    <t>R$ 16.457,61</t>
  </si>
  <si>
    <t>R$ 33.519,20</t>
  </si>
  <si>
    <t>R$ 27.466,47</t>
  </si>
  <si>
    <t>R$ 33.090,25</t>
  </si>
  <si>
    <t>R$ 16.962,97</t>
  </si>
  <si>
    <t>R$ 48.428,10</t>
  </si>
  <si>
    <t>R$ 12.984,45</t>
  </si>
  <si>
    <t>R$ 5.447,26</t>
  </si>
  <si>
    <t>R$ 52.865,81</t>
  </si>
  <si>
    <t>R$ 47.394,86</t>
  </si>
  <si>
    <t>R$ 42.365,38</t>
  </si>
  <si>
    <t>R$ 15.077,97</t>
  </si>
  <si>
    <t>R$ 48.231,33</t>
  </si>
  <si>
    <t>R$ 38.766,08</t>
  </si>
  <si>
    <t>R$ 20.842,37</t>
  </si>
  <si>
    <t>R$ 51.112,72</t>
  </si>
  <si>
    <t>R$ 40.493,17</t>
  </si>
  <si>
    <t>R$ 35.080,70</t>
  </si>
  <si>
    <t>R$ 15.661,46</t>
  </si>
  <si>
    <t>R$ 51.343,36</t>
  </si>
  <si>
    <t>R$ 9.109,93</t>
  </si>
  <si>
    <t>R$ 22.347,99</t>
  </si>
  <si>
    <t>R$ 31.594,06</t>
  </si>
  <si>
    <t>R$ 27.231,07</t>
  </si>
  <si>
    <t>R$ 45.442,59</t>
  </si>
  <si>
    <t>R$ 20.961,86</t>
  </si>
  <si>
    <t>R$ 40.896,91</t>
  </si>
  <si>
    <t>R$ 14.798,25</t>
  </si>
  <si>
    <t>R$ 28.608,37</t>
  </si>
  <si>
    <t>R$ 11.513,93</t>
  </si>
  <si>
    <t>R$ 8.438,84</t>
  </si>
  <si>
    <t>R$ 37.723,78</t>
  </si>
  <si>
    <t>R$ 26.090,97</t>
  </si>
  <si>
    <t>R$ 36.546,94</t>
  </si>
  <si>
    <t>R$ 12.390,42</t>
  </si>
  <si>
    <t>R$ 44.916,19</t>
  </si>
  <si>
    <t>R$ 1.316,41</t>
  </si>
  <si>
    <t>R$ 38.375,92</t>
  </si>
  <si>
    <t>R$ 19.767,50</t>
  </si>
  <si>
    <t>R$ 41.571,06</t>
  </si>
  <si>
    <t>R$ 36.050,09</t>
  </si>
  <si>
    <t>R$ 3.640,99</t>
  </si>
  <si>
    <t>R$ 12.658,35</t>
  </si>
  <si>
    <t>R$ 21.323,89</t>
  </si>
  <si>
    <t>R$ 24.036,45</t>
  </si>
  <si>
    <t>R$ 39.459,52</t>
  </si>
  <si>
    <t>R$ 24.578,16</t>
  </si>
  <si>
    <t>R$ 5.793,58</t>
  </si>
  <si>
    <t>R$ 42.584,12</t>
  </si>
  <si>
    <t>R$ 11.528,35</t>
  </si>
  <si>
    <t>R$ 56.937,80</t>
  </si>
  <si>
    <t>R$ 24.161,72</t>
  </si>
  <si>
    <t>R$ 7.895,81</t>
  </si>
  <si>
    <t>R$ 50.765,44</t>
  </si>
  <si>
    <t>R$ 17.290,76</t>
  </si>
  <si>
    <t>R$ 30.821,70</t>
  </si>
  <si>
    <t>R$ 14.099,18</t>
  </si>
  <si>
    <t>R$ 21.875,79</t>
  </si>
  <si>
    <t>R$ 27.060,44</t>
  </si>
  <si>
    <t>R$ 23.054,04</t>
  </si>
  <si>
    <t>R$ 41.401,53</t>
  </si>
  <si>
    <t>R$ 41.909,00</t>
  </si>
  <si>
    <t>R$ 57.001,25</t>
  </si>
  <si>
    <t>R$ 25.824,55</t>
  </si>
  <si>
    <t>R$ 46.424,74</t>
  </si>
  <si>
    <t>R$ 41.190,02</t>
  </si>
  <si>
    <t>R$ 43.561,96</t>
  </si>
  <si>
    <t>R$ 16.262,14</t>
  </si>
  <si>
    <t>R$ 23.405,00</t>
  </si>
  <si>
    <t>R$ 27.566,78</t>
  </si>
  <si>
    <t>R$ 32.842,15</t>
  </si>
  <si>
    <t>R$ 9.922,16</t>
  </si>
  <si>
    <t>R$ 32.612,63</t>
  </si>
  <si>
    <t>R$ 16.820,10</t>
  </si>
  <si>
    <t>R$ 37.469,20</t>
  </si>
  <si>
    <t>R$ 48.135,35</t>
  </si>
  <si>
    <t>R$ 7.376,50</t>
  </si>
  <si>
    <t>R$ 39.631,18</t>
  </si>
  <si>
    <t>R$ 11.542,71</t>
  </si>
  <si>
    <t>R$ 6.542,59</t>
  </si>
  <si>
    <t>R$ 47.810,59</t>
  </si>
  <si>
    <t>R$ 40.207,54</t>
  </si>
  <si>
    <t>R$ 37.127,46</t>
  </si>
  <si>
    <t>R$ 24.968,46</t>
  </si>
  <si>
    <t>R$ 10.688,53</t>
  </si>
  <si>
    <t>R$ 5.874,80</t>
  </si>
  <si>
    <t>R$ 21.752,16</t>
  </si>
  <si>
    <t>R$ 57.865,26</t>
  </si>
  <si>
    <t>R$ 5.928,29</t>
  </si>
  <si>
    <t>R$ 43.573,89</t>
  </si>
  <si>
    <t>R$ 28.520,54</t>
  </si>
  <si>
    <t>R$ 26.581,64</t>
  </si>
  <si>
    <t>R$ 31.368,02</t>
  </si>
  <si>
    <t>R$ 19.359,37</t>
  </si>
  <si>
    <t>R$ 41.995,20</t>
  </si>
  <si>
    <t>R$ 2.246,89</t>
  </si>
  <si>
    <t>R$ 14.408,73</t>
  </si>
  <si>
    <t>R$ 37.708,49</t>
  </si>
  <si>
    <t>R$ 40.953,40</t>
  </si>
  <si>
    <t>R$ 28.511,62</t>
  </si>
  <si>
    <t>R$ 12.467,36</t>
  </si>
  <si>
    <t>R$ 39.901,22</t>
  </si>
  <si>
    <t>R$ 35.269,77</t>
  </si>
  <si>
    <t>R$ 20.276,95</t>
  </si>
  <si>
    <t>R$ 8.468,26</t>
  </si>
  <si>
    <t>R$ 20.635,33</t>
  </si>
  <si>
    <t>R$ 12.278,72</t>
  </si>
  <si>
    <t>R$ 3.715,27</t>
  </si>
  <si>
    <t>R$ 39.820,19</t>
  </si>
  <si>
    <t>R$ 42.390,69</t>
  </si>
  <si>
    <t>R$ 11.358,60</t>
  </si>
  <si>
    <t>R$ 12.284,08</t>
  </si>
  <si>
    <t>R$ 8.427,87</t>
  </si>
  <si>
    <t>R$ 48.051,92</t>
  </si>
  <si>
    <t>R$ 34.548,23</t>
  </si>
  <si>
    <t>R$ 31.353,33</t>
  </si>
  <si>
    <t>R$ 23.058,15</t>
  </si>
  <si>
    <t>R$ 25.353,83</t>
  </si>
  <si>
    <t>R$ 29.739,18</t>
  </si>
  <si>
    <t>R$ 2.168,86</t>
  </si>
  <si>
    <t>R$ 13.498,65</t>
  </si>
  <si>
    <t>R$ 959,05</t>
  </si>
  <si>
    <t>R$ 45.077,04</t>
  </si>
  <si>
    <t>R$ 16.904,79</t>
  </si>
  <si>
    <t>R$ 7.559,70</t>
  </si>
  <si>
    <t>R$ 31.996,56</t>
  </si>
  <si>
    <t>R$ 44.415,71</t>
  </si>
  <si>
    <t>R$ 15.642,85</t>
  </si>
  <si>
    <t>R$ 35.249,50</t>
  </si>
  <si>
    <t>R$ 8.734,98</t>
  </si>
  <si>
    <t>R$ 32.034,27</t>
  </si>
  <si>
    <t>R$ 58.530,92</t>
  </si>
  <si>
    <t>R$ 26.092,63</t>
  </si>
  <si>
    <t>R$ 1.196,72</t>
  </si>
  <si>
    <t>R$ 24.470,68</t>
  </si>
  <si>
    <t>R$ 39.049,50</t>
  </si>
  <si>
    <t>R$ 51.731,00</t>
  </si>
  <si>
    <t>R$ 18.365,88</t>
  </si>
  <si>
    <t>R$ 34.255,69</t>
  </si>
  <si>
    <t>R$ 22.325,49</t>
  </si>
  <si>
    <t>R$ 3.739,78</t>
  </si>
  <si>
    <t>R$ 37.418,07</t>
  </si>
  <si>
    <t>R$ 34.284,85</t>
  </si>
  <si>
    <t>R$ 11.944,59</t>
  </si>
  <si>
    <t>R$ 57.059,58</t>
  </si>
  <si>
    <t>R$ 18.789,97</t>
  </si>
  <si>
    <t>R$ 19.437,54</t>
  </si>
  <si>
    <t>R$ 5.390,63</t>
  </si>
  <si>
    <t>R$ 30.126,97</t>
  </si>
  <si>
    <t>R$ 9.216,08</t>
  </si>
  <si>
    <t>R$ 33.437,24</t>
  </si>
  <si>
    <t>R$ 41.681,00</t>
  </si>
  <si>
    <t>R$ 51.509,06</t>
  </si>
  <si>
    <t>R$ 37.111,50</t>
  </si>
  <si>
    <t>R$ 27.267,31</t>
  </si>
  <si>
    <t>R$ 38.909,15</t>
  </si>
  <si>
    <t>R$ 35.261,87</t>
  </si>
  <si>
    <t>R$ 2.299,03</t>
  </si>
  <si>
    <t>R$ 7.340,54</t>
  </si>
  <si>
    <t>R$ 15.321,43</t>
  </si>
  <si>
    <t>R$ 25.320,53</t>
  </si>
  <si>
    <t>R$ 11.314,59</t>
  </si>
  <si>
    <t>R$ 33.032,43</t>
  </si>
  <si>
    <t>R$ 29.609,88</t>
  </si>
  <si>
    <t>R$ 52.702,39</t>
  </si>
  <si>
    <t>R$ 9.751,31</t>
  </si>
  <si>
    <t>R$ 14.958,69</t>
  </si>
  <si>
    <t>R$ 10.887,12</t>
  </si>
  <si>
    <t>R$ 41.045,78</t>
  </si>
  <si>
    <t>R$ 2.926,06</t>
  </si>
  <si>
    <t>R$ 53.605,67</t>
  </si>
  <si>
    <t>R$ 37.227,33</t>
  </si>
  <si>
    <t>R$ 5.908,11</t>
  </si>
  <si>
    <t>R$ 15.116,39</t>
  </si>
  <si>
    <t>R$ 11.685,71</t>
  </si>
  <si>
    <t>R$ 55.717,56</t>
  </si>
  <si>
    <t>R$ 33.743,06</t>
  </si>
  <si>
    <t>R$ 11.542,50</t>
  </si>
  <si>
    <t>R$ 29.969,16</t>
  </si>
  <si>
    <t>R$ 41.352,29</t>
  </si>
  <si>
    <t>R$ 25.889,08</t>
  </si>
  <si>
    <t>R$ 38.737,59</t>
  </si>
  <si>
    <t>R$ 14.195,38</t>
  </si>
  <si>
    <t>R$ 44.156,00</t>
  </si>
  <si>
    <t>R$ 54.108,36</t>
  </si>
  <si>
    <t>R$ 20.967,05</t>
  </si>
  <si>
    <t>R$ 23.692,64</t>
  </si>
  <si>
    <t>R$ 29.247,48</t>
  </si>
  <si>
    <t>R$ 55.508,55</t>
  </si>
  <si>
    <t>R$ 43.708,90</t>
  </si>
  <si>
    <t>R$ 36.520,69</t>
  </si>
  <si>
    <t>R$ 28.143,08</t>
  </si>
  <si>
    <t>R$ 31.467,40</t>
  </si>
  <si>
    <t>R$ 15.573,64</t>
  </si>
  <si>
    <t>R$ 34.850,88</t>
  </si>
  <si>
    <t>R$ 42.438,68</t>
  </si>
  <si>
    <t>R$ 48.309,44</t>
  </si>
  <si>
    <t>R$ 17.293,89</t>
  </si>
  <si>
    <t>R$ 40.654,13</t>
  </si>
  <si>
    <t>R$ 41.834,73</t>
  </si>
  <si>
    <t>R$ 24.635,05</t>
  </si>
  <si>
    <t>R$ 29.950,29</t>
  </si>
  <si>
    <t>R$ 31.950,79</t>
  </si>
  <si>
    <t>R$ 1.163,94</t>
  </si>
  <si>
    <t>R$ 13.031,72</t>
  </si>
  <si>
    <t>R$ 36.022,31</t>
  </si>
  <si>
    <t>R$ 556,41</t>
  </si>
  <si>
    <t>R$ 37.743,45</t>
  </si>
  <si>
    <t>R$ 15.976,78</t>
  </si>
  <si>
    <t>R$ 37.411,06</t>
  </si>
  <si>
    <t>R$ 56.881,20</t>
  </si>
  <si>
    <t>R$ 41.477,49</t>
  </si>
  <si>
    <t>R$ 42.586,90</t>
  </si>
  <si>
    <t>R$ 51.159,50</t>
  </si>
  <si>
    <t>R$ 4.285,35</t>
  </si>
  <si>
    <t>R$ 16.668,48</t>
  </si>
  <si>
    <t>R$ 7.951,82</t>
  </si>
  <si>
    <t>R$ 29.865,92</t>
  </si>
  <si>
    <t>R$ 49.844,91</t>
  </si>
  <si>
    <t>R$ 44.778,50</t>
  </si>
  <si>
    <t>R$ 31.408,70</t>
  </si>
  <si>
    <t>R$ 39.372,39</t>
  </si>
  <si>
    <t>R$ 44.715,14</t>
  </si>
  <si>
    <t>R$ 21.860,20</t>
  </si>
  <si>
    <t>R$ 32.403,42</t>
  </si>
  <si>
    <t>R$ 41.236,73</t>
  </si>
  <si>
    <t>R$ 28.242,65</t>
  </si>
  <si>
    <t>R$ 30.306,82</t>
  </si>
  <si>
    <t>R$ 47.499,52</t>
  </si>
  <si>
    <t>R$ 5.623,35</t>
  </si>
  <si>
    <t>R$ 35.652,87</t>
  </si>
  <si>
    <t>R$ 9.446,21</t>
  </si>
  <si>
    <t>R$ 27.735,81</t>
  </si>
  <si>
    <t>R$ 34.647,79</t>
  </si>
  <si>
    <t>R$ 10.164,80</t>
  </si>
  <si>
    <t>R$ 4.332,27</t>
  </si>
  <si>
    <t>R$ 14.424,24</t>
  </si>
  <si>
    <t>R$ 39.818,90</t>
  </si>
  <si>
    <t>R$ 30.574,42</t>
  </si>
  <si>
    <t>R$ 15.591,23</t>
  </si>
  <si>
    <t>R$ 27.122,47</t>
  </si>
  <si>
    <t>R$ 15.795,50</t>
  </si>
  <si>
    <t>R$ 23.315,13</t>
  </si>
  <si>
    <t>R$ 3.820,55</t>
  </si>
  <si>
    <t>R$ 44.384,22</t>
  </si>
  <si>
    <t>R$ 21.463,24</t>
  </si>
  <si>
    <t>R$ 39.178,49</t>
  </si>
  <si>
    <t>R$ 12.510,85</t>
  </si>
  <si>
    <t>R$ 50.702,67</t>
  </si>
  <si>
    <t>R$ 3.004,03</t>
  </si>
  <si>
    <t>R$ 31.861,45</t>
  </si>
  <si>
    <t>R$ 10.545,84</t>
  </si>
  <si>
    <t>R$ 1.258,66</t>
  </si>
  <si>
    <t>R$ 52.431,22</t>
  </si>
  <si>
    <t>R$ 42.197,57</t>
  </si>
  <si>
    <t>R$ 33.309,73</t>
  </si>
  <si>
    <t>R$ 30.767,92</t>
  </si>
  <si>
    <t>R$ 14.737,67</t>
  </si>
  <si>
    <t>R$ 34.151,74</t>
  </si>
  <si>
    <t>R$ 28.031,31</t>
  </si>
  <si>
    <t>R$ 22.978,79</t>
  </si>
  <si>
    <t>R$ 13.383,99</t>
  </si>
  <si>
    <t>R$ 33.084,45</t>
  </si>
  <si>
    <t>R$ 24.829,97</t>
  </si>
  <si>
    <t>R$ 16.218,79</t>
  </si>
  <si>
    <t>R$ 52.392,58</t>
  </si>
  <si>
    <t>R$ 34.209,06</t>
  </si>
  <si>
    <t>R$ 19.955,29</t>
  </si>
  <si>
    <t>R$ 19.545,43</t>
  </si>
  <si>
    <t>R$ 23.611,93</t>
  </si>
  <si>
    <t>R$ 7.477,79</t>
  </si>
  <si>
    <t>R$ 4.119,83</t>
  </si>
  <si>
    <t>R$ 36.897,66</t>
  </si>
  <si>
    <t>R$ 12.542,67</t>
  </si>
  <si>
    <t>R$ 46.924,00</t>
  </si>
  <si>
    <t>R$ 8.205,81</t>
  </si>
  <si>
    <t>R$ 29.110,20</t>
  </si>
  <si>
    <t>R$ 50.401,78</t>
  </si>
  <si>
    <t>R$ 29.559,06</t>
  </si>
  <si>
    <t>R$ 39.435,73</t>
  </si>
  <si>
    <t>R$ 37.468,94</t>
  </si>
  <si>
    <t>R$ 39.068,38</t>
  </si>
  <si>
    <t>R$ 14.493,27</t>
  </si>
  <si>
    <t>R$ 35.852,71</t>
  </si>
  <si>
    <t>R$ 2.693,56</t>
  </si>
  <si>
    <t>R$ 9.590,60</t>
  </si>
  <si>
    <t>R$ 38.289,49</t>
  </si>
  <si>
    <t>R$ 34.168,07</t>
  </si>
  <si>
    <t>R$ 29.621,37</t>
  </si>
  <si>
    <t>R$ 28.166,01</t>
  </si>
  <si>
    <t>R$ 40.070,65</t>
  </si>
  <si>
    <t>R$ 21.252,16</t>
  </si>
  <si>
    <t>R$ 42.373,47</t>
  </si>
  <si>
    <t>R$ 28.938,11</t>
  </si>
  <si>
    <t>R$ 6.201,02</t>
  </si>
  <si>
    <t>R$ 36.297,41</t>
  </si>
  <si>
    <t>R$ 47.319,57</t>
  </si>
  <si>
    <t>R$ 31.590,78</t>
  </si>
  <si>
    <t>R$ 46.442,41</t>
  </si>
  <si>
    <t>R$ 21.904,65</t>
  </si>
  <si>
    <t>R$ 26.287,37</t>
  </si>
  <si>
    <t>R$ 44.987,84</t>
  </si>
  <si>
    <t>R$ 26.475,95</t>
  </si>
  <si>
    <t>R$ 32.329,95</t>
  </si>
  <si>
    <t>R$ 5.324,02</t>
  </si>
  <si>
    <t>R$ 24.597,27</t>
  </si>
  <si>
    <t>R$ 42.172,38</t>
  </si>
  <si>
    <t>R$ 17.050,16</t>
  </si>
  <si>
    <t>R$ 9.042,84</t>
  </si>
  <si>
    <t>R$ 27.779,84</t>
  </si>
  <si>
    <t>R$ 38.045,56</t>
  </si>
  <si>
    <t>R$ 40.103,31</t>
  </si>
  <si>
    <t>R$ 28.685,95</t>
  </si>
  <si>
    <t>R$ 13.708,57</t>
  </si>
  <si>
    <t>R$ 25.304,78</t>
  </si>
  <si>
    <t>R$ 23.529,82</t>
  </si>
  <si>
    <t>R$ 7.490,61</t>
  </si>
  <si>
    <t>R$ 15.929,85</t>
  </si>
  <si>
    <t>R$ 16.072,17</t>
  </si>
  <si>
    <t>R$ 2.517,32</t>
  </si>
  <si>
    <t>R$ 26.691,47</t>
  </si>
  <si>
    <t>R$ 18.740,20</t>
  </si>
  <si>
    <t>R$ 41.102,87</t>
  </si>
  <si>
    <t>R$ 15.705,80</t>
  </si>
  <si>
    <t>R$ 12.515,67</t>
  </si>
  <si>
    <t>R$ 17.210,98</t>
  </si>
  <si>
    <t>R$ 2.226,47</t>
  </si>
  <si>
    <t>R$ 34.808,52</t>
  </si>
  <si>
    <t>R$ 16.870,15</t>
  </si>
  <si>
    <t>R$ 41.643,86</t>
  </si>
  <si>
    <t>R$ 9.842,60</t>
  </si>
  <si>
    <t>R$ 27.182,66</t>
  </si>
  <si>
    <t>R$ 52.456,39</t>
  </si>
  <si>
    <t>R$ 38.667,68</t>
  </si>
  <si>
    <t>R$ 30.153,52</t>
  </si>
  <si>
    <t>R$ 40.487,02</t>
  </si>
  <si>
    <t>R$ 16.041,88</t>
  </si>
  <si>
    <t>R$ 37.707,38</t>
  </si>
  <si>
    <t>R$ 32.603,71</t>
  </si>
  <si>
    <t>R$ 43.666,16</t>
  </si>
  <si>
    <t>R$ 9.508,12</t>
  </si>
  <si>
    <t>R$ 13.944,60</t>
  </si>
  <si>
    <t>R$ 14.439,53</t>
  </si>
  <si>
    <t>R$ 11.272,77</t>
  </si>
  <si>
    <t>R$ 11.129,32</t>
  </si>
  <si>
    <t>R$ 28.552,05</t>
  </si>
  <si>
    <t>R$ 50.130,71</t>
  </si>
  <si>
    <t>R$ 2.411,93</t>
  </si>
  <si>
    <t>R$ 45.856,40</t>
  </si>
  <si>
    <t>R$ 37.832,47</t>
  </si>
  <si>
    <t>R$ 41.700,67</t>
  </si>
  <si>
    <t>R$ 25.926,59</t>
  </si>
  <si>
    <t>R$ 35.957,18</t>
  </si>
  <si>
    <t>R$ 20.842,15</t>
  </si>
  <si>
    <t>R$ 17.997,49</t>
  </si>
  <si>
    <t>R$ 44.714,42</t>
  </si>
  <si>
    <t>R$ 28.739,36</t>
  </si>
  <si>
    <t>R$ 40.618,47</t>
  </si>
  <si>
    <t>R$ 13.237,84</t>
  </si>
  <si>
    <t>R$ 27.906,03</t>
  </si>
  <si>
    <t>R$ 6.264,32</t>
  </si>
  <si>
    <t>R$ 51.055,80</t>
  </si>
  <si>
    <t>R$ 27.908,04</t>
  </si>
  <si>
    <t>R$ 24.709,52</t>
  </si>
  <si>
    <t>R$ 22.104,48</t>
  </si>
  <si>
    <t>R$ 37.745,36</t>
  </si>
  <si>
    <t>R$ 43.617,72</t>
  </si>
  <si>
    <t>R$ 17.282,33</t>
  </si>
  <si>
    <t>R$ 3.099,87</t>
  </si>
  <si>
    <t>R$ 15.459,08</t>
  </si>
  <si>
    <t>R$ 21.390,60</t>
  </si>
  <si>
    <t>R$ 3.850,62</t>
  </si>
  <si>
    <t>R$ 35.161,41</t>
  </si>
  <si>
    <t>R$ 10.143,96</t>
  </si>
  <si>
    <t>R$ 4.071,65</t>
  </si>
  <si>
    <t>R$ 14.485,50</t>
  </si>
  <si>
    <t>R$ 33.789,52</t>
  </si>
  <si>
    <t>R$ 19.288,70</t>
  </si>
  <si>
    <t>R$ 11.561,58</t>
  </si>
  <si>
    <t>R$ 45.133,01</t>
  </si>
  <si>
    <t>R$ 1.057,01</t>
  </si>
  <si>
    <t>R$ 46.956,47</t>
  </si>
  <si>
    <t>R$ 40.791,04</t>
  </si>
  <si>
    <t>R$ 36.908,97</t>
  </si>
  <si>
    <t>R$ 54.559,81</t>
  </si>
  <si>
    <t>R$ 3.078,83</t>
  </si>
  <si>
    <t>R$ 2.695,47</t>
  </si>
  <si>
    <t>R$ 22.721,81</t>
  </si>
  <si>
    <t>R$ 49.681,77</t>
  </si>
  <si>
    <t>R$ 34.958,31</t>
  </si>
  <si>
    <t>R$ 44.920,10</t>
  </si>
  <si>
    <t>R$ 12.424,55</t>
  </si>
  <si>
    <t>R$ 16.147,77</t>
  </si>
  <si>
    <t>R$ 43.824,70</t>
  </si>
  <si>
    <t>R$ 7.051,90</t>
  </si>
  <si>
    <t>R$ 23.349,86</t>
  </si>
  <si>
    <t>R$ 14.480,70</t>
  </si>
  <si>
    <t>R$ 50.722,07</t>
  </si>
  <si>
    <t>R$ 9.005,07</t>
  </si>
  <si>
    <t>R$ 39.403,76</t>
  </si>
  <si>
    <t>R$ 34.386,39</t>
  </si>
  <si>
    <t>R$ 6.392,51</t>
  </si>
  <si>
    <t>R$ 31.493,76</t>
  </si>
  <si>
    <t>R$ 22.601,90</t>
  </si>
  <si>
    <t>R$ 32.419,02</t>
  </si>
  <si>
    <t>R$ 46.180,09</t>
  </si>
  <si>
    <t>R$ 37.980,55</t>
  </si>
  <si>
    <t>R$ 32.750,40</t>
  </si>
  <si>
    <t>R$ 33.043,88</t>
  </si>
  <si>
    <t>R$ 27.356,79</t>
  </si>
  <si>
    <t>R$ 52.456,24</t>
  </si>
  <si>
    <t>R$ 3.558,40</t>
  </si>
  <si>
    <t>R$ 15.850,38</t>
  </si>
  <si>
    <t>R$ 8.203,63</t>
  </si>
  <si>
    <t>R$ 40.043,17</t>
  </si>
  <si>
    <t>R$ 31.974,82</t>
  </si>
  <si>
    <t>R$ 31.679,49</t>
  </si>
  <si>
    <t>R$ 9.644,78</t>
  </si>
  <si>
    <t>R$ 42.422,81</t>
  </si>
  <si>
    <t>R$ 9.731,89</t>
  </si>
  <si>
    <t>R$ 53.339,89</t>
  </si>
  <si>
    <t>R$ 39.426,78</t>
  </si>
  <si>
    <t>R$ 30.284,40</t>
  </si>
  <si>
    <t>R$ 37.768,29</t>
  </si>
  <si>
    <t>R$ 42.464,06</t>
  </si>
  <si>
    <t>R$ 37.096,26</t>
  </si>
  <si>
    <t>R$ 40.194,40</t>
  </si>
  <si>
    <t>R$ 47.129,97</t>
  </si>
  <si>
    <t>R$ 21.266,89</t>
  </si>
  <si>
    <t>R$ 7.353,39</t>
  </si>
  <si>
    <t>R$ 33.585,45</t>
  </si>
  <si>
    <t>R$ 19.738,50</t>
  </si>
  <si>
    <t>R$ 34.983,09</t>
  </si>
  <si>
    <t>R$ 42.217,96</t>
  </si>
  <si>
    <t>R$ 12.087,03</t>
  </si>
  <si>
    <t>R$ 36.912,80</t>
  </si>
  <si>
    <t>R$ 22.400,68</t>
  </si>
  <si>
    <t>R$ 22.742,23</t>
  </si>
  <si>
    <t>R$ 1.549,59</t>
  </si>
  <si>
    <t>R$ 17.667,91</t>
  </si>
  <si>
    <t>R$ 11.319,94</t>
  </si>
  <si>
    <t>R$ 14.069,57</t>
  </si>
  <si>
    <t>R$ 3.469,14</t>
  </si>
  <si>
    <t>R$ 46.834,68</t>
  </si>
  <si>
    <t>R$ 20.442,53</t>
  </si>
  <si>
    <t>R$ 27.660,34</t>
  </si>
  <si>
    <t>R$ 46.434,19</t>
  </si>
  <si>
    <t>R$ 18.725,95</t>
  </si>
  <si>
    <t>R$ 46.874,74</t>
  </si>
  <si>
    <t>R$ 20.795,97</t>
  </si>
  <si>
    <t>R$ 18.907,18</t>
  </si>
  <si>
    <t>R$ 9.828,46</t>
  </si>
  <si>
    <t>R$ 37.073,15</t>
  </si>
  <si>
    <t>R$ 11.227,03</t>
  </si>
  <si>
    <t>R$ 19.072,57</t>
  </si>
  <si>
    <t>R$ 11.372,12</t>
  </si>
  <si>
    <t>R$ 45.748,76</t>
  </si>
  <si>
    <t>R$ 21.234,89</t>
  </si>
  <si>
    <t>R$ 6.595,38</t>
  </si>
  <si>
    <t>R$ 3.846,57</t>
  </si>
  <si>
    <t>R$ 16.215,60</t>
  </si>
  <si>
    <t>R$ 44.164,48</t>
  </si>
  <si>
    <t>R$ 53.192,43</t>
  </si>
  <si>
    <t>R$ 5.619,44</t>
  </si>
  <si>
    <t>R$ 53.083,34</t>
  </si>
  <si>
    <t>R$ 13.715,82</t>
  </si>
  <si>
    <t>R$ 40.279,19</t>
  </si>
  <si>
    <t>R$ 2.075,72</t>
  </si>
  <si>
    <t>R$ 45.166,37</t>
  </si>
  <si>
    <t>R$ 18.151,32</t>
  </si>
  <si>
    <t>R$ 8.073,48</t>
  </si>
  <si>
    <t>R$ 24.459,78</t>
  </si>
  <si>
    <t>R$ 6.653,55</t>
  </si>
  <si>
    <t>R$ 26.175,23</t>
  </si>
  <si>
    <t>R$ 537,35</t>
  </si>
  <si>
    <t>R$ 39.713,15</t>
  </si>
  <si>
    <t>R$ 44.749,83</t>
  </si>
  <si>
    <t>R$ 639,48</t>
  </si>
  <si>
    <t>R$ 9.842,23</t>
  </si>
  <si>
    <t>R$ 8.185,23</t>
  </si>
  <si>
    <t>R$ 13.668,45</t>
  </si>
  <si>
    <t>R$ 50.893,72</t>
  </si>
  <si>
    <t>R$ 24.962,48</t>
  </si>
  <si>
    <t>R$ 43.632,11</t>
  </si>
  <si>
    <t>R$ 10.074,09</t>
  </si>
  <si>
    <t>R$ 18.675,65</t>
  </si>
  <si>
    <t>R$ 40.669,36</t>
  </si>
  <si>
    <t>R$ 21.403,89</t>
  </si>
  <si>
    <t>R$ 56.083,92</t>
  </si>
  <si>
    <t>R$ 42.821,22</t>
  </si>
  <si>
    <t>R$ 34.095,87</t>
  </si>
  <si>
    <t>R$ 48.864,33</t>
  </si>
  <si>
    <t>R$ 41.398,09</t>
  </si>
  <si>
    <t>R$ 35.209,21</t>
  </si>
  <si>
    <t>R$ 34.000,83</t>
  </si>
  <si>
    <t>R$ 1.005,45</t>
  </si>
  <si>
    <t>R$ 27.193,63</t>
  </si>
  <si>
    <t>R$ 49.826,56</t>
  </si>
  <si>
    <t>R$ 3.528,63</t>
  </si>
  <si>
    <t>R$ 31.153,59</t>
  </si>
  <si>
    <t>R$ 52.824,28</t>
  </si>
  <si>
    <t>R$ 47.217,06</t>
  </si>
  <si>
    <t>R$ 36.698,05</t>
  </si>
  <si>
    <t>R$ 43.746,06</t>
  </si>
  <si>
    <t>R$ 49.491,76</t>
  </si>
  <si>
    <t>R$ 36.243,73</t>
  </si>
  <si>
    <t>R$ 32.767,10</t>
  </si>
  <si>
    <t>R$ 55.842,30</t>
  </si>
  <si>
    <t>R$ 2.094,34</t>
  </si>
  <si>
    <t>R$ 32.843,63</t>
  </si>
  <si>
    <t>R$ 28.703,06</t>
  </si>
  <si>
    <t>R$ 11.360,72</t>
  </si>
  <si>
    <t>R$ 37.277,46</t>
  </si>
  <si>
    <t>R$ 43.952,11</t>
  </si>
  <si>
    <t>R$ 37.179,27</t>
  </si>
  <si>
    <t>R$ 13.910,65</t>
  </si>
  <si>
    <t>R$ 23.624,40</t>
  </si>
  <si>
    <t>R$ 39.115,73</t>
  </si>
  <si>
    <t>R$ 15.101,76</t>
  </si>
  <si>
    <t>R$ 6.866,44</t>
  </si>
  <si>
    <t>R$ 40.594,80</t>
  </si>
  <si>
    <t>R$ 29.294,44</t>
  </si>
  <si>
    <t>R$ 55.404,55</t>
  </si>
  <si>
    <t>R$ 592,30</t>
  </si>
  <si>
    <t>R$ 1.705,16</t>
  </si>
  <si>
    <t>R$ 43.679,07</t>
  </si>
  <si>
    <t>R$ 44.696,39</t>
  </si>
  <si>
    <t>R$ 21.687,86</t>
  </si>
  <si>
    <t>R$ 3.443,10</t>
  </si>
  <si>
    <t>R$ 4.382,59</t>
  </si>
  <si>
    <t>R$ 26.086,42</t>
  </si>
  <si>
    <t>R$ 36.645,18</t>
  </si>
  <si>
    <t>R$ 8.349,35</t>
  </si>
  <si>
    <t>R$ 4.081,53</t>
  </si>
  <si>
    <t>R$ 38.402,58</t>
  </si>
  <si>
    <t>R$ 34.463,48</t>
  </si>
  <si>
    <t>R$ 42.158,74</t>
  </si>
  <si>
    <t>R$ 21.484,14</t>
  </si>
  <si>
    <t>R$ 23.308,26</t>
  </si>
  <si>
    <t>R$ 18.672,25</t>
  </si>
  <si>
    <t>R$ 25.562,21</t>
  </si>
  <si>
    <t>R$ 19.674,00</t>
  </si>
  <si>
    <t>R$ 15.446,87</t>
  </si>
  <si>
    <t>R$ 16.714,88</t>
  </si>
  <si>
    <t>R$ 42.340,59</t>
  </si>
  <si>
    <t>R$ 36.740,54</t>
  </si>
  <si>
    <t>R$ 5.032,94</t>
  </si>
  <si>
    <t>R$ 12.366,01</t>
  </si>
  <si>
    <t>R$ 4.870,10</t>
  </si>
  <si>
    <t>R$ 25.275,25</t>
  </si>
  <si>
    <t>R$ 49.993,22</t>
  </si>
  <si>
    <t>R$ 1.131,96</t>
  </si>
  <si>
    <t>R$ 5.258,03</t>
  </si>
  <si>
    <t>R$ 26.094,26</t>
  </si>
  <si>
    <t>R$ 53.331,47</t>
  </si>
  <si>
    <t>R$ 26.519,99</t>
  </si>
  <si>
    <t>R$ 15.070,38</t>
  </si>
  <si>
    <t>R$ 27.637,66</t>
  </si>
  <si>
    <t>R$ 17.582,11</t>
  </si>
  <si>
    <t>R$ 44.342,27</t>
  </si>
  <si>
    <t>R$ 37.682,93</t>
  </si>
  <si>
    <t>R$ 28.019,79</t>
  </si>
  <si>
    <t>R$ 45.218,29</t>
  </si>
  <si>
    <t>R$ 46.156,09</t>
  </si>
  <si>
    <t>R$ 41.505,82</t>
  </si>
  <si>
    <t>R$ 46.315,83</t>
  </si>
  <si>
    <t>R$ 14.380,46</t>
  </si>
  <si>
    <t>R$ 40.132,90</t>
  </si>
  <si>
    <t>R$ 17.725,34</t>
  </si>
  <si>
    <t>R$ 53.127,44</t>
  </si>
  <si>
    <t>R$ 999,80</t>
  </si>
  <si>
    <t>R$ 31.998,77</t>
  </si>
  <si>
    <t>R$ 11.584,75</t>
  </si>
  <si>
    <t>R$ 41.247,27</t>
  </si>
  <si>
    <t>R$ 52.803,56</t>
  </si>
  <si>
    <t>R$ 17.959,63</t>
  </si>
  <si>
    <t>R$ 37.934,67</t>
  </si>
  <si>
    <t>R$ 32.473,61</t>
  </si>
  <si>
    <t>R$ 2.286,70</t>
  </si>
  <si>
    <t>R$ 39.088,27</t>
  </si>
  <si>
    <t>R$ 45.213,98</t>
  </si>
  <si>
    <t>R$ 52.702,63</t>
  </si>
  <si>
    <t>R$ 14.989,31</t>
  </si>
  <si>
    <t>R$ 18.513,66</t>
  </si>
  <si>
    <t>R$ 13.847,91</t>
  </si>
  <si>
    <t>R$ 21.378,91</t>
  </si>
  <si>
    <t>R$ 18.091,32</t>
  </si>
  <si>
    <t>R$ 13.299,70</t>
  </si>
  <si>
    <t>R$ 26.957,38</t>
  </si>
  <si>
    <t>R$ 47.895,71</t>
  </si>
  <si>
    <t>R$ 41.060,78</t>
  </si>
  <si>
    <t>R$ 47.908,21</t>
  </si>
  <si>
    <t>R$ 17.345,41</t>
  </si>
  <si>
    <t>R$ 41.426,54</t>
  </si>
  <si>
    <t>R$ 44.455,26</t>
  </si>
  <si>
    <t>R$ 10.118,42</t>
  </si>
  <si>
    <t>R$ 45.872,93</t>
  </si>
  <si>
    <t>R$ 26.910,47</t>
  </si>
  <si>
    <t>R$ 2.521,48</t>
  </si>
  <si>
    <t>R$ 8.523,89</t>
  </si>
  <si>
    <t>R$ 54.536,07</t>
  </si>
  <si>
    <t>R$ 8.159,10</t>
  </si>
  <si>
    <t>R$ 32.008,46</t>
  </si>
  <si>
    <t>R$ 23.152,83</t>
  </si>
  <si>
    <t>R$ 11.101,34</t>
  </si>
  <si>
    <t>R$ 2.205,49</t>
  </si>
  <si>
    <t>R$ 25.545,75</t>
  </si>
  <si>
    <t>R$ 19.838,93</t>
  </si>
  <si>
    <t>R$ 39.192,55</t>
  </si>
  <si>
    <t>R$ 33.168,40</t>
  </si>
  <si>
    <t>R$ 31.246,27</t>
  </si>
  <si>
    <t>R$ 18.505,54</t>
  </si>
  <si>
    <t>R$ 4.381,96</t>
  </si>
  <si>
    <t>R$ 29.080,47</t>
  </si>
  <si>
    <t>R$ 6.853,26</t>
  </si>
  <si>
    <t>R$ 2.074,17</t>
  </si>
  <si>
    <t>R$ 36.408,28</t>
  </si>
  <si>
    <t>R$ 32.987,07</t>
  </si>
  <si>
    <t>R$ 35.389,51</t>
  </si>
  <si>
    <t>R$ 10.256,05</t>
  </si>
  <si>
    <t>R$ 42.408,32</t>
  </si>
  <si>
    <t>R$ 20.887,14</t>
  </si>
  <si>
    <t>R$ 57.432,45</t>
  </si>
  <si>
    <t>R$ 28.162,28</t>
  </si>
  <si>
    <t>R$ 10.135,20</t>
  </si>
  <si>
    <t>R$ 20.853,20</t>
  </si>
  <si>
    <t>R$ 26.222,97</t>
  </si>
  <si>
    <t>R$ 39.253,86</t>
  </si>
  <si>
    <t>R$ 17.337,29</t>
  </si>
  <si>
    <t>R$ 9.251,11</t>
  </si>
  <si>
    <t>R$ 25.010,01</t>
  </si>
  <si>
    <t>R$ 37.623,63</t>
  </si>
  <si>
    <t>R$ 7.193,68</t>
  </si>
  <si>
    <t>R$ 21.583,96</t>
  </si>
  <si>
    <t>R$ 20.215,73</t>
  </si>
  <si>
    <t>R$ 31.466,75</t>
  </si>
  <si>
    <t>R$ 30.662,15</t>
  </si>
  <si>
    <t>R$ 43.137,22</t>
  </si>
  <si>
    <t>R$ 42.454,03</t>
  </si>
  <si>
    <t>R$ 36.418,11</t>
  </si>
  <si>
    <t>R$ 18.624,37</t>
  </si>
  <si>
    <t>R$ 4.710,88</t>
  </si>
  <si>
    <t>R$ 19.861,01</t>
  </si>
  <si>
    <t>R$ 10.487,77</t>
  </si>
  <si>
    <t>R$ 40.907,37</t>
  </si>
  <si>
    <t>R$ 36.612,89</t>
  </si>
  <si>
    <t>R$ 20.625,00</t>
  </si>
  <si>
    <t>R$ 17.527,33</t>
  </si>
  <si>
    <t>R$ 42.421,93</t>
  </si>
  <si>
    <t>R$ 1.083,52</t>
  </si>
  <si>
    <t>R$ 13.601,30</t>
  </si>
  <si>
    <t>R$ 10.168,63</t>
  </si>
  <si>
    <t>R$ 8.535,60</t>
  </si>
  <si>
    <t>R$ 22.347,93</t>
  </si>
  <si>
    <t>R$ 38.625,97</t>
  </si>
  <si>
    <t>R$ 3.718,66</t>
  </si>
  <si>
    <t>R$ 46.292,26</t>
  </si>
  <si>
    <t>R$ 13.714,93</t>
  </si>
  <si>
    <t>R$ 31.504,54</t>
  </si>
  <si>
    <t>R$ 35.744,40</t>
  </si>
  <si>
    <t>R$ 36.082,70</t>
  </si>
  <si>
    <t>R$ 43.591,01</t>
  </si>
  <si>
    <t>R$ 8.675,21</t>
  </si>
  <si>
    <t>R$ 33.329,34</t>
  </si>
  <si>
    <t>R$ 30.260,63</t>
  </si>
  <si>
    <t>R$ 24.414,12</t>
  </si>
  <si>
    <t>R$ 29.388,80</t>
  </si>
  <si>
    <t>R$ 13.539,87</t>
  </si>
  <si>
    <t>R$ 20.050,32</t>
  </si>
  <si>
    <t>R$ 9.010,84</t>
  </si>
  <si>
    <t>R$ 3.480,13</t>
  </si>
  <si>
    <t>R$ 41.577,88</t>
  </si>
  <si>
    <t>R$ 25.489,58</t>
  </si>
  <si>
    <t>R$ 33.705,14</t>
  </si>
  <si>
    <t>R$ 49.888,91</t>
  </si>
  <si>
    <t>R$ 23.454,36</t>
  </si>
  <si>
    <t>R$ 35.501,70</t>
  </si>
  <si>
    <t>R$ 11.964,82</t>
  </si>
  <si>
    <t>R$ 3.870,72</t>
  </si>
  <si>
    <t>R$ 22.637,12</t>
  </si>
  <si>
    <t>R$ 46.205,65</t>
  </si>
  <si>
    <t>R$ 23.108,39</t>
  </si>
  <si>
    <t>R$ 27.779,92</t>
  </si>
  <si>
    <t>R$ 27.970,93</t>
  </si>
  <si>
    <t>R$ 24.140,95</t>
  </si>
  <si>
    <t>R$ 35.436,28</t>
  </si>
  <si>
    <t>R$ 47.047,76</t>
  </si>
  <si>
    <t>R$ 2.684,81</t>
  </si>
  <si>
    <t>R$ 39.673,81</t>
  </si>
  <si>
    <t>R$ 16.595,28</t>
  </si>
  <si>
    <t>R$ 4.021,53</t>
  </si>
  <si>
    <t>R$ 32.170,00</t>
  </si>
  <si>
    <t>R$ 10.346,58</t>
  </si>
  <si>
    <t>R$ 28.883,54</t>
  </si>
  <si>
    <t>R$ 33.968,81</t>
  </si>
  <si>
    <t>R$ 29.105,31</t>
  </si>
  <si>
    <t>R$ 48.541,32</t>
  </si>
  <si>
    <t>R$ 24.469,74</t>
  </si>
  <si>
    <t>R$ 29.275,05</t>
  </si>
  <si>
    <t>R$ 11.571,55</t>
  </si>
  <si>
    <t>R$ 3.011,27</t>
  </si>
  <si>
    <t>R$ 45.959,66</t>
  </si>
  <si>
    <t>R$ 29.512,57</t>
  </si>
  <si>
    <t>R$ 18.287,26</t>
  </si>
  <si>
    <t>R$ 28.526,82</t>
  </si>
  <si>
    <t>R$ 6.921,53</t>
  </si>
  <si>
    <t>R$ 12.904,57</t>
  </si>
  <si>
    <t>R$ 9.910,61</t>
  </si>
  <si>
    <t>R$ 10.126,44</t>
  </si>
  <si>
    <t>R$ 18.064,04</t>
  </si>
  <si>
    <t>R$ 31.851,92</t>
  </si>
  <si>
    <t>R$ 25.000,11</t>
  </si>
  <si>
    <t>R$ 29.407,38</t>
  </si>
  <si>
    <t>R$ 38.250,11</t>
  </si>
  <si>
    <t>R$ 44.701,64</t>
  </si>
  <si>
    <t>R$ 44.471,10</t>
  </si>
  <si>
    <t>R$ 3.447,37</t>
  </si>
  <si>
    <t>R$ 46.922,57</t>
  </si>
  <si>
    <t>R$ 30.091,68</t>
  </si>
  <si>
    <t>R$ 1.058,17</t>
  </si>
  <si>
    <t>R$ 2.572,63</t>
  </si>
  <si>
    <t>R$ 42.871,32</t>
  </si>
  <si>
    <t>R$ 23.268,88</t>
  </si>
  <si>
    <t>R$ 6.051,76</t>
  </si>
  <si>
    <t>R$ 18.344,76</t>
  </si>
  <si>
    <t>R$ 1.325,26</t>
  </si>
  <si>
    <t>R$ 29.168,58</t>
  </si>
  <si>
    <t>R$ 11.124,47</t>
  </si>
  <si>
    <t>R$ 34.748,37</t>
  </si>
  <si>
    <t>R$ 42.519,40</t>
  </si>
  <si>
    <t>R$ 17.701,39</t>
  </si>
  <si>
    <t>R$ 2.574,46</t>
  </si>
  <si>
    <t>R$ 16.096,04</t>
  </si>
  <si>
    <t>R$ 25.419,07</t>
  </si>
  <si>
    <t>R$ 41.341,38</t>
  </si>
  <si>
    <t>R$ 29.536,21</t>
  </si>
  <si>
    <t>R$ 24.299,82</t>
  </si>
  <si>
    <t>R$ 47.047,34</t>
  </si>
  <si>
    <t>R$ 40.931,55</t>
  </si>
  <si>
    <t>R$ 8.763,67</t>
  </si>
  <si>
    <t>R$ 12.303,62</t>
  </si>
  <si>
    <t>R$ 15.679,74</t>
  </si>
  <si>
    <t>R$ 48.670,05</t>
  </si>
  <si>
    <t>R$ 15.136,59</t>
  </si>
  <si>
    <t>R$ 30.977,10</t>
  </si>
  <si>
    <t>R$ 14.197,51</t>
  </si>
  <si>
    <t>R$ 9.595,01</t>
  </si>
  <si>
    <t>R$ 10.898,34</t>
  </si>
  <si>
    <t>R$ 33.892,15</t>
  </si>
  <si>
    <t>R$ 26.166,25</t>
  </si>
  <si>
    <t>R$ 18.874,44</t>
  </si>
  <si>
    <t>R$ 9.623,17</t>
  </si>
  <si>
    <t>R$ 827,79</t>
  </si>
  <si>
    <t>R$ 49.321,66</t>
  </si>
  <si>
    <t>R$ 6.910,35</t>
  </si>
  <si>
    <t>R$ 37.639,22</t>
  </si>
  <si>
    <t>R$ 925,45</t>
  </si>
  <si>
    <t>R$ 39.641,83</t>
  </si>
  <si>
    <t>R$ 6.607,20</t>
  </si>
  <si>
    <t>R$ 47.523,59</t>
  </si>
  <si>
    <t>R$ 47.152,60</t>
  </si>
  <si>
    <t>R$ 56.077,12</t>
  </si>
  <si>
    <t>R$ 19.440,64</t>
  </si>
  <si>
    <t>R$ 32.329,16</t>
  </si>
  <si>
    <t>R$ 26.522,55</t>
  </si>
  <si>
    <t>R$ 18.581,91</t>
  </si>
  <si>
    <t>R$ 42.824,03</t>
  </si>
  <si>
    <t>R$ 41.089,28</t>
  </si>
  <si>
    <t>R$ 8.402,73</t>
  </si>
  <si>
    <t>R$ 35.973,08</t>
  </si>
  <si>
    <t>R$ 32.845,55</t>
  </si>
  <si>
    <t>R$ 1.748,07</t>
  </si>
  <si>
    <t>R$ 39.356,88</t>
  </si>
  <si>
    <t>R$ 4.041,50</t>
  </si>
  <si>
    <t>R$ 11.741,98</t>
  </si>
  <si>
    <t>R$ 40.810,80</t>
  </si>
  <si>
    <t>R$ 10.540,57</t>
  </si>
  <si>
    <t>R$ 40.186,93</t>
  </si>
  <si>
    <t>R$ 39.867,51</t>
  </si>
  <si>
    <t>R$ 38.663,39</t>
  </si>
  <si>
    <t>R$ 26.690,00</t>
  </si>
  <si>
    <t>R$ 11.566,57</t>
  </si>
  <si>
    <t>R$ 46.980,95</t>
  </si>
  <si>
    <t>R$ 23.337,05</t>
  </si>
  <si>
    <t>R$ 19.620,30</t>
  </si>
  <si>
    <t>R$ 7.185,08</t>
  </si>
  <si>
    <t>R$ 44.129,34</t>
  </si>
  <si>
    <t>R$ 39.493,42</t>
  </si>
  <si>
    <t>R$ 58.843,95</t>
  </si>
  <si>
    <t>R$ 52.018,90</t>
  </si>
  <si>
    <t>R$ 4.625,74</t>
  </si>
  <si>
    <t>R$ 17.632,63</t>
  </si>
  <si>
    <t>R$ 37.269,56</t>
  </si>
  <si>
    <t>R$ 4.851,58</t>
  </si>
  <si>
    <t>R$ 38.652,50</t>
  </si>
  <si>
    <t>R$ 19.792,25</t>
  </si>
  <si>
    <t>R$ 14.832,28</t>
  </si>
  <si>
    <t>R$ 8.727,43</t>
  </si>
  <si>
    <t>R$ 48.789,78</t>
  </si>
  <si>
    <t>R$ 18.337,20</t>
  </si>
  <si>
    <t>R$ 27.478,80</t>
  </si>
  <si>
    <t>R$ 6.971,16</t>
  </si>
  <si>
    <t>R$ 54.078,84</t>
  </si>
  <si>
    <t>R$ 48.527,68</t>
  </si>
  <si>
    <t>R$ 20.342,63</t>
  </si>
  <si>
    <t>R$ 9.670,97</t>
  </si>
  <si>
    <t>R$ 31.405,36</t>
  </si>
  <si>
    <t>R$ 853,03</t>
  </si>
  <si>
    <t>R$ 21.317,61</t>
  </si>
  <si>
    <t>R$ 39.550,76</t>
  </si>
  <si>
    <t>R$ 50.223,98</t>
  </si>
  <si>
    <t>R$ 23.299,73</t>
  </si>
  <si>
    <t>R$ 1.329,97</t>
  </si>
  <si>
    <t>R$ 26.931,60</t>
  </si>
  <si>
    <t>R$ 44.380,67</t>
  </si>
  <si>
    <t>R$ 17.960,38</t>
  </si>
  <si>
    <t>R$ 44.430,37</t>
  </si>
  <si>
    <t>R$ 10.406,85</t>
  </si>
  <si>
    <t>R$ 14.483,32</t>
  </si>
  <si>
    <t>R$ 45.996,52</t>
  </si>
  <si>
    <t>R$ 33.804,26</t>
  </si>
  <si>
    <t>R$ 1.341,62</t>
  </si>
  <si>
    <t>R$ 793,67</t>
  </si>
  <si>
    <t>R$ 37.494,19</t>
  </si>
  <si>
    <t>R$ 38.318,49</t>
  </si>
  <si>
    <t>R$ 40.921,53</t>
  </si>
  <si>
    <t>R$ 23.377,24</t>
  </si>
  <si>
    <t>R$ 41.840,86</t>
  </si>
  <si>
    <t>R$ 19.305,62</t>
  </si>
  <si>
    <t>R$ 36.305,26</t>
  </si>
  <si>
    <t>R$ 30.174,81</t>
  </si>
  <si>
    <t>R$ 41.399,76</t>
  </si>
  <si>
    <t>R$ 891,61</t>
  </si>
  <si>
    <t>R$ 1.769,62</t>
  </si>
  <si>
    <t>R$ 41.582,70</t>
  </si>
  <si>
    <t>R$ 6.289,46</t>
  </si>
  <si>
    <t>R$ 45.041,67</t>
  </si>
  <si>
    <t>R$ 1.421,19</t>
  </si>
  <si>
    <t>R$ 26.625,26</t>
  </si>
  <si>
    <t>R$ 51.758,09</t>
  </si>
  <si>
    <t>R$ 18.927,99</t>
  </si>
  <si>
    <t>R$ 4.160,27</t>
  </si>
  <si>
    <t>R$ 41.224,64</t>
  </si>
  <si>
    <t>R$ 8.873,98</t>
  </si>
  <si>
    <t>R$ 52.763,39</t>
  </si>
  <si>
    <t>R$ 12.390,09</t>
  </si>
  <si>
    <t>R$ 5.233,07</t>
  </si>
  <si>
    <t>R$ 43.906,88</t>
  </si>
  <si>
    <t>R$ 19.436,75</t>
  </si>
  <si>
    <t>R$ 20.245,77</t>
  </si>
  <si>
    <t>R$ 42.585,66</t>
  </si>
  <si>
    <t>R$ 32.200,78</t>
  </si>
  <si>
    <t>R$ 708,54</t>
  </si>
  <si>
    <t>R$ 37.721,66</t>
  </si>
  <si>
    <t>R$ 19.432,10</t>
  </si>
  <si>
    <t>R$ 51.668,35</t>
  </si>
  <si>
    <t>R$ 8.909,79</t>
  </si>
  <si>
    <t>R$ 26.404,50</t>
  </si>
  <si>
    <t>R$ 20.347,05</t>
  </si>
  <si>
    <t>R$ 10.708,40</t>
  </si>
  <si>
    <t>R$ 56.618,52</t>
  </si>
  <si>
    <t>R$ 17.486,84</t>
  </si>
  <si>
    <t>R$ 22.211,49</t>
  </si>
  <si>
    <t>R$ 32.342,83</t>
  </si>
  <si>
    <t>R$ 8.219,19</t>
  </si>
  <si>
    <t>R$ 26.434,99</t>
  </si>
  <si>
    <t>R$ 38.603,35</t>
  </si>
  <si>
    <t>R$ 16.450,33</t>
  </si>
  <si>
    <t>R$ 6.697,26</t>
  </si>
  <si>
    <t>R$ 17.965,55</t>
  </si>
  <si>
    <t>R$ 38.132,53</t>
  </si>
  <si>
    <t>R$ 42.591,46</t>
  </si>
  <si>
    <t>R$ 26.931,14</t>
  </si>
  <si>
    <t>R$ 30.980,87</t>
  </si>
  <si>
    <t>R$ 22.731,05</t>
  </si>
  <si>
    <t>R$ 12.015,89</t>
  </si>
  <si>
    <t>R$ 45.411,08</t>
  </si>
  <si>
    <t>R$ 15.874,53</t>
  </si>
  <si>
    <t>R$ 27.539,14</t>
  </si>
  <si>
    <t>R$ 46.111,58</t>
  </si>
  <si>
    <t>R$ 29.349,85</t>
  </si>
  <si>
    <t>R$ 41.519,80</t>
  </si>
  <si>
    <t>R$ 22.006,34</t>
  </si>
  <si>
    <t>R$ 57.943,92</t>
  </si>
  <si>
    <t>R$ 39.380,58</t>
  </si>
  <si>
    <t>R$ 4.758,48</t>
  </si>
  <si>
    <t>R$ 1.207,21</t>
  </si>
  <si>
    <t>R$ 42.117,67</t>
  </si>
  <si>
    <t>R$ 40.691,75</t>
  </si>
  <si>
    <t>R$ 2.461,69</t>
  </si>
  <si>
    <t>R$ 26.118,25</t>
  </si>
  <si>
    <t>R$ 41.294,35</t>
  </si>
  <si>
    <t>R$ 42.955,65</t>
  </si>
  <si>
    <t>R$ 20.286,25</t>
  </si>
  <si>
    <t>R$ 1.043,84</t>
  </si>
  <si>
    <t>R$ 39.995,84</t>
  </si>
  <si>
    <t>R$ 48.017,05</t>
  </si>
  <si>
    <t>R$ 32.151,92</t>
  </si>
  <si>
    <t>R$ 25.425,52</t>
  </si>
  <si>
    <t>R$ 20.890,31</t>
  </si>
  <si>
    <t>R$ 6.806,65</t>
  </si>
  <si>
    <t>R$ 10.500,03</t>
  </si>
  <si>
    <t>R$ 22.068,20</t>
  </si>
  <si>
    <t>R$ 4.731,95</t>
  </si>
  <si>
    <t>R$ 2.806,73</t>
  </si>
  <si>
    <t>R$ 37.096,77</t>
  </si>
  <si>
    <t>R$ 24.525,25</t>
  </si>
  <si>
    <t>R$ 4.818,98</t>
  </si>
  <si>
    <t>R$ 34.036,54</t>
  </si>
  <si>
    <t>R$ 7.280,36</t>
  </si>
  <si>
    <t>R$ 12.680,50</t>
  </si>
  <si>
    <t>R$ 14.041,88</t>
  </si>
  <si>
    <t>R$ 1.517,85</t>
  </si>
  <si>
    <t>R$ 2.198,41</t>
  </si>
  <si>
    <t>R$ 13.810,85</t>
  </si>
  <si>
    <t>R$ 11.725,66</t>
  </si>
  <si>
    <t>R$ 30.077,65</t>
  </si>
  <si>
    <t>R$ 40.208,99</t>
  </si>
  <si>
    <t>R$ 42.821,06</t>
  </si>
  <si>
    <t>R$ 41.161,01</t>
  </si>
  <si>
    <t>R$ 40.270,70</t>
  </si>
  <si>
    <t>R$ 41.846,98</t>
  </si>
  <si>
    <t>R$ 46.304,90</t>
  </si>
  <si>
    <t>R$ 8.250,31</t>
  </si>
  <si>
    <t>R$ 37.086,46</t>
  </si>
  <si>
    <t>R$ 6.948,72</t>
  </si>
  <si>
    <t>R$ 46.705,40</t>
  </si>
  <si>
    <t>R$ 4.668,26</t>
  </si>
  <si>
    <t>R$ 4.360,77</t>
  </si>
  <si>
    <t>R$ 46.651,90</t>
  </si>
  <si>
    <t>R$ 11.679,18</t>
  </si>
  <si>
    <t>R$ 8.563,02</t>
  </si>
  <si>
    <t>R$ 17.997,24</t>
  </si>
  <si>
    <t>R$ 23.517,60</t>
  </si>
  <si>
    <t>R$ 43.268,62</t>
  </si>
  <si>
    <t>R$ 22.871,78</t>
  </si>
  <si>
    <t>R$ 21.082,42</t>
  </si>
  <si>
    <t>R$ 4.578,63</t>
  </si>
  <si>
    <t>R$ 18.998,76</t>
  </si>
  <si>
    <t>R$ 57.544,23</t>
  </si>
  <si>
    <t>R$ 37.372,31</t>
  </si>
  <si>
    <t>R$ 52.104,13</t>
  </si>
  <si>
    <t>R$ 24.818,14</t>
  </si>
  <si>
    <t>R$ 17.049,07</t>
  </si>
  <si>
    <t>R$ 31.712,39</t>
  </si>
  <si>
    <t>R$ 49.251,02</t>
  </si>
  <si>
    <t>R$ 42.907,52</t>
  </si>
  <si>
    <t>R$ 1.269,65</t>
  </si>
  <si>
    <t>R$ 33.072,26</t>
  </si>
  <si>
    <t>R$ 19.736,91</t>
  </si>
  <si>
    <t>R$ 32.170,95</t>
  </si>
  <si>
    <t>R$ 14.655,50</t>
  </si>
  <si>
    <t>R$ 7.847,28</t>
  </si>
  <si>
    <t>R$ 49.391,74</t>
  </si>
  <si>
    <t>R$ 5.433,56</t>
  </si>
  <si>
    <t>R$ 25.298,95</t>
  </si>
  <si>
    <t>R$ 42.991,21</t>
  </si>
  <si>
    <t>R$ 42.926,55</t>
  </si>
  <si>
    <t>R$ 48.279,90</t>
  </si>
  <si>
    <t>R$ 21.294,76</t>
  </si>
  <si>
    <t>R$ 43.015,81</t>
  </si>
  <si>
    <t>R$ 32.705,32</t>
  </si>
  <si>
    <t>R$ 38.324,05</t>
  </si>
  <si>
    <t>R$ 2.050,29</t>
  </si>
  <si>
    <t>R$ 28.721,99</t>
  </si>
  <si>
    <t>R$ 11.775,31</t>
  </si>
  <si>
    <t>R$ 23.156,06</t>
  </si>
  <si>
    <t>R$ 41.779,35</t>
  </si>
  <si>
    <t>R$ 20.894,13</t>
  </si>
  <si>
    <t>R$ 16.442,07</t>
  </si>
  <si>
    <t>R$ 4.268,42</t>
  </si>
  <si>
    <t>R$ 40.927,38</t>
  </si>
  <si>
    <t>R$ 45.168,79</t>
  </si>
  <si>
    <t>R$ 8.905,01</t>
  </si>
  <si>
    <t>R$ 29.352,06</t>
  </si>
  <si>
    <t>R$ 40.658,61</t>
  </si>
  <si>
    <t>R$ 50.369,84</t>
  </si>
  <si>
    <t>R$ 26.735,93</t>
  </si>
  <si>
    <t>R$ 38.101,87</t>
  </si>
  <si>
    <t>R$ 32.778,35</t>
  </si>
  <si>
    <t>R$ 25.995,85</t>
  </si>
  <si>
    <t>R$ 53.654,52</t>
  </si>
  <si>
    <t>R$ 15.081,98</t>
  </si>
  <si>
    <t>R$ 4.387,52</t>
  </si>
  <si>
    <t>R$ 26.916,17</t>
  </si>
  <si>
    <t>R$ 32.990,31</t>
  </si>
  <si>
    <t>R$ 4.777,19</t>
  </si>
  <si>
    <t>R$ 29.557,17</t>
  </si>
  <si>
    <t>R$ 34.435,44</t>
  </si>
  <si>
    <t>R$ 41.908,42</t>
  </si>
  <si>
    <t>R$ 25.602,27</t>
  </si>
  <si>
    <t>R$ 19.887,27</t>
  </si>
  <si>
    <t>R$ 32.083,68</t>
  </si>
  <si>
    <t>R$ 16.515,95</t>
  </si>
  <si>
    <t>R$ 17.229,63</t>
  </si>
  <si>
    <t>R$ 2.002,31</t>
  </si>
  <si>
    <t>R$ 35.666,89</t>
  </si>
  <si>
    <t>R$ 17.813,64</t>
  </si>
  <si>
    <t>R$ 39.970,41</t>
  </si>
  <si>
    <t>R$ 33.129,04</t>
  </si>
  <si>
    <t>R$ 44.103,90</t>
  </si>
  <si>
    <t>R$ 22.879,49</t>
  </si>
  <si>
    <t>R$ 3.795,66</t>
  </si>
  <si>
    <t>R$ 37.417,97</t>
  </si>
  <si>
    <t>R$ 46.268,76</t>
  </si>
  <si>
    <t>R$ 44.057,36</t>
  </si>
  <si>
    <t>R$ 43.544,37</t>
  </si>
  <si>
    <t>R$ 902,79</t>
  </si>
  <si>
    <t>R$ 32.585,30</t>
  </si>
  <si>
    <t>R$ 41.880,89</t>
  </si>
  <si>
    <t>R$ 43.514,86</t>
  </si>
  <si>
    <t>R$ 15.618,80</t>
  </si>
  <si>
    <t>R$ 29.993,88</t>
  </si>
  <si>
    <t>R$ 1.864,11</t>
  </si>
  <si>
    <t>R$ 5.037,79</t>
  </si>
  <si>
    <t>R$ 42.860,23</t>
  </si>
  <si>
    <t>R$ 46.102,37</t>
  </si>
  <si>
    <t>R$ 13.217,60</t>
  </si>
  <si>
    <t>R$ 57.242,77</t>
  </si>
  <si>
    <t>R$ 24.249,28</t>
  </si>
  <si>
    <t>R$ 5.579,09</t>
  </si>
  <si>
    <t>R$ 44.484,96</t>
  </si>
  <si>
    <t>R$ 39.353,06</t>
  </si>
  <si>
    <t>R$ 19.847,97</t>
  </si>
  <si>
    <t>R$ 10.216,98</t>
  </si>
  <si>
    <t>R$ 24.134,37</t>
  </si>
  <si>
    <t>R$ 16.249,57</t>
  </si>
  <si>
    <t>R$ 42.014,91</t>
  </si>
  <si>
    <t>R$ 6.593,99</t>
  </si>
  <si>
    <t>R$ 40.145,49</t>
  </si>
  <si>
    <t>R$ 16.856,06</t>
  </si>
  <si>
    <t>R$ 2.970,82</t>
  </si>
  <si>
    <t>R$ 19.140,37</t>
  </si>
  <si>
    <t>R$ 16.816,74</t>
  </si>
  <si>
    <t>R$ 9.125,64</t>
  </si>
  <si>
    <t>R$ 37.704,51</t>
  </si>
  <si>
    <t>R$ 41.495,13</t>
  </si>
  <si>
    <t>R$ 28.057,89</t>
  </si>
  <si>
    <t>R$ 6.749,66</t>
  </si>
  <si>
    <t>R$ 18.700,97</t>
  </si>
  <si>
    <t>R$ 49.343,65</t>
  </si>
  <si>
    <t>R$ 28.236,38</t>
  </si>
  <si>
    <t>R$ 50.570,02</t>
  </si>
  <si>
    <t>R$ 14.980,57</t>
  </si>
  <si>
    <t>R$ 52.861,98</t>
  </si>
  <si>
    <t>R$ 36.978,62</t>
  </si>
  <si>
    <t>R$ 4.267,69</t>
  </si>
  <si>
    <t>R$ 21.391,27</t>
  </si>
  <si>
    <t>R$ 27.428,58</t>
  </si>
  <si>
    <t>R$ 25.645,97</t>
  </si>
  <si>
    <t>R$ 7.769,02</t>
  </si>
  <si>
    <t>R$ 10.288,83</t>
  </si>
  <si>
    <t>R$ 47.432,78</t>
  </si>
  <si>
    <t>R$ 37.444,63</t>
  </si>
  <si>
    <t>R$ 1.882,75</t>
  </si>
  <si>
    <t>R$ 12.605,82</t>
  </si>
  <si>
    <t>R$ 40.530,84</t>
  </si>
  <si>
    <t>R$ 48.056,42</t>
  </si>
  <si>
    <t>R$ 27.490,45</t>
  </si>
  <si>
    <t>R$ 29.522,82</t>
  </si>
  <si>
    <t>R$ 52.153,10</t>
  </si>
  <si>
    <t>R$ 38.374,34</t>
  </si>
  <si>
    <t>R$ 49.650,01</t>
  </si>
  <si>
    <t>R$ 4.563,85</t>
  </si>
  <si>
    <t>R$ 28.552,22</t>
  </si>
  <si>
    <t>R$ 18.928,31</t>
  </si>
  <si>
    <t>R$ 20.141,80</t>
  </si>
  <si>
    <t>R$ 23.809,88</t>
  </si>
  <si>
    <t>R$ 1.794,91</t>
  </si>
  <si>
    <t>R$ 41.672,04</t>
  </si>
  <si>
    <t>R$ 3.308,82</t>
  </si>
  <si>
    <t>R$ 6.263,79</t>
  </si>
  <si>
    <t>R$ 37.103,56</t>
  </si>
  <si>
    <t>R$ 28.243,05</t>
  </si>
  <si>
    <t>R$ 6.509,37</t>
  </si>
  <si>
    <t>R$ 1.784,22</t>
  </si>
  <si>
    <t>R$ 4.404,20</t>
  </si>
  <si>
    <t>R$ 14.254,72</t>
  </si>
  <si>
    <t>R$ 48.927,00</t>
  </si>
  <si>
    <t>R$ 35.730,49</t>
  </si>
  <si>
    <t>R$ 16.393,29</t>
  </si>
  <si>
    <t>R$ 40.672,12</t>
  </si>
  <si>
    <t>R$ 14.663,03</t>
  </si>
  <si>
    <t>R$ 19.880,10</t>
  </si>
  <si>
    <t>R$ 52.420,28</t>
  </si>
  <si>
    <t>R$ 33.805,56</t>
  </si>
  <si>
    <t>R$ 46.071,50</t>
  </si>
  <si>
    <t>R$ 18.470,21</t>
  </si>
  <si>
    <t>R$ 14.226,70</t>
  </si>
  <si>
    <t>R$ 50.295,07</t>
  </si>
  <si>
    <t>R$ 32.702,06</t>
  </si>
  <si>
    <t>R$ 33.251,61</t>
  </si>
  <si>
    <t>R$ 14.832,55</t>
  </si>
  <si>
    <t>R$ 14.467,53</t>
  </si>
  <si>
    <t>R$ 33.901,10</t>
  </si>
  <si>
    <t>R$ 29.094,29</t>
  </si>
  <si>
    <t>R$ 43.641,28</t>
  </si>
  <si>
    <t>R$ 4.206,13</t>
  </si>
  <si>
    <t>R$ 24.334,37</t>
  </si>
  <si>
    <t>R$ 2.816,62</t>
  </si>
  <si>
    <t>R$ 43.434,50</t>
  </si>
  <si>
    <t>R$ 15.609,64</t>
  </si>
  <si>
    <t>R$ 47.295,93</t>
  </si>
  <si>
    <t>R$ 32.089,68</t>
  </si>
  <si>
    <t>R$ 16.528,02</t>
  </si>
  <si>
    <t>R$ 40.756,18</t>
  </si>
  <si>
    <t>R$ 19.810,42</t>
  </si>
  <si>
    <t>R$ 22.357,45</t>
  </si>
  <si>
    <t>R$ 35.079,76</t>
  </si>
  <si>
    <t>R$ 44.322,39</t>
  </si>
  <si>
    <t>R$ 1.959,61</t>
  </si>
  <si>
    <t>R$ 10.817,69</t>
  </si>
  <si>
    <t>R$ 10.362,45</t>
  </si>
  <si>
    <t>R$ 7.128,46</t>
  </si>
  <si>
    <t>R$ 21.862,95</t>
  </si>
  <si>
    <t>R$ 29.944,82</t>
  </si>
  <si>
    <t>R$ 33.161,07</t>
  </si>
  <si>
    <t>R$ 52.665,17</t>
  </si>
  <si>
    <t>R$ 26.211,17</t>
  </si>
  <si>
    <t>R$ 31.558,49</t>
  </si>
  <si>
    <t>R$ 20.137,91</t>
  </si>
  <si>
    <t>R$ 47.087,43</t>
  </si>
  <si>
    <t>R$ 3.460,30</t>
  </si>
  <si>
    <t>R$ 14.659,26</t>
  </si>
  <si>
    <t>R$ 41.157,57</t>
  </si>
  <si>
    <t>R$ 48.540,75</t>
  </si>
  <si>
    <t>R$ 19.361,03</t>
  </si>
  <si>
    <t>R$ 33.332,85</t>
  </si>
  <si>
    <t>R$ 43.345,02</t>
  </si>
  <si>
    <t>R$ 22.915,17</t>
  </si>
  <si>
    <t>R$ 47.897,60</t>
  </si>
  <si>
    <t>R$ 37.936,63</t>
  </si>
  <si>
    <t>R$ 25.694,49</t>
  </si>
  <si>
    <t>R$ 18.918,16</t>
  </si>
  <si>
    <t>R$ 16.450,69</t>
  </si>
  <si>
    <t>R$ 10.854,30</t>
  </si>
  <si>
    <t>R$ 25.665,39</t>
  </si>
  <si>
    <t>R$ 21.665,03</t>
  </si>
  <si>
    <t>R$ 13.462,27</t>
  </si>
  <si>
    <t>R$ 42.632,90</t>
  </si>
  <si>
    <t>R$ 17.242,65</t>
  </si>
  <si>
    <t>R$ 8.969,66</t>
  </si>
  <si>
    <t>R$ 6.053,49</t>
  </si>
  <si>
    <t>R$ 26.313,43</t>
  </si>
  <si>
    <t>R$ 35.159,29</t>
  </si>
  <si>
    <t>R$ 2.167,06</t>
  </si>
  <si>
    <t>R$ 10.549,77</t>
  </si>
  <si>
    <t>R$ 3.461,13</t>
  </si>
  <si>
    <t>R$ 48.789,86</t>
  </si>
  <si>
    <t>R$ 38.924,55</t>
  </si>
  <si>
    <t>R$ 33.376,00</t>
  </si>
  <si>
    <t>R$ 29.470,69</t>
  </si>
  <si>
    <t>R$ 2.889,53</t>
  </si>
  <si>
    <t>R$ 34.857,01</t>
  </si>
  <si>
    <t>R$ 6.964,94</t>
  </si>
  <si>
    <t>R$ 21.128,50</t>
  </si>
  <si>
    <t>R$ 58.348,36</t>
  </si>
  <si>
    <t>R$ 19.709,37</t>
  </si>
  <si>
    <t>R$ 23.965,93</t>
  </si>
  <si>
    <t>R$ 43.830,73</t>
  </si>
  <si>
    <t>R$ 14.365,86</t>
  </si>
  <si>
    <t>R$ 9.348,35</t>
  </si>
  <si>
    <t>R$ 38.239,84</t>
  </si>
  <si>
    <t>R$ 32.975,93</t>
  </si>
  <si>
    <t>R$ 20.766,34</t>
  </si>
  <si>
    <t>R$ 29.001,36</t>
  </si>
  <si>
    <t>R$ 2.346,02</t>
  </si>
  <si>
    <t>R$ 21.081,19</t>
  </si>
  <si>
    <t>R$ 25.304,46</t>
  </si>
  <si>
    <t>R$ 46.205,02</t>
  </si>
  <si>
    <t>R$ 28.880,80</t>
  </si>
  <si>
    <t>R$ 5.487,40</t>
  </si>
  <si>
    <t>R$ 9.923,54</t>
  </si>
  <si>
    <t>R$ 35.588,24</t>
  </si>
  <si>
    <t>R$ 24.097,97</t>
  </si>
  <si>
    <t>R$ 56.806,84</t>
  </si>
  <si>
    <t>R$ 57.716,35</t>
  </si>
  <si>
    <t>R$ 43.500,97</t>
  </si>
  <si>
    <t>R$ 9.735,79</t>
  </si>
  <si>
    <t>R$ 32.928,24</t>
  </si>
  <si>
    <t>R$ 8.399,50</t>
  </si>
  <si>
    <t>R$ 25.210,64</t>
  </si>
  <si>
    <t>R$ 47.053,16</t>
  </si>
  <si>
    <t>R$ 32.841,69</t>
  </si>
  <si>
    <t>R$ 33.884,63</t>
  </si>
  <si>
    <t>R$ 40.803,88</t>
  </si>
  <si>
    <t>R$ 12.565,36</t>
  </si>
  <si>
    <t>R$ 42.135,11</t>
  </si>
  <si>
    <t>R$ 25.764,09</t>
  </si>
  <si>
    <t>R$ 31.374,72</t>
  </si>
  <si>
    <t>R$ 51.095,53</t>
  </si>
  <si>
    <t>R$ 56.218,04</t>
  </si>
  <si>
    <t>R$ 49.296,66</t>
  </si>
  <si>
    <t>R$ 28.291,49</t>
  </si>
  <si>
    <t>R$ 7.726,06</t>
  </si>
  <si>
    <t>R$ 28.959,12</t>
  </si>
  <si>
    <t>R$ 39.694,72</t>
  </si>
  <si>
    <t>R$ 44.543,09</t>
  </si>
  <si>
    <t>R$ 20.496,40</t>
  </si>
  <si>
    <t>R$ 45.374,95</t>
  </si>
  <si>
    <t>R$ 47.133,56</t>
  </si>
  <si>
    <t>R$ 42.682,79</t>
  </si>
  <si>
    <t>R$ 10.772,54</t>
  </si>
  <si>
    <t>R$ 20.171,51</t>
  </si>
  <si>
    <t>R$ 48.907,92</t>
  </si>
  <si>
    <t>R$ 26.771,59</t>
  </si>
  <si>
    <t>R$ 41.309,33</t>
  </si>
  <si>
    <t>R$ 31.185,52</t>
  </si>
  <si>
    <t>R$ 32.531,63</t>
  </si>
  <si>
    <t>R$ 10.315,69</t>
  </si>
  <si>
    <t>R$ 14.378,44</t>
  </si>
  <si>
    <t>R$ 15.504,56</t>
  </si>
  <si>
    <t>R$ 31.671,69</t>
  </si>
  <si>
    <t>R$ 26.532,97</t>
  </si>
  <si>
    <t>R$ 47.164,70</t>
  </si>
  <si>
    <t>R$ 5.993,71</t>
  </si>
  <si>
    <t>R$ 6.987,02</t>
  </si>
  <si>
    <t>R$ 12.198,94</t>
  </si>
  <si>
    <t>R$ 12.434,55</t>
  </si>
  <si>
    <t>R$ 12.225,48</t>
  </si>
  <si>
    <t>R$ 29.542,71</t>
  </si>
  <si>
    <t>R$ 41.544,26</t>
  </si>
  <si>
    <t>R$ 25.603,32</t>
  </si>
  <si>
    <t>R$ 32.922,59</t>
  </si>
  <si>
    <t>R$ 35.220,98</t>
  </si>
  <si>
    <t>R$ 51.686,82</t>
  </si>
  <si>
    <t>R$ 1.761,63</t>
  </si>
  <si>
    <t>R$ 50.214,06</t>
  </si>
  <si>
    <t>R$ 41.590,47</t>
  </si>
  <si>
    <t>R$ 13.295,79</t>
  </si>
  <si>
    <t>R$ 43.227,20</t>
  </si>
  <si>
    <t>R$ 32.871,29</t>
  </si>
  <si>
    <t>R$ 47.143,21</t>
  </si>
  <si>
    <t>R$ 46.291,33</t>
  </si>
  <si>
    <t>R$ 6.351,97</t>
  </si>
  <si>
    <t>R$ 17.030,24</t>
  </si>
  <si>
    <t>R$ 17.428,86</t>
  </si>
  <si>
    <t>R$ 51.771,87</t>
  </si>
  <si>
    <t>R$ 48.103,14</t>
  </si>
  <si>
    <t>R$ 45.660,52</t>
  </si>
  <si>
    <t>R$ 31.359,60</t>
  </si>
  <si>
    <t>R$ 29.873,19</t>
  </si>
  <si>
    <t>R$ 25.086,13</t>
  </si>
  <si>
    <t>R$ 52.355,68</t>
  </si>
  <si>
    <t>R$ 11.318,02</t>
  </si>
  <si>
    <t>R$ 34.358,91</t>
  </si>
  <si>
    <t>R$ 22.798,11</t>
  </si>
  <si>
    <t>R$ 40.044,97</t>
  </si>
  <si>
    <t>R$ 37.190,57</t>
  </si>
  <si>
    <t>R$ 45.590,83</t>
  </si>
  <si>
    <t>R$ 11.407,36</t>
  </si>
  <si>
    <t>R$ 11.404,56</t>
  </si>
  <si>
    <t>R$ 37.585,44</t>
  </si>
  <si>
    <t>R$ 37.767,96</t>
  </si>
  <si>
    <t>R$ 38.660,81</t>
  </si>
  <si>
    <t>R$ 43.440,55</t>
  </si>
  <si>
    <t>R$ 32.753,73</t>
  </si>
  <si>
    <t>R$ 22.090,37</t>
  </si>
  <si>
    <t>R$ 9.755,85</t>
  </si>
  <si>
    <t>R$ 41.232,13</t>
  </si>
  <si>
    <t>R$ 40.755,24</t>
  </si>
  <si>
    <t>R$ 31.015,38</t>
  </si>
  <si>
    <t>R$ 25.286,12</t>
  </si>
  <si>
    <t>R$ 38.655,26</t>
  </si>
  <si>
    <t>R$ 28.367,87</t>
  </si>
  <si>
    <t>R$ 45.229,30</t>
  </si>
  <si>
    <t>R$ 46.192,27</t>
  </si>
  <si>
    <t>R$ 17.401,49</t>
  </si>
  <si>
    <t>R$ 15.599,47</t>
  </si>
  <si>
    <t>R$ 39.589,82</t>
  </si>
  <si>
    <t>R$ 36.500,91</t>
  </si>
  <si>
    <t>R$ 23.334,49</t>
  </si>
  <si>
    <t>R$ 33.009,98</t>
  </si>
  <si>
    <t>R$ 18.214,12</t>
  </si>
  <si>
    <t>R$ 37.388,90</t>
  </si>
  <si>
    <t>R$ 13.296,48</t>
  </si>
  <si>
    <t>R$ 54.008,80</t>
  </si>
  <si>
    <t>R$ 6.681,17</t>
  </si>
  <si>
    <t>R$ 22.344,89</t>
  </si>
  <si>
    <t>R$ 24.241,33</t>
  </si>
  <si>
    <t>R$ 37.221,31</t>
  </si>
  <si>
    <t>R$ 823,36</t>
  </si>
  <si>
    <t>R$ 37.503,00</t>
  </si>
  <si>
    <t>R$ 16.971,97</t>
  </si>
  <si>
    <t>R$ 1.968,54</t>
  </si>
  <si>
    <t>R$ 31.926,27</t>
  </si>
  <si>
    <t>R$ 40.216,80</t>
  </si>
  <si>
    <t>R$ 14.083,39</t>
  </si>
  <si>
    <t>R$ 29.019,00</t>
  </si>
  <si>
    <t>R$ 34.562,39</t>
  </si>
  <si>
    <t>R$ 40.741,64</t>
  </si>
  <si>
    <t>R$ 43.945,55</t>
  </si>
  <si>
    <t>R$ 39.950,29</t>
  </si>
  <si>
    <t>R$ 39.947,08</t>
  </si>
  <si>
    <t>R$ 35.485,09</t>
  </si>
  <si>
    <t>R$ 36.540,90</t>
  </si>
  <si>
    <t>R$ 16.415,29</t>
  </si>
  <si>
    <t>R$ 40.810,84</t>
  </si>
  <si>
    <t>R$ 21.332,56</t>
  </si>
  <si>
    <t>R$ 7.827,04</t>
  </si>
  <si>
    <t>R$ 27.580,37</t>
  </si>
  <si>
    <t>R$ 29.738,35</t>
  </si>
  <si>
    <t>R$ 4.211,85</t>
  </si>
  <si>
    <t>R$ 1.036,54</t>
  </si>
  <si>
    <t>R$ 18.978,72</t>
  </si>
  <si>
    <t>R$ 3.405,34</t>
  </si>
  <si>
    <t>R$ 1.555,92</t>
  </si>
  <si>
    <t>R$ 34.676,88</t>
  </si>
  <si>
    <t>R$ 23.102,90</t>
  </si>
  <si>
    <t>R$ 19.564,49</t>
  </si>
  <si>
    <t>R$ 13.672,38</t>
  </si>
  <si>
    <t>R$ 35.658,07</t>
  </si>
  <si>
    <t>R$ 2.990,40</t>
  </si>
  <si>
    <t>R$ 33.754,78</t>
  </si>
  <si>
    <t>R$ 23.583,31</t>
  </si>
  <si>
    <t>R$ 24.582,80</t>
  </si>
  <si>
    <t>R$ 1.589,24</t>
  </si>
  <si>
    <t>R$ 40.223,05</t>
  </si>
  <si>
    <t>R$ 37.232,47</t>
  </si>
  <si>
    <t>R$ 54.571,19</t>
  </si>
  <si>
    <t>R$ 29.016,57</t>
  </si>
  <si>
    <t>R$ 17.919,07</t>
  </si>
  <si>
    <t>R$ 39.545,71</t>
  </si>
  <si>
    <t>R$ 22.572,45</t>
  </si>
  <si>
    <t>R$ 2.057,88</t>
  </si>
  <si>
    <t>R$ 53.860,38</t>
  </si>
  <si>
    <t>R$ 36.397,98</t>
  </si>
  <si>
    <t>R$ 50.986,23</t>
  </si>
  <si>
    <t>R$ 34.798,34</t>
  </si>
  <si>
    <t>R$ 12.184,08</t>
  </si>
  <si>
    <t>R$ 24.223,43</t>
  </si>
  <si>
    <t>R$ 47.784,28</t>
  </si>
  <si>
    <t>R$ 47.180,62</t>
  </si>
  <si>
    <t>R$ 41.874,97</t>
  </si>
  <si>
    <t>R$ 32.953,72</t>
  </si>
  <si>
    <t>R$ 4.908,60</t>
  </si>
  <si>
    <t>R$ 2.123,19</t>
  </si>
  <si>
    <t>R$ 15.548,48</t>
  </si>
  <si>
    <t>R$ 52.935,75</t>
  </si>
  <si>
    <t>R$ 28.996,74</t>
  </si>
  <si>
    <t>R$ 7.278,30</t>
  </si>
  <si>
    <t>R$ 40.904,94</t>
  </si>
  <si>
    <t>R$ 13.102,27</t>
  </si>
  <si>
    <t>R$ 2.458,80</t>
  </si>
  <si>
    <t>R$ 12.149,42</t>
  </si>
  <si>
    <t>R$ 12.012,43</t>
  </si>
  <si>
    <t>R$ 42.141,99</t>
  </si>
  <si>
    <t>R$ 28.391,28</t>
  </si>
  <si>
    <t>R$ 10.425,63</t>
  </si>
  <si>
    <t>R$ 14.815,09</t>
  </si>
  <si>
    <t>R$ 26.907,03</t>
  </si>
  <si>
    <t>R$ 9.503,44</t>
  </si>
  <si>
    <t>R$ 28.907,59</t>
  </si>
  <si>
    <t>R$ 30.198,31</t>
  </si>
  <si>
    <t>R$ 52.570,13</t>
  </si>
  <si>
    <t>R$ 16.437,96</t>
  </si>
  <si>
    <t>R$ 2.791,29</t>
  </si>
  <si>
    <t>R$ 8.271,39</t>
  </si>
  <si>
    <t>R$ 37.682,03</t>
  </si>
  <si>
    <t>R$ 5.761,33</t>
  </si>
  <si>
    <t>R$ 42.833,00</t>
  </si>
  <si>
    <t>R$ 24.574,72</t>
  </si>
  <si>
    <t>R$ 48.755,84</t>
  </si>
  <si>
    <t>R$ 28.890,21</t>
  </si>
  <si>
    <t>R$ 32.833,12</t>
  </si>
  <si>
    <t>R$ 32.598,09</t>
  </si>
  <si>
    <t>R$ 33.408,47</t>
  </si>
  <si>
    <t>R$ 30.884,60</t>
  </si>
  <si>
    <t>R$ 30.542,35</t>
  </si>
  <si>
    <t>R$ 39.852,87</t>
  </si>
  <si>
    <t>R$ 9.237,92</t>
  </si>
  <si>
    <t>R$ 23.687,97</t>
  </si>
  <si>
    <t>R$ 26.600,44</t>
  </si>
  <si>
    <t>R$ 50.208,84</t>
  </si>
  <si>
    <t>R$ 11.694,97</t>
  </si>
  <si>
    <t>R$ 10.692,40</t>
  </si>
  <si>
    <t>R$ 10.812,89</t>
  </si>
  <si>
    <t>R$ 15.146,31</t>
  </si>
  <si>
    <t>R$ 48.532,06</t>
  </si>
  <si>
    <t>R$ 46.161,32</t>
  </si>
  <si>
    <t>R$ 11.711,57</t>
  </si>
  <si>
    <t>R$ 31.517,47</t>
  </si>
  <si>
    <t>R$ 28.519,85</t>
  </si>
  <si>
    <t>R$ 11.182,14</t>
  </si>
  <si>
    <t>R$ 20.791,38</t>
  </si>
  <si>
    <t>R$ 19.663,02</t>
  </si>
  <si>
    <t>R$ 26.451,27</t>
  </si>
  <si>
    <t>R$ 28.661,47</t>
  </si>
  <si>
    <t>R$ 4.363,18</t>
  </si>
  <si>
    <t>R$ 39.553,61</t>
  </si>
  <si>
    <t>R$ 45.537,47</t>
  </si>
  <si>
    <t>R$ 3.751,71</t>
  </si>
  <si>
    <t>R$ 4.010,59</t>
  </si>
  <si>
    <t>R$ 30.022,59</t>
  </si>
  <si>
    <t>R$ 19.874,37</t>
  </si>
  <si>
    <t>R$ 52.170,28</t>
  </si>
  <si>
    <t>R$ 43.707,28</t>
  </si>
  <si>
    <t>R$ 33.415,06</t>
  </si>
  <si>
    <t>R$ 24.919,12</t>
  </si>
  <si>
    <t>R$ 20.730,51</t>
  </si>
  <si>
    <t>R$ 17.693,35</t>
  </si>
  <si>
    <t>R$ 40.579,92</t>
  </si>
  <si>
    <t>R$ 6.795,41</t>
  </si>
  <si>
    <t>R$ 39.190,15</t>
  </si>
  <si>
    <t>R$ 44.410,27</t>
  </si>
  <si>
    <t>R$ 3.834,73</t>
  </si>
  <si>
    <t>R$ 53.067,14</t>
  </si>
  <si>
    <t>R$ 43.347,89</t>
  </si>
  <si>
    <t>R$ 11.134,55</t>
  </si>
  <si>
    <t>R$ 11.411,82</t>
  </si>
  <si>
    <t>R$ 31.368,57</t>
  </si>
  <si>
    <t>R$ 26.516,45</t>
  </si>
  <si>
    <t>R$ 22.759,23</t>
  </si>
  <si>
    <t>R$ 17.508,58</t>
  </si>
  <si>
    <t>R$ 2.936,78</t>
  </si>
  <si>
    <t>R$ 23.556,11</t>
  </si>
  <si>
    <t>R$ 4.307,83</t>
  </si>
  <si>
    <t>R$ 32.476,28</t>
  </si>
  <si>
    <t>R$ 25.139,17</t>
  </si>
  <si>
    <t>R$ 40.414,74</t>
  </si>
  <si>
    <t>R$ 39.416,98</t>
  </si>
  <si>
    <t>R$ 4.680,89</t>
  </si>
  <si>
    <t>R$ 24.387,49</t>
  </si>
  <si>
    <t>R$ 9.508,77</t>
  </si>
  <si>
    <t>R$ 28.511,24</t>
  </si>
  <si>
    <t>R$ 15.669,39</t>
  </si>
  <si>
    <t>R$ 2.051,98</t>
  </si>
  <si>
    <t>R$ 10.609,78</t>
  </si>
  <si>
    <t>R$ 34.171,39</t>
  </si>
  <si>
    <t>R$ 32.051,06</t>
  </si>
  <si>
    <t>R$ 57.819,74</t>
  </si>
  <si>
    <t>R$ 47.691,58</t>
  </si>
  <si>
    <t>R$ 15.923,72</t>
  </si>
  <si>
    <t>R$ 3.493,12</t>
  </si>
  <si>
    <t>R$ 12.070,71</t>
  </si>
  <si>
    <t>R$ 8.155,32</t>
  </si>
  <si>
    <t>R$ 37.141,17</t>
  </si>
  <si>
    <t>R$ 23.289,91</t>
  </si>
  <si>
    <t>R$ 21.932,65</t>
  </si>
  <si>
    <t>R$ 14.339,35</t>
  </si>
  <si>
    <t>R$ 36.761,54</t>
  </si>
  <si>
    <t>R$ 19.483,71</t>
  </si>
  <si>
    <t>R$ 14.701,26</t>
  </si>
  <si>
    <t>R$ 37.791,58</t>
  </si>
  <si>
    <t>R$ 6.544,76</t>
  </si>
  <si>
    <t>R$ 52.427,72</t>
  </si>
  <si>
    <t>R$ 42.817,03</t>
  </si>
  <si>
    <t>R$ 29.815,41</t>
  </si>
  <si>
    <t>R$ 25.919,09</t>
  </si>
  <si>
    <t>R$ 8.817,75</t>
  </si>
  <si>
    <t>R$ 32.165,26</t>
  </si>
  <si>
    <t>R$ 33.244,25</t>
  </si>
  <si>
    <t>R$ 24.461,95</t>
  </si>
  <si>
    <t>R$ 27.346,05</t>
  </si>
  <si>
    <t>R$ 29.505,70</t>
  </si>
  <si>
    <t>R$ 25.627,03</t>
  </si>
  <si>
    <t>R$ 1.850,27</t>
  </si>
  <si>
    <t>R$ 13.361,03</t>
  </si>
  <si>
    <t>R$ 24.024,18</t>
  </si>
  <si>
    <t>R$ 26.543,92</t>
  </si>
  <si>
    <t>R$ 25.425,30</t>
  </si>
  <si>
    <t>R$ 16.427,43</t>
  </si>
  <si>
    <t>R$ 19.911,10</t>
  </si>
  <si>
    <t>R$ 33.867,04</t>
  </si>
  <si>
    <t>R$ 51.051,64</t>
  </si>
  <si>
    <t>R$ 26.163,04</t>
  </si>
  <si>
    <t>R$ 49.114,47</t>
  </si>
  <si>
    <t>R$ 12.909,69</t>
  </si>
  <si>
    <t>R$ 43.822,87</t>
  </si>
  <si>
    <t>R$ 29.016,01</t>
  </si>
  <si>
    <t>R$ 2.724,84</t>
  </si>
  <si>
    <t>R$ 7.930,45</t>
  </si>
  <si>
    <t>R$ 45.528,94</t>
  </si>
  <si>
    <t>R$ 31.360,32</t>
  </si>
  <si>
    <t>R$ 23.840,35</t>
  </si>
  <si>
    <t>R$ 17.925,50</t>
  </si>
  <si>
    <t>R$ 5.884,11</t>
  </si>
  <si>
    <t>R$ 844,91</t>
  </si>
  <si>
    <t>R$ 14.120,86</t>
  </si>
  <si>
    <t>R$ 15.116,89</t>
  </si>
  <si>
    <t>R$ 9.478,07</t>
  </si>
  <si>
    <t>R$ 39.842,35</t>
  </si>
  <si>
    <t>R$ 29.245,08</t>
  </si>
  <si>
    <t>R$ 6.932,40</t>
  </si>
  <si>
    <t>R$ 30.254,32</t>
  </si>
  <si>
    <t>R$ 53.951,69</t>
  </si>
  <si>
    <t>R$ 56.879,61</t>
  </si>
  <si>
    <t>R$ 5.859,72</t>
  </si>
  <si>
    <t>R$ 40.600,56</t>
  </si>
  <si>
    <t>R$ 23.213,48</t>
  </si>
  <si>
    <t>R$ 15.090,77</t>
  </si>
  <si>
    <t>R$ 24.519,42</t>
  </si>
  <si>
    <t>R$ 45.491,04</t>
  </si>
  <si>
    <t>R$ 6.007,62</t>
  </si>
  <si>
    <t>R$ 46.121,84</t>
  </si>
  <si>
    <t>R$ 12.327,84</t>
  </si>
  <si>
    <t>R$ 27.140,57</t>
  </si>
  <si>
    <t>R$ 37.021,15</t>
  </si>
  <si>
    <t>R$ 53.823,42</t>
  </si>
  <si>
    <t>R$ 29.663,89</t>
  </si>
  <si>
    <t>R$ 32.935,79</t>
  </si>
  <si>
    <t>R$ 37.539,89</t>
  </si>
  <si>
    <t>R$ 24.545,33</t>
  </si>
  <si>
    <t>R$ 37.631,98</t>
  </si>
  <si>
    <t>R$ 32.254,21</t>
  </si>
  <si>
    <t>R$ 30.049,95</t>
  </si>
  <si>
    <t>R$ 30.657,23</t>
  </si>
  <si>
    <t>R$ 43.588,89</t>
  </si>
  <si>
    <t>R$ 1.396,79</t>
  </si>
  <si>
    <t>R$ 23.248,15</t>
  </si>
  <si>
    <t>R$ 53.797,46</t>
  </si>
  <si>
    <t>R$ 39.748,26</t>
  </si>
  <si>
    <t>R$ 27.467,93</t>
  </si>
  <si>
    <t>R$ 15.188,89</t>
  </si>
  <si>
    <t>R$ 23.993,12</t>
  </si>
  <si>
    <t>R$ 21.181,57</t>
  </si>
  <si>
    <t>R$ 20.625,51</t>
  </si>
  <si>
    <t>R$ 5.156,47</t>
  </si>
  <si>
    <t>R$ 47.785,00</t>
  </si>
  <si>
    <t>R$ 45.513,53</t>
  </si>
  <si>
    <t>R$ 30.596,17</t>
  </si>
  <si>
    <t>R$ 2.173,08</t>
  </si>
  <si>
    <t>R$ 3.966,01</t>
  </si>
  <si>
    <t>R$ 56.083,11</t>
  </si>
  <si>
    <t>R$ 10.859,47</t>
  </si>
  <si>
    <t>R$ 24.865,68</t>
  </si>
  <si>
    <t>R$ 48.014,54</t>
  </si>
  <si>
    <t>R$ 2.249,57</t>
  </si>
  <si>
    <t>R$ 7.727,33</t>
  </si>
  <si>
    <t>R$ 39.602,20</t>
  </si>
  <si>
    <t>R$ 21.189,60</t>
  </si>
  <si>
    <t>R$ 15.251,10</t>
  </si>
  <si>
    <t>R$ 10.717,06</t>
  </si>
  <si>
    <t>R$ 19.011,79</t>
  </si>
  <si>
    <t>R$ 16.622,59</t>
  </si>
  <si>
    <t>R$ 50.739,30</t>
  </si>
  <si>
    <t>R$ 29.134,35</t>
  </si>
  <si>
    <t>R$ 43.576,75</t>
  </si>
  <si>
    <t>R$ 1.938,24</t>
  </si>
  <si>
    <t>R$ 45.241,27</t>
  </si>
  <si>
    <t>R$ 33.800,39</t>
  </si>
  <si>
    <t>R$ 16.831,01</t>
  </si>
  <si>
    <t>R$ 13.286,66</t>
  </si>
  <si>
    <t>R$ 44.605,40</t>
  </si>
  <si>
    <t>R$ 52.225,27</t>
  </si>
  <si>
    <t>R$ 42.632,15</t>
  </si>
  <si>
    <t>R$ 20.226,00</t>
  </si>
  <si>
    <t>R$ 28.601,91</t>
  </si>
  <si>
    <t>R$ 18.750,37</t>
  </si>
  <si>
    <t>R$ 30.737,60</t>
  </si>
  <si>
    <t>R$ 22.036,11</t>
  </si>
  <si>
    <t>R$ 45.066,27</t>
  </si>
  <si>
    <t>R$ 23.284,97</t>
  </si>
  <si>
    <t>R$ 13.269,67</t>
  </si>
  <si>
    <t>R$ 7.316,33</t>
  </si>
  <si>
    <t>R$ 8.947,35</t>
  </si>
  <si>
    <t>R$ 40.840,96</t>
  </si>
  <si>
    <t>R$ 41.015,04</t>
  </si>
  <si>
    <t>R$ 32.391,85</t>
  </si>
  <si>
    <t>R$ 1.839,96</t>
  </si>
  <si>
    <t>R$ 56.050,93</t>
  </si>
  <si>
    <t>R$ 19.746,96</t>
  </si>
  <si>
    <t>R$ 37.109,63</t>
  </si>
  <si>
    <t>R$ 43.290,43</t>
  </si>
  <si>
    <t>R$ 44.548,22</t>
  </si>
  <si>
    <t>R$ 8.076,81</t>
  </si>
  <si>
    <t>R$ 22.933,95</t>
  </si>
  <si>
    <t>R$ 32.997,76</t>
  </si>
  <si>
    <t>R$ 29.258,40</t>
  </si>
  <si>
    <t>R$ 16.195,94</t>
  </si>
  <si>
    <t>R$ 50.182,78</t>
  </si>
  <si>
    <t>R$ 11.599,06</t>
  </si>
  <si>
    <t>R$ 702,56</t>
  </si>
  <si>
    <t>R$ 16.795,43</t>
  </si>
  <si>
    <t>R$ 18.184,53</t>
  </si>
  <si>
    <t>R$ 3.429,62</t>
  </si>
  <si>
    <t>R$ 47.823,73</t>
  </si>
  <si>
    <t>R$ 35.635,28</t>
  </si>
  <si>
    <t>R$ 43.467,83</t>
  </si>
  <si>
    <t>R$ 31.109,09</t>
  </si>
  <si>
    <t>R$ 30.097,77</t>
  </si>
  <si>
    <t>R$ 7.362,26</t>
  </si>
  <si>
    <t>R$ 50.556,09</t>
  </si>
  <si>
    <t>R$ 9.898,23</t>
  </si>
  <si>
    <t>R$ 15.861,81</t>
  </si>
  <si>
    <t>R$ 1.567,46</t>
  </si>
  <si>
    <t>R$ 20.994,58</t>
  </si>
  <si>
    <t>R$ 33.050,90</t>
  </si>
  <si>
    <t>R$ 10.927,49</t>
  </si>
  <si>
    <t>R$ 15.953,04</t>
  </si>
  <si>
    <t>R$ 49.085,25</t>
  </si>
  <si>
    <t>R$ 8.822,31</t>
  </si>
  <si>
    <t>R$ 12.996,65</t>
  </si>
  <si>
    <t>R$ 24.088,07</t>
  </si>
  <si>
    <t>R$ 44.928,19</t>
  </si>
  <si>
    <t>R$ 18.018,17</t>
  </si>
  <si>
    <t>R$ 36.444,43</t>
  </si>
  <si>
    <t>R$ 11.809,47</t>
  </si>
  <si>
    <t>R$ 49.985,23</t>
  </si>
  <si>
    <t>R$ 48.187,17</t>
  </si>
  <si>
    <t>R$ 43.956,36</t>
  </si>
  <si>
    <t>R$ 12.802,51</t>
  </si>
  <si>
    <t>R$ 20.167,74</t>
  </si>
  <si>
    <t>R$ 40.065,71</t>
  </si>
  <si>
    <t>R$ 1.859,65</t>
  </si>
  <si>
    <t>R$ 11.984,26</t>
  </si>
  <si>
    <t>R$ 32.858,71</t>
  </si>
  <si>
    <t>R$ 24.781,81</t>
  </si>
  <si>
    <t>R$ 8.888,02</t>
  </si>
  <si>
    <t>R$ 14.425,54</t>
  </si>
  <si>
    <t>R$ 10.221,83</t>
  </si>
  <si>
    <t>R$ 42.367,27</t>
  </si>
  <si>
    <t>R$ 45.203,82</t>
  </si>
  <si>
    <t>R$ 34.048,57</t>
  </si>
  <si>
    <t>R$ 45.096,77</t>
  </si>
  <si>
    <t>R$ 14.193,05</t>
  </si>
  <si>
    <t>R$ 6.731,87</t>
  </si>
  <si>
    <t>R$ 10.820,07</t>
  </si>
  <si>
    <t>R$ 22.262,29</t>
  </si>
  <si>
    <t>R$ 19.451,40</t>
  </si>
  <si>
    <t>R$ 6.033,37</t>
  </si>
  <si>
    <t>R$ 4.618,96</t>
  </si>
  <si>
    <t>R$ 19.898,02</t>
  </si>
  <si>
    <t>R$ 23.090,77</t>
  </si>
  <si>
    <t>R$ 36.600,69</t>
  </si>
  <si>
    <t>R$ 41.130,42</t>
  </si>
  <si>
    <t>R$ 46.858,60</t>
  </si>
  <si>
    <t>R$ 6.905,07</t>
  </si>
  <si>
    <t>R$ 3.368,93</t>
  </si>
  <si>
    <t>R$ 25.071,73</t>
  </si>
  <si>
    <t>R$ 15.659,77</t>
  </si>
  <si>
    <t>R$ 30.492,86</t>
  </si>
  <si>
    <t>R$ 5.727,65</t>
  </si>
  <si>
    <t>R$ 16.142,14</t>
  </si>
  <si>
    <t>R$ 11.747,93</t>
  </si>
  <si>
    <t>R$ 8.651,51</t>
  </si>
  <si>
    <t>R$ 12.581,67</t>
  </si>
  <si>
    <t>R$ 22.351,33</t>
  </si>
  <si>
    <t>R$ 13.587,12</t>
  </si>
  <si>
    <t>R$ 28.170,10</t>
  </si>
  <si>
    <t>R$ 36.542,90</t>
  </si>
  <si>
    <t>R$ 42.523,67</t>
  </si>
  <si>
    <t>R$ 8.413,83</t>
  </si>
  <si>
    <t>R$ 14.816,75</t>
  </si>
  <si>
    <t>R$ 44.088,65</t>
  </si>
  <si>
    <t>R$ 24.779,53</t>
  </si>
  <si>
    <t>R$ 33.972,71</t>
  </si>
  <si>
    <t>R$ 29.947,72</t>
  </si>
  <si>
    <t>R$ 34.437,75</t>
  </si>
  <si>
    <t>R$ 9.534,91</t>
  </si>
  <si>
    <t>R$ 22.765,32</t>
  </si>
  <si>
    <t>R$ 6.093,98</t>
  </si>
  <si>
    <t>R$ 14.744,17</t>
  </si>
  <si>
    <t>R$ 2.083,68</t>
  </si>
  <si>
    <t>R$ 16.237,15</t>
  </si>
  <si>
    <t>R$ 34.013,86</t>
  </si>
  <si>
    <t>R$ 30.122,95</t>
  </si>
  <si>
    <t>R$ 34.823,51</t>
  </si>
  <si>
    <t>R$ 20.299,37</t>
  </si>
  <si>
    <t>R$ 43.012,71</t>
  </si>
  <si>
    <t>R$ 15.645,96</t>
  </si>
  <si>
    <t>R$ 40.369,87</t>
  </si>
  <si>
    <t>R$ 11.508,71</t>
  </si>
  <si>
    <t>R$ 29.797,17</t>
  </si>
  <si>
    <t>R$ 13.353,94</t>
  </si>
  <si>
    <t>R$ 27.475,86</t>
  </si>
  <si>
    <t>R$ 26.497,44</t>
  </si>
  <si>
    <t>R$ 26.132,72</t>
  </si>
  <si>
    <t>R$ 5.988,81</t>
  </si>
  <si>
    <t>R$ 25.711,16</t>
  </si>
  <si>
    <t>R$ 3.256,36</t>
  </si>
  <si>
    <t>R$ 1.818,25</t>
  </si>
  <si>
    <t>R$ 1.045,00</t>
  </si>
  <si>
    <t>R$ 44.286,18</t>
  </si>
  <si>
    <t>R$ 46.491,88</t>
  </si>
  <si>
    <t>R$ 41.891,00</t>
  </si>
  <si>
    <t>R$ 31.370,50</t>
  </si>
  <si>
    <t>R$ 30.601,77</t>
  </si>
  <si>
    <t>R$ 47.691,18</t>
  </si>
  <si>
    <t>R$ 29.888,89</t>
  </si>
  <si>
    <t>R$ 3.306,58</t>
  </si>
  <si>
    <t>R$ 20.447,58</t>
  </si>
  <si>
    <t>R$ 13.989,11</t>
  </si>
  <si>
    <t>R$ 37.985,83</t>
  </si>
  <si>
    <t>R$ 44.398,39</t>
  </si>
  <si>
    <t>R$ 17.275,15</t>
  </si>
  <si>
    <t>R$ 588,03</t>
  </si>
  <si>
    <t>R$ 23.254,90</t>
  </si>
  <si>
    <t>R$ 23.640,87</t>
  </si>
  <si>
    <t>R$ 3.695,98</t>
  </si>
  <si>
    <t>R$ 35.597,68</t>
  </si>
  <si>
    <t>R$ 53.781,99</t>
  </si>
  <si>
    <t>R$ 31.154,69</t>
  </si>
  <si>
    <t>R$ 44.904,55</t>
  </si>
  <si>
    <t>R$ 40.632,63</t>
  </si>
  <si>
    <t>R$ 28.994,03</t>
  </si>
  <si>
    <t>R$ 13.987,07</t>
  </si>
  <si>
    <t>R$ 33.864,27</t>
  </si>
  <si>
    <t>R$ 40.327,51</t>
  </si>
  <si>
    <t>R$ 3.103,32</t>
  </si>
  <si>
    <t>R$ 6.105,39</t>
  </si>
  <si>
    <t>R$ 41.230,51</t>
  </si>
  <si>
    <t>R$ 42.214,45</t>
  </si>
  <si>
    <t>R$ 27.501,45</t>
  </si>
  <si>
    <t>R$ 26.229,13</t>
  </si>
  <si>
    <t>R$ 25.439,30</t>
  </si>
  <si>
    <t>R$ 12.990,76</t>
  </si>
  <si>
    <t>R$ 41.957,19</t>
  </si>
  <si>
    <t>R$ 19.413,24</t>
  </si>
  <si>
    <t>R$ 26.112,16</t>
  </si>
  <si>
    <t>R$ 21.105,76</t>
  </si>
  <si>
    <t>R$ 2.106,92</t>
  </si>
  <si>
    <t>R$ 37.722,16</t>
  </si>
  <si>
    <t>R$ 36.951,18</t>
  </si>
  <si>
    <t>R$ 14.194,64</t>
  </si>
  <si>
    <t>R$ 44.475,74</t>
  </si>
  <si>
    <t>R$ 31.686,52</t>
  </si>
  <si>
    <t>R$ 1.303,46</t>
  </si>
  <si>
    <t>R$ 9.999,91</t>
  </si>
  <si>
    <t>R$ 45.482,69</t>
  </si>
  <si>
    <t>R$ 45.356,24</t>
  </si>
  <si>
    <t>R$ 15.651,37</t>
  </si>
  <si>
    <t>R$ 13.895,61</t>
  </si>
  <si>
    <t>R$ 12.054,82</t>
  </si>
  <si>
    <t>R$ 34.395,96</t>
  </si>
  <si>
    <t>R$ 801,12</t>
  </si>
  <si>
    <t>R$ 37.246,78</t>
  </si>
  <si>
    <t>R$ 47.308,47</t>
  </si>
  <si>
    <t>R$ 50.354,03</t>
  </si>
  <si>
    <t>R$ 35.333,65</t>
  </si>
  <si>
    <t>R$ 12.276,65</t>
  </si>
  <si>
    <t>R$ 47.103,75</t>
  </si>
  <si>
    <t>R$ 45.449,54</t>
  </si>
  <si>
    <t>R$ 15.022,52</t>
  </si>
  <si>
    <t>R$ 25.535,81</t>
  </si>
  <si>
    <t>R$ 24.791,69</t>
  </si>
  <si>
    <t>R$ 10.641,61</t>
  </si>
  <si>
    <t>R$ 6.725,64</t>
  </si>
  <si>
    <t>R$ 3.025,57</t>
  </si>
  <si>
    <t>R$ 58.598,58</t>
  </si>
  <si>
    <t>R$ 46.142,26</t>
  </si>
  <si>
    <t>R$ 13.594,99</t>
  </si>
  <si>
    <t>R$ 31.179,60</t>
  </si>
  <si>
    <t>R$ 17.286,39</t>
  </si>
  <si>
    <t>R$ 48.959,69</t>
  </si>
  <si>
    <t>R$ 17.857,61</t>
  </si>
  <si>
    <t>R$ 32.081,05</t>
  </si>
  <si>
    <t>R$ 23.320,34</t>
  </si>
  <si>
    <t>R$ 32.382,33</t>
  </si>
  <si>
    <t>R$ 41.492,91</t>
  </si>
  <si>
    <t>R$ 37.689,03</t>
  </si>
  <si>
    <t>R$ 17.744,40</t>
  </si>
  <si>
    <t>R$ 28.555,08</t>
  </si>
  <si>
    <t>R$ 45.007,18</t>
  </si>
  <si>
    <t>R$ 4.215,46</t>
  </si>
  <si>
    <t>R$ 29.410,28</t>
  </si>
  <si>
    <t>R$ 7.595,52</t>
  </si>
  <si>
    <t>R$ 27.352,38</t>
  </si>
  <si>
    <t>R$ 20.012,81</t>
  </si>
  <si>
    <t>R$ 40.679,10</t>
  </si>
  <si>
    <t>R$ 17.976,02</t>
  </si>
  <si>
    <t>R$ 22.174,72</t>
  </si>
  <si>
    <t>R$ 1.637,97</t>
  </si>
  <si>
    <t>R$ 44.052,83</t>
  </si>
  <si>
    <t>R$ 22.909,65</t>
  </si>
  <si>
    <t>R$ 11.878,41</t>
  </si>
  <si>
    <t>R$ 52.619,00</t>
  </si>
  <si>
    <t>R$ 3.130,25</t>
  </si>
  <si>
    <t>R$ 34.190,90</t>
  </si>
  <si>
    <t>R$ 44.221,57</t>
  </si>
  <si>
    <t>R$ 9.476,83</t>
  </si>
  <si>
    <t>R$ 19.505,97</t>
  </si>
  <si>
    <t>R$ 52.884,41</t>
  </si>
  <si>
    <t>R$ 45.131,07</t>
  </si>
  <si>
    <t>R$ 1.246,17</t>
  </si>
  <si>
    <t>R$ 5.378,86</t>
  </si>
  <si>
    <t>R$ 16.374,11</t>
  </si>
  <si>
    <t>R$ 26.730,19</t>
  </si>
  <si>
    <t>R$ 10.605,70</t>
  </si>
  <si>
    <t>R$ 45.218,62</t>
  </si>
  <si>
    <t>R$ 16.561,38</t>
  </si>
  <si>
    <t>R$ 25.742,69</t>
  </si>
  <si>
    <t>R$ 35.335,36</t>
  </si>
  <si>
    <t>R$ 43.152,12</t>
  </si>
  <si>
    <t>R$ 12.625,32</t>
  </si>
  <si>
    <t>R$ 12.583,34</t>
  </si>
  <si>
    <t>R$ 20.884,41</t>
  </si>
  <si>
    <t>R$ 14.040,77</t>
  </si>
  <si>
    <t>R$ 40.021,78</t>
  </si>
  <si>
    <t>R$ 3.899,76</t>
  </si>
  <si>
    <t>R$ 15.306,63</t>
  </si>
  <si>
    <t>R$ 40.375,60</t>
  </si>
  <si>
    <t>R$ 26.613,82</t>
  </si>
  <si>
    <t>R$ 18.507,51</t>
  </si>
  <si>
    <t>R$ 40.362,01</t>
  </si>
  <si>
    <t>R$ 33.408,85</t>
  </si>
  <si>
    <t>R$ 12.113,47</t>
  </si>
  <si>
    <t>R$ 25.110,86</t>
  </si>
  <si>
    <t>R$ 51.757,77</t>
  </si>
  <si>
    <t>R$ 2.588,27</t>
  </si>
  <si>
    <t>R$ 24.593,17</t>
  </si>
  <si>
    <t>R$ 28.233,99</t>
  </si>
  <si>
    <t>R$ 29.527,29</t>
  </si>
  <si>
    <t>R$ 2.560,34</t>
  </si>
  <si>
    <t>R$ 38.792,99</t>
  </si>
  <si>
    <t>R$ 36.605,06</t>
  </si>
  <si>
    <t>R$ 47.774,64</t>
  </si>
  <si>
    <t>R$ 21.781,99</t>
  </si>
  <si>
    <t>R$ 10.600,73</t>
  </si>
  <si>
    <t>R$ 42.716,39</t>
  </si>
  <si>
    <t>R$ 4.642,92</t>
  </si>
  <si>
    <t>R$ 1.572,31</t>
  </si>
  <si>
    <t>R$ 4.585,97</t>
  </si>
  <si>
    <t>R$ 53.230,48</t>
  </si>
  <si>
    <t>R$ 14.974,30</t>
  </si>
  <si>
    <t>R$ 38.461,61</t>
  </si>
  <si>
    <t>R$ 5.022,50</t>
  </si>
  <si>
    <t>R$ 620,16</t>
  </si>
  <si>
    <t>R$ 6.844,74</t>
  </si>
  <si>
    <t>R$ 16.019,55</t>
  </si>
  <si>
    <t>R$ 7.148,85</t>
  </si>
  <si>
    <t>R$ 52.765,54</t>
  </si>
  <si>
    <t>R$ 12.227,56</t>
  </si>
  <si>
    <t>R$ 36.773,85</t>
  </si>
  <si>
    <t>R$ 27.697,01</t>
  </si>
  <si>
    <t>R$ 21.888,01</t>
  </si>
  <si>
    <t>R$ 11.811,85</t>
  </si>
  <si>
    <t>R$ 24.833,03</t>
  </si>
  <si>
    <t>R$ 44.029,94</t>
  </si>
  <si>
    <t>R$ 42.112,52</t>
  </si>
  <si>
    <t>R$ 561,78</t>
  </si>
  <si>
    <t>R$ 2.789,34</t>
  </si>
  <si>
    <t>R$ 17.230,85</t>
  </si>
  <si>
    <t>R$ 34.522,42</t>
  </si>
  <si>
    <t>R$ 35.243,48</t>
  </si>
  <si>
    <t>R$ 40.720,46</t>
  </si>
  <si>
    <t>R$ 28.521,97</t>
  </si>
  <si>
    <t>R$ 36.019,06</t>
  </si>
  <si>
    <t>R$ 30.599,87</t>
  </si>
  <si>
    <t>R$ 1.051,58</t>
  </si>
  <si>
    <t>R$ 22.843,59</t>
  </si>
  <si>
    <t>R$ 24.599,28</t>
  </si>
  <si>
    <t>R$ 3.290,87</t>
  </si>
  <si>
    <t>R$ 34.421,46</t>
  </si>
  <si>
    <t>R$ 7.987,21</t>
  </si>
  <si>
    <t>R$ 28.243,22</t>
  </si>
  <si>
    <t>R$ 50.708,10</t>
  </si>
  <si>
    <t>R$ 35.444,57</t>
  </si>
  <si>
    <t>R$ 5.295,83</t>
  </si>
  <si>
    <t>R$ 49.961,86</t>
  </si>
  <si>
    <t>R$ 24.398,83</t>
  </si>
  <si>
    <t>R$ 37.112,35</t>
  </si>
  <si>
    <t>R$ 9.814,20</t>
  </si>
  <si>
    <t>R$ 44.162,77</t>
  </si>
  <si>
    <t>R$ 36.999,41</t>
  </si>
  <si>
    <t>R$ 45.055,53</t>
  </si>
  <si>
    <t>R$ 24.380,27</t>
  </si>
  <si>
    <t>R$ 19.810,02</t>
  </si>
  <si>
    <t>R$ 32.976,92</t>
  </si>
  <si>
    <t>R$ 908,56</t>
  </si>
  <si>
    <t>R$ 46.451,24</t>
  </si>
  <si>
    <t>R$ 20.265,83</t>
  </si>
  <si>
    <t>R$ 45.022,59</t>
  </si>
  <si>
    <t>R$ 10.480,16</t>
  </si>
  <si>
    <t>R$ 53.239,22</t>
  </si>
  <si>
    <t>R$ 2.514,64</t>
  </si>
  <si>
    <t>R$ 47.078,44</t>
  </si>
  <si>
    <t>R$ 21.970,70</t>
  </si>
  <si>
    <t>R$ 17.234,79</t>
  </si>
  <si>
    <t>R$ 8.207,54</t>
  </si>
  <si>
    <t>R$ 42.625,59</t>
  </si>
  <si>
    <t>R$ 29.528,06</t>
  </si>
  <si>
    <t>R$ 58.654,98</t>
  </si>
  <si>
    <t>R$ 43.841,77</t>
  </si>
  <si>
    <t>R$ 38.154,35</t>
  </si>
  <si>
    <t>R$ 46.408,46</t>
  </si>
  <si>
    <t>R$ 37.257,16</t>
  </si>
  <si>
    <t>R$ 19.605,83</t>
  </si>
  <si>
    <t>R$ 40.854,96</t>
  </si>
  <si>
    <t>R$ 28.288,01</t>
  </si>
  <si>
    <t>R$ 40.739,31</t>
  </si>
  <si>
    <t>R$ 30.770,91</t>
  </si>
  <si>
    <t>R$ 15.641,03</t>
  </si>
  <si>
    <t>R$ 21.085,10</t>
  </si>
  <si>
    <t>R$ 4.248,02</t>
  </si>
  <si>
    <t>R$ 2.965,42</t>
  </si>
  <si>
    <t>R$ 39.301,77</t>
  </si>
  <si>
    <t>R$ 55.094,65</t>
  </si>
  <si>
    <t>R$ 13.490,03</t>
  </si>
  <si>
    <t>R$ 28.794,71</t>
  </si>
  <si>
    <t>R$ 12.290,59</t>
  </si>
  <si>
    <t>R$ 21.856,80</t>
  </si>
  <si>
    <t>R$ 46.156,76</t>
  </si>
  <si>
    <t>R$ 4.817,78</t>
  </si>
  <si>
    <t>R$ 1.172,88</t>
  </si>
  <si>
    <t>R$ 13.543,02</t>
  </si>
  <si>
    <t>R$ 16.935,33</t>
  </si>
  <si>
    <t>R$ 8.534,29</t>
  </si>
  <si>
    <t>R$ 45.637,62</t>
  </si>
  <si>
    <t>R$ 52.731,53</t>
  </si>
  <si>
    <t>R$ 34.068,29</t>
  </si>
  <si>
    <t>R$ 6.432,13</t>
  </si>
  <si>
    <t>R$ 48.279,66</t>
  </si>
  <si>
    <t>R$ 57.987,17</t>
  </si>
  <si>
    <t>R$ 10.632,34</t>
  </si>
  <si>
    <t>R$ 14.385,50</t>
  </si>
  <si>
    <t>R$ 35.499,71</t>
  </si>
  <si>
    <t>R$ 22.704,36</t>
  </si>
  <si>
    <t>R$ 45.114,50</t>
  </si>
  <si>
    <t>R$ 10.767,36</t>
  </si>
  <si>
    <t>R$ 42.118,69</t>
  </si>
  <si>
    <t>R$ 46.522,91</t>
  </si>
  <si>
    <t>R$ 56.426,66</t>
  </si>
  <si>
    <t>R$ 44.939,53</t>
  </si>
  <si>
    <t>R$ 23.665,21</t>
  </si>
  <si>
    <t>R$ 18.307,06</t>
  </si>
  <si>
    <t>R$ 26.762,34</t>
  </si>
  <si>
    <t>R$ 10.236,17</t>
  </si>
  <si>
    <t>R$ 23.659,75</t>
  </si>
  <si>
    <t>R$ 42.295,51</t>
  </si>
  <si>
    <t>R$ 50.215,98</t>
  </si>
  <si>
    <t>R$ 9.131,88</t>
  </si>
  <si>
    <t>R$ 18.113,81</t>
  </si>
  <si>
    <t>R$ 58.754,90</t>
  </si>
  <si>
    <t>R$ 1.364,81</t>
  </si>
  <si>
    <t>R$ 34.473,94</t>
  </si>
  <si>
    <t>R$ 34.592,85</t>
  </si>
  <si>
    <t>R$ 39.194,27</t>
  </si>
  <si>
    <t>R$ 18.136,14</t>
  </si>
  <si>
    <t>R$ 43.431,61</t>
  </si>
  <si>
    <t>R$ 8.312,80</t>
  </si>
  <si>
    <t>R$ 53.152,64</t>
  </si>
  <si>
    <t>R$ 19.169,04</t>
  </si>
  <si>
    <t>R$ 18.651,78</t>
  </si>
  <si>
    <t>R$ 29.618,40</t>
  </si>
  <si>
    <t>R$ 50.058,35</t>
  </si>
  <si>
    <t>R$ 4.065,63</t>
  </si>
  <si>
    <t>R$ 38.088,33</t>
  </si>
  <si>
    <t>R$ 17.633,60</t>
  </si>
  <si>
    <t>R$ 28.808,48</t>
  </si>
  <si>
    <t>R$ 21.600,40</t>
  </si>
  <si>
    <t>R$ 20.039,39</t>
  </si>
  <si>
    <t>R$ 15.939,93</t>
  </si>
  <si>
    <t>R$ 44.796,51</t>
  </si>
  <si>
    <t>R$ 19.619,27</t>
  </si>
  <si>
    <t>R$ 37.109,41</t>
  </si>
  <si>
    <t>R$ 37.486,15</t>
  </si>
  <si>
    <t>R$ 47.694,80</t>
  </si>
  <si>
    <t>R$ 53.218,75</t>
  </si>
  <si>
    <t>R$ 41.578,37</t>
  </si>
  <si>
    <t>R$ 24.186,32</t>
  </si>
  <si>
    <t>R$ 3.489,38</t>
  </si>
  <si>
    <t>R$ 10.675,56</t>
  </si>
  <si>
    <t>R$ 45.872,91</t>
  </si>
  <si>
    <t>R$ 31.114,42</t>
  </si>
  <si>
    <t>R$ 23.331,18</t>
  </si>
  <si>
    <t>R$ 38.552,56</t>
  </si>
  <si>
    <t>R$ 51.176,22</t>
  </si>
  <si>
    <t>R$ 30.485,23</t>
  </si>
  <si>
    <t>R$ 27.517,51</t>
  </si>
  <si>
    <t>R$ 27.988,65</t>
  </si>
  <si>
    <t>R$ 49.326,36</t>
  </si>
  <si>
    <t>R$ 48.384,44</t>
  </si>
  <si>
    <t>R$ 35.852,09</t>
  </si>
  <si>
    <t>R$ 5.808,96</t>
  </si>
  <si>
    <t>R$ 8.089,58</t>
  </si>
  <si>
    <t>R$ 8.053,50</t>
  </si>
  <si>
    <t>R$ 4.501,13</t>
  </si>
  <si>
    <t>R$ 29.204,12</t>
  </si>
  <si>
    <t>R$ 19.841,06</t>
  </si>
  <si>
    <t>R$ 8.586,58</t>
  </si>
  <si>
    <t>R$ 34.418,01</t>
  </si>
  <si>
    <t>R$ 21.732,87</t>
  </si>
  <si>
    <t>R$ 25.480,81</t>
  </si>
  <si>
    <t>R$ 11.288,25</t>
  </si>
  <si>
    <t>R$ 33.898,77</t>
  </si>
  <si>
    <t>R$ 52.992,09</t>
  </si>
  <si>
    <t>R$ 37.510,78</t>
  </si>
  <si>
    <t>R$ 11.364,00</t>
  </si>
  <si>
    <t>R$ 44.806,14</t>
  </si>
  <si>
    <t>R$ 56.114,63</t>
  </si>
  <si>
    <t>R$ 23.887,95</t>
  </si>
  <si>
    <t>R$ 24.816,27</t>
  </si>
  <si>
    <t>R$ 44.106,23</t>
  </si>
  <si>
    <t>R$ 18.870,35</t>
  </si>
  <si>
    <t>R$ 47.942,86</t>
  </si>
  <si>
    <t>R$ 16.944,07</t>
  </si>
  <si>
    <t>R$ 11.504,83</t>
  </si>
  <si>
    <t>R$ 18.605,61</t>
  </si>
  <si>
    <t>R$ 51.768,13</t>
  </si>
  <si>
    <t>R$ 19.887,68</t>
  </si>
  <si>
    <t>R$ 36.654,49</t>
  </si>
  <si>
    <t>R$ 12.507,98</t>
  </si>
  <si>
    <t>R$ 19.918,66</t>
  </si>
  <si>
    <t>R$ 36.648,72</t>
  </si>
  <si>
    <t>R$ 3.361,27</t>
  </si>
  <si>
    <t>R$ 10.541,19</t>
  </si>
  <si>
    <t>R$ 2.256,03</t>
  </si>
  <si>
    <t>R$ 28.053,55</t>
  </si>
  <si>
    <t>R$ 54.005,37</t>
  </si>
  <si>
    <t>R$ 23.386,14</t>
  </si>
  <si>
    <t>R$ 26.731,92</t>
  </si>
  <si>
    <t>R$ 41.949,59</t>
  </si>
  <si>
    <t>R$ 19.465,56</t>
  </si>
  <si>
    <t>R$ 46.715,74</t>
  </si>
  <si>
    <t>R$ 21.711,89</t>
  </si>
  <si>
    <t>R$ 42.777,46</t>
  </si>
  <si>
    <t>R$ 22.274,83</t>
  </si>
  <si>
    <t>R$ 6.100,31</t>
  </si>
  <si>
    <t>R$ 51.020,29</t>
  </si>
  <si>
    <t>R$ 47.597,88</t>
  </si>
  <si>
    <t>R$ 29.385,13</t>
  </si>
  <si>
    <t>R$ 35.572,20</t>
  </si>
  <si>
    <t>R$ 48.413,34</t>
  </si>
  <si>
    <t>R$ 10.829,19</t>
  </si>
  <si>
    <t>R$ 48.570,15</t>
  </si>
  <si>
    <t>R$ 6.575,51</t>
  </si>
  <si>
    <t>R$ 24.707,01</t>
  </si>
  <si>
    <t>R$ 9.913,27</t>
  </si>
  <si>
    <t>R$ 51.774,21</t>
  </si>
  <si>
    <t>R$ 18.946,22</t>
  </si>
  <si>
    <t>R$ 23.902,21</t>
  </si>
  <si>
    <t>R$ 18.991,31</t>
  </si>
  <si>
    <t>R$ 28.849,43</t>
  </si>
  <si>
    <t>R$ 34.346,88</t>
  </si>
  <si>
    <t>R$ 22.460,68</t>
  </si>
  <si>
    <t>R$ 1.264,03</t>
  </si>
  <si>
    <t>R$ 41.914,73</t>
  </si>
  <si>
    <t>R$ 19.589,24</t>
  </si>
  <si>
    <t>R$ 31.146,79</t>
  </si>
  <si>
    <t>R$ 32.121,00</t>
  </si>
  <si>
    <t>R$ 43.673,34</t>
  </si>
  <si>
    <t>R$ 38.919,57</t>
  </si>
  <si>
    <t>R$ 11.936,77</t>
  </si>
  <si>
    <t>R$ 36.041,41</t>
  </si>
  <si>
    <t>R$ 19.034,91</t>
  </si>
  <si>
    <t>R$ 15.454,96</t>
  </si>
  <si>
    <t>R$ 28.889,92</t>
  </si>
  <si>
    <t>R$ 26.873,57</t>
  </si>
  <si>
    <t>R$ 35.807,97</t>
  </si>
  <si>
    <t>R$ 38.340,79</t>
  </si>
  <si>
    <t>R$ 52.771,46</t>
  </si>
  <si>
    <t>R$ 23.783,49</t>
  </si>
  <si>
    <t>R$ 32.609,15</t>
  </si>
  <si>
    <t>R$ 27.913,21</t>
  </si>
  <si>
    <t>R$ 30.403,85</t>
  </si>
  <si>
    <t>R$ 24.698,16</t>
  </si>
  <si>
    <t>R$ 3.304,17</t>
  </si>
  <si>
    <t>R$ 52.944,19</t>
  </si>
  <si>
    <t>R$ 32.772,53</t>
  </si>
  <si>
    <t>R$ 24.422,72</t>
  </si>
  <si>
    <t>R$ 42.655,88</t>
  </si>
  <si>
    <t>R$ 9.953,04</t>
  </si>
  <si>
    <t>R$ 29.717,96</t>
  </si>
  <si>
    <t>R$ 13.759,72</t>
  </si>
  <si>
    <t>R$ 18.992,79</t>
  </si>
  <si>
    <t>R$ 57.633,80</t>
  </si>
  <si>
    <t>R$ 18.285,00</t>
  </si>
  <si>
    <t>R$ 42.529,03</t>
  </si>
  <si>
    <t>R$ 38.439,07</t>
  </si>
  <si>
    <t>R$ 42.647,73</t>
  </si>
  <si>
    <t>R$ 53.462,29</t>
  </si>
  <si>
    <t>R$ 34.763,00</t>
  </si>
  <si>
    <t>R$ 10.519,36</t>
  </si>
  <si>
    <t>R$ 25.893,63</t>
  </si>
  <si>
    <t>R$ 41.153,16</t>
  </si>
  <si>
    <t>R$ 1.222,89</t>
  </si>
  <si>
    <t>R$ 44.281,34</t>
  </si>
  <si>
    <t>R$ 36.508,36</t>
  </si>
  <si>
    <t>R$ 50.217,02</t>
  </si>
  <si>
    <t>R$ 16.863,38</t>
  </si>
  <si>
    <t>R$ 36.733,13</t>
  </si>
  <si>
    <t>R$ 45.907,69</t>
  </si>
  <si>
    <t>R$ 25.766,12</t>
  </si>
  <si>
    <t>R$ 40.390,86</t>
  </si>
  <si>
    <t>R$ 35.212,83</t>
  </si>
  <si>
    <t>R$ 41.055,70</t>
  </si>
  <si>
    <t>R$ 9.678,52</t>
  </si>
  <si>
    <t>R$ 38.700,73</t>
  </si>
  <si>
    <t>R$ 18.934,07</t>
  </si>
  <si>
    <t>R$ 3.809,21</t>
  </si>
  <si>
    <t>R$ 19.960,71</t>
  </si>
  <si>
    <t>R$ 6.794,51</t>
  </si>
  <si>
    <t>R$ 19.029,50</t>
  </si>
  <si>
    <t>R$ 21.674,42</t>
  </si>
  <si>
    <t>R$ 33.073,74</t>
  </si>
  <si>
    <t>R$ 32.707,35</t>
  </si>
  <si>
    <t>R$ 29.173,11</t>
  </si>
  <si>
    <t>R$ 9.867,68</t>
  </si>
  <si>
    <t>R$ 35.245,72</t>
  </si>
  <si>
    <t>R$ 36.821,99</t>
  </si>
  <si>
    <t>R$ 46.895,50</t>
  </si>
  <si>
    <t>R$ 45.886,92</t>
  </si>
  <si>
    <t>R$ 2.133,34</t>
  </si>
  <si>
    <t>R$ 30.790,25</t>
  </si>
  <si>
    <t>R$ 12.289,71</t>
  </si>
  <si>
    <t>R$ 22.364,84</t>
  </si>
  <si>
    <t>R$ 13.701,39</t>
  </si>
  <si>
    <t>R$ 11.652,70</t>
  </si>
  <si>
    <t>R$ 38.874,21</t>
  </si>
  <si>
    <t>R$ 28.235,54</t>
  </si>
  <si>
    <t>R$ 20.521,64</t>
  </si>
  <si>
    <t>R$ 53.960,86</t>
  </si>
  <si>
    <t>R$ 1.160,00</t>
  </si>
  <si>
    <t>R$ 27.236,58</t>
  </si>
  <si>
    <t>R$ 47.424,33</t>
  </si>
  <si>
    <t>R$ 22.491,58</t>
  </si>
  <si>
    <t>R$ 24.666,51</t>
  </si>
  <si>
    <t>R$ 5.526,77</t>
  </si>
  <si>
    <t>R$ 10.722,72</t>
  </si>
  <si>
    <t>R$ 48.740,04</t>
  </si>
  <si>
    <t>R$ 5.412,79</t>
  </si>
  <si>
    <t>R$ 51.174,20</t>
  </si>
  <si>
    <t>R$ 43.967,35</t>
  </si>
  <si>
    <t>R$ 12.072,29</t>
  </si>
  <si>
    <t>R$ 15.377,64</t>
  </si>
  <si>
    <t>R$ 25.964,05</t>
  </si>
  <si>
    <t>R$ 3.503,61</t>
  </si>
  <si>
    <t>R$ 16.163,73</t>
  </si>
  <si>
    <t>R$ 41.183,81</t>
  </si>
  <si>
    <t>R$ 39.817,32</t>
  </si>
  <si>
    <t>R$ 27.485,78</t>
  </si>
  <si>
    <t>R$ 3.989,74</t>
  </si>
  <si>
    <t>R$ 6.485,13</t>
  </si>
  <si>
    <t>R$ 7.133,47</t>
  </si>
  <si>
    <t>R$ 31.007,87</t>
  </si>
  <si>
    <t>R$ 12.397,41</t>
  </si>
  <si>
    <t>R$ 25.488,57</t>
  </si>
  <si>
    <t>R$ 41.855,47</t>
  </si>
  <si>
    <t>R$ 9.045,59</t>
  </si>
  <si>
    <t>R$ 20.004,85</t>
  </si>
  <si>
    <t>R$ 9.148,03</t>
  </si>
  <si>
    <t>R$ 47.995,66</t>
  </si>
  <si>
    <t>R$ 8.144,61</t>
  </si>
  <si>
    <t>R$ 11.890,94</t>
  </si>
  <si>
    <t>R$ 23.041,42</t>
  </si>
  <si>
    <t>R$ 41.723,61</t>
  </si>
  <si>
    <t>R$ 24.739,64</t>
  </si>
  <si>
    <t>R$ 33.967,37</t>
  </si>
  <si>
    <t>R$ 5.992,91</t>
  </si>
  <si>
    <t>R$ 31.964,86</t>
  </si>
  <si>
    <t>R$ 53.476,19</t>
  </si>
  <si>
    <t>R$ 4.480,51</t>
  </si>
  <si>
    <t>R$ 34.358,06</t>
  </si>
  <si>
    <t>R$ 24.821,83</t>
  </si>
  <si>
    <t>R$ 29.242,51</t>
  </si>
  <si>
    <t>R$ 7.273,82</t>
  </si>
  <si>
    <t>R$ 33.199,41</t>
  </si>
  <si>
    <t>R$ 49.872,52</t>
  </si>
  <si>
    <t>R$ 39.989,08</t>
  </si>
  <si>
    <t>R$ 55.861,15</t>
  </si>
  <si>
    <t>R$ 36.500,50</t>
  </si>
  <si>
    <t>R$ 22.814,48</t>
  </si>
  <si>
    <t>R$ 48.226,09</t>
  </si>
  <si>
    <t>R$ 9.074,59</t>
  </si>
  <si>
    <t>R$ 36.234,69</t>
  </si>
  <si>
    <t>R$ 37.361,64</t>
  </si>
  <si>
    <t>R$ 29.371,22</t>
  </si>
  <si>
    <t>R$ 18.331,73</t>
  </si>
  <si>
    <t>R$ 12.100,12</t>
  </si>
  <si>
    <t>R$ 46.539,91</t>
  </si>
  <si>
    <t>R$ 8.120,05</t>
  </si>
  <si>
    <t>R$ 50.445,50</t>
  </si>
  <si>
    <t>R$ 35.334,83</t>
  </si>
  <si>
    <t>R$ 44.494,06</t>
  </si>
  <si>
    <t>R$ 42.119,77</t>
  </si>
  <si>
    <t>R$ 12.743,13</t>
  </si>
  <si>
    <t>R$ 15.888,45</t>
  </si>
  <si>
    <t>R$ 18.079,90</t>
  </si>
  <si>
    <t>R$ 16.029,47</t>
  </si>
  <si>
    <t>R$ 33.765,89</t>
  </si>
  <si>
    <t>R$ 17.481,58</t>
  </si>
  <si>
    <t>R$ 38.140,25</t>
  </si>
  <si>
    <t>R$ 25.735,05</t>
  </si>
  <si>
    <t>R$ 13.586,54</t>
  </si>
  <si>
    <t>R$ 10.563,65</t>
  </si>
  <si>
    <t>R$ 9.576,53</t>
  </si>
  <si>
    <t>R$ 18.374,18</t>
  </si>
  <si>
    <t>R$ 16.618,54</t>
  </si>
  <si>
    <t>R$ 17.066,95</t>
  </si>
  <si>
    <t>R$ 30.967,71</t>
  </si>
  <si>
    <t>R$ 555,67</t>
  </si>
  <si>
    <t>R$ 49.445,55</t>
  </si>
  <si>
    <t>R$ 48.699,71</t>
  </si>
  <si>
    <t>R$ 13.566,13</t>
  </si>
  <si>
    <t>R$ 40.177,73</t>
  </si>
  <si>
    <t>R$ 30.458,23</t>
  </si>
  <si>
    <t>R$ 25.237,96</t>
  </si>
  <si>
    <t>R$ 38.702,92</t>
  </si>
  <si>
    <t>R$ 47.641,32</t>
  </si>
  <si>
    <t>R$ 22.663,28</t>
  </si>
  <si>
    <t>R$ 7.748,23</t>
  </si>
  <si>
    <t>R$ 26.612,49</t>
  </si>
  <si>
    <t>R$ 16.057,22</t>
  </si>
  <si>
    <t>R$ 45.796,66</t>
  </si>
  <si>
    <t>R$ 23.346,96</t>
  </si>
  <si>
    <t>R$ 19.792,39</t>
  </si>
  <si>
    <t>R$ 15.604,99</t>
  </si>
  <si>
    <t>R$ 40.962,35</t>
  </si>
  <si>
    <t>R$ 6.395,19</t>
  </si>
  <si>
    <t>R$ 13.681,49</t>
  </si>
  <si>
    <t>R$ 24.736,00</t>
  </si>
  <si>
    <t>R$ 5.824,12</t>
  </si>
  <si>
    <t>R$ 38.201,46</t>
  </si>
  <si>
    <t>R$ 26.375,91</t>
  </si>
  <si>
    <t>R$ 13.924,39</t>
  </si>
  <si>
    <t>R$ 11.568,53</t>
  </si>
  <si>
    <t>R$ 6.508,47</t>
  </si>
  <si>
    <t>R$ 10.435,15</t>
  </si>
  <si>
    <t>R$ 23.900,14</t>
  </si>
  <si>
    <t>R$ 43.362,30</t>
  </si>
  <si>
    <t>R$ 16.777,75</t>
  </si>
  <si>
    <t>R$ 56.942,99</t>
  </si>
  <si>
    <t>R$ 27.959,97</t>
  </si>
  <si>
    <t>R$ 25.068,91</t>
  </si>
  <si>
    <t>R$ 12.167,71</t>
  </si>
  <si>
    <t>R$ 25.077,02</t>
  </si>
  <si>
    <t>R$ 23.499,26</t>
  </si>
  <si>
    <t>R$ 22.903,34</t>
  </si>
  <si>
    <t>R$ 14.614,52</t>
  </si>
  <si>
    <t>R$ 9.032,64</t>
  </si>
  <si>
    <t>R$ 37.209,91</t>
  </si>
  <si>
    <t>R$ 905,65</t>
  </si>
  <si>
    <t>R$ 44.780,79</t>
  </si>
  <si>
    <t>R$ 9.390,32</t>
  </si>
  <si>
    <t>R$ 28.148,60</t>
  </si>
  <si>
    <t>R$ 48.068,69</t>
  </si>
  <si>
    <t>R$ 10.704,12</t>
  </si>
  <si>
    <t>R$ 50.276,34</t>
  </si>
  <si>
    <t>R$ 21.818,73</t>
  </si>
  <si>
    <t>R$ 36.454,99</t>
  </si>
  <si>
    <t>R$ 25.274,75</t>
  </si>
  <si>
    <t>R$ 13.805,42</t>
  </si>
  <si>
    <t>R$ 24.718,34</t>
  </si>
  <si>
    <t>R$ 47.396,09</t>
  </si>
  <si>
    <t>R$ 47.198,46</t>
  </si>
  <si>
    <t>R$ 16.518,97</t>
  </si>
  <si>
    <t>R$ 43.896,99</t>
  </si>
  <si>
    <t>R$ 37.293,84</t>
  </si>
  <si>
    <t>R$ 36.346,43</t>
  </si>
  <si>
    <t>R$ 3.555,06</t>
  </si>
  <si>
    <t>R$ 50.781,09</t>
  </si>
  <si>
    <t>R$ 31.464,24</t>
  </si>
  <si>
    <t>R$ 40.293,51</t>
  </si>
  <si>
    <t>R$ 7.932,45</t>
  </si>
  <si>
    <t>R$ 33.169,98</t>
  </si>
  <si>
    <t>R$ 43.347,48</t>
  </si>
  <si>
    <t>R$ 37.811,45</t>
  </si>
  <si>
    <t>R$ 2.364,33</t>
  </si>
  <si>
    <t>R$ 4.032,51</t>
  </si>
  <si>
    <t>R$ 6.413,78</t>
  </si>
  <si>
    <t>R$ 54.994,97</t>
  </si>
  <si>
    <t>R$ 42.591,68</t>
  </si>
  <si>
    <t>R$ 40.092,57</t>
  </si>
  <si>
    <t>R$ 46.833,40</t>
  </si>
  <si>
    <t>R$ 46.069,04</t>
  </si>
  <si>
    <t>R$ 43.011,93</t>
  </si>
  <si>
    <t>R$ 22.704,49</t>
  </si>
  <si>
    <t>R$ 3.815,94</t>
  </si>
  <si>
    <t>R$ 19.089,45</t>
  </si>
  <si>
    <t>R$ 22.191,99</t>
  </si>
  <si>
    <t>R$ 24.979,11</t>
  </si>
  <si>
    <t>R$ 12.282,52</t>
  </si>
  <si>
    <t>R$ 19.474,04</t>
  </si>
  <si>
    <t>R$ 31.236,54</t>
  </si>
  <si>
    <t>R$ 36.625,59</t>
  </si>
  <si>
    <t>R$ 48.279,04</t>
  </si>
  <si>
    <t>R$ 33.138,54</t>
  </si>
  <si>
    <t>R$ 17.201,54</t>
  </si>
  <si>
    <t>R$ 44.441,15</t>
  </si>
  <si>
    <t>R$ 19.704,41</t>
  </si>
  <si>
    <t>R$ 19.851,47</t>
  </si>
  <si>
    <t>R$ 2.899,69</t>
  </si>
  <si>
    <t>R$ 27.117,11</t>
  </si>
  <si>
    <t>R$ 26.754,62</t>
  </si>
  <si>
    <t>R$ 54.434,67</t>
  </si>
  <si>
    <t>R$ 45.798,29</t>
  </si>
  <si>
    <t>R$ 42.223,97</t>
  </si>
  <si>
    <t>R$ 25.440,83</t>
  </si>
  <si>
    <t>R$ 49.102,58</t>
  </si>
  <si>
    <t>R$ 15.458,76</t>
  </si>
  <si>
    <t>R$ 42.420,89</t>
  </si>
  <si>
    <t>R$ 36.642,17</t>
  </si>
  <si>
    <t>R$ 36.896,58</t>
  </si>
  <si>
    <t>R$ 5.306,11</t>
  </si>
  <si>
    <t>R$ 14.001,08</t>
  </si>
  <si>
    <t>R$ 8.280,75</t>
  </si>
  <si>
    <t>R$ 2.633,72</t>
  </si>
  <si>
    <t>R$ 11.991,49</t>
  </si>
  <si>
    <t>R$ 38.861,97</t>
  </si>
  <si>
    <t>R$ 7.506,52</t>
  </si>
  <si>
    <t>R$ 31.553,21</t>
  </si>
  <si>
    <t>R$ 24.915,29</t>
  </si>
  <si>
    <t>R$ 17.655,11</t>
  </si>
  <si>
    <t>R$ 12.073,88</t>
  </si>
  <si>
    <t>R$ 19.626,19</t>
  </si>
  <si>
    <t>R$ 51.379,77</t>
  </si>
  <si>
    <t>R$ 2.089,46</t>
  </si>
  <si>
    <t>R$ 1.487,85</t>
  </si>
  <si>
    <t>R$ 44.830,80</t>
  </si>
  <si>
    <t>R$ 21.833,24</t>
  </si>
  <si>
    <t>R$ 44.529,39</t>
  </si>
  <si>
    <t>R$ 30.439,45</t>
  </si>
  <si>
    <t>R$ 29.123,50</t>
  </si>
  <si>
    <t>R$ 47.839,58</t>
  </si>
  <si>
    <t>R$ 51.602,12</t>
  </si>
  <si>
    <t>R$ 42.952,84</t>
  </si>
  <si>
    <t>R$ 1.651,87</t>
  </si>
  <si>
    <t>R$ 2.072,27</t>
  </si>
  <si>
    <t>R$ 40.559,86</t>
  </si>
  <si>
    <t>R$ 33.242,54</t>
  </si>
  <si>
    <t>R$ 12.397,17</t>
  </si>
  <si>
    <t>R$ 39.525,72</t>
  </si>
  <si>
    <t>R$ 4.989,99</t>
  </si>
  <si>
    <t>R$ 15.652,47</t>
  </si>
  <si>
    <t>R$ 32.113,66</t>
  </si>
  <si>
    <t>R$ 8.748,49</t>
  </si>
  <si>
    <t>R$ 31.761,28</t>
  </si>
  <si>
    <t>R$ 31.306,79</t>
  </si>
  <si>
    <t>R$ 46.924,52</t>
  </si>
  <si>
    <t>R$ 38.049,96</t>
  </si>
  <si>
    <t>R$ 33.099,69</t>
  </si>
  <si>
    <t>R$ 46.622,15</t>
  </si>
  <si>
    <t>R$ 21.250,09</t>
  </si>
  <si>
    <t>R$ 47.671,68</t>
  </si>
  <si>
    <t>R$ 36.492,12</t>
  </si>
  <si>
    <t>R$ 9.261,00</t>
  </si>
  <si>
    <t>R$ 22.078,29</t>
  </si>
  <si>
    <t>R$ 20.451,96</t>
  </si>
  <si>
    <t>R$ 17.652,38</t>
  </si>
  <si>
    <t>R$ 46.620,65</t>
  </si>
  <si>
    <t>R$ 31.705,72</t>
  </si>
  <si>
    <t>R$ 42.242,36</t>
  </si>
  <si>
    <t>R$ 29.842,16</t>
  </si>
  <si>
    <t>R$ 33.448,01</t>
  </si>
  <si>
    <t>R$ 32.471,25</t>
  </si>
  <si>
    <t>R$ 32.926,82</t>
  </si>
  <si>
    <t>R$ 3.885,61</t>
  </si>
  <si>
    <t>R$ 16.391,96</t>
  </si>
  <si>
    <t>R$ 9.426,48</t>
  </si>
  <si>
    <t>R$ 50.148,44</t>
  </si>
  <si>
    <t>R$ 10.697,51</t>
  </si>
  <si>
    <t>R$ 11.974,73</t>
  </si>
  <si>
    <t>R$ 16.306,48</t>
  </si>
  <si>
    <t>R$ 16.302,71</t>
  </si>
  <si>
    <t>R$ 44.123,84</t>
  </si>
  <si>
    <t>R$ 46.572,75</t>
  </si>
  <si>
    <t>R$ 34.491,62</t>
  </si>
  <si>
    <t>R$ 25.359,56</t>
  </si>
  <si>
    <t>R$ 49.541,25</t>
  </si>
  <si>
    <t>R$ 18.936,00</t>
  </si>
  <si>
    <t>R$ 24.863,82</t>
  </si>
  <si>
    <t>R$ 11.588,31</t>
  </si>
  <si>
    <t>R$ 36.448,25</t>
  </si>
  <si>
    <t>R$ 23.003,64</t>
  </si>
  <si>
    <t>R$ 35.310,82</t>
  </si>
  <si>
    <t>R$ 3.749,42</t>
  </si>
  <si>
    <t>R$ 28.721,15</t>
  </si>
  <si>
    <t>R$ 24.229,01</t>
  </si>
  <si>
    <t>R$ 14.986,41</t>
  </si>
  <si>
    <t>R$ 764,27</t>
  </si>
  <si>
    <t>R$ 14.200,82</t>
  </si>
  <si>
    <t>R$ 37.344,53</t>
  </si>
  <si>
    <t>R$ 41.273,88</t>
  </si>
  <si>
    <t>R$ 42.136,93</t>
  </si>
  <si>
    <t>R$ 52.875,30</t>
  </si>
  <si>
    <t>R$ 45.855,93</t>
  </si>
  <si>
    <t>R$ 31.719,11</t>
  </si>
  <si>
    <t>R$ 7.972,73</t>
  </si>
  <si>
    <t>R$ 27.992,37</t>
  </si>
  <si>
    <t>R$ 45.459,43</t>
  </si>
  <si>
    <t>R$ 22.822,99</t>
  </si>
  <si>
    <t>R$ 37.233,75</t>
  </si>
  <si>
    <t>R$ 36.030,55</t>
  </si>
  <si>
    <t>R$ 31.449,07</t>
  </si>
  <si>
    <t>R$ 19.146,53</t>
  </si>
  <si>
    <t>R$ 17.814,13</t>
  </si>
  <si>
    <t>R$ 23.034,97</t>
  </si>
  <si>
    <t>R$ 35.086,32</t>
  </si>
  <si>
    <t>R$ 43.768,10</t>
  </si>
  <si>
    <t>R$ 26.069,89</t>
  </si>
  <si>
    <t>R$ 12.833,00</t>
  </si>
  <si>
    <t>R$ 39.130,72</t>
  </si>
  <si>
    <t>R$ 20.124,05</t>
  </si>
  <si>
    <t>R$ 27.303,30</t>
  </si>
  <si>
    <t>R$ 29.082,38</t>
  </si>
  <si>
    <t>R$ 20.984,99</t>
  </si>
  <si>
    <t>R$ 50.825,73</t>
  </si>
  <si>
    <t>R$ 11.793,76</t>
  </si>
  <si>
    <t>R$ 8.713,13</t>
  </si>
  <si>
    <t>R$ 5.470,96</t>
  </si>
  <si>
    <t>R$ 58.471,18</t>
  </si>
  <si>
    <t>R$ 17.508,94</t>
  </si>
  <si>
    <t>R$ 9.243,67</t>
  </si>
  <si>
    <t>R$ 45.259,65</t>
  </si>
  <si>
    <t>R$ 21.840,90</t>
  </si>
  <si>
    <t>R$ 30.247,65</t>
  </si>
  <si>
    <t>R$ 32.742,56</t>
  </si>
  <si>
    <t>R$ 19.839,44</t>
  </si>
  <si>
    <t>R$ 30.657,01</t>
  </si>
  <si>
    <t>R$ 1.510,58</t>
  </si>
  <si>
    <t>R$ 9.919,36</t>
  </si>
  <si>
    <t>R$ 34.638,73</t>
  </si>
  <si>
    <t>R$ 30.832,77</t>
  </si>
  <si>
    <t>R$ 35.471,95</t>
  </si>
  <si>
    <t>R$ 34.035,12</t>
  </si>
  <si>
    <t>R$ 34.664,23</t>
  </si>
  <si>
    <t>R$ 20.256,27</t>
  </si>
  <si>
    <t>R$ 3.879,99</t>
  </si>
  <si>
    <t>R$ 38.680,55</t>
  </si>
  <si>
    <t>R$ 48.579,49</t>
  </si>
  <si>
    <t>R$ 18.682,04</t>
  </si>
  <si>
    <t>R$ 24.334,13</t>
  </si>
  <si>
    <t>R$ 16.461,25</t>
  </si>
  <si>
    <t>R$ 42.161,60</t>
  </si>
  <si>
    <t>R$ 15.489,59</t>
  </si>
  <si>
    <t>R$ 19.412,56</t>
  </si>
  <si>
    <t>R$ 29.310,69</t>
  </si>
  <si>
    <t>R$ 32.345,73</t>
  </si>
  <si>
    <t>R$ 8.068,10</t>
  </si>
  <si>
    <t>R$ 23.479,11</t>
  </si>
  <si>
    <t>R$ 16.938,68</t>
  </si>
  <si>
    <t>R$ 38.161,13</t>
  </si>
  <si>
    <t>R$ 33.207,31</t>
  </si>
  <si>
    <t>R$ 38.562,57</t>
  </si>
  <si>
    <t>R$ 26.411,55</t>
  </si>
  <si>
    <t>R$ 51.177,46</t>
  </si>
  <si>
    <t>R$ 48.339,72</t>
  </si>
  <si>
    <t>R$ 19.947,13</t>
  </si>
  <si>
    <t>R$ 35.079,55</t>
  </si>
  <si>
    <t>R$ 47.254,65</t>
  </si>
  <si>
    <t>R$ 38.679,59</t>
  </si>
  <si>
    <t>R$ 26.273,24</t>
  </si>
  <si>
    <t>R$ 30.204,60</t>
  </si>
  <si>
    <t>R$ 40.953,90</t>
  </si>
  <si>
    <t>R$ 28.835,90</t>
  </si>
  <si>
    <t>R$ 28.719,41</t>
  </si>
  <si>
    <t>R$ 56.204,79</t>
  </si>
  <si>
    <t>R$ 18.590,59</t>
  </si>
  <si>
    <t>R$ 24.100,40</t>
  </si>
  <si>
    <t>R$ 38.973,29</t>
  </si>
  <si>
    <t>R$ 36.392,62</t>
  </si>
  <si>
    <t>R$ 11.693,69</t>
  </si>
  <si>
    <t>R$ 15.929,60</t>
  </si>
  <si>
    <t>R$ 50.604,42</t>
  </si>
  <si>
    <t>R$ 15.244,80</t>
  </si>
  <si>
    <t>R$ 39.558,66</t>
  </si>
  <si>
    <t>R$ 37.668,49</t>
  </si>
  <si>
    <t>R$ 48.391,18</t>
  </si>
  <si>
    <t>R$ 38.223,85</t>
  </si>
  <si>
    <t>R$ 45.941,27</t>
  </si>
  <si>
    <t>R$ 15.550,51</t>
  </si>
  <si>
    <t>R$ 21.091,66</t>
  </si>
  <si>
    <t>R$ 29.057,51</t>
  </si>
  <si>
    <t>R$ 50.267,60</t>
  </si>
  <si>
    <t>R$ 11.512,29</t>
  </si>
  <si>
    <t>R$ 19.174,58</t>
  </si>
  <si>
    <t>R$ 1.594,42</t>
  </si>
  <si>
    <t>R$ 9.180,32</t>
  </si>
  <si>
    <t>R$ 40.040,56</t>
  </si>
  <si>
    <t>R$ 22.588,75</t>
  </si>
  <si>
    <t>R$ 37.241,04</t>
  </si>
  <si>
    <t>R$ 19.163,74</t>
  </si>
  <si>
    <t>R$ 32.415,72</t>
  </si>
  <si>
    <t>R$ 21.371,19</t>
  </si>
  <si>
    <t>R$ 10.326,78</t>
  </si>
  <si>
    <t>R$ 18.241,64</t>
  </si>
  <si>
    <t>R$ 30.349,22</t>
  </si>
  <si>
    <t>R$ 53.170,23</t>
  </si>
  <si>
    <t>R$ 37.963,76</t>
  </si>
  <si>
    <t>R$ 10.321,25</t>
  </si>
  <si>
    <t>R$ 16.973,18</t>
  </si>
  <si>
    <t>R$ 17.659,09</t>
  </si>
  <si>
    <t>R$ 23.382,20</t>
  </si>
  <si>
    <t>R$ 19.852,09</t>
  </si>
  <si>
    <t>R$ 42.817,91</t>
  </si>
  <si>
    <t>R$ 28.283,51</t>
  </si>
  <si>
    <t>R$ 29.102,37</t>
  </si>
  <si>
    <t>R$ 44.884,04</t>
  </si>
  <si>
    <t>R$ 21.591,66</t>
  </si>
  <si>
    <t>R$ 31.460,64</t>
  </si>
  <si>
    <t>R$ 14.364,68</t>
  </si>
  <si>
    <t>R$ 13.166,45</t>
  </si>
  <si>
    <t>R$ 17.422,99</t>
  </si>
  <si>
    <t>R$ 22.763,11</t>
  </si>
  <si>
    <t>R$ 36.727,87</t>
  </si>
  <si>
    <t>R$ 4.220,04</t>
  </si>
  <si>
    <t>R$ 46.525,51</t>
  </si>
  <si>
    <t>R$ 38.567,84</t>
  </si>
  <si>
    <t>R$ 5.655,44</t>
  </si>
  <si>
    <t>R$ 30.063,49</t>
  </si>
  <si>
    <t>R$ 44.414,67</t>
  </si>
  <si>
    <t>R$ 1.918,40</t>
  </si>
  <si>
    <t>R$ 8.755,37</t>
  </si>
  <si>
    <t>R$ 24.810,54</t>
  </si>
  <si>
    <t>R$ 44.271,03</t>
  </si>
  <si>
    <t>R$ 43.698,87</t>
  </si>
  <si>
    <t>R$ 50.875,74</t>
  </si>
  <si>
    <t>R$ 33.629,04</t>
  </si>
  <si>
    <t>R$ 45.041,19</t>
  </si>
  <si>
    <t>R$ 51.172,96</t>
  </si>
  <si>
    <t>R$ 46.678,03</t>
  </si>
  <si>
    <t>R$ 10.898,00</t>
  </si>
  <si>
    <t>R$ 38.701,30</t>
  </si>
  <si>
    <t>R$ 38.000,84</t>
  </si>
  <si>
    <t>R$ 35.455,61</t>
  </si>
  <si>
    <t>R$ 17.273,35</t>
  </si>
  <si>
    <t>R$ 42.830,53</t>
  </si>
  <si>
    <t>R$ 25.199,50</t>
  </si>
  <si>
    <t>R$ 41.722,21</t>
  </si>
  <si>
    <t>R$ 31.718,28</t>
  </si>
  <si>
    <t>R$ 45.675,78</t>
  </si>
  <si>
    <t>R$ 26.983,60</t>
  </si>
  <si>
    <t>R$ 28.831,43</t>
  </si>
  <si>
    <t>R$ 52.034,13</t>
  </si>
  <si>
    <t>R$ 35.208,04</t>
  </si>
  <si>
    <t>R$ 36.394,19</t>
  </si>
  <si>
    <t>R$ 41.447,36</t>
  </si>
  <si>
    <t>R$ 5.401,29</t>
  </si>
  <si>
    <t>R$ 5.340,38</t>
  </si>
  <si>
    <t>R$ 3.795,55</t>
  </si>
  <si>
    <t>R$ 5.688,52</t>
  </si>
  <si>
    <t>R$ 38.966,29</t>
  </si>
  <si>
    <t>R$ 38.096,49</t>
  </si>
  <si>
    <t>R$ 44.756,46</t>
  </si>
  <si>
    <t>R$ 13.469,90</t>
  </si>
  <si>
    <t>R$ 27.528,22</t>
  </si>
  <si>
    <t>R$ 34.126,18</t>
  </si>
  <si>
    <t>R$ 8.546,11</t>
  </si>
  <si>
    <t>R$ 8.217,43</t>
  </si>
  <si>
    <t>R$ 27.220,09</t>
  </si>
  <si>
    <t>R$ 42.850,26</t>
  </si>
  <si>
    <t>R$ 954,52</t>
  </si>
  <si>
    <t>R$ 3.972,12</t>
  </si>
  <si>
    <t>R$ 48.611,58</t>
  </si>
  <si>
    <t>R$ 46.215,78</t>
  </si>
  <si>
    <t>R$ 28.472,18</t>
  </si>
  <si>
    <t>R$ 37.484,08</t>
  </si>
  <si>
    <t>R$ 4.263,74</t>
  </si>
  <si>
    <t>R$ 7.018,71</t>
  </si>
  <si>
    <t>R$ 18.610,45</t>
  </si>
  <si>
    <t>R$ 11.463,74</t>
  </si>
  <si>
    <t>R$ 32.033,69</t>
  </si>
  <si>
    <t>R$ 19.571,91</t>
  </si>
  <si>
    <t>R$ 5.650,73</t>
  </si>
  <si>
    <t>R$ 36.901,38</t>
  </si>
  <si>
    <t>R$ 15.691,24</t>
  </si>
  <si>
    <t>R$ 18.907,27</t>
  </si>
  <si>
    <t>R$ 862,43</t>
  </si>
  <si>
    <t>R$ 20.972,36</t>
  </si>
  <si>
    <t>R$ 45.180,71</t>
  </si>
  <si>
    <t>R$ 23.286,99</t>
  </si>
  <si>
    <t>R$ 37.535,73</t>
  </si>
  <si>
    <t>R$ 48.884,16</t>
  </si>
  <si>
    <t>R$ 26.082,49</t>
  </si>
  <si>
    <t>R$ 49.867,38</t>
  </si>
  <si>
    <t>R$ 37.521,50</t>
  </si>
  <si>
    <t>R$ 39.480,87</t>
  </si>
  <si>
    <t>R$ 27.261,26</t>
  </si>
  <si>
    <t>R$ 7.160,37</t>
  </si>
  <si>
    <t>R$ 41.536,99</t>
  </si>
  <si>
    <t>R$ 11.101,11</t>
  </si>
  <si>
    <t>R$ 31.526,20</t>
  </si>
  <si>
    <t>R$ 51.480,48</t>
  </si>
  <si>
    <t>R$ 28.345,48</t>
  </si>
  <si>
    <t>R$ 38.920,64</t>
  </si>
  <si>
    <t>R$ 23.869,65</t>
  </si>
  <si>
    <t>R$ 14.151,12</t>
  </si>
  <si>
    <t>R$ 50.525,28</t>
  </si>
  <si>
    <t>R$ 18.975,89</t>
  </si>
  <si>
    <t>R$ 8.554,15</t>
  </si>
  <si>
    <t>R$ 14.129,90</t>
  </si>
  <si>
    <t>R$ 29.802,96</t>
  </si>
  <si>
    <t>R$ 39.017,93</t>
  </si>
  <si>
    <t>R$ 6.497,28</t>
  </si>
  <si>
    <t>R$ 14.137,63</t>
  </si>
  <si>
    <t>R$ 35.220,83</t>
  </si>
  <si>
    <t>R$ 10.702,04</t>
  </si>
  <si>
    <t>R$ 58.521,36</t>
  </si>
  <si>
    <t>R$ 50.098,51</t>
  </si>
  <si>
    <t>R$ 30.650,52</t>
  </si>
  <si>
    <t>R$ 13.657,23</t>
  </si>
  <si>
    <t>R$ 22.455,12</t>
  </si>
  <si>
    <t>R$ 1.536,36</t>
  </si>
  <si>
    <t>R$ 46.749,53</t>
  </si>
  <si>
    <t>R$ 41.980,79</t>
  </si>
  <si>
    <t>R$ 54.993,64</t>
  </si>
  <si>
    <t>R$ 8.789,14</t>
  </si>
  <si>
    <t>R$ 50.903,68</t>
  </si>
  <si>
    <t>R$ 41.399,41</t>
  </si>
  <si>
    <t>R$ 44.178,85</t>
  </si>
  <si>
    <t>R$ 48.321,60</t>
  </si>
  <si>
    <t>R$ 38.126,08</t>
  </si>
  <si>
    <t>R$ 37.786,38</t>
  </si>
  <si>
    <t>R$ 41.540,88</t>
  </si>
  <si>
    <t>R$ 26.396,91</t>
  </si>
  <si>
    <t>R$ 34.477,00</t>
  </si>
  <si>
    <t>R$ 21.291,44</t>
  </si>
  <si>
    <t>R$ 35.254,60</t>
  </si>
  <si>
    <t>R$ 56.906,47</t>
  </si>
  <si>
    <t>R$ 24.033,22</t>
  </si>
  <si>
    <t>R$ 13.148,63</t>
  </si>
  <si>
    <t>R$ 17.745,55</t>
  </si>
  <si>
    <t>R$ 24.647,71</t>
  </si>
  <si>
    <t>R$ 11.465,52</t>
  </si>
  <si>
    <t>R$ 22.505,40</t>
  </si>
  <si>
    <t>R$ 17.841,40</t>
  </si>
  <si>
    <t>R$ 46.176,65</t>
  </si>
  <si>
    <t>R$ 55.557,09</t>
  </si>
  <si>
    <t>R$ 6.655,37</t>
  </si>
  <si>
    <t>R$ 21.131,50</t>
  </si>
  <si>
    <t>R$ 33.902,22</t>
  </si>
  <si>
    <t>R$ 27.498,36</t>
  </si>
  <si>
    <t>R$ 50.647,17</t>
  </si>
  <si>
    <t>R$ 52.534,31</t>
  </si>
  <si>
    <t>R$ 28.422,08</t>
  </si>
  <si>
    <t>R$ 12.886,75</t>
  </si>
  <si>
    <t>R$ 2.499,60</t>
  </si>
  <si>
    <t>R$ 25.675,41</t>
  </si>
  <si>
    <t>R$ 17.144,63</t>
  </si>
  <si>
    <t>R$ 7.062,63</t>
  </si>
  <si>
    <t>R$ 4.972,99</t>
  </si>
  <si>
    <t>R$ 15.432,23</t>
  </si>
  <si>
    <t>R$ 32.594,07</t>
  </si>
  <si>
    <t>R$ 18.237,64</t>
  </si>
  <si>
    <t>R$ 46.988,94</t>
  </si>
  <si>
    <t>R$ 30.147,05</t>
  </si>
  <si>
    <t>R$ 41.324,56</t>
  </si>
  <si>
    <t>R$ 46.683,32</t>
  </si>
  <si>
    <t>R$ 36.371,54</t>
  </si>
  <si>
    <t>R$ 3.098,32</t>
  </si>
  <si>
    <t>R$ 35.034,66</t>
  </si>
  <si>
    <t>R$ 33.303,32</t>
  </si>
  <si>
    <t>R$ 21.441,78</t>
  </si>
  <si>
    <t>R$ 13.044,56</t>
  </si>
  <si>
    <t>R$ 18.832,97</t>
  </si>
  <si>
    <t>R$ 3.270,08</t>
  </si>
  <si>
    <t>R$ 36.365,54</t>
  </si>
  <si>
    <t>R$ 4.285,81</t>
  </si>
  <si>
    <t>R$ 49.771,57</t>
  </si>
  <si>
    <t>R$ 28.953,26</t>
  </si>
  <si>
    <t>R$ 21.920,65</t>
  </si>
  <si>
    <t>R$ 16.952,99</t>
  </si>
  <si>
    <t>R$ 35.287,36</t>
  </si>
  <si>
    <t>R$ 17.089,83</t>
  </si>
  <si>
    <t>R$ 28.174,61</t>
  </si>
  <si>
    <t>R$ 31.317,40</t>
  </si>
  <si>
    <t>R$ 53.962,51</t>
  </si>
  <si>
    <t>R$ 5.383,03</t>
  </si>
  <si>
    <t>R$ 21.078,87</t>
  </si>
  <si>
    <t>R$ 54.656,83</t>
  </si>
  <si>
    <t>R$ 40.638,22</t>
  </si>
  <si>
    <t>R$ 31.815,11</t>
  </si>
  <si>
    <t>R$ 6.791,59</t>
  </si>
  <si>
    <t>R$ 16.169,74</t>
  </si>
  <si>
    <t>R$ 10.512,34</t>
  </si>
  <si>
    <t>R$ 19.054,18</t>
  </si>
  <si>
    <t>R$ 52.587,62</t>
  </si>
  <si>
    <t>R$ 41.082,68</t>
  </si>
  <si>
    <t>R$ 11.672,95</t>
  </si>
  <si>
    <t>R$ 1.025,44</t>
  </si>
  <si>
    <t>R$ 43.366,43</t>
  </si>
  <si>
    <t>R$ 2.645,74</t>
  </si>
  <si>
    <t>R$ 16.543,16</t>
  </si>
  <si>
    <t>R$ 19.837,93</t>
  </si>
  <si>
    <t>R$ 33.112,94</t>
  </si>
  <si>
    <t>R$ 30.089,94</t>
  </si>
  <si>
    <t>R$ 13.570,59</t>
  </si>
  <si>
    <t>R$ 28.417,79</t>
  </si>
  <si>
    <t>R$ 5.965,33</t>
  </si>
  <si>
    <t>R$ 17.852,10</t>
  </si>
  <si>
    <t>R$ 7.442,83</t>
  </si>
  <si>
    <t>R$ 36.083,39</t>
  </si>
  <si>
    <t>R$ 46.117,55</t>
  </si>
  <si>
    <t>R$ 41.829,16</t>
  </si>
  <si>
    <t>R$ 3.781,93</t>
  </si>
  <si>
    <t>R$ 26.161,29</t>
  </si>
  <si>
    <t>R$ 6.474,61</t>
  </si>
  <si>
    <t>R$ 5.964,30</t>
  </si>
  <si>
    <t>R$ 46.534,67</t>
  </si>
  <si>
    <t>R$ 31.632,57</t>
  </si>
  <si>
    <t>R$ 15.372,40</t>
  </si>
  <si>
    <t>R$ 9.255,73</t>
  </si>
  <si>
    <t>R$ 34.101,34</t>
  </si>
  <si>
    <t>R$ 28.005,76</t>
  </si>
  <si>
    <t>R$ 41.626,74</t>
  </si>
  <si>
    <t>R$ 27.183,49</t>
  </si>
  <si>
    <t>R$ 12.448,14</t>
  </si>
  <si>
    <t>R$ 33.627,30</t>
  </si>
  <si>
    <t>R$ 51.363,22</t>
  </si>
  <si>
    <t>R$ 5.504,51</t>
  </si>
  <si>
    <t>R$ 52.474,98</t>
  </si>
  <si>
    <t>R$ 35.176,22</t>
  </si>
  <si>
    <t>R$ 11.462,25</t>
  </si>
  <si>
    <t>R$ 47.417,36</t>
  </si>
  <si>
    <t>R$ 43.463,34</t>
  </si>
  <si>
    <t>R$ 23.860,94</t>
  </si>
  <si>
    <t>R$ 7.972,01</t>
  </si>
  <si>
    <t>R$ 39.667,37</t>
  </si>
  <si>
    <t>R$ 38.992,68</t>
  </si>
  <si>
    <t>R$ 56.345,39</t>
  </si>
  <si>
    <t>R$ 46.698,60</t>
  </si>
  <si>
    <t>R$ 21.224,41</t>
  </si>
  <si>
    <t>R$ 2.817,91</t>
  </si>
  <si>
    <t>R$ 54.924,44</t>
  </si>
  <si>
    <t>R$ 19.842,56</t>
  </si>
  <si>
    <t>R$ 12.844,64</t>
  </si>
  <si>
    <t>R$ 48.594,75</t>
  </si>
  <si>
    <t>R$ 36.945,30</t>
  </si>
  <si>
    <t>R$ 29.439,89</t>
  </si>
  <si>
    <t>R$ 32.928,09</t>
  </si>
  <si>
    <t>R$ 6.434,10</t>
  </si>
  <si>
    <t>R$ 36.037,53</t>
  </si>
  <si>
    <t>R$ 38.993,35</t>
  </si>
  <si>
    <t>R$ 33.284,86</t>
  </si>
  <si>
    <t>R$ 31.187,27</t>
  </si>
  <si>
    <t>R$ 12.405,52</t>
  </si>
  <si>
    <t>R$ 5.928,72</t>
  </si>
  <si>
    <t>R$ 20.985,25</t>
  </si>
  <si>
    <t>R$ 20.203,44</t>
  </si>
  <si>
    <t>R$ 28.046,02</t>
  </si>
  <si>
    <t>R$ 34.513,08</t>
  </si>
  <si>
    <t>R$ 2.593,62</t>
  </si>
  <si>
    <t>R$ 20.854,02</t>
  </si>
  <si>
    <t>R$ 36.972,24</t>
  </si>
  <si>
    <t>R$ 8.288,20</t>
  </si>
  <si>
    <t>R$ 17.143,47</t>
  </si>
  <si>
    <t>R$ 16.717,67</t>
  </si>
  <si>
    <t>R$ 5.238,41</t>
  </si>
  <si>
    <t>R$ 29.082,33</t>
  </si>
  <si>
    <t>R$ 6.697,75</t>
  </si>
  <si>
    <t>R$ 48.109,84</t>
  </si>
  <si>
    <t>R$ 21.663,38</t>
  </si>
  <si>
    <t>R$ 50.052,50</t>
  </si>
  <si>
    <t>R$ 20.182,71</t>
  </si>
  <si>
    <t>R$ 42.488,78</t>
  </si>
  <si>
    <t>R$ 14.294,04</t>
  </si>
  <si>
    <t>R$ 36.058,44</t>
  </si>
  <si>
    <t>R$ 6.077,99</t>
  </si>
  <si>
    <t>R$ 47.870,20</t>
  </si>
  <si>
    <t>R$ 4.473,95</t>
  </si>
  <si>
    <t>R$ 16.964,61</t>
  </si>
  <si>
    <t>R$ 6.086,95</t>
  </si>
  <si>
    <t>R$ 27.437,64</t>
  </si>
  <si>
    <t>R$ 36.253,03</t>
  </si>
  <si>
    <t>R$ 38.636,81</t>
  </si>
  <si>
    <t>R$ 14.721,32</t>
  </si>
  <si>
    <t>R$ 18.859,99</t>
  </si>
  <si>
    <t>R$ 12.748,76</t>
  </si>
  <si>
    <t>R$ 5.456,71</t>
  </si>
  <si>
    <t>R$ 25.581,48</t>
  </si>
  <si>
    <t>R$ 7.298,62</t>
  </si>
  <si>
    <t>R$ 44.597,10</t>
  </si>
  <si>
    <t>R$ 42.944,44</t>
  </si>
  <si>
    <t>R$ 43.975,06</t>
  </si>
  <si>
    <t>R$ 2.938,20</t>
  </si>
  <si>
    <t>R$ 43.545,99</t>
  </si>
  <si>
    <t>R$ 25.264,39</t>
  </si>
  <si>
    <t>R$ 33.117,63</t>
  </si>
  <si>
    <t>R$ 21.878,15</t>
  </si>
  <si>
    <t>R$ 44.177,29</t>
  </si>
  <si>
    <t>R$ 622,36</t>
  </si>
  <si>
    <t>R$ 13.414,83</t>
  </si>
  <si>
    <t>R$ 14.193,72</t>
  </si>
  <si>
    <t>R$ 28.397,77</t>
  </si>
  <si>
    <t>R$ 10.854,86</t>
  </si>
  <si>
    <t>R$ 40.996,05</t>
  </si>
  <si>
    <t>R$ 5.683,98</t>
  </si>
  <si>
    <t>R$ 46.045,58</t>
  </si>
  <si>
    <t>R$ 27.152,20</t>
  </si>
  <si>
    <t>R$ 37.505,36</t>
  </si>
  <si>
    <t>R$ 23.957,83</t>
  </si>
  <si>
    <t>R$ 33.134,34</t>
  </si>
  <si>
    <t>R$ 38.960,22</t>
  </si>
  <si>
    <t>R$ 19.542,47</t>
  </si>
  <si>
    <t>R$ 43.085,54</t>
  </si>
  <si>
    <t>R$ 49.164,26</t>
  </si>
  <si>
    <t>R$ 10.046,95</t>
  </si>
  <si>
    <t>R$ 564,42</t>
  </si>
  <si>
    <t>R$ 7.154,10</t>
  </si>
  <si>
    <t>R$ 45.525,40</t>
  </si>
  <si>
    <t>R$ 50.986,00</t>
  </si>
  <si>
    <t>R$ 9.359,19</t>
  </si>
  <si>
    <t>R$ 41.701,04</t>
  </si>
  <si>
    <t>R$ 43.494,48</t>
  </si>
  <si>
    <t>R$ 16.615,11</t>
  </si>
  <si>
    <t>R$ 34.489,55</t>
  </si>
  <si>
    <t>R$ 1.101,37</t>
  </si>
  <si>
    <t>R$ 6.052,48</t>
  </si>
  <si>
    <t>R$ 39.960,38</t>
  </si>
  <si>
    <t>R$ 17.905,08</t>
  </si>
  <si>
    <t>R$ 11.126,59</t>
  </si>
  <si>
    <t>R$ 43.375,40</t>
  </si>
  <si>
    <t>R$ 41.311,98</t>
  </si>
  <si>
    <t>R$ 47.479,35</t>
  </si>
  <si>
    <t>R$ 24.140,21</t>
  </si>
  <si>
    <t>R$ 30.787,24</t>
  </si>
  <si>
    <t>R$ 39.647,04</t>
  </si>
  <si>
    <t>R$ 48.954,75</t>
  </si>
  <si>
    <t>R$ 20.046,05</t>
  </si>
  <si>
    <t>R$ 15.339,05</t>
  </si>
  <si>
    <t>R$ 54.329,60</t>
  </si>
  <si>
    <t>R$ 43.418,88</t>
  </si>
  <si>
    <t>R$ 13.395,54</t>
  </si>
  <si>
    <t>R$ 20.460,12</t>
  </si>
  <si>
    <t>R$ 44.946,27</t>
  </si>
  <si>
    <t>R$ 7.288,58</t>
  </si>
  <si>
    <t>R$ 42.406,65</t>
  </si>
  <si>
    <t>R$ 25.328,20</t>
  </si>
  <si>
    <t>R$ 48.924,53</t>
  </si>
  <si>
    <t>R$ 49.706,57</t>
  </si>
  <si>
    <t>R$ 7.962,08</t>
  </si>
  <si>
    <t>R$ 917,03</t>
  </si>
  <si>
    <t>R$ 9.991,34</t>
  </si>
  <si>
    <t>R$ 48.039,20</t>
  </si>
  <si>
    <t>R$ 44.483,84</t>
  </si>
  <si>
    <t>R$ 49.834,50</t>
  </si>
  <si>
    <t>R$ 50.502,94</t>
  </si>
  <si>
    <t>R$ 30.360,09</t>
  </si>
  <si>
    <t>R$ 16.143,02</t>
  </si>
  <si>
    <t>R$ 8.906,83</t>
  </si>
  <si>
    <t>R$ 25.164,14</t>
  </si>
  <si>
    <t>R$ 36.123,49</t>
  </si>
  <si>
    <t>R$ 30.469,13</t>
  </si>
  <si>
    <t>R$ 57.435,04</t>
  </si>
  <si>
    <t>R$ 20.588,59</t>
  </si>
  <si>
    <t>R$ 10.141,67</t>
  </si>
  <si>
    <t>R$ 18.725,92</t>
  </si>
  <si>
    <t>R$ 17.854,38</t>
  </si>
  <si>
    <t>R$ 43.207,07</t>
  </si>
  <si>
    <t>R$ 35.608,05</t>
  </si>
  <si>
    <t>R$ 4.167,97</t>
  </si>
  <si>
    <t>R$ 40.373,93</t>
  </si>
  <si>
    <t>R$ 10.339,57</t>
  </si>
  <si>
    <t>R$ 18.596,45</t>
  </si>
  <si>
    <t>R$ 22.127,52</t>
  </si>
  <si>
    <t>R$ 5.835,09</t>
  </si>
  <si>
    <t>R$ 34.362,69</t>
  </si>
  <si>
    <t>R$ 16.713,96</t>
  </si>
  <si>
    <t>R$ 24.385,73</t>
  </si>
  <si>
    <t>R$ 47.823,35</t>
  </si>
  <si>
    <t>R$ 45.810,00</t>
  </si>
  <si>
    <t>R$ 47.864,58</t>
  </si>
  <si>
    <t>R$ 5.951,67</t>
  </si>
  <si>
    <t>R$ 52.634,37</t>
  </si>
  <si>
    <t>R$ 25.549,20</t>
  </si>
  <si>
    <t>R$ 18.668,62</t>
  </si>
  <si>
    <t>R$ 19.851,46</t>
  </si>
  <si>
    <t>R$ 39.694,06</t>
  </si>
  <si>
    <t>R$ 37.252,88</t>
  </si>
  <si>
    <t>R$ 16.577,33</t>
  </si>
  <si>
    <t>R$ 24.963,13</t>
  </si>
  <si>
    <t>R$ 10.772,71</t>
  </si>
  <si>
    <t>R$ 21.696,43</t>
  </si>
  <si>
    <t>R$ 35.056,58</t>
  </si>
  <si>
    <t>R$ 2.632,64</t>
  </si>
  <si>
    <t>R$ 12.431,28</t>
  </si>
  <si>
    <t>R$ 22.337,47</t>
  </si>
  <si>
    <t>R$ 6.707,60</t>
  </si>
  <si>
    <t>R$ 26.534,19</t>
  </si>
  <si>
    <t>R$ 25.905,64</t>
  </si>
  <si>
    <t>R$ 33.316,92</t>
  </si>
  <si>
    <t>R$ 40.848,43</t>
  </si>
  <si>
    <t>Pendente</t>
  </si>
  <si>
    <t>Ativo</t>
  </si>
  <si>
    <t>Resgatado</t>
  </si>
  <si>
    <t>Banco</t>
  </si>
  <si>
    <t>Governo</t>
  </si>
  <si>
    <t>Cripto</t>
  </si>
  <si>
    <t>Investimento</t>
  </si>
  <si>
    <t>Imobiliário</t>
  </si>
  <si>
    <t>Bolsa</t>
  </si>
  <si>
    <t>Mercado</t>
  </si>
  <si>
    <t>Lucro/Prejuízo (R$)</t>
  </si>
  <si>
    <t>Rótulos de Linha</t>
  </si>
  <si>
    <t>Total Geral</t>
  </si>
  <si>
    <t>Média de Rentabilidade (%)</t>
  </si>
  <si>
    <t>Soma de Valor Investido (R$)</t>
  </si>
  <si>
    <t>Soma de Valor Atual (R$)</t>
  </si>
  <si>
    <t>Contar de Situação</t>
  </si>
  <si>
    <t>Ano</t>
  </si>
  <si>
    <t>Mês</t>
  </si>
  <si>
    <t>Janeiro</t>
  </si>
  <si>
    <t>Fevereiro</t>
  </si>
  <si>
    <t>Julho</t>
  </si>
  <si>
    <t>Setembro</t>
  </si>
  <si>
    <t>Maio</t>
  </si>
  <si>
    <t>Março</t>
  </si>
  <si>
    <t>Outubro</t>
  </si>
  <si>
    <t>Junho</t>
  </si>
  <si>
    <t>Novembro</t>
  </si>
  <si>
    <t>Abril</t>
  </si>
  <si>
    <t>Agosto</t>
  </si>
  <si>
    <t>Dezembro</t>
  </si>
  <si>
    <t>Rótulos de Coluna</t>
  </si>
  <si>
    <t>Total Investido (R$)</t>
  </si>
  <si>
    <t>Rentabilidade Média (%)</t>
  </si>
  <si>
    <t>Lucro Total (R$)</t>
  </si>
  <si>
    <t>Rentabilidade média por tipo de investimento</t>
  </si>
  <si>
    <t>Total investido x Valor Atual (comparativo)</t>
  </si>
  <si>
    <t>Proporção por Situação</t>
  </si>
  <si>
    <t>Evolução da rentabilidade por ano (2020–2025)</t>
  </si>
  <si>
    <t>Top 3 Investimentos</t>
  </si>
  <si>
    <t>KPI&gt;&gt;&gt;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</si>
</sst>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R$ &quot;* #,##0.00_);_(&quot;R$ &quot;* \(#,##0.00\);_(&quot;R$ &quot;* &quot;-&quot;??_);_(@_)"/>
    <numFmt numFmtId="164" formatCode="[$-F800]dddd\,\ mmmm\ dd\,\ yyyy"/>
    <numFmt numFmtId="165" formatCode="&quot;R$&quot;\ #,##0.00"/>
    <numFmt numFmtId="166" formatCode="_([$R$ -416]* #,##0.00_);_([$R$ -416]* \(#,##0.00\);_([$R$ -416]* &quot;-&quot;??_);_(@_)"/>
    <numFmt numFmtId="167" formatCode="[$-416]mmmm\-yy;@"/>
    <numFmt numFmtId="168" formatCode="&quot;R$ 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72"/>
      <color theme="0"/>
      <name val="Calibri"/>
      <family val="2"/>
      <scheme val="minor"/>
    </font>
    <font>
      <b/>
      <sz val="72"/>
      <color rgb="FF00706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0"/>
      </bottom>
      <diagonal/>
    </border>
    <border>
      <left/>
      <right style="thin">
        <color theme="0"/>
      </right>
      <top style="thin">
        <color theme="4"/>
      </top>
      <bottom style="thin">
        <color theme="0"/>
      </bottom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/>
      <right style="thin">
        <color theme="0"/>
      </right>
      <top style="thin">
        <color theme="4"/>
      </top>
      <bottom style="thin">
        <color theme="4"/>
      </bottom>
      <diagonal/>
    </border>
  </borders>
  <cellStyleXfs count="4">
    <xf numFmtId="164" fontId="0" fillId="0" borderId="0"/>
    <xf numFmtId="44" fontId="2" fillId="0" borderId="0" applyFont="0" applyFill="0" applyBorder="0" applyAlignment="0" applyProtection="0"/>
    <xf numFmtId="164" fontId="2" fillId="0" borderId="0"/>
    <xf numFmtId="9" fontId="2" fillId="0" borderId="0" applyFont="0" applyFill="0" applyBorder="0" applyAlignment="0" applyProtection="0"/>
  </cellStyleXfs>
  <cellXfs count="70">
    <xf numFmtId="164" fontId="0" fillId="0" borderId="0" xfId="0"/>
    <xf numFmtId="164" fontId="1" fillId="0" borderId="1" xfId="0" applyFont="1" applyBorder="1" applyAlignment="1">
      <alignment horizontal="center" vertical="top"/>
    </xf>
    <xf numFmtId="0" fontId="0" fillId="0" borderId="0" xfId="0" applyNumberFormat="1"/>
    <xf numFmtId="164" fontId="0" fillId="0" borderId="0" xfId="0" applyAlignment="1">
      <alignment horizontal="left"/>
    </xf>
    <xf numFmtId="164" fontId="0" fillId="0" borderId="0" xfId="0" pivotButton="1"/>
    <xf numFmtId="44" fontId="0" fillId="0" borderId="0" xfId="0" applyNumberFormat="1"/>
    <xf numFmtId="10" fontId="0" fillId="0" borderId="0" xfId="0" applyNumberFormat="1"/>
    <xf numFmtId="167" fontId="0" fillId="0" borderId="0" xfId="0" pivotButton="1" applyNumberFormat="1"/>
    <xf numFmtId="168" fontId="0" fillId="0" borderId="0" xfId="0" applyNumberFormat="1"/>
    <xf numFmtId="168" fontId="1" fillId="0" borderId="0" xfId="0" applyNumberFormat="1" applyFont="1" applyAlignment="1">
      <alignment horizontal="left"/>
    </xf>
    <xf numFmtId="164" fontId="0" fillId="0" borderId="0" xfId="0" applyAlignment="1">
      <alignment horizontal="right"/>
    </xf>
    <xf numFmtId="168" fontId="1" fillId="0" borderId="0" xfId="0" applyNumberFormat="1" applyFont="1" applyAlignment="1">
      <alignment horizontal="right"/>
    </xf>
    <xf numFmtId="168" fontId="1" fillId="0" borderId="0" xfId="1" applyNumberFormat="1" applyFont="1"/>
    <xf numFmtId="10" fontId="1" fillId="0" borderId="0" xfId="0" applyNumberFormat="1" applyFont="1"/>
    <xf numFmtId="164" fontId="1" fillId="0" borderId="0" xfId="0" applyFont="1"/>
    <xf numFmtId="10" fontId="1" fillId="0" borderId="0" xfId="0" applyNumberFormat="1" applyFont="1" applyAlignment="1">
      <alignment horizontal="left"/>
    </xf>
    <xf numFmtId="168" fontId="1" fillId="0" borderId="0" xfId="1" applyNumberFormat="1" applyFont="1" applyAlignment="1">
      <alignment horizontal="left"/>
    </xf>
    <xf numFmtId="164" fontId="1" fillId="0" borderId="0" xfId="0" applyFont="1" applyAlignment="1">
      <alignment horizontal="right"/>
    </xf>
    <xf numFmtId="164" fontId="1" fillId="0" borderId="0" xfId="0" applyFont="1" applyAlignment="1">
      <alignment horizontal="left"/>
    </xf>
    <xf numFmtId="9" fontId="0" fillId="0" borderId="0" xfId="3" applyFont="1"/>
    <xf numFmtId="9" fontId="0" fillId="0" borderId="0" xfId="3" applyNumberFormat="1" applyFont="1"/>
    <xf numFmtId="10" fontId="0" fillId="0" borderId="0" xfId="3" applyNumberFormat="1" applyFont="1"/>
    <xf numFmtId="0" fontId="0" fillId="0" borderId="0" xfId="1" applyNumberFormat="1" applyFont="1"/>
    <xf numFmtId="164" fontId="0" fillId="0" borderId="0" xfId="0" applyBorder="1"/>
    <xf numFmtId="166" fontId="0" fillId="0" borderId="0" xfId="0" pivotButton="1" applyNumberFormat="1"/>
    <xf numFmtId="166" fontId="0" fillId="0" borderId="0" xfId="0" applyNumberFormat="1"/>
    <xf numFmtId="166" fontId="0" fillId="0" borderId="0" xfId="0" applyNumberFormat="1" applyAlignment="1">
      <alignment horizontal="left"/>
    </xf>
    <xf numFmtId="10" fontId="4" fillId="0" borderId="0" xfId="0" applyNumberFormat="1" applyFont="1" applyFill="1" applyBorder="1"/>
    <xf numFmtId="10" fontId="5" fillId="0" borderId="0" xfId="0" applyNumberFormat="1" applyFont="1" applyFill="1" applyBorder="1" applyAlignment="1">
      <alignment horizontal="right"/>
    </xf>
    <xf numFmtId="164" fontId="0" fillId="2" borderId="0" xfId="0" applyFill="1"/>
    <xf numFmtId="164" fontId="0" fillId="2" borderId="0" xfId="0" applyFill="1" applyBorder="1"/>
    <xf numFmtId="164" fontId="0" fillId="0" borderId="0" xfId="0" applyFill="1"/>
    <xf numFmtId="168" fontId="6" fillId="0" borderId="0" xfId="1" applyNumberFormat="1" applyFont="1" applyFill="1" applyAlignment="1">
      <alignment horizontal="right" vertical="center"/>
    </xf>
    <xf numFmtId="168" fontId="7" fillId="0" borderId="0" xfId="1" applyNumberFormat="1" applyFont="1" applyFill="1" applyAlignment="1">
      <alignment horizontal="right" vertical="center"/>
    </xf>
    <xf numFmtId="10" fontId="7" fillId="0" borderId="0" xfId="1" applyNumberFormat="1" applyFont="1" applyFill="1" applyAlignment="1">
      <alignment horizontal="right" vertical="center" indent="1"/>
    </xf>
    <xf numFmtId="14" fontId="0" fillId="0" borderId="3" xfId="0" applyNumberFormat="1" applyFont="1" applyFill="1" applyBorder="1" applyAlignment="1" applyProtection="1">
      <alignment horizontal="left"/>
      <protection locked="0"/>
    </xf>
    <xf numFmtId="164" fontId="0" fillId="0" borderId="4" xfId="0" applyFont="1" applyFill="1" applyBorder="1" applyAlignment="1" applyProtection="1">
      <alignment horizontal="left"/>
      <protection locked="0"/>
    </xf>
    <xf numFmtId="165" fontId="0" fillId="0" borderId="4" xfId="1" applyNumberFormat="1" applyFont="1" applyFill="1" applyBorder="1" applyAlignment="1" applyProtection="1">
      <alignment horizontal="left"/>
      <protection locked="0"/>
    </xf>
    <xf numFmtId="165" fontId="0" fillId="0" borderId="4" xfId="0" applyNumberFormat="1" applyFont="1" applyFill="1" applyBorder="1" applyAlignment="1" applyProtection="1">
      <alignment horizontal="left"/>
      <protection locked="0"/>
    </xf>
    <xf numFmtId="14" fontId="0" fillId="0" borderId="6" xfId="0" applyNumberFormat="1" applyFont="1" applyFill="1" applyBorder="1" applyAlignment="1" applyProtection="1">
      <alignment horizontal="left"/>
      <protection locked="0"/>
    </xf>
    <xf numFmtId="164" fontId="0" fillId="0" borderId="5" xfId="0" applyFont="1" applyFill="1" applyBorder="1" applyAlignment="1" applyProtection="1">
      <alignment horizontal="left"/>
      <protection locked="0"/>
    </xf>
    <xf numFmtId="165" fontId="0" fillId="0" borderId="5" xfId="1" applyNumberFormat="1" applyFont="1" applyFill="1" applyBorder="1" applyAlignment="1" applyProtection="1">
      <alignment horizontal="left"/>
      <protection locked="0"/>
    </xf>
    <xf numFmtId="165" fontId="0" fillId="0" borderId="5" xfId="0" applyNumberFormat="1" applyFont="1" applyFill="1" applyBorder="1" applyAlignment="1" applyProtection="1">
      <alignment horizontal="left"/>
      <protection locked="0"/>
    </xf>
    <xf numFmtId="14" fontId="0" fillId="0" borderId="7" xfId="0" applyNumberFormat="1" applyFont="1" applyFill="1" applyBorder="1" applyAlignment="1" applyProtection="1">
      <alignment horizontal="left"/>
      <protection locked="0"/>
    </xf>
    <xf numFmtId="164" fontId="0" fillId="0" borderId="8" xfId="0" applyFont="1" applyFill="1" applyBorder="1" applyAlignment="1" applyProtection="1">
      <alignment horizontal="left"/>
      <protection locked="0"/>
    </xf>
    <xf numFmtId="165" fontId="0" fillId="0" borderId="8" xfId="1" applyNumberFormat="1" applyFont="1" applyFill="1" applyBorder="1" applyAlignment="1" applyProtection="1">
      <alignment horizontal="left"/>
      <protection locked="0"/>
    </xf>
    <xf numFmtId="165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9" xfId="0" applyNumberFormat="1" applyFont="1" applyFill="1" applyBorder="1" applyAlignment="1" applyProtection="1">
      <alignment horizontal="left"/>
      <protection locked="0"/>
    </xf>
    <xf numFmtId="164" fontId="0" fillId="0" borderId="10" xfId="0" applyFont="1" applyFill="1" applyBorder="1" applyAlignment="1" applyProtection="1">
      <alignment horizontal="left"/>
      <protection locked="0"/>
    </xf>
    <xf numFmtId="165" fontId="0" fillId="0" borderId="10" xfId="1" applyNumberFormat="1" applyFont="1" applyFill="1" applyBorder="1" applyAlignment="1" applyProtection="1">
      <alignment horizontal="left"/>
      <protection locked="0"/>
    </xf>
    <xf numFmtId="165" fontId="0" fillId="0" borderId="10" xfId="0" applyNumberFormat="1" applyFont="1" applyFill="1" applyBorder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164" fontId="0" fillId="0" borderId="0" xfId="0" applyAlignment="1" applyProtection="1">
      <alignment horizontal="left"/>
      <protection locked="0"/>
    </xf>
    <xf numFmtId="165" fontId="0" fillId="0" borderId="0" xfId="0" applyNumberFormat="1" applyAlignment="1" applyProtection="1">
      <alignment horizontal="left"/>
      <protection locked="0"/>
    </xf>
    <xf numFmtId="14" fontId="3" fillId="0" borderId="2" xfId="0" applyNumberFormat="1" applyFont="1" applyFill="1" applyBorder="1" applyAlignment="1" applyProtection="1">
      <alignment horizontal="left" vertical="top"/>
      <protection locked="0"/>
    </xf>
    <xf numFmtId="164" fontId="3" fillId="0" borderId="2" xfId="0" applyFont="1" applyFill="1" applyBorder="1" applyAlignment="1" applyProtection="1">
      <alignment horizontal="left" vertical="top"/>
      <protection locked="0"/>
    </xf>
    <xf numFmtId="166" fontId="3" fillId="0" borderId="2" xfId="0" applyNumberFormat="1" applyFont="1" applyFill="1" applyBorder="1" applyAlignment="1" applyProtection="1">
      <alignment horizontal="left" vertical="top"/>
      <protection locked="0"/>
    </xf>
    <xf numFmtId="164" fontId="3" fillId="0" borderId="0" xfId="0" applyFont="1" applyFill="1" applyBorder="1" applyProtection="1">
      <protection locked="0"/>
    </xf>
    <xf numFmtId="164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0" fillId="0" borderId="4" xfId="0" applyNumberFormat="1" applyFont="1" applyFill="1" applyBorder="1" applyAlignment="1" applyProtection="1">
      <alignment horizontal="left"/>
    </xf>
    <xf numFmtId="0" fontId="0" fillId="0" borderId="5" xfId="0" applyNumberFormat="1" applyFont="1" applyFill="1" applyBorder="1" applyAlignment="1" applyProtection="1">
      <alignment horizontal="left"/>
    </xf>
    <xf numFmtId="0" fontId="0" fillId="0" borderId="8" xfId="0" applyNumberFormat="1" applyFont="1" applyFill="1" applyBorder="1" applyAlignment="1" applyProtection="1">
      <alignment horizontal="left"/>
    </xf>
    <xf numFmtId="0" fontId="0" fillId="0" borderId="10" xfId="0" applyNumberFormat="1" applyFont="1" applyFill="1" applyBorder="1" applyAlignment="1" applyProtection="1">
      <alignment horizontal="left"/>
    </xf>
    <xf numFmtId="10" fontId="0" fillId="0" borderId="5" xfId="0" applyNumberFormat="1" applyFont="1" applyFill="1" applyBorder="1" applyAlignment="1" applyProtection="1">
      <alignment horizontal="left"/>
    </xf>
    <xf numFmtId="165" fontId="0" fillId="0" borderId="5" xfId="0" applyNumberFormat="1" applyFont="1" applyFill="1" applyBorder="1" applyAlignment="1" applyProtection="1">
      <alignment horizontal="left"/>
    </xf>
    <xf numFmtId="164" fontId="0" fillId="0" borderId="4" xfId="0" applyFont="1" applyFill="1" applyBorder="1" applyAlignment="1" applyProtection="1">
      <alignment horizontal="left"/>
    </xf>
    <xf numFmtId="10" fontId="0" fillId="0" borderId="8" xfId="0" applyNumberFormat="1" applyFont="1" applyFill="1" applyBorder="1" applyAlignment="1" applyProtection="1">
      <alignment horizontal="left"/>
    </xf>
    <xf numFmtId="165" fontId="0" fillId="0" borderId="8" xfId="0" applyNumberFormat="1" applyFont="1" applyFill="1" applyBorder="1" applyAlignment="1" applyProtection="1">
      <alignment horizontal="left"/>
    </xf>
    <xf numFmtId="164" fontId="0" fillId="0" borderId="0" xfId="0" applyFont="1" applyFill="1" applyBorder="1" applyAlignment="1" applyProtection="1">
      <alignment horizontal="left"/>
    </xf>
  </cellXfs>
  <cellStyles count="4">
    <cellStyle name="Moeda" xfId="1" builtinId="4"/>
    <cellStyle name="Normal" xfId="0" builtinId="0"/>
    <cellStyle name="Normal 2" xfId="2"/>
    <cellStyle name="Porcentagem" xfId="3" builtinId="5"/>
  </cellStyles>
  <dxfs count="43">
    <dxf>
      <font>
        <color rgb="FFFF0000"/>
      </font>
    </dxf>
    <dxf>
      <font>
        <color rgb="FFFF0000"/>
      </font>
    </dxf>
    <dxf>
      <font>
        <b/>
        <i val="0"/>
        <color rgb="FF007066"/>
      </font>
    </dxf>
    <dxf>
      <font>
        <color rgb="FFFF0000"/>
      </font>
    </dxf>
    <dxf>
      <numFmt numFmtId="34" formatCode="_(&quot;R$ &quot;* #,##0.00_);_(&quot;R$ &quot;* \(#,##0.00\);_(&quot;R$ &quot;* &quot;-&quot;??_);_(@_)"/>
    </dxf>
    <dxf>
      <numFmt numFmtId="0" formatCode="General"/>
    </dxf>
    <dxf>
      <numFmt numFmtId="166" formatCode="_([$R$ -416]* #,##0.00_);_([$R$ -416]* \(#,##0.00\);_([$R$ -416]* &quot;-&quot;??_);_(@_)"/>
    </dxf>
    <dxf>
      <numFmt numFmtId="166" formatCode="_([$R$ -416]* #,##0.00_);_([$R$ -416]* \(#,##0.00\);_([$R$ -416]* &quot;-&quot;??_);_(@_)"/>
    </dxf>
    <dxf>
      <numFmt numFmtId="166" formatCode="_([$R$ -416]* #,##0.00_);_([$R$ -416]* \(#,##0.00\);_([$R$ -416]* &quot;-&quot;??_);_(@_)"/>
    </dxf>
    <dxf>
      <numFmt numFmtId="166" formatCode="_([$R$ -416]* #,##0.00_);_([$R$ -416]* \(#,##0.00\);_([$R$ -416]* &quot;-&quot;??_);_(@_)"/>
    </dxf>
    <dxf>
      <numFmt numFmtId="0" formatCode="General"/>
    </dxf>
    <dxf>
      <numFmt numFmtId="14" formatCode="0.00%"/>
    </dxf>
    <dxf>
      <numFmt numFmtId="14" formatCode="0.00%"/>
    </dxf>
    <dxf>
      <numFmt numFmtId="169" formatCode="0.000"/>
    </dxf>
    <dxf>
      <numFmt numFmtId="167" formatCode="[$-416]mmmm\-yy;@"/>
    </dxf>
    <dxf>
      <numFmt numFmtId="167" formatCode="[$-416]mmmm\-yy;@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34" formatCode="_(&quot;R$ &quot;* #,##0.00_);_(&quot;R$ &quot;* \(#,##0.00\);_(&quot;R$ &quot;* &quot;-&quot;??_);_(@_)"/>
    </dxf>
    <dxf>
      <numFmt numFmtId="14" formatCode="0.00%"/>
    </dxf>
    <dxf>
      <numFmt numFmtId="169" formatCode="0.00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/>
        <top style="thin">
          <color theme="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theme="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/>
        <top style="thin">
          <color theme="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/>
        <top style="thin">
          <color theme="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/>
        <top style="thin">
          <color theme="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theme="0"/>
        </right>
        <top style="thin">
          <color theme="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theme="0"/>
        </right>
        <top style="thin">
          <color theme="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alignment horizontal="left" vertical="bottom" textRotation="0" wrapText="0" relative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  <protection locked="0" hidden="0"/>
    </dxf>
    <dxf>
      <border outline="0">
        <top style="thin">
          <color auto="1"/>
        </top>
      </border>
    </dxf>
    <dxf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</font>
      <fill>
        <gradientFill degree="45">
          <stop position="0">
            <color rgb="FFFFF5FF"/>
          </stop>
          <stop position="1">
            <color rgb="FFFFF5FF"/>
          </stop>
        </gradientFill>
      </fill>
    </dxf>
    <dxf>
      <fill>
        <gradientFill degree="45">
          <stop position="0">
            <color rgb="FFFFF5FF"/>
          </stop>
          <stop position="1">
            <color rgb="FFFFF5FF"/>
          </stop>
        </gradientFill>
      </fill>
    </dxf>
  </dxfs>
  <tableStyles count="1" defaultTableStyle="TableStyleMedium9" defaultPivotStyle="PivotStyleLight16">
    <tableStyle name="Estilo de Segmentação de Dados 1" pivot="0" table="0" count="3">
      <tableStyleElement type="wholeTable" dxfId="42"/>
      <tableStyleElement type="headerRow" dxfId="41"/>
    </tableStyle>
  </tableStyles>
  <colors>
    <mruColors>
      <color rgb="FF007066"/>
      <color rgb="FFF3CCFF"/>
      <color rgb="FFFF9900"/>
      <color rgb="FFFFF7D0"/>
      <color rgb="FFFFF5FF"/>
      <color rgb="FF009AC7"/>
      <color rgb="FFB8BAF8"/>
      <color rgb="FFFFE8FF"/>
      <color rgb="FFF8B89E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theme="0"/>
          </font>
          <fill>
            <gradientFill degree="45">
              <stop position="0">
                <color rgb="FF007066"/>
              </stop>
              <stop position="1">
                <color rgb="FF009AC7"/>
              </stop>
            </gradient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[Criando uma Ferramenta de controle de Investimentos com Excel.xlsm]Tabela_Dinâmica!Tabela dinâmica5</c:name>
    <c:fmtId val="6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gradFill>
            <a:gsLst>
              <a:gs pos="0">
                <a:srgbClr val="007066"/>
              </a:gs>
              <a:gs pos="50000">
                <a:srgbClr val="007066"/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2700000" scaled="1"/>
          </a:gradFill>
          <a:ln w="31750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layout/>
          <c:numFmt formatCode="&quot;R$ &quot;#,###" sourceLinked="0"/>
          <c:spPr/>
          <c:txPr>
            <a:bodyPr/>
            <a:lstStyle/>
            <a:p>
              <a:pPr>
                <a:defRPr sz="1000" b="1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9.3916081871345022E-2"/>
          <c:y val="0.21627664728682169"/>
          <c:w val="0.82114663742690064"/>
          <c:h val="0.645838178294573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Tabela_Dinâmica!$L$7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07066"/>
                </a:gs>
                <a:gs pos="50000">
                  <a:srgbClr val="007066"/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</a:gradFill>
            <a:ln w="317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&quot;R$ &quot;#,###" sourceLinked="0"/>
            <c:spPr/>
            <c:txPr>
              <a:bodyPr/>
              <a:lstStyle/>
              <a:p>
                <a:pPr>
                  <a:defRPr sz="1000"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Tabela_Dinâmica!$K$8:$K$10</c:f>
              <c:strCache>
                <c:ptCount val="3"/>
                <c:pt idx="0">
                  <c:v>Poupança</c:v>
                </c:pt>
                <c:pt idx="1">
                  <c:v>Imóveis</c:v>
                </c:pt>
                <c:pt idx="2">
                  <c:v>Criptomoedas</c:v>
                </c:pt>
              </c:strCache>
            </c:strRef>
          </c:cat>
          <c:val>
            <c:numRef>
              <c:f>Tabela_Dinâmica!$L$8:$L$10</c:f>
              <c:numCache>
                <c:formatCode>_([$R$ -416]* #,##0.00_);_([$R$ -416]* \(#,##0.00\);_([$R$ -416]* "-"??_);_(@_)</c:formatCode>
                <c:ptCount val="3"/>
                <c:pt idx="0">
                  <c:v>17769996.31000001</c:v>
                </c:pt>
                <c:pt idx="1">
                  <c:v>16900495.11999999</c:v>
                </c:pt>
                <c:pt idx="2">
                  <c:v>16889126.509999998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117696"/>
        <c:axId val="144020608"/>
      </c:barChart>
      <c:catAx>
        <c:axId val="1431176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144020608"/>
        <c:crosses val="autoZero"/>
        <c:auto val="1"/>
        <c:lblAlgn val="ctr"/>
        <c:lblOffset val="100"/>
        <c:noMultiLvlLbl val="0"/>
      </c:catAx>
      <c:valAx>
        <c:axId val="144020608"/>
        <c:scaling>
          <c:orientation val="minMax"/>
        </c:scaling>
        <c:delete val="1"/>
        <c:axPos val="l"/>
        <c:numFmt formatCode="_([$R$ -416]* #,##0.00_);_([$R$ -416]* \(#,##0.00\);_([$R$ -416]* &quot;-&quot;??_);_(@_)" sourceLinked="1"/>
        <c:majorTickMark val="out"/>
        <c:minorTickMark val="none"/>
        <c:tickLblPos val="nextTo"/>
        <c:crossAx val="143117696"/>
        <c:crosses val="autoZero"/>
        <c:crossBetween val="between"/>
      </c:valAx>
      <c:spPr>
        <a:noFill/>
        <a:ln w="9525">
          <a:noFill/>
        </a:ln>
      </c:spPr>
    </c:plotArea>
    <c:plotVisOnly val="1"/>
    <c:dispBlanksAs val="gap"/>
    <c:showDLblsOverMax val="0"/>
  </c:chart>
  <c:spPr>
    <a:noFill/>
    <a:ln w="25400" cap="rnd" cmpd="sng">
      <a:solidFill>
        <a:srgbClr val="007066"/>
      </a:solidFill>
      <a:bevel/>
    </a:ln>
    <a:effectLst>
      <a:outerShdw blurRad="50800" dist="38100" dir="5400000" algn="t" rotWithShape="0">
        <a:srgbClr val="007066">
          <a:alpha val="40000"/>
        </a:srgbClr>
      </a:outerShdw>
    </a:effectLst>
    <a:scene3d>
      <a:camera prst="orthographicFront"/>
      <a:lightRig rig="threePt" dir="t"/>
    </a:scene3d>
    <a:sp3d>
      <a:bevelB/>
    </a:sp3d>
  </c:spPr>
  <c:printSettings>
    <c:headerFooter/>
    <c:pageMargins b="0.78740157499999996" l="0.511811024" r="0.511811024" t="0.78740157499999996" header="0.31496062000000002" footer="0.3149606200000000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[Criando uma Ferramenta de controle de Investimentos com Excel.xlsm]Tabela_Dinâmica!Tabela dinâmica4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layout/>
          <c:numFmt formatCode="0%" sourceLinked="0"/>
          <c:spPr/>
          <c:txPr>
            <a:bodyPr/>
            <a:lstStyle/>
            <a:p>
              <a:pPr>
                <a:defRPr b="1"/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</c:dLbl>
      </c:pivotFmt>
      <c:pivotFmt>
        <c:idx val="3"/>
        <c:spPr>
          <a:gradFill>
            <a:gsLst>
              <a:gs pos="0">
                <a:srgbClr val="007066"/>
              </a:gs>
              <a:gs pos="50000">
                <a:srgbClr val="007066"/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5400000" scaled="0"/>
          </a:gradFill>
          <a:ln>
            <a:solidFill>
              <a:srgbClr val="007066"/>
            </a:solidFill>
          </a:ln>
        </c:spPr>
      </c:pivotFmt>
      <c:pivotFmt>
        <c:idx val="4"/>
        <c:spPr>
          <a:gradFill>
            <a:gsLst>
              <a:gs pos="0">
                <a:srgbClr val="009AC7"/>
              </a:gs>
              <a:gs pos="50000">
                <a:srgbClr val="009AC7"/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5400000" scaled="0"/>
          </a:gradFill>
          <a:ln>
            <a:solidFill>
              <a:srgbClr val="009AC7"/>
            </a:solidFill>
          </a:ln>
        </c:spPr>
      </c:pivotFmt>
      <c:pivotFmt>
        <c:idx val="5"/>
        <c:spPr>
          <a:gradFill>
            <a:gsLst>
              <a:gs pos="0">
                <a:srgbClr val="B8BAF8"/>
              </a:gs>
              <a:gs pos="50000">
                <a:srgbClr val="B8BAF8"/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5400000" scaled="0"/>
          </a:gradFill>
          <a:ln>
            <a:solidFill>
              <a:srgbClr val="B8BAF8"/>
            </a:solidFill>
          </a:ln>
        </c:spPr>
      </c:pivotFmt>
    </c:pivotFmts>
    <c:plotArea>
      <c:layout>
        <c:manualLayout>
          <c:layoutTarget val="inner"/>
          <c:xMode val="edge"/>
          <c:yMode val="edge"/>
          <c:x val="0.39667163742690059"/>
          <c:y val="0.14474160206718345"/>
          <c:w val="0.32779108187134504"/>
          <c:h val="0.839875645994832"/>
        </c:manualLayout>
      </c:layout>
      <c:doughnutChart>
        <c:varyColors val="1"/>
        <c:ser>
          <c:idx val="0"/>
          <c:order val="0"/>
          <c:tx>
            <c:strRef>
              <c:f>Tabela_Dinâmica!$I$7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gradFill>
                <a:gsLst>
                  <a:gs pos="0">
                    <a:srgbClr val="007066"/>
                  </a:gs>
                  <a:gs pos="50000">
                    <a:srgbClr val="007066"/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ln>
                <a:solidFill>
                  <a:srgbClr val="007066"/>
                </a:solidFill>
              </a:ln>
            </c:spPr>
          </c:dPt>
          <c:dPt>
            <c:idx val="1"/>
            <c:bubble3D val="0"/>
            <c:spPr>
              <a:gradFill>
                <a:gsLst>
                  <a:gs pos="0">
                    <a:srgbClr val="009AC7"/>
                  </a:gs>
                  <a:gs pos="50000">
                    <a:srgbClr val="009AC7"/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ln>
                <a:solidFill>
                  <a:srgbClr val="009AC7"/>
                </a:solidFill>
              </a:ln>
            </c:spPr>
          </c:dPt>
          <c:dPt>
            <c:idx val="2"/>
            <c:bubble3D val="0"/>
            <c:spPr>
              <a:gradFill>
                <a:gsLst>
                  <a:gs pos="0">
                    <a:srgbClr val="B8BAF8"/>
                  </a:gs>
                  <a:gs pos="50000">
                    <a:srgbClr val="B8BAF8"/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ln>
                <a:solidFill>
                  <a:srgbClr val="B8BAF8"/>
                </a:solidFill>
              </a:ln>
            </c:spPr>
          </c:dPt>
          <c:dLbls>
            <c:numFmt formatCode="0%" sourceLinked="0"/>
            <c:spPr/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Tabela_Dinâmica!$H$8:$H$10</c:f>
              <c:strCache>
                <c:ptCount val="3"/>
                <c:pt idx="0">
                  <c:v>Ativo</c:v>
                </c:pt>
                <c:pt idx="1">
                  <c:v>Pendente</c:v>
                </c:pt>
                <c:pt idx="2">
                  <c:v>Resgatado</c:v>
                </c:pt>
              </c:strCache>
            </c:strRef>
          </c:cat>
          <c:val>
            <c:numRef>
              <c:f>Tabela_Dinâmica!$I$8:$I$10</c:f>
              <c:numCache>
                <c:formatCode>General</c:formatCode>
                <c:ptCount val="3"/>
                <c:pt idx="0">
                  <c:v>2323</c:v>
                </c:pt>
                <c:pt idx="1">
                  <c:v>1830</c:v>
                </c:pt>
                <c:pt idx="2">
                  <c:v>847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5"/>
        <c:holeSize val="50"/>
      </c:doughnutChart>
      <c:spPr>
        <a:noFill/>
        <a:ln>
          <a:noFill/>
        </a:ln>
      </c:spPr>
    </c:plotArea>
    <c:plotVisOnly val="1"/>
    <c:dispBlanksAs val="gap"/>
    <c:showDLblsOverMax val="0"/>
  </c:chart>
  <c:spPr>
    <a:noFill/>
    <a:ln w="25400" cap="rnd">
      <a:solidFill>
        <a:srgbClr val="007066"/>
      </a:solidFill>
      <a:bevel/>
    </a:ln>
    <a:effectLst>
      <a:outerShdw blurRad="50800" dist="38100" dir="5400000" algn="t" rotWithShape="0">
        <a:srgbClr val="007066">
          <a:alpha val="40000"/>
        </a:srgbClr>
      </a:outerShdw>
    </a:effectLst>
    <a:scene3d>
      <a:camera prst="orthographicFront"/>
      <a:lightRig rig="threePt" dir="t"/>
    </a:scene3d>
    <a:sp3d>
      <a:bevelB/>
    </a:sp3d>
  </c:spPr>
  <c:printSettings>
    <c:headerFooter/>
    <c:pageMargins b="0.78740157499999996" l="0.511811024" r="0.511811024" t="0.78740157499999996" header="0.31496062000000002" footer="0.3149606200000000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[Criando uma Ferramenta de controle de Investimentos com Excel.xlsm]Tabela_Dinâmica!Tabela dinâmica3</c:name>
    <c:fmtId val="6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spPr>
          <a:gradFill>
            <a:gsLst>
              <a:gs pos="0">
                <a:srgbClr val="009AC7"/>
              </a:gs>
              <a:gs pos="50000">
                <a:srgbClr val="009AC7"/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5400000" scaled="0"/>
          </a:gradFill>
          <a:ln w="12700">
            <a:solidFill>
              <a:srgbClr val="007066"/>
            </a:solidFill>
          </a:ln>
        </c:spPr>
        <c:marker>
          <c:symbol val="none"/>
        </c:marker>
        <c:dLbl>
          <c:idx val="0"/>
          <c:layout/>
          <c:numFmt formatCode="&quot;R$ &quot;#,###" sourceLinked="0"/>
          <c:spPr>
            <a:solidFill>
              <a:srgbClr val="FFF7D0">
                <a:alpha val="0"/>
              </a:srgbClr>
            </a:solidFill>
            <a:ln>
              <a:noFill/>
            </a:ln>
          </c:spPr>
          <c:txPr>
            <a:bodyPr/>
            <a:lstStyle/>
            <a:p>
              <a:pPr>
                <a:defRPr b="0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spPr>
          <a:gradFill>
            <a:gsLst>
              <a:gs pos="0">
                <a:srgbClr val="007066"/>
              </a:gs>
              <a:gs pos="50000">
                <a:srgbClr val="007066"/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5400000" scaled="0"/>
          </a:gradFill>
          <a:ln w="12700">
            <a:solidFill>
              <a:srgbClr val="007066"/>
            </a:solidFill>
          </a:ln>
        </c:spPr>
        <c:marker>
          <c:symbol val="none"/>
        </c:marker>
        <c:dLbl>
          <c:idx val="0"/>
          <c:layout/>
          <c:numFmt formatCode="&quot;R$ &quot;#,##0" sourceLinked="0"/>
          <c:spPr>
            <a:solidFill>
              <a:srgbClr val="FFF7D0">
                <a:alpha val="1000"/>
              </a:srgbClr>
            </a:solidFill>
            <a:ln>
              <a:noFill/>
            </a:ln>
          </c:spPr>
          <c:txPr>
            <a:bodyPr/>
            <a:lstStyle/>
            <a:p>
              <a:pPr>
                <a:defRPr b="0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206900584795322"/>
          <c:y val="0.15318717700258397"/>
          <c:w val="0.82779941520467837"/>
          <c:h val="0.8365576550387597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Tabela_Dinâmica!$E$7</c:f>
              <c:strCache>
                <c:ptCount val="1"/>
                <c:pt idx="0">
                  <c:v>Soma de Valor Investido (R$)</c:v>
                </c:pt>
              </c:strCache>
            </c:strRef>
          </c:tx>
          <c:spPr>
            <a:gradFill>
              <a:gsLst>
                <a:gs pos="0">
                  <a:srgbClr val="009AC7"/>
                </a:gs>
                <a:gs pos="50000">
                  <a:srgbClr val="009AC7"/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12700">
              <a:solidFill>
                <a:srgbClr val="007066"/>
              </a:solidFill>
            </a:ln>
          </c:spPr>
          <c:invertIfNegative val="0"/>
          <c:dLbls>
            <c:numFmt formatCode="&quot;R$ &quot;#,###" sourceLinked="0"/>
            <c:spPr>
              <a:solidFill>
                <a:srgbClr val="FFF7D0">
                  <a:alpha val="0"/>
                </a:srgbClr>
              </a:solidFill>
              <a:ln>
                <a:noFill/>
              </a:ln>
            </c:spPr>
            <c:txPr>
              <a:bodyPr/>
              <a:lstStyle/>
              <a:p>
                <a:pPr>
                  <a:defRPr b="0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Tabela_Dinâmica!$D$8:$D$15</c:f>
              <c:strCache>
                <c:ptCount val="8"/>
                <c:pt idx="0">
                  <c:v>Ações</c:v>
                </c:pt>
                <c:pt idx="1">
                  <c:v>Criptomoedas</c:v>
                </c:pt>
                <c:pt idx="2">
                  <c:v>ETFs</c:v>
                </c:pt>
                <c:pt idx="3">
                  <c:v>Fundos</c:v>
                </c:pt>
                <c:pt idx="4">
                  <c:v>Imóveis</c:v>
                </c:pt>
                <c:pt idx="5">
                  <c:v>Poupança</c:v>
                </c:pt>
                <c:pt idx="6">
                  <c:v>Renda Fixa</c:v>
                </c:pt>
                <c:pt idx="7">
                  <c:v>Tesouro Direto</c:v>
                </c:pt>
              </c:strCache>
            </c:strRef>
          </c:cat>
          <c:val>
            <c:numRef>
              <c:f>Tabela_Dinâmica!$E$8:$E$15</c:f>
              <c:numCache>
                <c:formatCode>_("R$ "* #,##0.00_);_("R$ "* \(#,##0.00\);_("R$ "* "-"??_);_(@_)</c:formatCode>
                <c:ptCount val="8"/>
                <c:pt idx="0">
                  <c:v>15466992.68999999</c:v>
                </c:pt>
                <c:pt idx="1">
                  <c:v>16061892.250000002</c:v>
                </c:pt>
                <c:pt idx="2">
                  <c:v>15638944.750000009</c:v>
                </c:pt>
                <c:pt idx="3">
                  <c:v>16031808.26999999</c:v>
                </c:pt>
                <c:pt idx="4">
                  <c:v>16125053.990000013</c:v>
                </c:pt>
                <c:pt idx="5">
                  <c:v>16817174.41</c:v>
                </c:pt>
                <c:pt idx="6">
                  <c:v>14833905.83</c:v>
                </c:pt>
                <c:pt idx="7">
                  <c:v>15916134.869999995</c:v>
                </c:pt>
              </c:numCache>
            </c:numRef>
          </c:val>
        </c:ser>
        <c:ser>
          <c:idx val="1"/>
          <c:order val="1"/>
          <c:tx>
            <c:strRef>
              <c:f>Tabela_Dinâmica!$F$7</c:f>
              <c:strCache>
                <c:ptCount val="1"/>
                <c:pt idx="0">
                  <c:v>Soma de Valor Atual (R$)</c:v>
                </c:pt>
              </c:strCache>
            </c:strRef>
          </c:tx>
          <c:spPr>
            <a:gradFill>
              <a:gsLst>
                <a:gs pos="0">
                  <a:srgbClr val="007066"/>
                </a:gs>
                <a:gs pos="50000">
                  <a:srgbClr val="007066"/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12700">
              <a:solidFill>
                <a:srgbClr val="007066"/>
              </a:solidFill>
            </a:ln>
          </c:spPr>
          <c:invertIfNegative val="0"/>
          <c:dLbls>
            <c:numFmt formatCode="&quot;R$ &quot;#,##0" sourceLinked="0"/>
            <c:spPr>
              <a:solidFill>
                <a:srgbClr val="FFF7D0">
                  <a:alpha val="1000"/>
                </a:srgbClr>
              </a:solidFill>
              <a:ln>
                <a:noFill/>
              </a:ln>
            </c:spPr>
            <c:txPr>
              <a:bodyPr/>
              <a:lstStyle/>
              <a:p>
                <a:pPr>
                  <a:defRPr b="0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Tabela_Dinâmica!$D$8:$D$15</c:f>
              <c:strCache>
                <c:ptCount val="8"/>
                <c:pt idx="0">
                  <c:v>Ações</c:v>
                </c:pt>
                <c:pt idx="1">
                  <c:v>Criptomoedas</c:v>
                </c:pt>
                <c:pt idx="2">
                  <c:v>ETFs</c:v>
                </c:pt>
                <c:pt idx="3">
                  <c:v>Fundos</c:v>
                </c:pt>
                <c:pt idx="4">
                  <c:v>Imóveis</c:v>
                </c:pt>
                <c:pt idx="5">
                  <c:v>Poupança</c:v>
                </c:pt>
                <c:pt idx="6">
                  <c:v>Renda Fixa</c:v>
                </c:pt>
                <c:pt idx="7">
                  <c:v>Tesouro Direto</c:v>
                </c:pt>
              </c:strCache>
            </c:strRef>
          </c:cat>
          <c:val>
            <c:numRef>
              <c:f>Tabela_Dinâmica!$F$8:$F$15</c:f>
              <c:numCache>
                <c:formatCode>_("R$ "* #,##0.00_);_("R$ "* \(#,##0.00\);_("R$ "* "-"??_);_(@_)</c:formatCode>
                <c:ptCount val="8"/>
                <c:pt idx="0">
                  <c:v>16152912.469999991</c:v>
                </c:pt>
                <c:pt idx="1">
                  <c:v>16889126.509999998</c:v>
                </c:pt>
                <c:pt idx="2">
                  <c:v>16490967.72000001</c:v>
                </c:pt>
                <c:pt idx="3">
                  <c:v>16851049.030000001</c:v>
                </c:pt>
                <c:pt idx="4">
                  <c:v>16900495.11999999</c:v>
                </c:pt>
                <c:pt idx="5">
                  <c:v>17769996.31000001</c:v>
                </c:pt>
                <c:pt idx="6">
                  <c:v>15584484.059999987</c:v>
                </c:pt>
                <c:pt idx="7">
                  <c:v>16645571.439999999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00"/>
        <c:axId val="154182400"/>
        <c:axId val="154184320"/>
      </c:barChart>
      <c:catAx>
        <c:axId val="154182400"/>
        <c:scaling>
          <c:orientation val="minMax"/>
        </c:scaling>
        <c:delete val="0"/>
        <c:axPos val="l"/>
        <c:majorTickMark val="none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154184320"/>
        <c:crosses val="autoZero"/>
        <c:auto val="1"/>
        <c:lblAlgn val="ctr"/>
        <c:lblOffset val="100"/>
        <c:noMultiLvlLbl val="0"/>
      </c:catAx>
      <c:valAx>
        <c:axId val="154184320"/>
        <c:scaling>
          <c:orientation val="minMax"/>
        </c:scaling>
        <c:delete val="1"/>
        <c:axPos val="b"/>
        <c:numFmt formatCode="_(&quot;R$ &quot;* #,##0.00_);_(&quot;R$ &quot;* \(#,##0.00\);_(&quot;R$ &quot;* &quot;-&quot;??_);_(@_)" sourceLinked="1"/>
        <c:majorTickMark val="none"/>
        <c:minorTickMark val="none"/>
        <c:tickLblPos val="nextTo"/>
        <c:crossAx val="154182400"/>
        <c:crosses val="autoZero"/>
        <c:crossBetween val="between"/>
      </c:valAx>
      <c:spPr>
        <a:solidFill>
          <a:srgbClr val="FFF5FF">
            <a:alpha val="0"/>
          </a:srgbClr>
        </a:solidFill>
        <a:ln>
          <a:noFill/>
        </a:ln>
      </c:spPr>
    </c:plotArea>
    <c:legend>
      <c:legendPos val="t"/>
      <c:layout>
        <c:manualLayout>
          <c:xMode val="edge"/>
          <c:yMode val="edge"/>
          <c:x val="0.53892719298245617"/>
          <c:y val="2.0510335917312661E-2"/>
          <c:w val="0.44574195906432751"/>
          <c:h val="8.6528585271317834E-2"/>
        </c:manualLayout>
      </c:layout>
      <c:overlay val="0"/>
    </c:legend>
    <c:plotVisOnly val="1"/>
    <c:dispBlanksAs val="gap"/>
    <c:showDLblsOverMax val="0"/>
  </c:chart>
  <c:spPr>
    <a:noFill/>
    <a:ln w="25400" cap="rnd">
      <a:solidFill>
        <a:srgbClr val="007066"/>
      </a:solidFill>
      <a:bevel/>
    </a:ln>
    <a:effectLst>
      <a:outerShdw blurRad="50800" dist="38100" dir="5400000" algn="t" rotWithShape="0">
        <a:srgbClr val="007066">
          <a:alpha val="40000"/>
        </a:srgbClr>
      </a:outerShdw>
    </a:effectLst>
    <a:scene3d>
      <a:camera prst="orthographicFront"/>
      <a:lightRig rig="threePt" dir="t"/>
    </a:scene3d>
    <a:sp3d>
      <a:bevelB/>
    </a:sp3d>
  </c:spPr>
  <c:txPr>
    <a:bodyPr/>
    <a:lstStyle/>
    <a:p>
      <a:pPr algn="ctr">
        <a:defRPr lang="pt-BR" sz="9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[Criando uma Ferramenta de controle de Investimentos com Excel.xlsm]Tabela_Dinâmica!Tabela dinâmica2</c:name>
    <c:fmtId val="7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delete val="1"/>
        </c:dLbl>
      </c:pivotFmt>
      <c:pivotFmt>
        <c:idx val="5"/>
        <c:dLbl>
          <c:idx val="0"/>
          <c:delete val="1"/>
        </c:dLbl>
      </c:pivotFmt>
      <c:pivotFmt>
        <c:idx val="6"/>
        <c:dLbl>
          <c:idx val="0"/>
          <c:delete val="1"/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ln w="38100">
            <a:solidFill>
              <a:srgbClr val="009AC7"/>
            </a:solidFill>
          </a:ln>
        </c:spPr>
        <c:marker>
          <c:symbol val="circle"/>
          <c:size val="7"/>
          <c:spPr>
            <a:solidFill>
              <a:srgbClr val="009AC7"/>
            </a:solidFill>
            <a:ln>
              <a:solidFill>
                <a:srgbClr val="009AC7"/>
              </a:solidFill>
            </a:ln>
          </c:spPr>
        </c:marker>
      </c:pivotFmt>
      <c:pivotFmt>
        <c:idx val="13"/>
        <c:spPr>
          <a:ln w="38100">
            <a:solidFill>
              <a:srgbClr val="007066"/>
            </a:solidFill>
          </a:ln>
        </c:spPr>
        <c:marker>
          <c:symbol val="circle"/>
          <c:size val="7"/>
          <c:spPr>
            <a:solidFill>
              <a:srgbClr val="007066"/>
            </a:solidFill>
            <a:ln>
              <a:solidFill>
                <a:srgbClr val="007066"/>
              </a:solidFill>
            </a:ln>
          </c:spPr>
        </c:marker>
      </c:pivotFmt>
      <c:pivotFmt>
        <c:idx val="14"/>
        <c:spPr>
          <a:ln w="38100">
            <a:solidFill>
              <a:srgbClr val="B8BAF8"/>
            </a:solidFill>
          </a:ln>
        </c:spPr>
        <c:marker>
          <c:symbol val="circle"/>
          <c:size val="7"/>
          <c:spPr>
            <a:solidFill>
              <a:srgbClr val="B8BAF8"/>
            </a:solidFill>
            <a:ln>
              <a:solidFill>
                <a:srgbClr val="B8BAF8"/>
              </a:solidFill>
            </a:ln>
          </c:spPr>
        </c:marker>
      </c:pivotFmt>
    </c:pivotFmts>
    <c:plotArea>
      <c:layout>
        <c:manualLayout>
          <c:layoutTarget val="inner"/>
          <c:xMode val="edge"/>
          <c:yMode val="edge"/>
          <c:x val="0.11970828108689092"/>
          <c:y val="0.18637738095238099"/>
          <c:w val="0.84533391659375912"/>
          <c:h val="0.70690277777777788"/>
        </c:manualLayout>
      </c:layout>
      <c:lineChart>
        <c:grouping val="stacked"/>
        <c:varyColors val="0"/>
        <c:ser>
          <c:idx val="0"/>
          <c:order val="0"/>
          <c:tx>
            <c:strRef>
              <c:f>Tabela_Dinâmica!$O$7:$O$8</c:f>
              <c:strCache>
                <c:ptCount val="1"/>
                <c:pt idx="0">
                  <c:v>Ativo</c:v>
                </c:pt>
              </c:strCache>
            </c:strRef>
          </c:tx>
          <c:spPr>
            <a:ln w="38100">
              <a:solidFill>
                <a:srgbClr val="B8BAF8"/>
              </a:solidFill>
            </a:ln>
          </c:spPr>
          <c:marker>
            <c:symbol val="circle"/>
            <c:size val="7"/>
            <c:spPr>
              <a:solidFill>
                <a:srgbClr val="B8BAF8"/>
              </a:solidFill>
              <a:ln>
                <a:solidFill>
                  <a:srgbClr val="B8BAF8"/>
                </a:solidFill>
              </a:ln>
            </c:spPr>
          </c:marker>
          <c:cat>
            <c:strRef>
              <c:f>Tabela_Dinâmica!$N$9:$N$20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Tabela_Dinâmica!$O$9:$O$20</c:f>
              <c:numCache>
                <c:formatCode>0.00%</c:formatCode>
                <c:ptCount val="12"/>
                <c:pt idx="0">
                  <c:v>1.1396665163203473E-3</c:v>
                </c:pt>
                <c:pt idx="1">
                  <c:v>-6.4649668262725963E-3</c:v>
                </c:pt>
                <c:pt idx="2">
                  <c:v>-5.5365648882735596E-3</c:v>
                </c:pt>
                <c:pt idx="3">
                  <c:v>2.9634391968869677E-3</c:v>
                </c:pt>
                <c:pt idx="4">
                  <c:v>4.4682501560423533E-4</c:v>
                </c:pt>
                <c:pt idx="5">
                  <c:v>-8.4149658687535274E-4</c:v>
                </c:pt>
                <c:pt idx="6">
                  <c:v>-2.4074451208649832E-3</c:v>
                </c:pt>
                <c:pt idx="7">
                  <c:v>-2.5513148570133477E-3</c:v>
                </c:pt>
                <c:pt idx="8">
                  <c:v>-3.7435075481547626E-3</c:v>
                </c:pt>
                <c:pt idx="9">
                  <c:v>1.9168830646666379E-4</c:v>
                </c:pt>
                <c:pt idx="10">
                  <c:v>2.1219163983984806E-3</c:v>
                </c:pt>
                <c:pt idx="11">
                  <c:v>-1.8496370747322687E-3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Tabela_Dinâmica!$P$7:$P$8</c:f>
              <c:strCache>
                <c:ptCount val="1"/>
                <c:pt idx="0">
                  <c:v>Pendente</c:v>
                </c:pt>
              </c:strCache>
            </c:strRef>
          </c:tx>
          <c:spPr>
            <a:ln w="38100">
              <a:solidFill>
                <a:srgbClr val="009AC7"/>
              </a:solidFill>
            </a:ln>
          </c:spPr>
          <c:marker>
            <c:symbol val="circle"/>
            <c:size val="7"/>
            <c:spPr>
              <a:solidFill>
                <a:srgbClr val="009AC7"/>
              </a:solidFill>
              <a:ln>
                <a:solidFill>
                  <a:srgbClr val="009AC7"/>
                </a:solidFill>
              </a:ln>
            </c:spPr>
          </c:marker>
          <c:cat>
            <c:strRef>
              <c:f>Tabela_Dinâmica!$N$9:$N$20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Tabela_Dinâmica!$P$9:$P$20</c:f>
              <c:numCache>
                <c:formatCode>0.00%</c:formatCode>
                <c:ptCount val="12"/>
                <c:pt idx="0">
                  <c:v>5.9525055116388378E-2</c:v>
                </c:pt>
                <c:pt idx="1">
                  <c:v>4.9839485052341641E-2</c:v>
                </c:pt>
                <c:pt idx="2">
                  <c:v>5.8058047986863703E-2</c:v>
                </c:pt>
                <c:pt idx="3">
                  <c:v>6.2416061572968438E-2</c:v>
                </c:pt>
                <c:pt idx="4">
                  <c:v>6.6440435136332979E-2</c:v>
                </c:pt>
                <c:pt idx="5">
                  <c:v>5.0278062009175187E-2</c:v>
                </c:pt>
                <c:pt idx="6">
                  <c:v>6.0432534084376655E-2</c:v>
                </c:pt>
                <c:pt idx="7">
                  <c:v>6.4726108843579058E-2</c:v>
                </c:pt>
                <c:pt idx="8">
                  <c:v>6.8276869376004204E-2</c:v>
                </c:pt>
                <c:pt idx="9">
                  <c:v>6.3327883882987435E-2</c:v>
                </c:pt>
                <c:pt idx="10">
                  <c:v>5.8065377375608448E-2</c:v>
                </c:pt>
                <c:pt idx="11">
                  <c:v>6.2383399685843957E-2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Tabela_Dinâmica!$Q$7:$Q$8</c:f>
              <c:strCache>
                <c:ptCount val="1"/>
                <c:pt idx="0">
                  <c:v>Resgatado</c:v>
                </c:pt>
              </c:strCache>
            </c:strRef>
          </c:tx>
          <c:spPr>
            <a:ln w="38100">
              <a:solidFill>
                <a:srgbClr val="007066"/>
              </a:solidFill>
            </a:ln>
          </c:spPr>
          <c:marker>
            <c:symbol val="circle"/>
            <c:size val="7"/>
            <c:spPr>
              <a:solidFill>
                <a:srgbClr val="007066"/>
              </a:solidFill>
              <a:ln>
                <a:solidFill>
                  <a:srgbClr val="007066"/>
                </a:solidFill>
              </a:ln>
            </c:spPr>
          </c:marker>
          <c:cat>
            <c:strRef>
              <c:f>Tabela_Dinâmica!$N$9:$N$20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Tabela_Dinâmica!$Q$9:$Q$20</c:f>
              <c:numCache>
                <c:formatCode>0.00%</c:formatCode>
                <c:ptCount val="12"/>
                <c:pt idx="0">
                  <c:v>0.17559881396520019</c:v>
                </c:pt>
                <c:pt idx="1">
                  <c:v>0.17215513210464087</c:v>
                </c:pt>
                <c:pt idx="2">
                  <c:v>0.17707307482838971</c:v>
                </c:pt>
                <c:pt idx="3">
                  <c:v>0.17640461783455064</c:v>
                </c:pt>
                <c:pt idx="4">
                  <c:v>0.17741494546367226</c:v>
                </c:pt>
                <c:pt idx="5">
                  <c:v>0.17620681900975846</c:v>
                </c:pt>
                <c:pt idx="6">
                  <c:v>0.17297149904047324</c:v>
                </c:pt>
                <c:pt idx="7">
                  <c:v>0.17472564976331198</c:v>
                </c:pt>
                <c:pt idx="8">
                  <c:v>0.17694692495411693</c:v>
                </c:pt>
                <c:pt idx="9">
                  <c:v>0.17301831761501563</c:v>
                </c:pt>
                <c:pt idx="10">
                  <c:v>0.17555935614580939</c:v>
                </c:pt>
                <c:pt idx="11">
                  <c:v>0.17464169589952372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60832"/>
        <c:axId val="154391680"/>
      </c:lineChart>
      <c:catAx>
        <c:axId val="1543608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1500000" vert="horz" anchor="ctr" anchorCtr="1"/>
          <a:lstStyle/>
          <a:p>
            <a:pPr>
              <a:defRPr/>
            </a:pPr>
            <a:endParaRPr lang="pt-BR"/>
          </a:p>
        </c:txPr>
        <c:crossAx val="154391680"/>
        <c:crosses val="autoZero"/>
        <c:auto val="1"/>
        <c:lblAlgn val="ctr"/>
        <c:lblOffset val="100"/>
        <c:noMultiLvlLbl val="0"/>
      </c:catAx>
      <c:valAx>
        <c:axId val="154391680"/>
        <c:scaling>
          <c:orientation val="minMax"/>
          <c:max val="0.30000000000000004"/>
          <c:min val="-5.000000000000001E-2"/>
        </c:scaling>
        <c:delete val="0"/>
        <c:axPos val="l"/>
        <c:majorGridlines>
          <c:spPr>
            <a:ln w="12700">
              <a:solidFill>
                <a:srgbClr val="B8BAF8"/>
              </a:solidFill>
              <a:prstDash val="sysDot"/>
            </a:ln>
          </c:spPr>
        </c:majorGridlines>
        <c:numFmt formatCode="0.00%" sourceLinked="1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chemeClr val="tx1"/>
                </a:solidFill>
                <a:latin typeface="+mn-lt"/>
              </a:defRPr>
            </a:pPr>
            <a:endParaRPr lang="pt-BR"/>
          </a:p>
        </c:txPr>
        <c:crossAx val="154360832"/>
        <c:crosses val="autoZero"/>
        <c:crossBetween val="between"/>
      </c:valAx>
      <c:spPr>
        <a:noFill/>
        <a:ln w="38100">
          <a:noFill/>
        </a:ln>
      </c:spPr>
    </c:plotArea>
    <c:legend>
      <c:legendPos val="b"/>
      <c:layout>
        <c:manualLayout>
          <c:xMode val="edge"/>
          <c:yMode val="edge"/>
          <c:x val="0.40788589592753216"/>
          <c:y val="0.91159474885844749"/>
          <c:w val="0.19171652524824762"/>
          <c:h val="8.7386986301369859E-2"/>
        </c:manualLayout>
      </c:layout>
      <c:overlay val="0"/>
    </c:legend>
    <c:plotVisOnly val="1"/>
    <c:dispBlanksAs val="gap"/>
    <c:showDLblsOverMax val="0"/>
  </c:chart>
  <c:spPr>
    <a:noFill/>
    <a:ln w="25400" cap="rnd">
      <a:solidFill>
        <a:srgbClr val="007066"/>
      </a:solidFill>
      <a:bevel/>
    </a:ln>
    <a:effectLst>
      <a:outerShdw blurRad="50800" dist="38100" dir="5400000" algn="t" rotWithShape="0">
        <a:srgbClr val="007066">
          <a:alpha val="40000"/>
        </a:srgbClr>
      </a:outerShdw>
    </a:effectLst>
    <a:scene3d>
      <a:camera prst="orthographicFront"/>
      <a:lightRig rig="threePt" dir="t"/>
    </a:scene3d>
    <a:sp3d>
      <a:bevelB/>
    </a:sp3d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[Criando uma Ferramenta de controle de Investimentos com Excel.xlsm]Tabela_Dinâmica!Tabela dinâmica1</c:name>
    <c:fmtId val="2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gradFill flip="none" rotWithShape="1">
            <a:gsLst>
              <a:gs pos="0">
                <a:srgbClr val="007066"/>
              </a:gs>
              <a:gs pos="50000">
                <a:srgbClr val="007066"/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2700000" scaled="1"/>
            <a:tileRect/>
          </a:gra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</c:pivotFmt>
    </c:pivotFmts>
    <c:plotArea>
      <c:layout>
        <c:manualLayout>
          <c:layoutTarget val="inner"/>
          <c:xMode val="edge"/>
          <c:yMode val="edge"/>
          <c:x val="7.9279093567251463E-2"/>
          <c:y val="0.15010739664082687"/>
          <c:w val="0.89925762045231072"/>
          <c:h val="0.756579365079365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Tabela_Dinâmica!$B$7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007066"/>
                </a:gs>
                <a:gs pos="50000">
                  <a:srgbClr val="007066"/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  <a:tileRect/>
            </a:gradFill>
          </c:spPr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Tabela_Dinâmica!$A$8:$A$15</c:f>
              <c:strCache>
                <c:ptCount val="8"/>
                <c:pt idx="0">
                  <c:v>Ações</c:v>
                </c:pt>
                <c:pt idx="1">
                  <c:v>Criptomoedas</c:v>
                </c:pt>
                <c:pt idx="2">
                  <c:v>ETFs</c:v>
                </c:pt>
                <c:pt idx="3">
                  <c:v>Fundos</c:v>
                </c:pt>
                <c:pt idx="4">
                  <c:v>Imóveis</c:v>
                </c:pt>
                <c:pt idx="5">
                  <c:v>Poupança</c:v>
                </c:pt>
                <c:pt idx="6">
                  <c:v>Renda Fixa</c:v>
                </c:pt>
                <c:pt idx="7">
                  <c:v>Tesouro Direto</c:v>
                </c:pt>
              </c:strCache>
            </c:strRef>
          </c:cat>
          <c:val>
            <c:numRef>
              <c:f>Tabela_Dinâmica!$B$8:$B$15</c:f>
              <c:numCache>
                <c:formatCode>0.00%</c:formatCode>
                <c:ptCount val="8"/>
                <c:pt idx="0">
                  <c:v>4.6576585817620662E-2</c:v>
                </c:pt>
                <c:pt idx="1">
                  <c:v>5.247676668727936E-2</c:v>
                </c:pt>
                <c:pt idx="2">
                  <c:v>5.3571402615712041E-2</c:v>
                </c:pt>
                <c:pt idx="3">
                  <c:v>5.1780423626851924E-2</c:v>
                </c:pt>
                <c:pt idx="4">
                  <c:v>5.0087635306406669E-2</c:v>
                </c:pt>
                <c:pt idx="5">
                  <c:v>5.3695324748852816E-2</c:v>
                </c:pt>
                <c:pt idx="6">
                  <c:v>5.0350995695291119E-2</c:v>
                </c:pt>
                <c:pt idx="7">
                  <c:v>5.0019515023930296E-2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54450176"/>
        <c:axId val="154559616"/>
      </c:barChart>
      <c:catAx>
        <c:axId val="1544501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900" b="1"/>
            </a:pPr>
            <a:endParaRPr lang="pt-BR"/>
          </a:p>
        </c:txPr>
        <c:crossAx val="154559616"/>
        <c:crosses val="autoZero"/>
        <c:auto val="1"/>
        <c:lblAlgn val="ctr"/>
        <c:lblOffset val="100"/>
        <c:noMultiLvlLbl val="0"/>
      </c:catAx>
      <c:valAx>
        <c:axId val="1545596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crossAx val="1544501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25400" cap="rnd">
      <a:solidFill>
        <a:srgbClr val="007066"/>
      </a:solidFill>
      <a:bevel/>
    </a:ln>
    <a:effectLst>
      <a:outerShdw blurRad="50800" dist="38100" dir="5400000" algn="t" rotWithShape="0">
        <a:srgbClr val="007066">
          <a:alpha val="40000"/>
        </a:srgbClr>
      </a:outerShdw>
    </a:effectLst>
    <a:scene3d>
      <a:camera prst="orthographicFront"/>
      <a:lightRig rig="threePt" dir="t"/>
    </a:scene3d>
    <a:sp3d>
      <a:bevelB/>
    </a:sp3d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chart" Target="../charts/chart4.xml"/><Relationship Id="rId9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3329</xdr:colOff>
      <xdr:row>0</xdr:row>
      <xdr:rowOff>0</xdr:rowOff>
    </xdr:from>
    <xdr:to>
      <xdr:col>30</xdr:col>
      <xdr:colOff>438956</xdr:colOff>
      <xdr:row>31</xdr:row>
      <xdr:rowOff>89754</xdr:rowOff>
    </xdr:to>
    <xdr:sp macro="" textlink="">
      <xdr:nvSpPr>
        <xdr:cNvPr id="7" name="Retângulo de cantos arredondados 6"/>
        <xdr:cNvSpPr/>
      </xdr:nvSpPr>
      <xdr:spPr>
        <a:xfrm>
          <a:off x="3329" y="0"/>
          <a:ext cx="19116000" cy="9828000"/>
        </a:xfrm>
        <a:prstGeom prst="roundRect">
          <a:avLst>
            <a:gd name="adj" fmla="val 2665"/>
          </a:avLst>
        </a:prstGeom>
        <a:solidFill>
          <a:srgbClr val="FFF5FF"/>
        </a:solidFill>
        <a:ln w="38100" cap="rnd">
          <a:noFill/>
          <a:round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007066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17</xdr:col>
      <xdr:colOff>131867</xdr:colOff>
      <xdr:row>8</xdr:row>
      <xdr:rowOff>844659</xdr:rowOff>
    </xdr:from>
    <xdr:to>
      <xdr:col>28</xdr:col>
      <xdr:colOff>76905</xdr:colOff>
      <xdr:row>15</xdr:row>
      <xdr:rowOff>65900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597090</xdr:colOff>
      <xdr:row>8</xdr:row>
      <xdr:rowOff>844659</xdr:rowOff>
    </xdr:from>
    <xdr:to>
      <xdr:col>16</xdr:col>
      <xdr:colOff>542127</xdr:colOff>
      <xdr:row>15</xdr:row>
      <xdr:rowOff>65900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28451</xdr:colOff>
      <xdr:row>1</xdr:row>
      <xdr:rowOff>31749</xdr:rowOff>
    </xdr:from>
    <xdr:to>
      <xdr:col>5</xdr:col>
      <xdr:colOff>14234</xdr:colOff>
      <xdr:row>30</xdr:row>
      <xdr:rowOff>0</xdr:rowOff>
    </xdr:to>
    <xdr:sp macro="" textlink="">
      <xdr:nvSpPr>
        <xdr:cNvPr id="14" name="Arredondar Retângulo no Mesmo Canto Lateral 13"/>
        <xdr:cNvSpPr/>
      </xdr:nvSpPr>
      <xdr:spPr>
        <a:xfrm>
          <a:off x="639757" y="216562"/>
          <a:ext cx="2431007" cy="9336871"/>
        </a:xfrm>
        <a:prstGeom prst="round2SameRect">
          <a:avLst/>
        </a:prstGeom>
        <a:gradFill flip="none" rotWithShape="1">
          <a:gsLst>
            <a:gs pos="65000">
              <a:srgbClr val="FFF5FF"/>
            </a:gs>
            <a:gs pos="0">
              <a:srgbClr val="F3CCFF">
                <a:alpha val="56000"/>
              </a:srgbClr>
            </a:gs>
            <a:gs pos="32000">
              <a:srgbClr val="FFF5FF"/>
            </a:gs>
            <a:gs pos="100000">
              <a:srgbClr val="F3CCFF"/>
            </a:gs>
          </a:gsLst>
          <a:lin ang="5400000" scaled="0"/>
          <a:tileRect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131867</xdr:colOff>
      <xdr:row>4</xdr:row>
      <xdr:rowOff>904103</xdr:rowOff>
    </xdr:from>
    <xdr:to>
      <xdr:col>28</xdr:col>
      <xdr:colOff>76905</xdr:colOff>
      <xdr:row>8</xdr:row>
      <xdr:rowOff>679783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288873</xdr:colOff>
      <xdr:row>10</xdr:row>
      <xdr:rowOff>469149</xdr:rowOff>
    </xdr:from>
    <xdr:to>
      <xdr:col>4</xdr:col>
      <xdr:colOff>288872</xdr:colOff>
      <xdr:row>20</xdr:row>
      <xdr:rowOff>170603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ipo de Investimento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Investi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179" y="5345380"/>
              <a:ext cx="1833917" cy="25305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298384</xdr:colOff>
      <xdr:row>21</xdr:row>
      <xdr:rowOff>170597</xdr:rowOff>
    </xdr:from>
    <xdr:to>
      <xdr:col>4</xdr:col>
      <xdr:colOff>298383</xdr:colOff>
      <xdr:row>29</xdr:row>
      <xdr:rowOff>1465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ituação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9690" y="8060709"/>
              <a:ext cx="1833917" cy="1309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291329</xdr:colOff>
      <xdr:row>4</xdr:row>
      <xdr:rowOff>139046</xdr:rowOff>
    </xdr:from>
    <xdr:to>
      <xdr:col>4</xdr:col>
      <xdr:colOff>291327</xdr:colOff>
      <xdr:row>6</xdr:row>
      <xdr:rowOff>767707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Ano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635" y="963598"/>
              <a:ext cx="1833916" cy="19792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 fLocksWithSheet="0"/>
  </xdr:twoCellAnchor>
  <xdr:twoCellAnchor>
    <xdr:from>
      <xdr:col>5</xdr:col>
      <xdr:colOff>602910</xdr:colOff>
      <xdr:row>15</xdr:row>
      <xdr:rowOff>181120</xdr:rowOff>
    </xdr:from>
    <xdr:to>
      <xdr:col>28</xdr:col>
      <xdr:colOff>105337</xdr:colOff>
      <xdr:row>30</xdr:row>
      <xdr:rowOff>36918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30929</xdr:colOff>
          <xdr:row>4</xdr:row>
          <xdr:rowOff>199168</xdr:rowOff>
        </xdr:from>
        <xdr:to>
          <xdr:col>28</xdr:col>
          <xdr:colOff>76905</xdr:colOff>
          <xdr:row>4</xdr:row>
          <xdr:rowOff>735568</xdr:rowOff>
        </xdr:to>
        <xdr:pic>
          <xdr:nvPicPr>
            <xdr:cNvPr id="30" name="Imagem 29"/>
            <xdr:cNvPicPr preferRelativeResize="0">
              <a:picLocks noChangeArrowheads="1"/>
              <a:extLst>
                <a:ext uri="{84589F7E-364E-4C9E-8A38-B11213B215E9}">
                  <a14:cameraTool cellRange="$FJ$11" spid="_x0000_s1821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5043466" y="1023720"/>
              <a:ext cx="2491200" cy="536400"/>
            </a:xfrm>
            <a:prstGeom prst="flowChartPunchedCard">
              <a:avLst/>
            </a:prstGeom>
            <a:gradFill>
              <a:gsLst>
                <a:gs pos="0">
                  <a:srgbClr val="007066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25400">
              <a:solidFill>
                <a:srgbClr val="007066"/>
              </a:solidFill>
            </a:ln>
            <a:effectLst>
              <a:outerShdw blurRad="50800" dist="38100" dir="5400000" algn="t" rotWithShape="0">
                <a:srgbClr val="007066">
                  <a:alpha val="40000"/>
                </a:srgbClr>
              </a:outerShdw>
            </a:effectLst>
            <a:extLst/>
          </xdr:spPr>
        </xdr:pic>
        <xdr:clientData/>
      </xdr:twoCellAnchor>
    </mc:Choice>
    <mc:Fallback/>
  </mc:AlternateContent>
  <xdr:twoCellAnchor editAs="oneCell">
    <xdr:from>
      <xdr:col>5</xdr:col>
      <xdr:colOff>47184</xdr:colOff>
      <xdr:row>2</xdr:row>
      <xdr:rowOff>3309</xdr:rowOff>
    </xdr:from>
    <xdr:to>
      <xdr:col>7</xdr:col>
      <xdr:colOff>304358</xdr:colOff>
      <xdr:row>4</xdr:row>
      <xdr:rowOff>848136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714" y="458234"/>
          <a:ext cx="1479786" cy="1214454"/>
        </a:xfrm>
        <a:prstGeom prst="rect">
          <a:avLst/>
        </a:prstGeom>
      </xdr:spPr>
    </xdr:pic>
    <xdr:clientData/>
  </xdr:twoCellAnchor>
  <xdr:twoCellAnchor editAs="oneCell">
    <xdr:from>
      <xdr:col>1</xdr:col>
      <xdr:colOff>288871</xdr:colOff>
      <xdr:row>6</xdr:row>
      <xdr:rowOff>974684</xdr:rowOff>
    </xdr:from>
    <xdr:to>
      <xdr:col>4</xdr:col>
      <xdr:colOff>288871</xdr:colOff>
      <xdr:row>10</xdr:row>
      <xdr:rowOff>274099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8" name="Mês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177" y="3149796"/>
              <a:ext cx="1833918" cy="20005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 fLocksWithSheet="0"/>
  </xdr:twoCellAnchor>
  <xdr:twoCellAnchor>
    <xdr:from>
      <xdr:col>6</xdr:col>
      <xdr:colOff>0</xdr:colOff>
      <xdr:row>4</xdr:row>
      <xdr:rowOff>904103</xdr:rowOff>
    </xdr:from>
    <xdr:to>
      <xdr:col>16</xdr:col>
      <xdr:colOff>556343</xdr:colOff>
      <xdr:row>8</xdr:row>
      <xdr:rowOff>679783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419335</xdr:colOff>
          <xdr:row>4</xdr:row>
          <xdr:rowOff>209498</xdr:rowOff>
        </xdr:from>
        <xdr:to>
          <xdr:col>23</xdr:col>
          <xdr:colOff>379635</xdr:colOff>
          <xdr:row>4</xdr:row>
          <xdr:rowOff>746654</xdr:rowOff>
        </xdr:to>
        <xdr:pic>
          <xdr:nvPicPr>
            <xdr:cNvPr id="72" name="Imagem 71"/>
            <xdr:cNvPicPr preferRelativeResize="0">
              <a:picLocks noChangeArrowheads="1"/>
              <a:extLst>
                <a:ext uri="{84589F7E-364E-4C9E-8A38-B11213B215E9}">
                  <a14:cameraTool cellRange="$FJ$7" spid="_x0000_s1822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2290044" y="1034050"/>
              <a:ext cx="2490822" cy="537156"/>
            </a:xfrm>
            <a:prstGeom prst="flowChartPunchedCard">
              <a:avLst/>
            </a:prstGeom>
            <a:gradFill>
              <a:gsLst>
                <a:gs pos="0">
                  <a:srgbClr val="007066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25400">
              <a:solidFill>
                <a:srgbClr val="007066"/>
              </a:solidFill>
            </a:ln>
            <a:effectLst>
              <a:outerShdw blurRad="50800" dist="38100" dir="5400000" algn="t" rotWithShape="0">
                <a:srgbClr val="007066">
                  <a:alpha val="40000"/>
                </a:srgbClr>
              </a:outerShdw>
            </a:effectLst>
            <a:ex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209513</xdr:colOff>
          <xdr:row>4</xdr:row>
          <xdr:rowOff>196075</xdr:rowOff>
        </xdr:from>
        <xdr:to>
          <xdr:col>19</xdr:col>
          <xdr:colOff>174209</xdr:colOff>
          <xdr:row>4</xdr:row>
          <xdr:rowOff>733231</xdr:rowOff>
        </xdr:to>
        <xdr:pic>
          <xdr:nvPicPr>
            <xdr:cNvPr id="73" name="Imagem 72"/>
            <xdr:cNvPicPr preferRelativeResize="0">
              <a:picLocks noChangeArrowheads="1"/>
              <a:extLst>
                <a:ext uri="{84589F7E-364E-4C9E-8A38-B11213B215E9}">
                  <a14:cameraTool cellRange="$FJ$9" spid="_x0000_s182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9549700" y="1020627"/>
              <a:ext cx="2495218" cy="537156"/>
            </a:xfrm>
            <a:prstGeom prst="flowChartPunchedCard">
              <a:avLst/>
            </a:prstGeom>
            <a:gradFill>
              <a:gsLst>
                <a:gs pos="0">
                  <a:srgbClr val="007066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25400">
              <a:solidFill>
                <a:srgbClr val="007066"/>
              </a:solidFill>
            </a:ln>
            <a:effectLst>
              <a:outerShdw blurRad="50800" dist="38100" dir="5400000" algn="t" rotWithShape="0">
                <a:srgbClr val="007066">
                  <a:alpha val="40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7018</xdr:colOff>
          <xdr:row>4</xdr:row>
          <xdr:rowOff>208633</xdr:rowOff>
        </xdr:from>
        <xdr:to>
          <xdr:col>14</xdr:col>
          <xdr:colOff>565918</xdr:colOff>
          <xdr:row>4</xdr:row>
          <xdr:rowOff>743168</xdr:rowOff>
        </xdr:to>
        <xdr:pic>
          <xdr:nvPicPr>
            <xdr:cNvPr id="71" name="Imagem 70"/>
            <xdr:cNvPicPr preferRelativeResize="0">
              <a:picLocks noChangeArrowheads="1"/>
              <a:extLst>
                <a:ext uri="{84589F7E-364E-4C9E-8A38-B11213B215E9}">
                  <a14:cameraTool cellRange="$FJ$5" spid="_x0000_s1824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816682" y="1033185"/>
              <a:ext cx="2478117" cy="534535"/>
            </a:xfrm>
            <a:prstGeom prst="flowChartPunchedCard">
              <a:avLst/>
            </a:prstGeom>
            <a:gradFill>
              <a:gsLst>
                <a:gs pos="0">
                  <a:srgbClr val="007066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 w="25400">
              <a:solidFill>
                <a:srgbClr val="007066"/>
              </a:solidFill>
            </a:ln>
            <a:effectLst>
              <a:outerShdw blurRad="50800" dist="38100" dir="5400000" algn="t" rotWithShape="0">
                <a:srgbClr val="007066">
                  <a:alpha val="40000"/>
                </a:srgbClr>
              </a:outerShdw>
            </a:effectLst>
          </xdr:spPr>
        </xdr:pic>
        <xdr:clientData/>
      </xdr:twoCellAnchor>
    </mc:Choice>
    <mc:Fallback/>
  </mc:AlternateContent>
  <xdr:twoCellAnchor>
    <xdr:from>
      <xdr:col>6</xdr:col>
      <xdr:colOff>474573</xdr:colOff>
      <xdr:row>3</xdr:row>
      <xdr:rowOff>95500</xdr:rowOff>
    </xdr:from>
    <xdr:to>
      <xdr:col>11</xdr:col>
      <xdr:colOff>8275</xdr:colOff>
      <xdr:row>4</xdr:row>
      <xdr:rowOff>725051</xdr:rowOff>
    </xdr:to>
    <xdr:sp macro="" textlink="">
      <xdr:nvSpPr>
        <xdr:cNvPr id="66" name="CaixaDeTexto 65"/>
        <xdr:cNvSpPr txBox="1"/>
      </xdr:nvSpPr>
      <xdr:spPr>
        <a:xfrm>
          <a:off x="4142409" y="735239"/>
          <a:ext cx="2675530" cy="8143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800" i="1">
              <a:latin typeface="Z003" pitchFamily="2" charset="0"/>
            </a:rPr>
            <a:t>Katielly Santos </a:t>
          </a:r>
        </a:p>
        <a:p>
          <a:pPr algn="ctr"/>
          <a:r>
            <a:rPr lang="pt-BR" sz="1600" i="1">
              <a:latin typeface="+mn-lt"/>
            </a:rPr>
            <a:t>Analista</a:t>
          </a:r>
          <a:r>
            <a:rPr lang="pt-BR" sz="1600" i="1" baseline="0">
              <a:latin typeface="+mn-lt"/>
            </a:rPr>
            <a:t> de  Dados</a:t>
          </a:r>
          <a:endParaRPr lang="pt-BR" sz="1600" i="1">
            <a:latin typeface="+mn-lt"/>
          </a:endParaRPr>
        </a:p>
      </xdr:txBody>
    </xdr:sp>
    <xdr:clientData/>
  </xdr:twoCellAnchor>
  <xdr:oneCellAnchor>
    <xdr:from>
      <xdr:col>11</xdr:col>
      <xdr:colOff>380762</xdr:colOff>
      <xdr:row>3</xdr:row>
      <xdr:rowOff>82698</xdr:rowOff>
    </xdr:from>
    <xdr:ext cx="2206625" cy="349839"/>
    <xdr:sp macro="" textlink="">
      <xdr:nvSpPr>
        <xdr:cNvPr id="69" name="CaixaDeTexto 68"/>
        <xdr:cNvSpPr txBox="1"/>
      </xdr:nvSpPr>
      <xdr:spPr>
        <a:xfrm>
          <a:off x="7190426" y="722437"/>
          <a:ext cx="2206625" cy="3498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u="none">
              <a:latin typeface="+mn-lt"/>
            </a:rPr>
            <a:t>Total Investido (R$)</a:t>
          </a:r>
        </a:p>
      </xdr:txBody>
    </xdr:sp>
    <xdr:clientData/>
  </xdr:oneCellAnchor>
  <xdr:oneCellAnchor>
    <xdr:from>
      <xdr:col>17</xdr:col>
      <xdr:colOff>611307</xdr:colOff>
      <xdr:row>4</xdr:row>
      <xdr:rowOff>906993</xdr:rowOff>
    </xdr:from>
    <xdr:ext cx="2916000" cy="358266"/>
    <xdr:sp macro="" textlink="">
      <xdr:nvSpPr>
        <xdr:cNvPr id="80" name="CaixaDeTexto 79"/>
        <xdr:cNvSpPr txBox="1"/>
      </xdr:nvSpPr>
      <xdr:spPr>
        <a:xfrm>
          <a:off x="11174106" y="1731545"/>
          <a:ext cx="2916000" cy="3582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1800" b="1" u="none">
              <a:latin typeface="+mn-lt"/>
            </a:rPr>
            <a:t>Total investido x Valor Atual</a:t>
          </a:r>
        </a:p>
      </xdr:txBody>
    </xdr:sp>
    <xdr:clientData/>
  </xdr:oneCellAnchor>
  <xdr:oneCellAnchor>
    <xdr:from>
      <xdr:col>6</xdr:col>
      <xdr:colOff>515378</xdr:colOff>
      <xdr:row>4</xdr:row>
      <xdr:rowOff>906993</xdr:rowOff>
    </xdr:from>
    <xdr:ext cx="4572000" cy="358266"/>
    <xdr:sp macro="" textlink="">
      <xdr:nvSpPr>
        <xdr:cNvPr id="84" name="CaixaDeTexto 83"/>
        <xdr:cNvSpPr txBox="1"/>
      </xdr:nvSpPr>
      <xdr:spPr>
        <a:xfrm>
          <a:off x="4183214" y="1731545"/>
          <a:ext cx="4572000" cy="3582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1800" b="1" u="none">
              <a:latin typeface="+mn-lt"/>
            </a:rPr>
            <a:t>Rentabilidade média por tipo de investimento</a:t>
          </a:r>
        </a:p>
      </xdr:txBody>
    </xdr:sp>
    <xdr:clientData/>
  </xdr:oneCellAnchor>
  <xdr:oneCellAnchor>
    <xdr:from>
      <xdr:col>6</xdr:col>
      <xdr:colOff>522900</xdr:colOff>
      <xdr:row>8</xdr:row>
      <xdr:rowOff>909863</xdr:rowOff>
    </xdr:from>
    <xdr:ext cx="4212000" cy="358266"/>
    <xdr:sp macro="" textlink="">
      <xdr:nvSpPr>
        <xdr:cNvPr id="85" name="CaixaDeTexto 84"/>
        <xdr:cNvSpPr txBox="1"/>
      </xdr:nvSpPr>
      <xdr:spPr>
        <a:xfrm>
          <a:off x="4190736" y="4435535"/>
          <a:ext cx="4212000" cy="3582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1800" b="1" u="none">
              <a:latin typeface="+mn-lt"/>
            </a:rPr>
            <a:t>Distribuição dos investimentos</a:t>
          </a:r>
        </a:p>
      </xdr:txBody>
    </xdr:sp>
    <xdr:clientData/>
  </xdr:oneCellAnchor>
  <xdr:oneCellAnchor>
    <xdr:from>
      <xdr:col>6</xdr:col>
      <xdr:colOff>522925</xdr:colOff>
      <xdr:row>16</xdr:row>
      <xdr:rowOff>113733</xdr:rowOff>
    </xdr:from>
    <xdr:ext cx="3492000" cy="358266"/>
    <xdr:sp macro="" textlink="">
      <xdr:nvSpPr>
        <xdr:cNvPr id="86" name="CaixaDeTexto 85"/>
        <xdr:cNvSpPr txBox="1"/>
      </xdr:nvSpPr>
      <xdr:spPr>
        <a:xfrm>
          <a:off x="4190761" y="7079778"/>
          <a:ext cx="3492000" cy="3582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1800" b="1" u="none">
              <a:latin typeface="+mn-lt"/>
            </a:rPr>
            <a:t>Evolução da rentabilidade por ano </a:t>
          </a:r>
        </a:p>
      </xdr:txBody>
    </xdr:sp>
    <xdr:clientData/>
  </xdr:oneCellAnchor>
  <xdr:oneCellAnchor>
    <xdr:from>
      <xdr:col>15</xdr:col>
      <xdr:colOff>594019</xdr:colOff>
      <xdr:row>3</xdr:row>
      <xdr:rowOff>82698</xdr:rowOff>
    </xdr:from>
    <xdr:ext cx="2206625" cy="342786"/>
    <xdr:sp macro="" textlink="">
      <xdr:nvSpPr>
        <xdr:cNvPr id="88" name="CaixaDeTexto 87"/>
        <xdr:cNvSpPr txBox="1"/>
      </xdr:nvSpPr>
      <xdr:spPr>
        <a:xfrm>
          <a:off x="9934206" y="722437"/>
          <a:ext cx="220662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u="none">
              <a:latin typeface="+mn-lt"/>
            </a:rPr>
            <a:t>Valor Atual (R$)</a:t>
          </a:r>
        </a:p>
      </xdr:txBody>
    </xdr:sp>
    <xdr:clientData/>
  </xdr:oneCellAnchor>
  <xdr:oneCellAnchor>
    <xdr:from>
      <xdr:col>20</xdr:col>
      <xdr:colOff>195953</xdr:colOff>
      <xdr:row>3</xdr:row>
      <xdr:rowOff>96914</xdr:rowOff>
    </xdr:from>
    <xdr:ext cx="2206625" cy="342786"/>
    <xdr:sp macro="" textlink="">
      <xdr:nvSpPr>
        <xdr:cNvPr id="89" name="CaixaDeTexto 88"/>
        <xdr:cNvSpPr txBox="1"/>
      </xdr:nvSpPr>
      <xdr:spPr>
        <a:xfrm>
          <a:off x="12677968" y="736653"/>
          <a:ext cx="220662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u="none">
              <a:latin typeface="+mn-lt"/>
            </a:rPr>
            <a:t>Lucro Total (R$)</a:t>
          </a:r>
        </a:p>
      </xdr:txBody>
    </xdr:sp>
    <xdr:clientData/>
  </xdr:oneCellAnchor>
  <xdr:oneCellAnchor>
    <xdr:from>
      <xdr:col>24</xdr:col>
      <xdr:colOff>416259</xdr:colOff>
      <xdr:row>3</xdr:row>
      <xdr:rowOff>82687</xdr:rowOff>
    </xdr:from>
    <xdr:ext cx="2268000" cy="593239"/>
    <xdr:sp macro="" textlink="">
      <xdr:nvSpPr>
        <xdr:cNvPr id="90" name="CaixaDeTexto 89"/>
        <xdr:cNvSpPr txBox="1"/>
      </xdr:nvSpPr>
      <xdr:spPr>
        <a:xfrm>
          <a:off x="15428796" y="722426"/>
          <a:ext cx="2268000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1600" b="1" u="none">
              <a:latin typeface="+mn-lt"/>
            </a:rPr>
            <a:t>Rentabilidade Média (%)</a:t>
          </a:r>
        </a:p>
      </xdr:txBody>
    </xdr:sp>
    <xdr:clientData/>
  </xdr:oneCellAnchor>
  <xdr:oneCellAnchor>
    <xdr:from>
      <xdr:col>0</xdr:col>
      <xdr:colOff>3329</xdr:colOff>
      <xdr:row>1</xdr:row>
      <xdr:rowOff>241667</xdr:rowOff>
    </xdr:from>
    <xdr:ext cx="3636000" cy="447854"/>
    <xdr:sp macro="" textlink="">
      <xdr:nvSpPr>
        <xdr:cNvPr id="40" name="CaixaDeTexto 39"/>
        <xdr:cNvSpPr txBox="1"/>
      </xdr:nvSpPr>
      <xdr:spPr>
        <a:xfrm>
          <a:off x="3329" y="426480"/>
          <a:ext cx="3636000" cy="44785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500" b="1">
              <a:solidFill>
                <a:srgbClr val="007066"/>
              </a:solidFill>
              <a:latin typeface="Century" pitchFamily="18" charset="0"/>
            </a:rPr>
            <a:t> </a:t>
          </a:r>
          <a:r>
            <a:rPr lang="pt-BR" sz="1500" b="1">
              <a:solidFill>
                <a:srgbClr val="007066"/>
              </a:solidFill>
              <a:latin typeface="+mn-lt"/>
            </a:rPr>
            <a:t>Controle</a:t>
          </a:r>
          <a:r>
            <a:rPr lang="pt-BR" sz="1500" b="1" baseline="0">
              <a:solidFill>
                <a:srgbClr val="007066"/>
              </a:solidFill>
              <a:latin typeface="Century" pitchFamily="18" charset="0"/>
            </a:rPr>
            <a:t> de Investimentos</a:t>
          </a:r>
          <a:endParaRPr lang="pt-BR" sz="1500" b="1">
            <a:solidFill>
              <a:srgbClr val="007066"/>
            </a:solidFill>
            <a:latin typeface="Century" pitchFamily="18" charset="0"/>
          </a:endParaRP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0.07217</cdr:x>
      <cdr:y>0.02296</cdr:y>
    </cdr:from>
    <cdr:to>
      <cdr:x>0.38796</cdr:x>
      <cdr:y>0.17402</cdr:y>
    </cdr:to>
    <cdr:sp macro="" textlink="">
      <cdr:nvSpPr>
        <cdr:cNvPr id="2" name="CaixaDeTexto 79"/>
        <cdr:cNvSpPr txBox="1"/>
      </cdr:nvSpPr>
      <cdr:spPr>
        <a:xfrm xmlns:a="http://schemas.openxmlformats.org/drawingml/2006/main">
          <a:off x="493655" y="56865"/>
          <a:ext cx="2160000" cy="37414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800" b="1" u="none">
              <a:latin typeface="+mn-lt"/>
            </a:rPr>
            <a:t>Top 3 Investimentos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0.02976</cdr:x>
      <cdr:y>0</cdr:y>
    </cdr:from>
    <cdr:to>
      <cdr:x>0.36886</cdr:x>
      <cdr:y>0.04813</cdr:y>
    </cdr:to>
    <cdr:sp macro="" textlink="">
      <cdr:nvSpPr>
        <cdr:cNvPr id="2" name="CaixaDeTexto 83"/>
        <cdr:cNvSpPr txBox="1"/>
      </cdr:nvSpPr>
      <cdr:spPr>
        <a:xfrm xmlns:a="http://schemas.openxmlformats.org/drawingml/2006/main">
          <a:off x="193675" y="0"/>
          <a:ext cx="2206625" cy="12129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 sz="1800" b="1" u="none">
            <a:latin typeface="+mn-lt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571498</xdr:colOff>
      <xdr:row>0</xdr:row>
      <xdr:rowOff>95250</xdr:rowOff>
    </xdr:from>
    <xdr:to>
      <xdr:col>17</xdr:col>
      <xdr:colOff>573898</xdr:colOff>
      <xdr:row>51</xdr:row>
      <xdr:rowOff>161926</xdr:rowOff>
    </xdr:to>
    <xdr:sp macro="" textlink="">
      <xdr:nvSpPr>
        <xdr:cNvPr id="2" name="CaixaDeTexto 1"/>
        <xdr:cNvSpPr txBox="1"/>
      </xdr:nvSpPr>
      <xdr:spPr>
        <a:xfrm>
          <a:off x="1181098" y="95250"/>
          <a:ext cx="9756000" cy="9782176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 b="1">
              <a:solidFill>
                <a:srgbClr val="007066"/>
              </a:solidFill>
            </a:rPr>
            <a:t>RELATÓRIO – CONTROLE DE INVESTIMENTOS</a:t>
          </a:r>
        </a:p>
        <a:p>
          <a:pPr algn="ctr"/>
          <a:endParaRPr lang="pt-BR" sz="1800" b="1">
            <a:solidFill>
              <a:srgbClr val="007066"/>
            </a:solidFill>
          </a:endParaRPr>
        </a:p>
        <a:p>
          <a:r>
            <a:rPr lang="pt-BR" sz="1100" b="1"/>
            <a:t>Problema de Negócio</a:t>
          </a:r>
          <a:endParaRPr lang="pt-BR" sz="1100"/>
        </a:p>
        <a:p>
          <a:r>
            <a:rPr lang="pt-BR" sz="1100"/>
            <a:t>A organização não possuía uma visão integrada sobre o desempenho de seus investimentos. As informações estavam dispersas em registros individuais, sem indicadores ou agrupamentos que facilitassem a análise de rentabilidade, a comparação de ativos ou a visualização de lucros e prejuízos. Essa falta de estrutura dificultava decisões estratégicas e o acompanhamento da evolução da carteira.</a:t>
          </a:r>
        </a:p>
        <a:p>
          <a:endParaRPr lang="pt-BR" sz="1100"/>
        </a:p>
        <a:p>
          <a:r>
            <a:rPr lang="pt-BR" sz="1100" b="1"/>
            <a:t>Contexto</a:t>
          </a:r>
          <a:endParaRPr lang="pt-BR" sz="1100"/>
        </a:p>
        <a:p>
          <a:r>
            <a:rPr lang="pt-BR" sz="1100"/>
            <a:t>A planilha inicial </a:t>
          </a:r>
          <a:r>
            <a:rPr lang="pt-BR"/>
            <a:t>continha  </a:t>
          </a:r>
          <a:r>
            <a:rPr lang="pt-BR" sz="1100"/>
            <a:t>dados fundamentais como data, tipo de investimento, nome do ativo, valor investido, valor atual e categoria.</a:t>
          </a:r>
          <a:br>
            <a:rPr lang="pt-BR" sz="1100"/>
          </a:br>
          <a:r>
            <a:rPr lang="pt-BR" sz="1100"/>
            <a:t>Para tornar a análise mais completa, foram incluídas novas colunas: ano, mês, rentabilidade, lucro/prejuízo, situação e observações.</a:t>
          </a:r>
        </a:p>
        <a:p>
          <a:r>
            <a:rPr lang="pt-BR" sz="1100"/>
            <a:t>Esses campos adicionais permitiram criar uma visão temporal, medir o desempenho percentual e financeiro, além de classificar cada ativo conforme sua situação atual.</a:t>
          </a:r>
          <a:br>
            <a:rPr lang="pt-BR" sz="1100"/>
          </a:br>
          <a:r>
            <a:rPr lang="pt-BR" sz="1100"/>
            <a:t>Com base nesses dados</a:t>
          </a:r>
          <a:r>
            <a:rPr lang="pt-BR" sz="1100" baseline="0"/>
            <a:t> </a:t>
          </a:r>
          <a:r>
            <a:rPr lang="pt-BR" sz="1100"/>
            <a:t>foi desenvolvido um dashboard no Excel com KPIs, gráficos, tabelas dinâmicas e segmentações.</a:t>
          </a:r>
        </a:p>
        <a:p>
          <a:endParaRPr lang="pt-BR" sz="1100"/>
        </a:p>
        <a:p>
          <a:r>
            <a:rPr lang="pt-BR" sz="1100" b="1"/>
            <a:t>Premissas da Análise</a:t>
          </a:r>
          <a:endParaRPr lang="pt-BR" sz="1100" b="0"/>
        </a:p>
        <a:p>
          <a:r>
            <a:rPr lang="pt-BR"/>
            <a:t>• </a:t>
          </a:r>
          <a:r>
            <a:rPr lang="pt-BR" sz="1100"/>
            <a:t>Rentabilidade foi calculada com base na fórmula:</a:t>
          </a:r>
          <a:br>
            <a:rPr lang="pt-BR" sz="1100"/>
          </a:br>
          <a:r>
            <a:rPr lang="pt-BR" sz="1000" b="1" i="1" u="none"/>
            <a:t>(Valor Atual – Valor Investido) / Valor Investido × 100</a:t>
          </a:r>
        </a:p>
        <a:p>
          <a:r>
            <a:rPr lang="pt-BR"/>
            <a:t>• </a:t>
          </a:r>
          <a:r>
            <a:rPr lang="pt-BR" sz="1100"/>
            <a:t>Lucro/Prejuízo representa o valor absoluto gerado por cada ativo.</a:t>
          </a:r>
        </a:p>
        <a:p>
          <a:r>
            <a:rPr lang="pt-BR"/>
            <a:t>• </a:t>
          </a:r>
          <a:r>
            <a:rPr lang="pt-BR" sz="1100"/>
            <a:t>Os campos de Ano e Mês foram derivados da coluna Data para análises temporais.</a:t>
          </a:r>
        </a:p>
        <a:p>
          <a:r>
            <a:rPr lang="pt-BR"/>
            <a:t>• </a:t>
          </a:r>
          <a:r>
            <a:rPr lang="pt-BR" sz="1100"/>
            <a:t>Situação indica se o ativo está ativo, resgatado ou pendente.</a:t>
          </a:r>
        </a:p>
        <a:p>
          <a:r>
            <a:rPr lang="pt-BR" sz="1100"/>
            <a:t>Os dados representam um cenário simulado e fictício, porém estruturado para refletir comportamentos típicos do mercado financeiro.</a:t>
          </a:r>
        </a:p>
        <a:p>
          <a:r>
            <a:rPr lang="pt-BR" sz="1100"/>
            <a:t>A análise abrange registros entre 2020 e 2025.</a:t>
          </a:r>
        </a:p>
        <a:p>
          <a:endParaRPr lang="pt-BR" sz="1100"/>
        </a:p>
        <a:p>
          <a:r>
            <a:rPr lang="pt-BR" sz="1100" b="1"/>
            <a:t>Estratégia da Solução</a:t>
          </a:r>
          <a:endParaRPr lang="pt-BR" sz="1100"/>
        </a:p>
        <a:p>
          <a:r>
            <a:rPr lang="pt-BR" sz="1100"/>
            <a:t>A construção da solução foi dividida em etapas:</a:t>
          </a:r>
        </a:p>
        <a:p>
          <a:endParaRPr lang="pt-BR" sz="1100"/>
        </a:p>
        <a:p>
          <a:r>
            <a:rPr lang="pt-BR" sz="1100" b="1"/>
            <a:t>1.Enriquecimento e organização dos dados</a:t>
          </a:r>
          <a:endParaRPr lang="pt-BR" sz="1100"/>
        </a:p>
        <a:p>
          <a:r>
            <a:rPr lang="pt-BR"/>
            <a:t>   •</a:t>
          </a:r>
          <a:r>
            <a:rPr lang="pt-BR" baseline="0"/>
            <a:t> </a:t>
          </a:r>
          <a:r>
            <a:rPr lang="pt-BR" sz="1100"/>
            <a:t>Separação de ano e mês a partir da data.</a:t>
          </a:r>
          <a:br>
            <a:rPr lang="pt-BR" sz="1100"/>
          </a:br>
          <a:r>
            <a:rPr lang="pt-BR" sz="1100"/>
            <a:t>   </a:t>
          </a:r>
          <a:r>
            <a:rPr lang="pt-BR"/>
            <a:t>• </a:t>
          </a:r>
          <a:r>
            <a:rPr lang="pt-BR" sz="1100"/>
            <a:t>Criação dos campos de rentabilidade e lucro/prejuízo.</a:t>
          </a:r>
          <a:br>
            <a:rPr lang="pt-BR" sz="1100"/>
          </a:br>
          <a:r>
            <a:rPr lang="pt-BR" sz="1100"/>
            <a:t>   </a:t>
          </a:r>
          <a:r>
            <a:rPr lang="pt-BR"/>
            <a:t>• </a:t>
          </a:r>
          <a:r>
            <a:rPr lang="pt-BR" sz="1100"/>
            <a:t>Padronização das categorias e tipos de investimentos.</a:t>
          </a:r>
        </a:p>
        <a:p>
          <a:r>
            <a:rPr lang="pt-BR" sz="1100" b="1"/>
            <a:t>2.Construção das análises</a:t>
          </a:r>
          <a:endParaRPr lang="pt-BR" sz="1100"/>
        </a:p>
        <a:p>
          <a:r>
            <a:rPr lang="pt-BR" sz="1100"/>
            <a:t>Foram criadas tabelas dinâmicas para:</a:t>
          </a:r>
          <a:br>
            <a:rPr lang="pt-BR" sz="1100"/>
          </a:br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Rentabilidade média por tipo de investimento;</a:t>
          </a:r>
          <a:br>
            <a:rPr lang="pt-BR" sz="1100"/>
          </a:br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Total investido e total atual por categoria;</a:t>
          </a:r>
          <a:br>
            <a:rPr lang="pt-BR" sz="1100"/>
          </a:br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Evolução anual da rentabilidade;</a:t>
          </a:r>
          <a:br>
            <a:rPr lang="pt-BR" sz="1100"/>
          </a:br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Distribuição dos investimentos por situação;</a:t>
          </a:r>
          <a:br>
            <a:rPr lang="pt-BR" sz="1100"/>
          </a:br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Identificação dos 3 maiores lucros individuais.</a:t>
          </a:r>
        </a:p>
        <a:p>
          <a:r>
            <a:rPr lang="pt-BR" sz="1100" b="1"/>
            <a:t>3.Desenvolvimento do dashboard</a:t>
          </a:r>
          <a:endParaRPr lang="pt-BR" sz="1100"/>
        </a:p>
        <a:p>
          <a:r>
            <a:rPr lang="pt-BR" sz="1100"/>
            <a:t>O dashboard incluiu:</a:t>
          </a:r>
          <a:br>
            <a:rPr lang="pt-BR" sz="1100"/>
          </a:br>
          <a:r>
            <a:rPr lang="pt-BR" sz="1100"/>
            <a:t>KPIs principais:</a:t>
          </a:r>
          <a:br>
            <a:rPr lang="pt-BR" sz="1100"/>
          </a:br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Total Investido</a:t>
          </a:r>
          <a:br>
            <a:rPr lang="pt-BR" sz="1100"/>
          </a:br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Valor Atual Total</a:t>
          </a:r>
          <a:br>
            <a:rPr lang="pt-BR" sz="1100"/>
          </a:br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Rentabilidade Média (%)</a:t>
          </a:r>
          <a:br>
            <a:rPr lang="pt-BR" sz="1100"/>
          </a:br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Lucro Total da Carteira</a:t>
          </a:r>
          <a:br>
            <a:rPr lang="pt-BR" sz="1100"/>
          </a:br>
          <a:r>
            <a:rPr lang="pt-BR" sz="1100"/>
            <a:t>Segmentações por ano, mês, tipo de investimento e situação</a:t>
          </a:r>
          <a:br>
            <a:rPr lang="pt-BR" sz="1100"/>
          </a:br>
          <a:r>
            <a:rPr lang="pt-BR" sz="1100"/>
            <a:t>Gráficos representando tendências e comparações</a:t>
          </a:r>
        </a:p>
        <a:p>
          <a:r>
            <a:rPr lang="pt-BR" sz="1100" b="1"/>
            <a:t>4.Construção dos insights</a:t>
          </a:r>
          <a:endParaRPr lang="pt-BR" sz="1100"/>
        </a:p>
        <a:p>
          <a:r>
            <a:rPr lang="pt-BR" sz="1100"/>
            <a:t>Com o dashboard, foi possível interpretar padrões e destacar os pontos principais sobre rentabilidade, desempenho por categoria e comportamento ao longo do tempo.</a:t>
          </a:r>
        </a:p>
        <a:p>
          <a:endParaRPr lang="pt-BR" sz="1100"/>
        </a:p>
        <a:p>
          <a:r>
            <a:rPr lang="pt-BR" sz="1100" b="1"/>
            <a:t>Insights da Análise</a:t>
          </a:r>
          <a:endParaRPr lang="pt-BR" sz="1100"/>
        </a:p>
        <a:p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A análise temporal mostrou que a rentabilidade dos investimentos varia significativamente entre os anos, destacando períodos de melhor e pior desempenho.</a:t>
          </a:r>
        </a:p>
        <a:p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O cruzamento entre valor investido e valor atual por categoria evidenciou quais segmentos geram maior retorno proporcional.</a:t>
          </a:r>
        </a:p>
        <a:p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A visualização da proporção por situação revelou predominância de ativos ativos, indicando foco em estratégia de longo prazo.</a:t>
          </a:r>
        </a:p>
        <a:p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Os cálculos de lucro/prejuízo permitiram identificar rapidamente investimentos altamente rentáveis e investimentos deficitários.</a:t>
          </a:r>
        </a:p>
        <a:p>
          <a:r>
            <a:rPr lang="pt-BR" sz="1100" baseline="0"/>
            <a:t>   </a:t>
          </a:r>
          <a:r>
            <a:rPr lang="pt-BR"/>
            <a:t>• </a:t>
          </a:r>
          <a:r>
            <a:rPr lang="pt-BR" sz="1100"/>
            <a:t>O ranking dos Top 3 investimentos demonstrou quais ativos são responsáveis por grande parte do retorno positivo da carteira.</a:t>
          </a:r>
        </a:p>
        <a:p>
          <a:pPr algn="ctr"/>
          <a:endParaRPr lang="pt-BR" sz="1800" b="1">
            <a:solidFill>
              <a:srgbClr val="007066"/>
            </a:solidFill>
          </a:endParaRPr>
        </a:p>
        <a:p>
          <a:pPr algn="ctr"/>
          <a:endParaRPr lang="pt-BR" sz="1800" b="1"/>
        </a:p>
        <a:p>
          <a:pPr algn="ctr"/>
          <a:endParaRPr lang="pt-BR" sz="1800" b="1"/>
        </a:p>
      </xdr:txBody>
    </xdr:sp>
    <xdr:clientData/>
  </xdr:twoCellAnchor>
  <xdr:twoCellAnchor editAs="oneCell">
    <xdr:from>
      <xdr:col>5</xdr:col>
      <xdr:colOff>190501</xdr:colOff>
      <xdr:row>0</xdr:row>
      <xdr:rowOff>0</xdr:rowOff>
    </xdr:from>
    <xdr:to>
      <xdr:col>6</xdr:col>
      <xdr:colOff>219075</xdr:colOff>
      <xdr:row>2</xdr:row>
      <xdr:rowOff>150000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1" y="0"/>
          <a:ext cx="638174" cy="5310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ty" refreshedDate="45974.455092013886" createdVersion="6" refreshedVersion="4" minRefreshableVersion="3" recordCount="5000">
  <cacheSource type="worksheet">
    <worksheetSource name="Tabela1"/>
  </cacheSource>
  <cacheFields count="12">
    <cacheField name="Data" numFmtId="14">
      <sharedItems containsSemiMixedTypes="0" containsNonDate="0" containsDate="1" containsString="0" minDate="2020-01-01T00:00:00" maxDate="2025-10-02T00:00:00"/>
    </cacheField>
    <cacheField name="Ano" numFmtId="0">
      <sharedItems containsSemiMixedTypes="0" containsString="0" containsNumber="1" containsInteger="1" minValue="2020" maxValue="2025" count="6">
        <n v="2022"/>
        <n v="2021"/>
        <n v="2023"/>
        <n v="2025"/>
        <n v="2024"/>
        <n v="2020"/>
      </sharedItems>
    </cacheField>
    <cacheField name="Mês" numFmtId="0">
      <sharedItems containsMixedTypes="1" containsNumber="1" containsInteger="1" minValue="1" maxValue="12" count="24">
        <s v="Janeiro"/>
        <s v="Fevereiro"/>
        <s v="Julho"/>
        <s v="Setembro"/>
        <s v="Maio"/>
        <s v="Março"/>
        <s v="Outubro"/>
        <s v="Junho"/>
        <s v="Novembro"/>
        <s v="Abril"/>
        <s v="Agosto"/>
        <s v="Dezembro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ipo de Investimento" numFmtId="164">
      <sharedItems count="8">
        <s v="Renda Fixa"/>
        <s v="Tesouro Direto"/>
        <s v="Criptomoedas"/>
        <s v="Fundos"/>
        <s v="Imóveis"/>
        <s v="ETFs"/>
        <s v="Poupança"/>
        <s v="Ações"/>
      </sharedItems>
    </cacheField>
    <cacheField name="Nome do Ativo" numFmtId="164">
      <sharedItems/>
    </cacheField>
    <cacheField name="Valor Investido (R$)" numFmtId="165">
      <sharedItems containsSemiMixedTypes="0" containsString="0" containsNumber="1" minValue="501.78" maxValue="49992.53"/>
    </cacheField>
    <cacheField name="Valor Atual (R$)" numFmtId="165">
      <sharedItems containsSemiMixedTypes="0" containsString="0" containsNumber="1" minValue="537.35" maxValue="58843.95"/>
    </cacheField>
    <cacheField name="Rentabilidade (%)" numFmtId="10">
      <sharedItems containsSemiMixedTypes="0" containsString="0" containsNumber="1" minValue="-9.9899892697600037E-2" maxValue="0.19999999999999993"/>
    </cacheField>
    <cacheField name="Lucro/Prejuízo (R$)" numFmtId="165">
      <sharedItems containsSemiMixedTypes="0" containsString="0" containsNumber="1" minValue="-4831.4799999999959" maxValue="9753.5599999999977"/>
    </cacheField>
    <cacheField name="Situação" numFmtId="164">
      <sharedItems count="3">
        <s v="Ativo"/>
        <s v="Resgatado"/>
        <s v="Pendente"/>
      </sharedItems>
    </cacheField>
    <cacheField name="Categoria" numFmtId="164">
      <sharedItems/>
    </cacheField>
    <cacheField name="Observações" numFmtId="164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00">
  <r>
    <d v="2022-01-20T00:00:00"/>
    <x v="0"/>
    <x v="0"/>
    <x v="0"/>
    <s v="REN-470"/>
    <n v="18145.509999999998"/>
    <n v="18978.39"/>
    <n v="4.5900060125066811E-2"/>
    <n v="832.88000000000102"/>
    <x v="0"/>
    <s v="Banco"/>
    <s v="Investimento de Longo Prazo"/>
  </r>
  <r>
    <d v="2022-02-15T00:00:00"/>
    <x v="0"/>
    <x v="1"/>
    <x v="1"/>
    <s v="TES-418"/>
    <n v="49076.46"/>
    <n v="47638.52"/>
    <n v="-2.9299994335369794E-2"/>
    <n v="-1437.9400000000023"/>
    <x v="0"/>
    <s v="Governo"/>
    <s v="Investimento de Longo Prazo"/>
  </r>
  <r>
    <d v="2021-07-22T00:00:00"/>
    <x v="1"/>
    <x v="2"/>
    <x v="2"/>
    <s v="CRI-117"/>
    <n v="47827.76"/>
    <n v="50113.93"/>
    <n v="4.7800064230480332E-2"/>
    <n v="2286.1699999999983"/>
    <x v="0"/>
    <s v="Cripto"/>
    <s v="Aguardando rentabilidade"/>
  </r>
  <r>
    <d v="2021-09-28T00:00:00"/>
    <x v="1"/>
    <x v="3"/>
    <x v="0"/>
    <s v="REN-145"/>
    <n v="4888.08"/>
    <n v="4780.05"/>
    <n v="-2.2100702116168259E-2"/>
    <n v="-108.02999999999975"/>
    <x v="0"/>
    <s v="Banco"/>
    <s v="Investimento de Longo Prazo"/>
  </r>
  <r>
    <d v="2023-02-07T00:00:00"/>
    <x v="2"/>
    <x v="1"/>
    <x v="1"/>
    <s v="TES-307"/>
    <n v="5187.0200000000004"/>
    <n v="5550.11"/>
    <n v="6.9999730095507473E-2"/>
    <n v="363.08999999999924"/>
    <x v="0"/>
    <s v="Governo"/>
    <s v="Investimento de Longo Prazo"/>
  </r>
  <r>
    <d v="2025-05-12T00:00:00"/>
    <x v="3"/>
    <x v="4"/>
    <x v="2"/>
    <s v="CRI-903"/>
    <n v="36395.86"/>
    <n v="35955.47"/>
    <n v="-1.2100002582711314E-2"/>
    <n v="-440.38999999999942"/>
    <x v="0"/>
    <s v="Cripto"/>
    <s v="Aguardando rentabilidade"/>
  </r>
  <r>
    <d v="2023-03-05T00:00:00"/>
    <x v="2"/>
    <x v="5"/>
    <x v="2"/>
    <s v="CRI-197"/>
    <n v="46095.74"/>
    <n v="54231.64"/>
    <n v="0.1765000410016197"/>
    <n v="8135.9000000000015"/>
    <x v="1"/>
    <s v="Cripto"/>
    <s v="Aplicação de Curto Prazo"/>
  </r>
  <r>
    <d v="2023-10-02T00:00:00"/>
    <x v="2"/>
    <x v="6"/>
    <x v="3"/>
    <s v="FUN-452"/>
    <n v="45405.5"/>
    <n v="45332.85"/>
    <n v="-1.6000264285164012E-3"/>
    <n v="-72.650000000001455"/>
    <x v="0"/>
    <s v="Investimento"/>
    <s v="Aguardando rentabilidade"/>
  </r>
  <r>
    <d v="2023-09-13T00:00:00"/>
    <x v="2"/>
    <x v="3"/>
    <x v="4"/>
    <s v="IMÓ-861"/>
    <n v="40317.050000000003"/>
    <n v="46267.85"/>
    <n v="0.14760008482763484"/>
    <n v="5950.7999999999956"/>
    <x v="2"/>
    <s v="Imobiliário"/>
    <s v="Rendimento estável"/>
  </r>
  <r>
    <d v="2022-06-19T00:00:00"/>
    <x v="0"/>
    <x v="7"/>
    <x v="4"/>
    <s v="IMÓ-126"/>
    <n v="37301.06"/>
    <n v="33611.99"/>
    <n v="-9.8899870405827608E-2"/>
    <n v="-3689.0699999999997"/>
    <x v="2"/>
    <s v="Imobiliário"/>
    <s v="Aguardando rentabilidade"/>
  </r>
  <r>
    <d v="2022-01-16T00:00:00"/>
    <x v="0"/>
    <x v="0"/>
    <x v="0"/>
    <s v="REN-605"/>
    <n v="7785.37"/>
    <n v="9291.84"/>
    <n v="0.19350011624367247"/>
    <n v="1506.4700000000003"/>
    <x v="1"/>
    <s v="Banco"/>
    <s v="Dividendos Recebidos"/>
  </r>
  <r>
    <d v="2021-11-11T00:00:00"/>
    <x v="1"/>
    <x v="8"/>
    <x v="3"/>
    <s v="FUN-349"/>
    <n v="20676.37"/>
    <n v="19255.900000000001"/>
    <n v="-6.8700163519998803E-2"/>
    <n v="-1420.4699999999975"/>
    <x v="2"/>
    <s v="Investimento"/>
    <s v="Aguardando rentabilidade"/>
  </r>
  <r>
    <d v="2021-06-01T00:00:00"/>
    <x v="1"/>
    <x v="7"/>
    <x v="5"/>
    <s v="ETF-999"/>
    <n v="16592.07"/>
    <n v="16560.55"/>
    <n v="-1.8997026892967808E-3"/>
    <n v="-31.520000000000437"/>
    <x v="0"/>
    <s v="Bolsa"/>
    <s v="Aguardando rentabilidade"/>
  </r>
  <r>
    <d v="2022-11-09T00:00:00"/>
    <x v="0"/>
    <x v="8"/>
    <x v="1"/>
    <s v="TES-622"/>
    <n v="23526.49"/>
    <n v="26142.639999999999"/>
    <n v="0.11120018328275903"/>
    <n v="2616.1499999999978"/>
    <x v="2"/>
    <s v="Governo"/>
    <s v="Rendimento estável"/>
  </r>
  <r>
    <d v="2025-07-29T00:00:00"/>
    <x v="3"/>
    <x v="2"/>
    <x v="2"/>
    <s v="CRI-183"/>
    <n v="39962.629999999997"/>
    <n v="42971.82"/>
    <n v="7.5300099117600688E-2"/>
    <n v="3009.1900000000023"/>
    <x v="2"/>
    <s v="Cripto"/>
    <s v="Rendimento estável"/>
  </r>
  <r>
    <d v="2023-11-19T00:00:00"/>
    <x v="2"/>
    <x v="8"/>
    <x v="0"/>
    <s v="REN-322"/>
    <n v="555.29999999999995"/>
    <n v="607.16999999999996"/>
    <n v="9.3408968125337666E-2"/>
    <n v="51.870000000000005"/>
    <x v="2"/>
    <s v="Banco"/>
    <s v="Rendimento estável"/>
  </r>
  <r>
    <d v="2023-01-17T00:00:00"/>
    <x v="2"/>
    <x v="0"/>
    <x v="5"/>
    <s v="ETF-361"/>
    <n v="33755.33"/>
    <n v="35416.089999999997"/>
    <n v="4.9199933758609225E-2"/>
    <n v="1660.7599999999948"/>
    <x v="0"/>
    <s v="Bolsa"/>
    <s v="Aguardando rentabilidade"/>
  </r>
  <r>
    <d v="2025-01-04T00:00:00"/>
    <x v="3"/>
    <x v="0"/>
    <x v="0"/>
    <s v="REN-927"/>
    <n v="32440.66"/>
    <n v="37368.400000000001"/>
    <n v="0.15190011547237331"/>
    <n v="4927.7400000000016"/>
    <x v="1"/>
    <s v="Banco"/>
    <s v="Dividendos Recebidos"/>
  </r>
  <r>
    <d v="2025-10-01T00:00:00"/>
    <x v="3"/>
    <x v="6"/>
    <x v="2"/>
    <s v="CRI-767"/>
    <n v="20860.12"/>
    <n v="23453.03"/>
    <n v="0.12429986021173416"/>
    <n v="2592.91"/>
    <x v="2"/>
    <s v="Cripto"/>
    <s v="Rendimento estável"/>
  </r>
  <r>
    <d v="2021-11-30T00:00:00"/>
    <x v="1"/>
    <x v="8"/>
    <x v="4"/>
    <s v="IMÓ-229"/>
    <n v="44159.01"/>
    <n v="41774.42"/>
    <n v="-5.4000078353205916E-2"/>
    <n v="-2384.5900000000038"/>
    <x v="2"/>
    <s v="Imobiliário"/>
    <s v="Aguardando rentabilidade"/>
  </r>
  <r>
    <d v="2025-04-27T00:00:00"/>
    <x v="3"/>
    <x v="9"/>
    <x v="6"/>
    <s v="POU-256"/>
    <n v="39690.65"/>
    <n v="47156.46"/>
    <n v="0.18809996812851382"/>
    <n v="7465.8099999999977"/>
    <x v="1"/>
    <s v="Banco"/>
    <s v="Dividendos Recebidos"/>
  </r>
  <r>
    <d v="2024-01-09T00:00:00"/>
    <x v="4"/>
    <x v="0"/>
    <x v="6"/>
    <s v="POU-376"/>
    <n v="46100.12"/>
    <n v="51194.18"/>
    <n v="0.11049992928434887"/>
    <n v="5094.0599999999977"/>
    <x v="2"/>
    <s v="Banco"/>
    <s v="Rendimento estável"/>
  </r>
  <r>
    <d v="2024-11-09T00:00:00"/>
    <x v="4"/>
    <x v="8"/>
    <x v="7"/>
    <s v="AÇÕ-397"/>
    <n v="31237.26"/>
    <n v="35357.449999999997"/>
    <n v="0.13189985293204329"/>
    <n v="4120.1899999999987"/>
    <x v="2"/>
    <s v="Mercado"/>
    <s v="Rendimento estável"/>
  </r>
  <r>
    <d v="2025-03-04T00:00:00"/>
    <x v="3"/>
    <x v="5"/>
    <x v="5"/>
    <s v="ETF-114"/>
    <n v="8413.52"/>
    <n v="9809.32"/>
    <n v="0.16589964723445111"/>
    <n v="1395.7999999999993"/>
    <x v="1"/>
    <s v="Bolsa"/>
    <s v="Aplicação de Curto Prazo"/>
  </r>
  <r>
    <d v="2021-02-12T00:00:00"/>
    <x v="1"/>
    <x v="1"/>
    <x v="5"/>
    <s v="ETF-842"/>
    <n v="6772.87"/>
    <n v="6485.02"/>
    <n v="-4.2500446634882914E-2"/>
    <n v="-287.84999999999945"/>
    <x v="0"/>
    <s v="Bolsa"/>
    <s v="Aguardando rentabilidade"/>
  </r>
  <r>
    <d v="2023-09-21T00:00:00"/>
    <x v="2"/>
    <x v="3"/>
    <x v="2"/>
    <s v="CRI-314"/>
    <n v="21679.05"/>
    <n v="25982.34"/>
    <n v="0.19849993426833745"/>
    <n v="4303.2900000000009"/>
    <x v="1"/>
    <s v="Cripto"/>
    <s v="Aplicação de Curto Prazo"/>
  </r>
  <r>
    <d v="2024-06-13T00:00:00"/>
    <x v="4"/>
    <x v="7"/>
    <x v="3"/>
    <s v="FUN-738"/>
    <n v="16979.88"/>
    <n v="17737.18"/>
    <n v="4.4599844050723515E-2"/>
    <n v="757.29999999999927"/>
    <x v="0"/>
    <s v="Investimento"/>
    <s v="Aguardando rentabilidade"/>
  </r>
  <r>
    <d v="2020-03-16T00:00:00"/>
    <x v="5"/>
    <x v="5"/>
    <x v="1"/>
    <s v="TES-407"/>
    <n v="29853.88"/>
    <n v="35230.559999999998"/>
    <n v="0.18009987311532025"/>
    <n v="5376.6799999999967"/>
    <x v="1"/>
    <s v="Governo"/>
    <s v="Dividendos Recebidos"/>
  </r>
  <r>
    <d v="2024-03-12T00:00:00"/>
    <x v="4"/>
    <x v="5"/>
    <x v="5"/>
    <s v="ETF-711"/>
    <n v="41975.45"/>
    <n v="42491.75"/>
    <n v="1.2300046813077715E-2"/>
    <n v="516.30000000000291"/>
    <x v="0"/>
    <s v="Bolsa"/>
    <s v="Aguardando rentabilidade"/>
  </r>
  <r>
    <d v="2023-07-23T00:00:00"/>
    <x v="2"/>
    <x v="2"/>
    <x v="1"/>
    <s v="TES-148"/>
    <n v="29781.46"/>
    <n v="26892.66"/>
    <n v="-9.6999945603741367E-2"/>
    <n v="-2888.7999999999993"/>
    <x v="0"/>
    <s v="Governo"/>
    <s v="Investimento de Longo Prazo"/>
  </r>
  <r>
    <d v="2024-06-17T00:00:00"/>
    <x v="4"/>
    <x v="7"/>
    <x v="1"/>
    <s v="TES-986"/>
    <n v="6182.89"/>
    <n v="5729.68"/>
    <n v="-7.3300673309730571E-2"/>
    <n v="-453.21000000000004"/>
    <x v="0"/>
    <s v="Governo"/>
    <s v="Investimento de Longo Prazo"/>
  </r>
  <r>
    <d v="2024-09-24T00:00:00"/>
    <x v="4"/>
    <x v="3"/>
    <x v="0"/>
    <s v="REN-678"/>
    <n v="4122.71"/>
    <n v="3726.93"/>
    <n v="-9.5999961190576147E-2"/>
    <n v="-395.7800000000002"/>
    <x v="0"/>
    <s v="Banco"/>
    <s v="Investimento de Longo Prazo"/>
  </r>
  <r>
    <d v="2025-06-09T00:00:00"/>
    <x v="3"/>
    <x v="7"/>
    <x v="1"/>
    <s v="TES-233"/>
    <n v="9975.6299999999992"/>
    <n v="10130.25"/>
    <n v="1.5499772946671118E-2"/>
    <n v="154.6200000000008"/>
    <x v="0"/>
    <s v="Governo"/>
    <s v="Investimento de Longo Prazo"/>
  </r>
  <r>
    <d v="2020-08-13T00:00:00"/>
    <x v="5"/>
    <x v="10"/>
    <x v="7"/>
    <s v="AÇÕ-335"/>
    <n v="37979.47"/>
    <n v="38796.03"/>
    <n v="2.150003673037032E-2"/>
    <n v="816.55999999999767"/>
    <x v="0"/>
    <s v="Mercado"/>
    <s v="Aguardando rentabilidade"/>
  </r>
  <r>
    <d v="2021-04-22T00:00:00"/>
    <x v="1"/>
    <x v="9"/>
    <x v="5"/>
    <s v="ETF-561"/>
    <n v="42704.57"/>
    <n v="45796.38"/>
    <n v="7.2399979674306461E-2"/>
    <n v="3091.8099999999977"/>
    <x v="2"/>
    <s v="Bolsa"/>
    <s v="Rendimento estável"/>
  </r>
  <r>
    <d v="2021-05-28T00:00:00"/>
    <x v="1"/>
    <x v="4"/>
    <x v="1"/>
    <s v="TES-560"/>
    <n v="47280.26"/>
    <n v="45318.13"/>
    <n v="-4.1499983291124129E-2"/>
    <n v="-1962.1300000000047"/>
    <x v="0"/>
    <s v="Governo"/>
    <s v="Investimento de Longo Prazo"/>
  </r>
  <r>
    <d v="2021-12-07T00:00:00"/>
    <x v="1"/>
    <x v="11"/>
    <x v="7"/>
    <s v="AÇÕ-754"/>
    <n v="19461.68"/>
    <n v="20785.07"/>
    <n v="6.7999782135971784E-2"/>
    <n v="1323.3899999999994"/>
    <x v="0"/>
    <s v="Mercado"/>
    <s v="Aguardando rentabilidade"/>
  </r>
  <r>
    <d v="2022-08-17T00:00:00"/>
    <x v="0"/>
    <x v="10"/>
    <x v="3"/>
    <s v="FUN-408"/>
    <n v="38656.11"/>
    <n v="36008.17"/>
    <n v="-6.8499908552619559E-2"/>
    <n v="-2647.9400000000023"/>
    <x v="2"/>
    <s v="Investimento"/>
    <s v="Aguardando rentabilidade"/>
  </r>
  <r>
    <d v="2025-07-01T00:00:00"/>
    <x v="3"/>
    <x v="2"/>
    <x v="4"/>
    <s v="IMÓ-196"/>
    <n v="5417.2"/>
    <n v="6298.04"/>
    <n v="0.16260060547884519"/>
    <n v="880.84000000000015"/>
    <x v="1"/>
    <s v="Imobiliário"/>
    <s v="Aplicação de Curto Prazo"/>
  </r>
  <r>
    <d v="2025-03-02T00:00:00"/>
    <x v="3"/>
    <x v="5"/>
    <x v="6"/>
    <s v="POU-821"/>
    <n v="20785.46"/>
    <n v="18783.82"/>
    <n v="-9.6300009718331928E-2"/>
    <n v="-2001.6399999999994"/>
    <x v="0"/>
    <s v="Banco"/>
    <s v="Investimento de Longo Prazo"/>
  </r>
  <r>
    <d v="2023-04-09T00:00:00"/>
    <x v="2"/>
    <x v="9"/>
    <x v="2"/>
    <s v="CRI-712"/>
    <n v="2842.86"/>
    <n v="3077.96"/>
    <n v="8.269840934833228E-2"/>
    <n v="235.09999999999991"/>
    <x v="2"/>
    <s v="Cripto"/>
    <s v="Rendimento estável"/>
  </r>
  <r>
    <d v="2022-11-18T00:00:00"/>
    <x v="0"/>
    <x v="8"/>
    <x v="5"/>
    <s v="ETF-499"/>
    <n v="29921.919999999998"/>
    <n v="31163.68"/>
    <n v="4.1500010694500961E-2"/>
    <n v="1241.760000000002"/>
    <x v="0"/>
    <s v="Bolsa"/>
    <s v="Aguardando rentabilidade"/>
  </r>
  <r>
    <d v="2020-07-06T00:00:00"/>
    <x v="5"/>
    <x v="2"/>
    <x v="5"/>
    <s v="ETF-824"/>
    <n v="21132"/>
    <n v="24115.84"/>
    <n v="0.14120007571455612"/>
    <n v="2983.84"/>
    <x v="2"/>
    <s v="Bolsa"/>
    <s v="Rendimento estável"/>
  </r>
  <r>
    <d v="2022-04-06T00:00:00"/>
    <x v="0"/>
    <x v="9"/>
    <x v="4"/>
    <s v="IMÓ-704"/>
    <n v="45014.65"/>
    <n v="44186.38"/>
    <n v="-1.8400009774595695E-2"/>
    <n v="-828.27000000000407"/>
    <x v="0"/>
    <s v="Imobiliário"/>
    <s v="Aguardando rentabilidade"/>
  </r>
  <r>
    <d v="2021-05-05T00:00:00"/>
    <x v="1"/>
    <x v="4"/>
    <x v="2"/>
    <s v="CRI-360"/>
    <n v="36157.94"/>
    <n v="36635.22"/>
    <n v="1.3199867027822901E-2"/>
    <n v="477.27999999999884"/>
    <x v="0"/>
    <s v="Cripto"/>
    <s v="Aguardando rentabilidade"/>
  </r>
  <r>
    <d v="2022-12-26T00:00:00"/>
    <x v="0"/>
    <x v="11"/>
    <x v="7"/>
    <s v="AÇÕ-437"/>
    <n v="20220.07"/>
    <n v="22897.21"/>
    <n v="0.132400135113281"/>
    <n v="2677.1399999999994"/>
    <x v="2"/>
    <s v="Mercado"/>
    <s v="Rendimento estável"/>
  </r>
  <r>
    <d v="2021-04-22T00:00:00"/>
    <x v="1"/>
    <x v="9"/>
    <x v="0"/>
    <s v="REN-424"/>
    <n v="5382.14"/>
    <n v="6203.99"/>
    <n v="0.15269948384843193"/>
    <n v="821.84999999999945"/>
    <x v="1"/>
    <s v="Banco"/>
    <s v="Dividendos Recebidos"/>
  </r>
  <r>
    <d v="2022-05-25T00:00:00"/>
    <x v="0"/>
    <x v="4"/>
    <x v="0"/>
    <s v="REN-241"/>
    <n v="7686.81"/>
    <n v="8902.09"/>
    <n v="0.15809939363663206"/>
    <n v="1215.2799999999997"/>
    <x v="1"/>
    <s v="Banco"/>
    <s v="Dividendos Recebidos"/>
  </r>
  <r>
    <d v="2023-07-11T00:00:00"/>
    <x v="2"/>
    <x v="2"/>
    <x v="3"/>
    <s v="FUN-740"/>
    <n v="11116.68"/>
    <n v="11304.55"/>
    <n v="1.689982980530149E-2"/>
    <n v="187.86999999999898"/>
    <x v="0"/>
    <s v="Investimento"/>
    <s v="Aguardando rentabilidade"/>
  </r>
  <r>
    <d v="2020-07-13T00:00:00"/>
    <x v="5"/>
    <x v="2"/>
    <x v="3"/>
    <s v="FUN-474"/>
    <n v="4938.59"/>
    <n v="5091.6899999999996"/>
    <n v="3.1000751226564555E-2"/>
    <n v="153.09999999999945"/>
    <x v="0"/>
    <s v="Investimento"/>
    <s v="Aguardando rentabilidade"/>
  </r>
  <r>
    <d v="2022-10-30T00:00:00"/>
    <x v="0"/>
    <x v="6"/>
    <x v="5"/>
    <s v="ETF-635"/>
    <n v="35599.800000000003"/>
    <n v="40719.050000000003"/>
    <n v="0.14379996516834362"/>
    <n v="5119.25"/>
    <x v="2"/>
    <s v="Bolsa"/>
    <s v="Rendimento estável"/>
  </r>
  <r>
    <d v="2025-01-11T00:00:00"/>
    <x v="3"/>
    <x v="0"/>
    <x v="1"/>
    <s v="TES-921"/>
    <n v="16083.46"/>
    <n v="18315.84"/>
    <n v="0.13879973587772787"/>
    <n v="2232.380000000001"/>
    <x v="2"/>
    <s v="Governo"/>
    <s v="Rendimento estável"/>
  </r>
  <r>
    <d v="2021-12-20T00:00:00"/>
    <x v="1"/>
    <x v="11"/>
    <x v="5"/>
    <s v="ETF-265"/>
    <n v="42180.73"/>
    <n v="38017.49"/>
    <n v="-9.8700046205933492E-2"/>
    <n v="-4163.2400000000052"/>
    <x v="2"/>
    <s v="Bolsa"/>
    <s v="Aguardando rentabilidade"/>
  </r>
  <r>
    <d v="2023-05-12T00:00:00"/>
    <x v="2"/>
    <x v="4"/>
    <x v="6"/>
    <s v="POU-146"/>
    <n v="8599.5300000000007"/>
    <n v="8767.2199999999993"/>
    <n v="1.9499902901670054E-2"/>
    <n v="167.68999999999869"/>
    <x v="0"/>
    <s v="Banco"/>
    <s v="Investimento de Longo Prazo"/>
  </r>
  <r>
    <d v="2024-04-13T00:00:00"/>
    <x v="4"/>
    <x v="9"/>
    <x v="2"/>
    <s v="CRI-806"/>
    <n v="1126.8599999999999"/>
    <n v="1160.78"/>
    <n v="3.0101343556431213E-2"/>
    <n v="33.920000000000073"/>
    <x v="0"/>
    <s v="Cripto"/>
    <s v="Aguardando rentabilidade"/>
  </r>
  <r>
    <d v="2024-08-15T00:00:00"/>
    <x v="4"/>
    <x v="10"/>
    <x v="4"/>
    <s v="IMÓ-704"/>
    <n v="32627.599999999999"/>
    <n v="34262.239999999998"/>
    <n v="5.0099915409040185E-2"/>
    <n v="1634.6399999999994"/>
    <x v="0"/>
    <s v="Imobiliário"/>
    <s v="Aguardando rentabilidade"/>
  </r>
  <r>
    <d v="2024-05-29T00:00:00"/>
    <x v="4"/>
    <x v="4"/>
    <x v="6"/>
    <s v="POU-352"/>
    <n v="3632.36"/>
    <n v="3614.92"/>
    <n v="-4.8012862161239669E-3"/>
    <n v="-17.440000000000055"/>
    <x v="0"/>
    <s v="Banco"/>
    <s v="Investimento de Longo Prazo"/>
  </r>
  <r>
    <d v="2025-05-13T00:00:00"/>
    <x v="3"/>
    <x v="4"/>
    <x v="2"/>
    <s v="CRI-701"/>
    <n v="32596.35"/>
    <n v="31364.21"/>
    <n v="-3.7799937723088609E-2"/>
    <n v="-1232.1399999999994"/>
    <x v="0"/>
    <s v="Cripto"/>
    <s v="Aguardando rentabilidade"/>
  </r>
  <r>
    <d v="2023-01-09T00:00:00"/>
    <x v="2"/>
    <x v="0"/>
    <x v="5"/>
    <s v="ETF-628"/>
    <n v="25993.27"/>
    <n v="31134.74"/>
    <n v="0.19780004593496706"/>
    <n v="5141.4700000000012"/>
    <x v="1"/>
    <s v="Bolsa"/>
    <s v="Aplicação de Curto Prazo"/>
  </r>
  <r>
    <d v="2023-09-20T00:00:00"/>
    <x v="2"/>
    <x v="3"/>
    <x v="4"/>
    <s v="IMÓ-217"/>
    <n v="40506.22"/>
    <n v="46869.75"/>
    <n v="0.1571000700633137"/>
    <n v="6363.5299999999988"/>
    <x v="1"/>
    <s v="Imobiliário"/>
    <s v="Aplicação de Curto Prazo"/>
  </r>
  <r>
    <d v="2020-01-16T00:00:00"/>
    <x v="5"/>
    <x v="0"/>
    <x v="6"/>
    <s v="POU-954"/>
    <n v="26131.43"/>
    <n v="27257.69"/>
    <n v="4.3099822703923908E-2"/>
    <n v="1126.2599999999984"/>
    <x v="0"/>
    <s v="Banco"/>
    <s v="Investimento de Longo Prazo"/>
  </r>
  <r>
    <d v="2021-08-12T00:00:00"/>
    <x v="1"/>
    <x v="10"/>
    <x v="0"/>
    <s v="REN-922"/>
    <n v="49851.18"/>
    <n v="54921.05"/>
    <n v="0.10170010017817036"/>
    <n v="5069.8700000000026"/>
    <x v="2"/>
    <s v="Banco"/>
    <s v="Rendimento estável"/>
  </r>
  <r>
    <d v="2020-09-09T00:00:00"/>
    <x v="5"/>
    <x v="3"/>
    <x v="4"/>
    <s v="IMÓ-830"/>
    <n v="5839.1"/>
    <n v="6717.3"/>
    <n v="0.15039989039406754"/>
    <n v="878.19999999999982"/>
    <x v="1"/>
    <s v="Imobiliário"/>
    <s v="Aplicação de Curto Prazo"/>
  </r>
  <r>
    <d v="2022-06-19T00:00:00"/>
    <x v="0"/>
    <x v="7"/>
    <x v="0"/>
    <s v="REN-649"/>
    <n v="18674.990000000002"/>
    <n v="21352.98"/>
    <n v="0.14339980904942909"/>
    <n v="2677.989999999998"/>
    <x v="2"/>
    <s v="Banco"/>
    <s v="Rendimento estável"/>
  </r>
  <r>
    <d v="2022-03-01T00:00:00"/>
    <x v="0"/>
    <x v="5"/>
    <x v="2"/>
    <s v="CRI-831"/>
    <n v="18539.13"/>
    <n v="17547.29"/>
    <n v="-5.3499813637425279E-2"/>
    <n v="-991.84000000000015"/>
    <x v="2"/>
    <s v="Cripto"/>
    <s v="Aguardando rentabilidade"/>
  </r>
  <r>
    <d v="2024-02-29T00:00:00"/>
    <x v="4"/>
    <x v="1"/>
    <x v="5"/>
    <s v="ETF-844"/>
    <n v="15791.5"/>
    <n v="14801.37"/>
    <n v="-6.2700186809359418E-2"/>
    <n v="-990.1299999999992"/>
    <x v="2"/>
    <s v="Bolsa"/>
    <s v="Aguardando rentabilidade"/>
  </r>
  <r>
    <d v="2023-05-24T00:00:00"/>
    <x v="2"/>
    <x v="4"/>
    <x v="6"/>
    <s v="POU-829"/>
    <n v="28303.85"/>
    <n v="30579.48"/>
    <n v="8.0400016252206011E-2"/>
    <n v="2275.630000000001"/>
    <x v="2"/>
    <s v="Banco"/>
    <s v="Rendimento estável"/>
  </r>
  <r>
    <d v="2024-04-07T00:00:00"/>
    <x v="4"/>
    <x v="9"/>
    <x v="1"/>
    <s v="TES-559"/>
    <n v="28270.959999999999"/>
    <n v="33891.230000000003"/>
    <n v="0.19880011149249988"/>
    <n v="5620.2700000000041"/>
    <x v="1"/>
    <s v="Governo"/>
    <s v="Dividendos Recebidos"/>
  </r>
  <r>
    <d v="2020-01-31T00:00:00"/>
    <x v="5"/>
    <x v="0"/>
    <x v="6"/>
    <s v="POU-879"/>
    <n v="42537.66"/>
    <n v="42886.47"/>
    <n v="8.2000279281934565E-3"/>
    <n v="348.80999999999767"/>
    <x v="0"/>
    <s v="Banco"/>
    <s v="Investimento de Longo Prazo"/>
  </r>
  <r>
    <d v="2021-12-13T00:00:00"/>
    <x v="1"/>
    <x v="11"/>
    <x v="6"/>
    <s v="POU-961"/>
    <n v="40861.839999999997"/>
    <n v="39987.4"/>
    <n v="-2.1399917380127649E-2"/>
    <n v="-874.43999999999505"/>
    <x v="0"/>
    <s v="Banco"/>
    <s v="Investimento de Longo Prazo"/>
  </r>
  <r>
    <d v="2023-02-15T00:00:00"/>
    <x v="2"/>
    <x v="1"/>
    <x v="3"/>
    <s v="FUN-789"/>
    <n v="26231.8"/>
    <n v="29269.439999999999"/>
    <n v="0.11579990698312732"/>
    <n v="3037.6399999999994"/>
    <x v="2"/>
    <s v="Investimento"/>
    <s v="Rendimento estável"/>
  </r>
  <r>
    <d v="2022-05-15T00:00:00"/>
    <x v="0"/>
    <x v="4"/>
    <x v="4"/>
    <s v="IMÓ-466"/>
    <n v="48958.57"/>
    <n v="58549.55"/>
    <n v="0.19589992109655172"/>
    <n v="9590.9800000000032"/>
    <x v="1"/>
    <s v="Imobiliário"/>
    <s v="Aplicação de Curto Prazo"/>
  </r>
  <r>
    <d v="2020-12-28T00:00:00"/>
    <x v="5"/>
    <x v="11"/>
    <x v="1"/>
    <s v="TES-726"/>
    <n v="11348.87"/>
    <n v="11579.25"/>
    <n v="2.0299818396016446E-2"/>
    <n v="230.3799999999992"/>
    <x v="0"/>
    <s v="Governo"/>
    <s v="Investimento de Longo Prazo"/>
  </r>
  <r>
    <d v="2025-09-07T00:00:00"/>
    <x v="3"/>
    <x v="3"/>
    <x v="5"/>
    <s v="ETF-869"/>
    <n v="2912.5"/>
    <n v="2947.16"/>
    <n v="1.1900429184549307E-2"/>
    <n v="34.659999999999854"/>
    <x v="0"/>
    <s v="Bolsa"/>
    <s v="Aguardando rentabilidade"/>
  </r>
  <r>
    <d v="2023-05-29T00:00:00"/>
    <x v="2"/>
    <x v="4"/>
    <x v="2"/>
    <s v="CRI-432"/>
    <n v="2121.9699999999998"/>
    <n v="2068.71"/>
    <n v="-2.5099318086494987E-2"/>
    <n v="-53.259999999999764"/>
    <x v="0"/>
    <s v="Cripto"/>
    <s v="Aguardando rentabilidade"/>
  </r>
  <r>
    <d v="2021-11-27T00:00:00"/>
    <x v="1"/>
    <x v="8"/>
    <x v="2"/>
    <s v="CRI-568"/>
    <n v="4388.2299999999996"/>
    <n v="4931.49"/>
    <n v="0.12379934506623405"/>
    <n v="543.26000000000022"/>
    <x v="2"/>
    <s v="Cripto"/>
    <s v="Rendimento estável"/>
  </r>
  <r>
    <d v="2022-05-28T00:00:00"/>
    <x v="0"/>
    <x v="4"/>
    <x v="1"/>
    <s v="TES-458"/>
    <n v="48068.87"/>
    <n v="53096.87"/>
    <n v="0.10459992090515129"/>
    <n v="5028"/>
    <x v="2"/>
    <s v="Governo"/>
    <s v="Rendimento estável"/>
  </r>
  <r>
    <d v="2022-10-15T00:00:00"/>
    <x v="0"/>
    <x v="6"/>
    <x v="5"/>
    <s v="ETF-289"/>
    <n v="48098.45"/>
    <n v="45592.52"/>
    <n v="-5.2100015696971536E-2"/>
    <n v="-2505.9300000000003"/>
    <x v="2"/>
    <s v="Bolsa"/>
    <s v="Aguardando rentabilidade"/>
  </r>
  <r>
    <d v="2020-06-30T00:00:00"/>
    <x v="5"/>
    <x v="7"/>
    <x v="1"/>
    <s v="TES-920"/>
    <n v="28647.53"/>
    <n v="33130.870000000003"/>
    <n v="0.15650005428042152"/>
    <n v="4483.3400000000038"/>
    <x v="1"/>
    <s v="Governo"/>
    <s v="Dividendos Recebidos"/>
  </r>
  <r>
    <d v="2023-08-25T00:00:00"/>
    <x v="2"/>
    <x v="10"/>
    <x v="1"/>
    <s v="TES-640"/>
    <n v="28684.880000000001"/>
    <n v="31992.25"/>
    <n v="0.11530011629820305"/>
    <n v="3307.369999999999"/>
    <x v="2"/>
    <s v="Governo"/>
    <s v="Rendimento estável"/>
  </r>
  <r>
    <d v="2022-07-11T00:00:00"/>
    <x v="0"/>
    <x v="2"/>
    <x v="1"/>
    <s v="TES-345"/>
    <n v="30596.25"/>
    <n v="30911.39"/>
    <n v="1.0299955059852086E-2"/>
    <n v="315.13999999999942"/>
    <x v="0"/>
    <s v="Governo"/>
    <s v="Investimento de Longo Prazo"/>
  </r>
  <r>
    <d v="2021-05-16T00:00:00"/>
    <x v="1"/>
    <x v="4"/>
    <x v="5"/>
    <s v="ETF-965"/>
    <n v="16324.78"/>
    <n v="15490.58"/>
    <n v="-5.110022922207838E-2"/>
    <n v="-834.20000000000073"/>
    <x v="2"/>
    <s v="Bolsa"/>
    <s v="Aguardando rentabilidade"/>
  </r>
  <r>
    <d v="2022-04-26T00:00:00"/>
    <x v="0"/>
    <x v="9"/>
    <x v="1"/>
    <s v="TES-578"/>
    <n v="44774.34"/>
    <n v="53447.13"/>
    <n v="0.19370000763830358"/>
    <n v="8672.7900000000009"/>
    <x v="1"/>
    <s v="Governo"/>
    <s v="Dividendos Recebidos"/>
  </r>
  <r>
    <d v="2020-11-22T00:00:00"/>
    <x v="5"/>
    <x v="8"/>
    <x v="6"/>
    <s v="POU-340"/>
    <n v="24951.57"/>
    <n v="28060.54"/>
    <n v="0.12460017545990097"/>
    <n v="3108.9700000000012"/>
    <x v="2"/>
    <s v="Banco"/>
    <s v="Rendimento estável"/>
  </r>
  <r>
    <d v="2022-01-07T00:00:00"/>
    <x v="0"/>
    <x v="0"/>
    <x v="4"/>
    <s v="IMÓ-549"/>
    <n v="5744.52"/>
    <n v="5689.95"/>
    <n v="-9.4994882078921501E-3"/>
    <n v="-54.570000000000618"/>
    <x v="0"/>
    <s v="Imobiliário"/>
    <s v="Aguardando rentabilidade"/>
  </r>
  <r>
    <d v="2025-08-06T00:00:00"/>
    <x v="3"/>
    <x v="10"/>
    <x v="6"/>
    <s v="POU-471"/>
    <n v="24550.99"/>
    <n v="25665.599999999999"/>
    <n v="4.5399798541728736E-2"/>
    <n v="1114.6099999999969"/>
    <x v="0"/>
    <s v="Banco"/>
    <s v="Investimento de Longo Prazo"/>
  </r>
  <r>
    <d v="2021-10-27T00:00:00"/>
    <x v="1"/>
    <x v="6"/>
    <x v="7"/>
    <s v="AÇÕ-619"/>
    <n v="25830.37"/>
    <n v="29885.74"/>
    <n v="0.15700007394396606"/>
    <n v="4055.3700000000026"/>
    <x v="1"/>
    <s v="Mercado"/>
    <s v="Aplicação de Curto Prazo"/>
  </r>
  <r>
    <d v="2024-02-10T00:00:00"/>
    <x v="4"/>
    <x v="1"/>
    <x v="4"/>
    <s v="IMÓ-250"/>
    <n v="21917.35"/>
    <n v="25093.17"/>
    <n v="0.14489981681179523"/>
    <n v="3175.8199999999997"/>
    <x v="2"/>
    <s v="Imobiliário"/>
    <s v="Rendimento estável"/>
  </r>
  <r>
    <d v="2020-02-12T00:00:00"/>
    <x v="5"/>
    <x v="1"/>
    <x v="3"/>
    <s v="FUN-452"/>
    <n v="20011.21"/>
    <n v="21774.2"/>
    <n v="8.8100119882805777E-2"/>
    <n v="1762.9900000000016"/>
    <x v="2"/>
    <s v="Investimento"/>
    <s v="Rendimento estável"/>
  </r>
  <r>
    <d v="2025-07-04T00:00:00"/>
    <x v="3"/>
    <x v="2"/>
    <x v="1"/>
    <s v="TES-672"/>
    <n v="25848.41"/>
    <n v="26579.919999999998"/>
    <n v="2.829999988393864E-2"/>
    <n v="731.5099999999984"/>
    <x v="0"/>
    <s v="Governo"/>
    <s v="Investimento de Longo Prazo"/>
  </r>
  <r>
    <d v="2023-08-02T00:00:00"/>
    <x v="2"/>
    <x v="10"/>
    <x v="7"/>
    <s v="AÇÕ-320"/>
    <n v="25048.15"/>
    <n v="24684.95"/>
    <n v="-1.45000728596723E-2"/>
    <n v="-363.20000000000073"/>
    <x v="0"/>
    <s v="Mercado"/>
    <s v="Aguardando rentabilidade"/>
  </r>
  <r>
    <d v="2024-06-15T00:00:00"/>
    <x v="4"/>
    <x v="7"/>
    <x v="5"/>
    <s v="ETF-896"/>
    <n v="42712.93"/>
    <n v="45527.71"/>
    <n v="6.589995113891739E-2"/>
    <n v="2814.7799999999988"/>
    <x v="0"/>
    <s v="Bolsa"/>
    <s v="Aguardando rentabilidade"/>
  </r>
  <r>
    <d v="2024-09-29T00:00:00"/>
    <x v="4"/>
    <x v="3"/>
    <x v="5"/>
    <s v="ETF-231"/>
    <n v="4228.1899999999996"/>
    <n v="5067.49"/>
    <n v="0.19850101343600932"/>
    <n v="839.30000000000018"/>
    <x v="1"/>
    <s v="Bolsa"/>
    <s v="Aplicação de Curto Prazo"/>
  </r>
  <r>
    <d v="2021-01-29T00:00:00"/>
    <x v="1"/>
    <x v="0"/>
    <x v="4"/>
    <s v="IMÓ-216"/>
    <n v="3944.05"/>
    <n v="4113.25"/>
    <n v="4.2900064654352713E-2"/>
    <n v="169.19999999999982"/>
    <x v="0"/>
    <s v="Imobiliário"/>
    <s v="Aguardando rentabilidade"/>
  </r>
  <r>
    <d v="2025-01-01T00:00:00"/>
    <x v="3"/>
    <x v="0"/>
    <x v="2"/>
    <s v="CRI-715"/>
    <n v="49955.06"/>
    <n v="56993.73"/>
    <n v="0.14090004095681211"/>
    <n v="7038.6700000000055"/>
    <x v="2"/>
    <s v="Cripto"/>
    <s v="Rendimento estável"/>
  </r>
  <r>
    <d v="2021-03-23T00:00:00"/>
    <x v="1"/>
    <x v="5"/>
    <x v="6"/>
    <s v="POU-189"/>
    <n v="27373.22"/>
    <n v="30422.6"/>
    <n v="0.11140012026352754"/>
    <n v="3049.3799999999974"/>
    <x v="2"/>
    <s v="Banco"/>
    <s v="Rendimento estável"/>
  </r>
  <r>
    <d v="2025-09-02T00:00:00"/>
    <x v="3"/>
    <x v="3"/>
    <x v="2"/>
    <s v="CRI-582"/>
    <n v="26206.01"/>
    <n v="28873.78"/>
    <n v="0.10179993062660056"/>
    <n v="2667.7700000000004"/>
    <x v="2"/>
    <s v="Cripto"/>
    <s v="Rendimento estável"/>
  </r>
  <r>
    <d v="2024-08-31T00:00:00"/>
    <x v="4"/>
    <x v="10"/>
    <x v="7"/>
    <s v="AÇÕ-200"/>
    <n v="21704.92"/>
    <n v="24389.82"/>
    <n v="0.12370006431721479"/>
    <n v="2684.9000000000015"/>
    <x v="2"/>
    <s v="Mercado"/>
    <s v="Rendimento estável"/>
  </r>
  <r>
    <d v="2023-11-15T00:00:00"/>
    <x v="2"/>
    <x v="8"/>
    <x v="7"/>
    <s v="AÇÕ-819"/>
    <n v="41460.94"/>
    <n v="45283.64"/>
    <n v="9.2200032126623199E-2"/>
    <n v="3822.6999999999971"/>
    <x v="2"/>
    <s v="Mercado"/>
    <s v="Rendimento estável"/>
  </r>
  <r>
    <d v="2025-03-15T00:00:00"/>
    <x v="3"/>
    <x v="5"/>
    <x v="5"/>
    <s v="ETF-294"/>
    <n v="33464.639999999999"/>
    <n v="33618.58"/>
    <n v="4.6000793673561802E-3"/>
    <n v="153.94000000000233"/>
    <x v="0"/>
    <s v="Bolsa"/>
    <s v="Aguardando rentabilidade"/>
  </r>
  <r>
    <d v="2020-11-09T00:00:00"/>
    <x v="5"/>
    <x v="8"/>
    <x v="1"/>
    <s v="TES-402"/>
    <n v="15834.39"/>
    <n v="15845.47"/>
    <n v="6.9974277506111245E-4"/>
    <n v="11.079999999999927"/>
    <x v="0"/>
    <s v="Governo"/>
    <s v="Investimento de Longo Prazo"/>
  </r>
  <r>
    <d v="2021-09-30T00:00:00"/>
    <x v="1"/>
    <x v="3"/>
    <x v="1"/>
    <s v="TES-332"/>
    <n v="6473.23"/>
    <n v="7549.73"/>
    <n v="0.16630028594689206"/>
    <n v="1076.5"/>
    <x v="1"/>
    <s v="Governo"/>
    <s v="Dividendos Recebidos"/>
  </r>
  <r>
    <d v="2024-11-08T00:00:00"/>
    <x v="4"/>
    <x v="8"/>
    <x v="1"/>
    <s v="TES-711"/>
    <n v="34854.83"/>
    <n v="32024.62"/>
    <n v="-8.1199936995819594E-2"/>
    <n v="-2830.2100000000028"/>
    <x v="0"/>
    <s v="Governo"/>
    <s v="Investimento de Longo Prazo"/>
  </r>
  <r>
    <d v="2024-11-15T00:00:00"/>
    <x v="4"/>
    <x v="8"/>
    <x v="0"/>
    <s v="REN-600"/>
    <n v="29832.87"/>
    <n v="35593.599999999999"/>
    <n v="0.19310009395676647"/>
    <n v="5760.73"/>
    <x v="1"/>
    <s v="Banco"/>
    <s v="Dividendos Recebidos"/>
  </r>
  <r>
    <d v="2023-11-19T00:00:00"/>
    <x v="2"/>
    <x v="8"/>
    <x v="2"/>
    <s v="CRI-155"/>
    <n v="43161.86"/>
    <n v="40796.589999999997"/>
    <n v="-5.480000166813951E-2"/>
    <n v="-2365.2700000000041"/>
    <x v="2"/>
    <s v="Cripto"/>
    <s v="Aguardando rentabilidade"/>
  </r>
  <r>
    <d v="2021-11-02T00:00:00"/>
    <x v="1"/>
    <x v="8"/>
    <x v="5"/>
    <s v="ETF-321"/>
    <n v="30750.42"/>
    <n v="33410.33"/>
    <n v="8.6499956748558343E-2"/>
    <n v="2659.9100000000035"/>
    <x v="2"/>
    <s v="Bolsa"/>
    <s v="Rendimento estável"/>
  </r>
  <r>
    <d v="2023-03-02T00:00:00"/>
    <x v="2"/>
    <x v="5"/>
    <x v="2"/>
    <s v="CRI-933"/>
    <n v="17123.07"/>
    <n v="20116.18"/>
    <n v="0.17479984605564311"/>
    <n v="2993.1100000000006"/>
    <x v="1"/>
    <s v="Cripto"/>
    <s v="Aplicação de Curto Prazo"/>
  </r>
  <r>
    <d v="2022-10-08T00:00:00"/>
    <x v="0"/>
    <x v="6"/>
    <x v="0"/>
    <s v="REN-128"/>
    <n v="29342.59"/>
    <n v="31405.37"/>
    <n v="7.0299861055210147E-2"/>
    <n v="2062.7799999999988"/>
    <x v="2"/>
    <s v="Banco"/>
    <s v="Rendimento estável"/>
  </r>
  <r>
    <d v="2022-07-01T00:00:00"/>
    <x v="0"/>
    <x v="2"/>
    <x v="5"/>
    <s v="ETF-228"/>
    <n v="22711.97"/>
    <n v="21565.02"/>
    <n v="-5.0499802527037535E-2"/>
    <n v="-1146.9500000000007"/>
    <x v="2"/>
    <s v="Bolsa"/>
    <s v="Aguardando rentabilidade"/>
  </r>
  <r>
    <d v="2025-04-24T00:00:00"/>
    <x v="3"/>
    <x v="9"/>
    <x v="7"/>
    <s v="AÇÕ-646"/>
    <n v="44623.22"/>
    <n v="52075.3"/>
    <n v="0.1670000506462779"/>
    <n v="7452.0800000000017"/>
    <x v="1"/>
    <s v="Mercado"/>
    <s v="Aplicação de Curto Prazo"/>
  </r>
  <r>
    <d v="2024-03-23T00:00:00"/>
    <x v="4"/>
    <x v="5"/>
    <x v="4"/>
    <s v="IMÓ-495"/>
    <n v="40083.58"/>
    <n v="47539.13"/>
    <n v="0.18600010278523013"/>
    <n v="7455.5499999999956"/>
    <x v="1"/>
    <s v="Imobiliário"/>
    <s v="Aplicação de Curto Prazo"/>
  </r>
  <r>
    <d v="2025-09-10T00:00:00"/>
    <x v="3"/>
    <x v="3"/>
    <x v="5"/>
    <s v="ETF-226"/>
    <n v="16923.689999999999"/>
    <n v="16080.89"/>
    <n v="-4.9800014063126855E-2"/>
    <n v="-842.79999999999927"/>
    <x v="0"/>
    <s v="Bolsa"/>
    <s v="Aguardando rentabilidade"/>
  </r>
  <r>
    <d v="2025-02-20T00:00:00"/>
    <x v="3"/>
    <x v="1"/>
    <x v="6"/>
    <s v="POU-992"/>
    <n v="17014.07"/>
    <n v="18934.96"/>
    <n v="0.11290008798600214"/>
    <n v="1920.8899999999994"/>
    <x v="2"/>
    <s v="Banco"/>
    <s v="Rendimento estável"/>
  </r>
  <r>
    <d v="2022-08-22T00:00:00"/>
    <x v="0"/>
    <x v="10"/>
    <x v="2"/>
    <s v="CRI-415"/>
    <n v="19999.3"/>
    <n v="20839.27"/>
    <n v="4.1999969998950025E-2"/>
    <n v="839.97000000000116"/>
    <x v="0"/>
    <s v="Cripto"/>
    <s v="Aguardando rentabilidade"/>
  </r>
  <r>
    <d v="2024-01-02T00:00:00"/>
    <x v="4"/>
    <x v="0"/>
    <x v="2"/>
    <s v="CRI-724"/>
    <n v="2445.4299999999998"/>
    <n v="2780.45"/>
    <n v="0.1369984010991932"/>
    <n v="335.02"/>
    <x v="2"/>
    <s v="Cripto"/>
    <s v="Rendimento estável"/>
  </r>
  <r>
    <d v="2021-06-03T00:00:00"/>
    <x v="1"/>
    <x v="7"/>
    <x v="5"/>
    <s v="ETF-136"/>
    <n v="8392.65"/>
    <n v="10048.52"/>
    <n v="0.19730001846854103"/>
    <n v="1655.8700000000008"/>
    <x v="1"/>
    <s v="Bolsa"/>
    <s v="Aplicação de Curto Prazo"/>
  </r>
  <r>
    <d v="2021-10-11T00:00:00"/>
    <x v="1"/>
    <x v="6"/>
    <x v="3"/>
    <s v="FUN-321"/>
    <n v="42788.37"/>
    <n v="42292.02"/>
    <n v="-1.160011470406575E-2"/>
    <n v="-496.35000000000582"/>
    <x v="0"/>
    <s v="Investimento"/>
    <s v="Aguardando rentabilidade"/>
  </r>
  <r>
    <d v="2021-01-10T00:00:00"/>
    <x v="1"/>
    <x v="0"/>
    <x v="7"/>
    <s v="AÇÕ-925"/>
    <n v="1476.56"/>
    <n v="1724.62"/>
    <n v="0.16799859132036624"/>
    <n v="248.05999999999995"/>
    <x v="1"/>
    <s v="Mercado"/>
    <s v="Aplicação de Curto Prazo"/>
  </r>
  <r>
    <d v="2024-07-05T00:00:00"/>
    <x v="4"/>
    <x v="2"/>
    <x v="1"/>
    <s v="TES-865"/>
    <n v="3047.81"/>
    <n v="3455"/>
    <n v="0.13360084782187867"/>
    <n v="407.19000000000005"/>
    <x v="2"/>
    <s v="Governo"/>
    <s v="Rendimento estável"/>
  </r>
  <r>
    <d v="2022-12-31T00:00:00"/>
    <x v="0"/>
    <x v="11"/>
    <x v="6"/>
    <s v="POU-915"/>
    <n v="26742.53"/>
    <n v="31270.04"/>
    <n v="0.16929998769749915"/>
    <n v="4527.510000000002"/>
    <x v="1"/>
    <s v="Banco"/>
    <s v="Dividendos Recebidos"/>
  </r>
  <r>
    <d v="2020-01-19T00:00:00"/>
    <x v="5"/>
    <x v="0"/>
    <x v="3"/>
    <s v="FUN-654"/>
    <n v="26036.57"/>
    <n v="24180.16"/>
    <n v="-7.1300098284835522E-2"/>
    <n v="-1856.4099999999999"/>
    <x v="2"/>
    <s v="Investimento"/>
    <s v="Aguardando rentabilidade"/>
  </r>
  <r>
    <d v="2024-03-09T00:00:00"/>
    <x v="4"/>
    <x v="5"/>
    <x v="6"/>
    <s v="POU-891"/>
    <n v="29811.53"/>
    <n v="30720.78"/>
    <n v="3.0499944149126195E-2"/>
    <n v="909.25"/>
    <x v="0"/>
    <s v="Banco"/>
    <s v="Investimento de Longo Prazo"/>
  </r>
  <r>
    <d v="2021-09-25T00:00:00"/>
    <x v="1"/>
    <x v="3"/>
    <x v="6"/>
    <s v="POU-183"/>
    <n v="38662.79"/>
    <n v="45556.37"/>
    <n v="0.17830011750316005"/>
    <n v="6893.5800000000017"/>
    <x v="1"/>
    <s v="Banco"/>
    <s v="Dividendos Recebidos"/>
  </r>
  <r>
    <d v="2020-07-05T00:00:00"/>
    <x v="5"/>
    <x v="2"/>
    <x v="5"/>
    <s v="ETF-661"/>
    <n v="6537.82"/>
    <n v="6550.24"/>
    <n v="1.8997158074098206E-3"/>
    <n v="12.420000000000073"/>
    <x v="0"/>
    <s v="Bolsa"/>
    <s v="Aguardando rentabilidade"/>
  </r>
  <r>
    <d v="2023-10-22T00:00:00"/>
    <x v="2"/>
    <x v="6"/>
    <x v="5"/>
    <s v="ETF-480"/>
    <n v="1434.42"/>
    <n v="1307.76"/>
    <n v="-8.8300497762161756E-2"/>
    <n v="-126.66000000000008"/>
    <x v="2"/>
    <s v="Bolsa"/>
    <s v="Aguardando rentabilidade"/>
  </r>
  <r>
    <d v="2020-10-16T00:00:00"/>
    <x v="5"/>
    <x v="6"/>
    <x v="3"/>
    <s v="FUN-185"/>
    <n v="33313.949999999997"/>
    <n v="31145.21"/>
    <n v="-6.5100055682379254E-2"/>
    <n v="-2168.739999999998"/>
    <x v="2"/>
    <s v="Investimento"/>
    <s v="Aguardando rentabilidade"/>
  </r>
  <r>
    <d v="2022-07-07T00:00:00"/>
    <x v="0"/>
    <x v="2"/>
    <x v="7"/>
    <s v="AÇÕ-999"/>
    <n v="28744.799999999999"/>
    <n v="27830.720000000001"/>
    <n v="-3.1799838579499529E-2"/>
    <n v="-914.07999999999811"/>
    <x v="0"/>
    <s v="Mercado"/>
    <s v="Aguardando rentabilidade"/>
  </r>
  <r>
    <d v="2020-07-26T00:00:00"/>
    <x v="5"/>
    <x v="2"/>
    <x v="7"/>
    <s v="AÇÕ-855"/>
    <n v="49987.09"/>
    <n v="46423.01"/>
    <n v="-7.1300009662494751E-2"/>
    <n v="-3564.0799999999945"/>
    <x v="2"/>
    <s v="Mercado"/>
    <s v="Aguardando rentabilidade"/>
  </r>
  <r>
    <d v="2023-05-31T00:00:00"/>
    <x v="2"/>
    <x v="4"/>
    <x v="3"/>
    <s v="FUN-507"/>
    <n v="7873.46"/>
    <n v="8443.5"/>
    <n v="7.2400190005410578E-2"/>
    <n v="570.04"/>
    <x v="2"/>
    <s v="Investimento"/>
    <s v="Rendimento estável"/>
  </r>
  <r>
    <d v="2022-01-19T00:00:00"/>
    <x v="0"/>
    <x v="0"/>
    <x v="3"/>
    <s v="FUN-553"/>
    <n v="5974.11"/>
    <n v="6742.38"/>
    <n v="0.12859990860563339"/>
    <n v="768.27000000000044"/>
    <x v="2"/>
    <s v="Investimento"/>
    <s v="Rendimento estável"/>
  </r>
  <r>
    <d v="2020-01-07T00:00:00"/>
    <x v="5"/>
    <x v="0"/>
    <x v="6"/>
    <s v="POU-371"/>
    <n v="15595.21"/>
    <n v="18294.740000000002"/>
    <n v="0.17309994543196294"/>
    <n v="2699.5300000000025"/>
    <x v="1"/>
    <s v="Banco"/>
    <s v="Dividendos Recebidos"/>
  </r>
  <r>
    <d v="2025-05-19T00:00:00"/>
    <x v="3"/>
    <x v="4"/>
    <x v="2"/>
    <s v="CRI-126"/>
    <n v="10925.39"/>
    <n v="11439.98"/>
    <n v="4.7100378110072061E-2"/>
    <n v="514.59000000000015"/>
    <x v="0"/>
    <s v="Cripto"/>
    <s v="Aguardando rentabilidade"/>
  </r>
  <r>
    <d v="2021-06-01T00:00:00"/>
    <x v="1"/>
    <x v="7"/>
    <x v="7"/>
    <s v="AÇÕ-794"/>
    <n v="48359.27"/>
    <n v="47953.05"/>
    <n v="-8.4000440866868736E-3"/>
    <n v="-406.21999999999389"/>
    <x v="0"/>
    <s v="Mercado"/>
    <s v="Aguardando rentabilidade"/>
  </r>
  <r>
    <d v="2023-01-15T00:00:00"/>
    <x v="2"/>
    <x v="0"/>
    <x v="2"/>
    <s v="CRI-810"/>
    <n v="4923.0600000000004"/>
    <n v="4654.26"/>
    <n v="-5.4600187688145209E-2"/>
    <n v="-268.80000000000018"/>
    <x v="2"/>
    <s v="Cripto"/>
    <s v="Aguardando rentabilidade"/>
  </r>
  <r>
    <d v="2021-12-25T00:00:00"/>
    <x v="1"/>
    <x v="11"/>
    <x v="5"/>
    <s v="ETF-823"/>
    <n v="17631.66"/>
    <n v="19520.009999999998"/>
    <n v="0.10709995542110037"/>
    <n v="1888.3499999999985"/>
    <x v="2"/>
    <s v="Bolsa"/>
    <s v="Rendimento estável"/>
  </r>
  <r>
    <d v="2021-12-29T00:00:00"/>
    <x v="1"/>
    <x v="11"/>
    <x v="2"/>
    <s v="CRI-182"/>
    <n v="36773.06"/>
    <n v="42726.62"/>
    <n v="0.16190004312939976"/>
    <n v="5953.5600000000049"/>
    <x v="1"/>
    <s v="Cripto"/>
    <s v="Aplicação de Curto Prazo"/>
  </r>
  <r>
    <d v="2022-07-16T00:00:00"/>
    <x v="0"/>
    <x v="2"/>
    <x v="6"/>
    <s v="POU-287"/>
    <n v="2016.84"/>
    <n v="2257.85"/>
    <n v="0.11949881993613772"/>
    <n v="241.01"/>
    <x v="2"/>
    <s v="Banco"/>
    <s v="Rendimento estável"/>
  </r>
  <r>
    <d v="2021-11-29T00:00:00"/>
    <x v="1"/>
    <x v="8"/>
    <x v="5"/>
    <s v="ETF-942"/>
    <n v="27386.84"/>
    <n v="26844.58"/>
    <n v="-1.9800020739888152E-2"/>
    <n v="-542.2599999999984"/>
    <x v="0"/>
    <s v="Bolsa"/>
    <s v="Aguardando rentabilidade"/>
  </r>
  <r>
    <d v="2020-05-12T00:00:00"/>
    <x v="5"/>
    <x v="4"/>
    <x v="1"/>
    <s v="TES-593"/>
    <n v="36011.339999999997"/>
    <n v="41542.68"/>
    <n v="0.15359994934928842"/>
    <n v="5531.3400000000038"/>
    <x v="1"/>
    <s v="Governo"/>
    <s v="Dividendos Recebidos"/>
  </r>
  <r>
    <d v="2023-07-28T00:00:00"/>
    <x v="2"/>
    <x v="2"/>
    <x v="5"/>
    <s v="ETF-668"/>
    <n v="41432.980000000003"/>
    <n v="45742.01"/>
    <n v="0.10400000193082898"/>
    <n v="4309.0299999999988"/>
    <x v="2"/>
    <s v="Bolsa"/>
    <s v="Rendimento estável"/>
  </r>
  <r>
    <d v="2024-07-09T00:00:00"/>
    <x v="4"/>
    <x v="2"/>
    <x v="5"/>
    <s v="ETF-356"/>
    <n v="40404.730000000003"/>
    <n v="44186.61"/>
    <n v="9.3599932483152265E-2"/>
    <n v="3781.8799999999974"/>
    <x v="2"/>
    <s v="Bolsa"/>
    <s v="Rendimento estável"/>
  </r>
  <r>
    <d v="2022-08-02T00:00:00"/>
    <x v="0"/>
    <x v="10"/>
    <x v="6"/>
    <s v="POU-466"/>
    <n v="18454.240000000002"/>
    <n v="21584.080000000002"/>
    <n v="0.16960004855252775"/>
    <n v="3129.84"/>
    <x v="1"/>
    <s v="Banco"/>
    <s v="Dividendos Recebidos"/>
  </r>
  <r>
    <d v="2020-11-12T00:00:00"/>
    <x v="5"/>
    <x v="8"/>
    <x v="0"/>
    <s v="REN-975"/>
    <n v="3004"/>
    <n v="3080.3"/>
    <n v="2.5399467376830954E-2"/>
    <n v="76.300000000000182"/>
    <x v="0"/>
    <s v="Banco"/>
    <s v="Investimento de Longo Prazo"/>
  </r>
  <r>
    <d v="2024-10-05T00:00:00"/>
    <x v="4"/>
    <x v="6"/>
    <x v="0"/>
    <s v="REN-235"/>
    <n v="5147.1499999999996"/>
    <n v="5458.55"/>
    <n v="6.0499499723147873E-2"/>
    <n v="311.40000000000055"/>
    <x v="0"/>
    <s v="Banco"/>
    <s v="Investimento de Longo Prazo"/>
  </r>
  <r>
    <d v="2024-10-25T00:00:00"/>
    <x v="4"/>
    <x v="6"/>
    <x v="4"/>
    <s v="IMÓ-906"/>
    <n v="2339.5300000000002"/>
    <n v="2643.2"/>
    <n v="0.12979957512833756"/>
    <n v="303.66999999999962"/>
    <x v="2"/>
    <s v="Imobiliário"/>
    <s v="Rendimento estável"/>
  </r>
  <r>
    <d v="2021-07-07T00:00:00"/>
    <x v="1"/>
    <x v="2"/>
    <x v="0"/>
    <s v="REN-142"/>
    <n v="1457.52"/>
    <n v="1378.09"/>
    <n v="-5.4496679290850253E-2"/>
    <n v="-79.430000000000064"/>
    <x v="0"/>
    <s v="Banco"/>
    <s v="Investimento de Longo Prazo"/>
  </r>
  <r>
    <d v="2021-09-18T00:00:00"/>
    <x v="1"/>
    <x v="3"/>
    <x v="7"/>
    <s v="AÇÕ-677"/>
    <n v="21870.09"/>
    <n v="23809.97"/>
    <n v="8.8700137950964125E-2"/>
    <n v="1939.880000000001"/>
    <x v="2"/>
    <s v="Mercado"/>
    <s v="Rendimento estável"/>
  </r>
  <r>
    <d v="2022-12-02T00:00:00"/>
    <x v="0"/>
    <x v="11"/>
    <x v="7"/>
    <s v="AÇÕ-189"/>
    <n v="6686.42"/>
    <n v="7606.47"/>
    <n v="0.1375997918168467"/>
    <n v="920.05000000000018"/>
    <x v="2"/>
    <s v="Mercado"/>
    <s v="Rendimento estável"/>
  </r>
  <r>
    <d v="2023-05-14T00:00:00"/>
    <x v="2"/>
    <x v="4"/>
    <x v="5"/>
    <s v="ETF-100"/>
    <n v="45115.43"/>
    <n v="51481.22"/>
    <n v="0.14110006266148856"/>
    <n v="6365.7900000000009"/>
    <x v="2"/>
    <s v="Bolsa"/>
    <s v="Rendimento estável"/>
  </r>
  <r>
    <d v="2021-11-04T00:00:00"/>
    <x v="1"/>
    <x v="8"/>
    <x v="7"/>
    <s v="AÇÕ-472"/>
    <n v="44256.14"/>
    <n v="49053.51"/>
    <n v="0.10840009996353055"/>
    <n v="4797.3700000000026"/>
    <x v="2"/>
    <s v="Mercado"/>
    <s v="Rendimento estável"/>
  </r>
  <r>
    <d v="2023-03-26T00:00:00"/>
    <x v="2"/>
    <x v="5"/>
    <x v="2"/>
    <s v="CRI-576"/>
    <n v="40611.300000000003"/>
    <n v="37029.379999999997"/>
    <n v="-8.8200082243119662E-2"/>
    <n v="-3581.9200000000055"/>
    <x v="2"/>
    <s v="Cripto"/>
    <s v="Aguardando rentabilidade"/>
  </r>
  <r>
    <d v="2020-05-04T00:00:00"/>
    <x v="5"/>
    <x v="4"/>
    <x v="7"/>
    <s v="AÇÕ-837"/>
    <n v="47288.87"/>
    <n v="45870.2"/>
    <n v="-3.000008247183757E-2"/>
    <n v="-1418.6700000000055"/>
    <x v="0"/>
    <s v="Mercado"/>
    <s v="Aguardando rentabilidade"/>
  </r>
  <r>
    <d v="2022-07-31T00:00:00"/>
    <x v="0"/>
    <x v="2"/>
    <x v="7"/>
    <s v="AÇÕ-370"/>
    <n v="32721.439999999999"/>
    <n v="31703.8"/>
    <n v="-3.1100098284183076E-2"/>
    <n v="-1017.6399999999994"/>
    <x v="0"/>
    <s v="Mercado"/>
    <s v="Aguardando rentabilidade"/>
  </r>
  <r>
    <d v="2021-01-25T00:00:00"/>
    <x v="1"/>
    <x v="0"/>
    <x v="0"/>
    <s v="REN-368"/>
    <n v="27677.69"/>
    <n v="29163.98"/>
    <n v="5.3699929437752966E-2"/>
    <n v="1486.2900000000009"/>
    <x v="0"/>
    <s v="Banco"/>
    <s v="Investimento de Longo Prazo"/>
  </r>
  <r>
    <d v="2020-02-23T00:00:00"/>
    <x v="5"/>
    <x v="1"/>
    <x v="1"/>
    <s v="TES-608"/>
    <n v="11616.43"/>
    <n v="13562.18"/>
    <n v="0.16749982567794064"/>
    <n v="1945.75"/>
    <x v="1"/>
    <s v="Governo"/>
    <s v="Dividendos Recebidos"/>
  </r>
  <r>
    <d v="2021-10-08T00:00:00"/>
    <x v="1"/>
    <x v="6"/>
    <x v="2"/>
    <s v="CRI-280"/>
    <n v="46708.05"/>
    <n v="46082.16"/>
    <n v="-1.3400045602417558E-2"/>
    <n v="-625.88999999999942"/>
    <x v="0"/>
    <s v="Cripto"/>
    <s v="Aguardando rentabilidade"/>
  </r>
  <r>
    <d v="2021-04-09T00:00:00"/>
    <x v="1"/>
    <x v="9"/>
    <x v="0"/>
    <s v="REN-676"/>
    <n v="31089.18"/>
    <n v="37080.06"/>
    <n v="0.19269983962265963"/>
    <n v="5990.8799999999974"/>
    <x v="1"/>
    <s v="Banco"/>
    <s v="Dividendos Recebidos"/>
  </r>
  <r>
    <d v="2024-10-24T00:00:00"/>
    <x v="4"/>
    <x v="6"/>
    <x v="1"/>
    <s v="TES-453"/>
    <n v="22659.58"/>
    <n v="26455.06"/>
    <n v="0.1675000154460056"/>
    <n v="3795.4799999999996"/>
    <x v="1"/>
    <s v="Governo"/>
    <s v="Dividendos Recebidos"/>
  </r>
  <r>
    <d v="2020-12-18T00:00:00"/>
    <x v="5"/>
    <x v="11"/>
    <x v="1"/>
    <s v="TES-944"/>
    <n v="36054.120000000003"/>
    <n v="40441.910000000003"/>
    <n v="0.12170009973894802"/>
    <n v="4387.7900000000009"/>
    <x v="2"/>
    <s v="Governo"/>
    <s v="Rendimento estável"/>
  </r>
  <r>
    <d v="2023-05-13T00:00:00"/>
    <x v="2"/>
    <x v="4"/>
    <x v="4"/>
    <s v="IMÓ-673"/>
    <n v="3288.58"/>
    <n v="3582.91"/>
    <n v="8.9500635532661493E-2"/>
    <n v="294.32999999999993"/>
    <x v="2"/>
    <s v="Imobiliário"/>
    <s v="Rendimento estável"/>
  </r>
  <r>
    <d v="2025-06-04T00:00:00"/>
    <x v="3"/>
    <x v="7"/>
    <x v="0"/>
    <s v="REN-161"/>
    <n v="49191.92"/>
    <n v="45595.99"/>
    <n v="-7.3100013172895065E-2"/>
    <n v="-3595.9300000000003"/>
    <x v="0"/>
    <s v="Banco"/>
    <s v="Investimento de Longo Prazo"/>
  </r>
  <r>
    <d v="2021-01-03T00:00:00"/>
    <x v="1"/>
    <x v="0"/>
    <x v="2"/>
    <s v="CRI-734"/>
    <n v="40634.839999999997"/>
    <n v="41065.57"/>
    <n v="1.0600017128159068E-2"/>
    <n v="430.7300000000032"/>
    <x v="0"/>
    <s v="Cripto"/>
    <s v="Aguardando rentabilidade"/>
  </r>
  <r>
    <d v="2023-06-02T00:00:00"/>
    <x v="2"/>
    <x v="7"/>
    <x v="3"/>
    <s v="FUN-586"/>
    <n v="10047.02"/>
    <n v="10192.700000000001"/>
    <n v="1.4499821837719074E-2"/>
    <n v="145.68000000000029"/>
    <x v="0"/>
    <s v="Investimento"/>
    <s v="Aguardando rentabilidade"/>
  </r>
  <r>
    <d v="2023-09-26T00:00:00"/>
    <x v="2"/>
    <x v="3"/>
    <x v="1"/>
    <s v="TES-889"/>
    <n v="15141.58"/>
    <n v="15689.71"/>
    <n v="3.6200317272041573E-2"/>
    <n v="548.1299999999992"/>
    <x v="0"/>
    <s v="Governo"/>
    <s v="Investimento de Longo Prazo"/>
  </r>
  <r>
    <d v="2025-08-28T00:00:00"/>
    <x v="3"/>
    <x v="10"/>
    <x v="2"/>
    <s v="CRI-939"/>
    <n v="27071.63"/>
    <n v="29340.23"/>
    <n v="8.3799904180132431E-2"/>
    <n v="2268.5999999999985"/>
    <x v="2"/>
    <s v="Cripto"/>
    <s v="Rendimento estável"/>
  </r>
  <r>
    <d v="2025-05-09T00:00:00"/>
    <x v="3"/>
    <x v="4"/>
    <x v="5"/>
    <s v="ETF-420"/>
    <n v="24719.94"/>
    <n v="29256.05"/>
    <n v="0.18350004085770438"/>
    <n v="4536.1100000000006"/>
    <x v="1"/>
    <s v="Bolsa"/>
    <s v="Aplicação de Curto Prazo"/>
  </r>
  <r>
    <d v="2022-03-06T00:00:00"/>
    <x v="0"/>
    <x v="5"/>
    <x v="6"/>
    <s v="POU-462"/>
    <n v="22867.86"/>
    <n v="22812.98"/>
    <n v="-2.3998747587225485E-3"/>
    <n v="-54.880000000001019"/>
    <x v="0"/>
    <s v="Banco"/>
    <s v="Investimento de Longo Prazo"/>
  </r>
  <r>
    <d v="2021-03-22T00:00:00"/>
    <x v="1"/>
    <x v="5"/>
    <x v="5"/>
    <s v="ETF-762"/>
    <n v="41221.199999999997"/>
    <n v="47070.49"/>
    <n v="0.14190004172610213"/>
    <n v="5849.2900000000009"/>
    <x v="2"/>
    <s v="Bolsa"/>
    <s v="Rendimento estável"/>
  </r>
  <r>
    <d v="2023-11-17T00:00:00"/>
    <x v="2"/>
    <x v="8"/>
    <x v="3"/>
    <s v="FUN-973"/>
    <n v="16543.5"/>
    <n v="18576.7"/>
    <n v="0.12290023271979936"/>
    <n v="2033.2000000000007"/>
    <x v="2"/>
    <s v="Investimento"/>
    <s v="Rendimento estável"/>
  </r>
  <r>
    <d v="2024-07-16T00:00:00"/>
    <x v="4"/>
    <x v="2"/>
    <x v="7"/>
    <s v="AÇÕ-837"/>
    <n v="33421.5"/>
    <n v="38167.35"/>
    <n v="0.14199991023742198"/>
    <n v="4745.8499999999985"/>
    <x v="2"/>
    <s v="Mercado"/>
    <s v="Rendimento estável"/>
  </r>
  <r>
    <d v="2025-03-19T00:00:00"/>
    <x v="3"/>
    <x v="5"/>
    <x v="7"/>
    <s v="AÇÕ-530"/>
    <n v="38502.720000000001"/>
    <n v="41917.910000000003"/>
    <n v="8.8699967171150557E-2"/>
    <n v="3415.1900000000023"/>
    <x v="2"/>
    <s v="Mercado"/>
    <s v="Rendimento estável"/>
  </r>
  <r>
    <d v="2023-04-02T00:00:00"/>
    <x v="2"/>
    <x v="9"/>
    <x v="6"/>
    <s v="POU-491"/>
    <n v="34623.129999999997"/>
    <n v="39799.29"/>
    <n v="0.14950005964221039"/>
    <n v="5176.1600000000035"/>
    <x v="2"/>
    <s v="Banco"/>
    <s v="Rendimento estável"/>
  </r>
  <r>
    <d v="2023-03-14T00:00:00"/>
    <x v="2"/>
    <x v="5"/>
    <x v="0"/>
    <s v="REN-384"/>
    <n v="3304.37"/>
    <n v="3242.58"/>
    <n v="-1.8699479779806731E-2"/>
    <n v="-61.789999999999964"/>
    <x v="0"/>
    <s v="Banco"/>
    <s v="Investimento de Longo Prazo"/>
  </r>
  <r>
    <d v="2023-04-09T00:00:00"/>
    <x v="2"/>
    <x v="9"/>
    <x v="5"/>
    <s v="ETF-462"/>
    <n v="10914.12"/>
    <n v="10700.2"/>
    <n v="-1.9600297596141517E-2"/>
    <n v="-213.92000000000007"/>
    <x v="0"/>
    <s v="Bolsa"/>
    <s v="Aguardando rentabilidade"/>
  </r>
  <r>
    <d v="2021-09-27T00:00:00"/>
    <x v="1"/>
    <x v="3"/>
    <x v="0"/>
    <s v="REN-315"/>
    <n v="5589.57"/>
    <n v="6260.32"/>
    <n v="0.12000028624742154"/>
    <n v="670.75"/>
    <x v="2"/>
    <s v="Banco"/>
    <s v="Rendimento estável"/>
  </r>
  <r>
    <d v="2024-09-26T00:00:00"/>
    <x v="4"/>
    <x v="3"/>
    <x v="5"/>
    <s v="ETF-935"/>
    <n v="6858.2"/>
    <n v="8214.07"/>
    <n v="0.19770056282989704"/>
    <n v="1355.87"/>
    <x v="1"/>
    <s v="Bolsa"/>
    <s v="Aplicação de Curto Prazo"/>
  </r>
  <r>
    <d v="2020-10-29T00:00:00"/>
    <x v="5"/>
    <x v="6"/>
    <x v="0"/>
    <s v="REN-768"/>
    <n v="48420.88"/>
    <n v="44755.42"/>
    <n v="-7.5699987278215503E-2"/>
    <n v="-3665.4599999999991"/>
    <x v="0"/>
    <s v="Banco"/>
    <s v="Investimento de Longo Prazo"/>
  </r>
  <r>
    <d v="2020-09-16T00:00:00"/>
    <x v="5"/>
    <x v="3"/>
    <x v="2"/>
    <s v="CRI-314"/>
    <n v="12247.53"/>
    <n v="11952.36"/>
    <n v="-2.4100369625548995E-2"/>
    <n v="-295.17000000000007"/>
    <x v="0"/>
    <s v="Cripto"/>
    <s v="Aguardando rentabilidade"/>
  </r>
  <r>
    <d v="2020-07-30T00:00:00"/>
    <x v="5"/>
    <x v="2"/>
    <x v="2"/>
    <s v="CRI-900"/>
    <n v="14623.16"/>
    <n v="15772.54"/>
    <n v="7.85999742873634E-2"/>
    <n v="1149.380000000001"/>
    <x v="2"/>
    <s v="Cripto"/>
    <s v="Rendimento estável"/>
  </r>
  <r>
    <d v="2024-02-08T00:00:00"/>
    <x v="4"/>
    <x v="1"/>
    <x v="3"/>
    <s v="FUN-146"/>
    <n v="46513.11"/>
    <n v="52462.14"/>
    <n v="0.1279000694642865"/>
    <n v="5949.0299999999988"/>
    <x v="2"/>
    <s v="Investimento"/>
    <s v="Rendimento estável"/>
  </r>
  <r>
    <d v="2024-12-20T00:00:00"/>
    <x v="4"/>
    <x v="11"/>
    <x v="1"/>
    <s v="TES-948"/>
    <n v="34775.18"/>
    <n v="38294.43"/>
    <n v="0.10120005130095661"/>
    <n v="3519.25"/>
    <x v="2"/>
    <s v="Governo"/>
    <s v="Rendimento estável"/>
  </r>
  <r>
    <d v="2022-07-29T00:00:00"/>
    <x v="0"/>
    <x v="2"/>
    <x v="1"/>
    <s v="TES-299"/>
    <n v="22296.95"/>
    <n v="25572.37"/>
    <n v="0.14689991231984637"/>
    <n v="3275.4199999999983"/>
    <x v="2"/>
    <s v="Governo"/>
    <s v="Rendimento estável"/>
  </r>
  <r>
    <d v="2021-07-24T00:00:00"/>
    <x v="1"/>
    <x v="2"/>
    <x v="7"/>
    <s v="AÇÕ-450"/>
    <n v="29134.75"/>
    <n v="30084.54"/>
    <n v="3.2599902178669829E-2"/>
    <n v="949.79000000000087"/>
    <x v="0"/>
    <s v="Mercado"/>
    <s v="Aguardando rentabilidade"/>
  </r>
  <r>
    <d v="2020-04-03T00:00:00"/>
    <x v="5"/>
    <x v="9"/>
    <x v="6"/>
    <s v="POU-681"/>
    <n v="7892.9"/>
    <n v="7131.24"/>
    <n v="-9.6499385523698494E-2"/>
    <n v="-761.65999999999985"/>
    <x v="0"/>
    <s v="Banco"/>
    <s v="Investimento de Longo Prazo"/>
  </r>
  <r>
    <d v="2025-08-15T00:00:00"/>
    <x v="3"/>
    <x v="10"/>
    <x v="4"/>
    <s v="IMÓ-103"/>
    <n v="36065.35"/>
    <n v="38481.730000000003"/>
    <n v="6.7000042977539517E-2"/>
    <n v="2416.3800000000047"/>
    <x v="0"/>
    <s v="Imobiliário"/>
    <s v="Aguardando rentabilidade"/>
  </r>
  <r>
    <d v="2022-01-23T00:00:00"/>
    <x v="0"/>
    <x v="0"/>
    <x v="3"/>
    <s v="FUN-866"/>
    <n v="42814.98"/>
    <n v="45490.92"/>
    <n v="6.2500087586167152E-2"/>
    <n v="2675.9399999999951"/>
    <x v="0"/>
    <s v="Investimento"/>
    <s v="Aguardando rentabilidade"/>
  </r>
  <r>
    <d v="2021-11-21T00:00:00"/>
    <x v="1"/>
    <x v="8"/>
    <x v="4"/>
    <s v="IMÓ-948"/>
    <n v="33890.19"/>
    <n v="35615.199999999997"/>
    <n v="5.0899980200760003E-2"/>
    <n v="1725.0099999999948"/>
    <x v="0"/>
    <s v="Imobiliário"/>
    <s v="Aguardando rentabilidade"/>
  </r>
  <r>
    <d v="2020-07-13T00:00:00"/>
    <x v="5"/>
    <x v="2"/>
    <x v="6"/>
    <s v="POU-506"/>
    <n v="44627.28"/>
    <n v="48460.76"/>
    <n v="8.5899924888991744E-2"/>
    <n v="3833.4800000000032"/>
    <x v="2"/>
    <s v="Banco"/>
    <s v="Rendimento estável"/>
  </r>
  <r>
    <d v="2025-06-22T00:00:00"/>
    <x v="3"/>
    <x v="7"/>
    <x v="5"/>
    <s v="ETF-630"/>
    <n v="31238.41"/>
    <n v="28486.31"/>
    <n v="-8.8099874481447626E-2"/>
    <n v="-2752.0999999999985"/>
    <x v="2"/>
    <s v="Bolsa"/>
    <s v="Aguardando rentabilidade"/>
  </r>
  <r>
    <d v="2021-03-04T00:00:00"/>
    <x v="1"/>
    <x v="5"/>
    <x v="3"/>
    <s v="FUN-200"/>
    <n v="49847.69"/>
    <n v="48028.25"/>
    <n v="-3.6499986258139591E-2"/>
    <n v="-1819.4400000000023"/>
    <x v="0"/>
    <s v="Investimento"/>
    <s v="Aguardando rentabilidade"/>
  </r>
  <r>
    <d v="2023-08-14T00:00:00"/>
    <x v="2"/>
    <x v="10"/>
    <x v="4"/>
    <s v="IMÓ-323"/>
    <n v="26387.91"/>
    <n v="29338.080000000002"/>
    <n v="0.11180006298338906"/>
    <n v="2950.1700000000019"/>
    <x v="2"/>
    <s v="Imobiliário"/>
    <s v="Rendimento estável"/>
  </r>
  <r>
    <d v="2024-10-13T00:00:00"/>
    <x v="4"/>
    <x v="6"/>
    <x v="1"/>
    <s v="TES-727"/>
    <n v="27752.6"/>
    <n v="33072.769999999997"/>
    <n v="0.19169987676830275"/>
    <n v="5320.1699999999983"/>
    <x v="1"/>
    <s v="Governo"/>
    <s v="Dividendos Recebidos"/>
  </r>
  <r>
    <d v="2025-02-27T00:00:00"/>
    <x v="3"/>
    <x v="1"/>
    <x v="6"/>
    <s v="POU-290"/>
    <n v="35132.559999999998"/>
    <n v="41790.18"/>
    <n v="0.18949999658436514"/>
    <n v="6657.6200000000026"/>
    <x v="1"/>
    <s v="Banco"/>
    <s v="Dividendos Recebidos"/>
  </r>
  <r>
    <d v="2022-05-11T00:00:00"/>
    <x v="0"/>
    <x v="4"/>
    <x v="0"/>
    <s v="REN-861"/>
    <n v="38566.54"/>
    <n v="44937.73"/>
    <n v="0.16519993756245704"/>
    <n v="6371.1900000000023"/>
    <x v="1"/>
    <s v="Banco"/>
    <s v="Dividendos Recebidos"/>
  </r>
  <r>
    <d v="2022-08-24T00:00:00"/>
    <x v="0"/>
    <x v="10"/>
    <x v="7"/>
    <s v="AÇÕ-726"/>
    <n v="41043.97"/>
    <n v="43420.42"/>
    <n v="5.7900100794343164E-2"/>
    <n v="2376.4499999999971"/>
    <x v="0"/>
    <s v="Mercado"/>
    <s v="Aguardando rentabilidade"/>
  </r>
  <r>
    <d v="2021-12-12T00:00:00"/>
    <x v="1"/>
    <x v="11"/>
    <x v="3"/>
    <s v="FUN-263"/>
    <n v="12333.5"/>
    <n v="13343.61"/>
    <n v="8.1899704058053316E-2"/>
    <n v="1010.1100000000006"/>
    <x v="2"/>
    <s v="Investimento"/>
    <s v="Rendimento estável"/>
  </r>
  <r>
    <d v="2024-04-03T00:00:00"/>
    <x v="4"/>
    <x v="9"/>
    <x v="6"/>
    <s v="POU-486"/>
    <n v="30942.35"/>
    <n v="35224.769999999997"/>
    <n v="0.13839995992547427"/>
    <n v="4282.4199999999983"/>
    <x v="2"/>
    <s v="Banco"/>
    <s v="Rendimento estável"/>
  </r>
  <r>
    <d v="2023-09-17T00:00:00"/>
    <x v="2"/>
    <x v="3"/>
    <x v="4"/>
    <s v="IMÓ-274"/>
    <n v="41405.75"/>
    <n v="40118.03"/>
    <n v="-3.1100028377701192E-2"/>
    <n v="-1287.7200000000012"/>
    <x v="0"/>
    <s v="Imobiliário"/>
    <s v="Aguardando rentabilidade"/>
  </r>
  <r>
    <d v="2024-12-28T00:00:00"/>
    <x v="4"/>
    <x v="11"/>
    <x v="5"/>
    <s v="ETF-909"/>
    <n v="11328.51"/>
    <n v="12196.27"/>
    <n v="7.6599658737115495E-2"/>
    <n v="867.76000000000022"/>
    <x v="2"/>
    <s v="Bolsa"/>
    <s v="Rendimento estável"/>
  </r>
  <r>
    <d v="2022-10-18T00:00:00"/>
    <x v="0"/>
    <x v="6"/>
    <x v="3"/>
    <s v="FUN-882"/>
    <n v="42990.68"/>
    <n v="45406.76"/>
    <n v="5.6200088019077665E-2"/>
    <n v="2416.0800000000017"/>
    <x v="0"/>
    <s v="Investimento"/>
    <s v="Aguardando rentabilidade"/>
  </r>
  <r>
    <d v="2024-06-25T00:00:00"/>
    <x v="4"/>
    <x v="7"/>
    <x v="2"/>
    <s v="CRI-653"/>
    <n v="28244.880000000001"/>
    <n v="31574.95"/>
    <n v="0.11789995213291753"/>
    <n v="3330.0699999999997"/>
    <x v="2"/>
    <s v="Cripto"/>
    <s v="Rendimento estável"/>
  </r>
  <r>
    <d v="2025-04-25T00:00:00"/>
    <x v="3"/>
    <x v="9"/>
    <x v="5"/>
    <s v="ETF-612"/>
    <n v="49883.89"/>
    <n v="47788.77"/>
    <n v="-4.1999932242653942E-2"/>
    <n v="-2095.1200000000026"/>
    <x v="0"/>
    <s v="Bolsa"/>
    <s v="Aguardando rentabilidade"/>
  </r>
  <r>
    <d v="2020-03-16T00:00:00"/>
    <x v="5"/>
    <x v="5"/>
    <x v="2"/>
    <s v="CRI-466"/>
    <n v="38083.61"/>
    <n v="42935.46"/>
    <n v="0.12739994974215937"/>
    <n v="4851.8499999999985"/>
    <x v="2"/>
    <s v="Cripto"/>
    <s v="Rendimento estável"/>
  </r>
  <r>
    <d v="2025-02-17T00:00:00"/>
    <x v="3"/>
    <x v="1"/>
    <x v="1"/>
    <s v="TES-909"/>
    <n v="34232.65"/>
    <n v="39449.71"/>
    <n v="0.15240012093717539"/>
    <n v="5217.0599999999977"/>
    <x v="1"/>
    <s v="Governo"/>
    <s v="Dividendos Recebidos"/>
  </r>
  <r>
    <d v="2021-11-23T00:00:00"/>
    <x v="1"/>
    <x v="8"/>
    <x v="5"/>
    <s v="ETF-582"/>
    <n v="20409.259999999998"/>
    <n v="19952.09"/>
    <n v="-2.2400126217217004E-2"/>
    <n v="-457.16999999999825"/>
    <x v="0"/>
    <s v="Bolsa"/>
    <s v="Aguardando rentabilidade"/>
  </r>
  <r>
    <d v="2022-01-09T00:00:00"/>
    <x v="0"/>
    <x v="0"/>
    <x v="4"/>
    <s v="IMÓ-661"/>
    <n v="36571.129999999997"/>
    <n v="38326.54"/>
    <n v="4.7999884061553567E-2"/>
    <n v="1755.4100000000035"/>
    <x v="0"/>
    <s v="Imobiliário"/>
    <s v="Aguardando rentabilidade"/>
  </r>
  <r>
    <d v="2023-10-14T00:00:00"/>
    <x v="2"/>
    <x v="6"/>
    <x v="0"/>
    <s v="REN-569"/>
    <n v="12271.51"/>
    <n v="14660.77"/>
    <n v="0.19469975577577658"/>
    <n v="2389.2600000000002"/>
    <x v="1"/>
    <s v="Banco"/>
    <s v="Dividendos Recebidos"/>
  </r>
  <r>
    <d v="2023-03-06T00:00:00"/>
    <x v="2"/>
    <x v="5"/>
    <x v="2"/>
    <s v="CRI-562"/>
    <n v="21984.5"/>
    <n v="20144.400000000001"/>
    <n v="-8.3699879460528939E-2"/>
    <n v="-1840.0999999999985"/>
    <x v="2"/>
    <s v="Cripto"/>
    <s v="Aguardando rentabilidade"/>
  </r>
  <r>
    <d v="2021-02-02T00:00:00"/>
    <x v="1"/>
    <x v="1"/>
    <x v="1"/>
    <s v="TES-827"/>
    <n v="32123.81"/>
    <n v="31773.66"/>
    <n v="-1.0900014662021767E-2"/>
    <n v="-350.15000000000146"/>
    <x v="0"/>
    <s v="Governo"/>
    <s v="Investimento de Longo Prazo"/>
  </r>
  <r>
    <d v="2024-10-31T00:00:00"/>
    <x v="4"/>
    <x v="6"/>
    <x v="3"/>
    <s v="FUN-311"/>
    <n v="47810.75"/>
    <n v="52797.41"/>
    <n v="0.10429997437814725"/>
    <n v="4986.6600000000035"/>
    <x v="2"/>
    <s v="Investimento"/>
    <s v="Rendimento estável"/>
  </r>
  <r>
    <d v="2023-06-16T00:00:00"/>
    <x v="2"/>
    <x v="7"/>
    <x v="2"/>
    <s v="CRI-422"/>
    <n v="38305.79"/>
    <n v="36107.040000000001"/>
    <n v="-5.7399938755994848E-2"/>
    <n v="-2198.75"/>
    <x v="2"/>
    <s v="Cripto"/>
    <s v="Aguardando rentabilidade"/>
  </r>
  <r>
    <d v="2022-05-23T00:00:00"/>
    <x v="0"/>
    <x v="4"/>
    <x v="4"/>
    <s v="IMÓ-249"/>
    <n v="9835.81"/>
    <n v="10466.290000000001"/>
    <n v="6.4100465543763183E-2"/>
    <n v="630.48000000000138"/>
    <x v="0"/>
    <s v="Imobiliário"/>
    <s v="Aguardando rentabilidade"/>
  </r>
  <r>
    <d v="2021-04-23T00:00:00"/>
    <x v="1"/>
    <x v="9"/>
    <x v="4"/>
    <s v="IMÓ-856"/>
    <n v="19561.18"/>
    <n v="20650.740000000002"/>
    <n v="5.5700116250655698E-2"/>
    <n v="1089.5600000000013"/>
    <x v="0"/>
    <s v="Imobiliário"/>
    <s v="Aguardando rentabilidade"/>
  </r>
  <r>
    <d v="2022-05-19T00:00:00"/>
    <x v="0"/>
    <x v="4"/>
    <x v="4"/>
    <s v="IMÓ-474"/>
    <n v="39333.32"/>
    <n v="38774.79"/>
    <n v="-1.4199920067769486E-2"/>
    <n v="-558.52999999999884"/>
    <x v="0"/>
    <s v="Imobiliário"/>
    <s v="Aguardando rentabilidade"/>
  </r>
  <r>
    <d v="2021-12-16T00:00:00"/>
    <x v="1"/>
    <x v="11"/>
    <x v="4"/>
    <s v="IMÓ-502"/>
    <n v="19390.37"/>
    <n v="22525.79"/>
    <n v="0.16169985410283569"/>
    <n v="3135.4200000000019"/>
    <x v="1"/>
    <s v="Imobiliário"/>
    <s v="Aplicação de Curto Prazo"/>
  </r>
  <r>
    <d v="2020-04-16T00:00:00"/>
    <x v="5"/>
    <x v="9"/>
    <x v="7"/>
    <s v="AÇÕ-547"/>
    <n v="22115.95"/>
    <n v="20842.07"/>
    <n v="-5.7600057876781283E-2"/>
    <n v="-1273.880000000001"/>
    <x v="2"/>
    <s v="Mercado"/>
    <s v="Aguardando rentabilidade"/>
  </r>
  <r>
    <d v="2025-04-28T00:00:00"/>
    <x v="3"/>
    <x v="9"/>
    <x v="5"/>
    <s v="ETF-686"/>
    <n v="10165.6"/>
    <n v="11391.57"/>
    <n v="0.12059986621547172"/>
    <n v="1225.9699999999993"/>
    <x v="2"/>
    <s v="Bolsa"/>
    <s v="Rendimento estável"/>
  </r>
  <r>
    <d v="2021-06-18T00:00:00"/>
    <x v="1"/>
    <x v="7"/>
    <x v="0"/>
    <s v="REN-481"/>
    <n v="35469.71"/>
    <n v="34916.379999999997"/>
    <n v="-1.5600071159307526E-2"/>
    <n v="-553.33000000000175"/>
    <x v="0"/>
    <s v="Banco"/>
    <s v="Investimento de Longo Prazo"/>
  </r>
  <r>
    <d v="2025-04-25T00:00:00"/>
    <x v="3"/>
    <x v="9"/>
    <x v="5"/>
    <s v="ETF-305"/>
    <n v="6299.63"/>
    <n v="7449.94"/>
    <n v="0.18259961299314395"/>
    <n v="1150.3099999999995"/>
    <x v="1"/>
    <s v="Bolsa"/>
    <s v="Aplicação de Curto Prazo"/>
  </r>
  <r>
    <d v="2021-12-15T00:00:00"/>
    <x v="1"/>
    <x v="11"/>
    <x v="0"/>
    <s v="REN-954"/>
    <n v="43610.28"/>
    <n v="41669.620000000003"/>
    <n v="-4.4500058243148087E-2"/>
    <n v="-1940.6599999999962"/>
    <x v="0"/>
    <s v="Banco"/>
    <s v="Investimento de Longo Prazo"/>
  </r>
  <r>
    <d v="2022-02-07T00:00:00"/>
    <x v="0"/>
    <x v="1"/>
    <x v="6"/>
    <s v="POU-518"/>
    <n v="49559.82"/>
    <n v="55368.23"/>
    <n v="0.11719998175941727"/>
    <n v="5808.4100000000035"/>
    <x v="2"/>
    <s v="Banco"/>
    <s v="Rendimento estável"/>
  </r>
  <r>
    <d v="2020-10-25T00:00:00"/>
    <x v="5"/>
    <x v="6"/>
    <x v="3"/>
    <s v="FUN-534"/>
    <n v="30515.55"/>
    <n v="30842.07"/>
    <n v="1.0700118464192861E-2"/>
    <n v="326.52000000000044"/>
    <x v="0"/>
    <s v="Investimento"/>
    <s v="Aguardando rentabilidade"/>
  </r>
  <r>
    <d v="2023-05-07T00:00:00"/>
    <x v="2"/>
    <x v="4"/>
    <x v="0"/>
    <s v="REN-876"/>
    <n v="25326.31"/>
    <n v="26782.57"/>
    <n v="5.7499888455917907E-2"/>
    <n v="1456.2599999999984"/>
    <x v="0"/>
    <s v="Banco"/>
    <s v="Investimento de Longo Prazo"/>
  </r>
  <r>
    <d v="2020-05-10T00:00:00"/>
    <x v="5"/>
    <x v="4"/>
    <x v="1"/>
    <s v="TES-517"/>
    <n v="48055.75"/>
    <n v="50602.7"/>
    <n v="5.2999901156469249E-2"/>
    <n v="2546.9499999999971"/>
    <x v="0"/>
    <s v="Governo"/>
    <s v="Investimento de Longo Prazo"/>
  </r>
  <r>
    <d v="2024-10-08T00:00:00"/>
    <x v="4"/>
    <x v="6"/>
    <x v="2"/>
    <s v="CRI-423"/>
    <n v="34773.919999999998"/>
    <n v="38515.589999999997"/>
    <n v="0.10759989095275996"/>
    <n v="3741.6699999999983"/>
    <x v="2"/>
    <s v="Cripto"/>
    <s v="Rendimento estável"/>
  </r>
  <r>
    <d v="2021-11-03T00:00:00"/>
    <x v="1"/>
    <x v="8"/>
    <x v="0"/>
    <s v="REN-728"/>
    <n v="40964.800000000003"/>
    <n v="38334.86"/>
    <n v="-6.4199996094207762E-2"/>
    <n v="-2629.9400000000023"/>
    <x v="0"/>
    <s v="Banco"/>
    <s v="Investimento de Longo Prazo"/>
  </r>
  <r>
    <d v="2020-01-28T00:00:00"/>
    <x v="5"/>
    <x v="0"/>
    <x v="6"/>
    <s v="POU-456"/>
    <n v="39515.32"/>
    <n v="47264.27"/>
    <n v="0.19609989239616424"/>
    <n v="7748.9499999999971"/>
    <x v="1"/>
    <s v="Banco"/>
    <s v="Dividendos Recebidos"/>
  </r>
  <r>
    <d v="2020-01-09T00:00:00"/>
    <x v="5"/>
    <x v="0"/>
    <x v="4"/>
    <s v="IMÓ-347"/>
    <n v="12842.81"/>
    <n v="13576.13"/>
    <n v="5.7099653424756709E-2"/>
    <n v="733.31999999999971"/>
    <x v="0"/>
    <s v="Imobiliário"/>
    <s v="Aguardando rentabilidade"/>
  </r>
  <r>
    <d v="2022-06-16T00:00:00"/>
    <x v="0"/>
    <x v="7"/>
    <x v="3"/>
    <s v="FUN-464"/>
    <n v="27673.24"/>
    <n v="26715.75"/>
    <n v="-3.4599851697885813E-2"/>
    <n v="-957.4900000000016"/>
    <x v="0"/>
    <s v="Investimento"/>
    <s v="Aguardando rentabilidade"/>
  </r>
  <r>
    <d v="2022-01-07T00:00:00"/>
    <x v="0"/>
    <x v="0"/>
    <x v="0"/>
    <s v="REN-480"/>
    <n v="5316.33"/>
    <n v="5441.26"/>
    <n v="2.3499293685681717E-2"/>
    <n v="124.93000000000029"/>
    <x v="0"/>
    <s v="Banco"/>
    <s v="Investimento de Longo Prazo"/>
  </r>
  <r>
    <d v="2024-10-14T00:00:00"/>
    <x v="4"/>
    <x v="6"/>
    <x v="5"/>
    <s v="ETF-918"/>
    <n v="6783.07"/>
    <n v="7046.25"/>
    <n v="3.8799540620987297E-2"/>
    <n v="263.18000000000029"/>
    <x v="0"/>
    <s v="Bolsa"/>
    <s v="Aguardando rentabilidade"/>
  </r>
  <r>
    <d v="2022-10-23T00:00:00"/>
    <x v="0"/>
    <x v="6"/>
    <x v="4"/>
    <s v="IMÓ-631"/>
    <n v="23179.91"/>
    <n v="27521.51"/>
    <n v="0.18730012325328263"/>
    <n v="4341.5999999999985"/>
    <x v="1"/>
    <s v="Imobiliário"/>
    <s v="Aplicação de Curto Prazo"/>
  </r>
  <r>
    <d v="2021-04-12T00:00:00"/>
    <x v="1"/>
    <x v="9"/>
    <x v="7"/>
    <s v="AÇÕ-988"/>
    <n v="7830.54"/>
    <n v="8249.4699999999993"/>
    <n v="5.3499503227108142E-2"/>
    <n v="418.92999999999938"/>
    <x v="0"/>
    <s v="Mercado"/>
    <s v="Aguardando rentabilidade"/>
  </r>
  <r>
    <d v="2023-09-07T00:00:00"/>
    <x v="2"/>
    <x v="3"/>
    <x v="4"/>
    <s v="IMÓ-358"/>
    <n v="37448.589999999997"/>
    <n v="37781.879999999997"/>
    <n v="8.8999345502728117E-3"/>
    <n v="333.29000000000087"/>
    <x v="0"/>
    <s v="Imobiliário"/>
    <s v="Aguardando rentabilidade"/>
  </r>
  <r>
    <d v="2025-07-03T00:00:00"/>
    <x v="3"/>
    <x v="2"/>
    <x v="6"/>
    <s v="POU-340"/>
    <n v="5092.1899999999996"/>
    <n v="5023.95"/>
    <n v="-1.3400913948615386E-2"/>
    <n v="-68.239999999999782"/>
    <x v="0"/>
    <s v="Banco"/>
    <s v="Investimento de Longo Prazo"/>
  </r>
  <r>
    <d v="2020-05-17T00:00:00"/>
    <x v="5"/>
    <x v="4"/>
    <x v="6"/>
    <s v="POU-396"/>
    <n v="41449.93"/>
    <n v="48338.91"/>
    <n v="0.1662000394210558"/>
    <n v="6888.9800000000032"/>
    <x v="1"/>
    <s v="Banco"/>
    <s v="Dividendos Recebidos"/>
  </r>
  <r>
    <d v="2020-02-10T00:00:00"/>
    <x v="5"/>
    <x v="1"/>
    <x v="7"/>
    <s v="AÇÕ-287"/>
    <n v="17203.34"/>
    <n v="20165.759999999998"/>
    <n v="0.17220028203825527"/>
    <n v="2962.4199999999983"/>
    <x v="1"/>
    <s v="Mercado"/>
    <s v="Aplicação de Curto Prazo"/>
  </r>
  <r>
    <d v="2020-10-11T00:00:00"/>
    <x v="5"/>
    <x v="6"/>
    <x v="5"/>
    <s v="ETF-247"/>
    <n v="28825.279999999999"/>
    <n v="30208.89"/>
    <n v="4.7999880660309309E-2"/>
    <n v="1383.6100000000006"/>
    <x v="0"/>
    <s v="Bolsa"/>
    <s v="Aguardando rentabilidade"/>
  </r>
  <r>
    <d v="2020-07-30T00:00:00"/>
    <x v="5"/>
    <x v="2"/>
    <x v="4"/>
    <s v="IMÓ-627"/>
    <n v="20071.39"/>
    <n v="20667.509999999998"/>
    <n v="2.9699985900328726E-2"/>
    <n v="596.11999999999898"/>
    <x v="0"/>
    <s v="Imobiliário"/>
    <s v="Aguardando rentabilidade"/>
  </r>
  <r>
    <d v="2020-03-14T00:00:00"/>
    <x v="5"/>
    <x v="5"/>
    <x v="4"/>
    <s v="IMÓ-240"/>
    <n v="21347.58"/>
    <n v="20784"/>
    <n v="-2.6400182128372477E-2"/>
    <n v="-563.58000000000175"/>
    <x v="0"/>
    <s v="Imobiliário"/>
    <s v="Aguardando rentabilidade"/>
  </r>
  <r>
    <d v="2023-10-17T00:00:00"/>
    <x v="2"/>
    <x v="6"/>
    <x v="2"/>
    <s v="CRI-463"/>
    <n v="30860.37"/>
    <n v="30419.07"/>
    <n v="-1.4299893358375136E-2"/>
    <n v="-441.29999999999927"/>
    <x v="0"/>
    <s v="Cripto"/>
    <s v="Aguardando rentabilidade"/>
  </r>
  <r>
    <d v="2021-01-10T00:00:00"/>
    <x v="1"/>
    <x v="0"/>
    <x v="5"/>
    <s v="ETF-837"/>
    <n v="42868"/>
    <n v="43708.21"/>
    <n v="1.9599934683213565E-2"/>
    <n v="840.20999999999913"/>
    <x v="0"/>
    <s v="Bolsa"/>
    <s v="Aguardando rentabilidade"/>
  </r>
  <r>
    <d v="2020-04-10T00:00:00"/>
    <x v="5"/>
    <x v="9"/>
    <x v="7"/>
    <s v="AÇÕ-704"/>
    <n v="37232.39"/>
    <n v="37593.54"/>
    <n v="9.6998876515851234E-3"/>
    <n v="361.15000000000146"/>
    <x v="0"/>
    <s v="Mercado"/>
    <s v="Aguardando rentabilidade"/>
  </r>
  <r>
    <d v="2022-05-25T00:00:00"/>
    <x v="0"/>
    <x v="4"/>
    <x v="7"/>
    <s v="AÇÕ-544"/>
    <n v="4583.4799999999996"/>
    <n v="5440.13"/>
    <n v="0.18689947376229429"/>
    <n v="856.65000000000055"/>
    <x v="1"/>
    <s v="Mercado"/>
    <s v="Aplicação de Curto Prazo"/>
  </r>
  <r>
    <d v="2020-05-25T00:00:00"/>
    <x v="5"/>
    <x v="4"/>
    <x v="0"/>
    <s v="REN-704"/>
    <n v="49177.120000000003"/>
    <n v="50824.55"/>
    <n v="3.3499928421997879E-2"/>
    <n v="1647.4300000000003"/>
    <x v="0"/>
    <s v="Banco"/>
    <s v="Investimento de Longo Prazo"/>
  </r>
  <r>
    <d v="2022-04-18T00:00:00"/>
    <x v="0"/>
    <x v="9"/>
    <x v="4"/>
    <s v="IMÓ-189"/>
    <n v="6709.99"/>
    <n v="7364.89"/>
    <n v="9.7600741580837022E-2"/>
    <n v="654.90000000000055"/>
    <x v="2"/>
    <s v="Imobiliário"/>
    <s v="Rendimento estável"/>
  </r>
  <r>
    <d v="2022-11-03T00:00:00"/>
    <x v="0"/>
    <x v="8"/>
    <x v="4"/>
    <s v="IMÓ-734"/>
    <n v="46469.89"/>
    <n v="54908.82"/>
    <n v="0.18159995644491519"/>
    <n v="8438.93"/>
    <x v="1"/>
    <s v="Imobiliário"/>
    <s v="Aplicação de Curto Prazo"/>
  </r>
  <r>
    <d v="2024-10-13T00:00:00"/>
    <x v="4"/>
    <x v="6"/>
    <x v="3"/>
    <s v="FUN-874"/>
    <n v="20163.29"/>
    <n v="19514.03"/>
    <n v="-3.220010226505704E-2"/>
    <n v="-649.26000000000204"/>
    <x v="0"/>
    <s v="Investimento"/>
    <s v="Aguardando rentabilidade"/>
  </r>
  <r>
    <d v="2022-10-13T00:00:00"/>
    <x v="0"/>
    <x v="6"/>
    <x v="0"/>
    <s v="REN-531"/>
    <n v="17819.990000000002"/>
    <n v="18392.009999999998"/>
    <n v="3.2099905779969393E-2"/>
    <n v="572.0199999999968"/>
    <x v="0"/>
    <s v="Banco"/>
    <s v="Investimento de Longo Prazo"/>
  </r>
  <r>
    <d v="2025-02-09T00:00:00"/>
    <x v="3"/>
    <x v="1"/>
    <x v="3"/>
    <s v="FUN-996"/>
    <n v="25849.81"/>
    <n v="25782.6"/>
    <n v="-2.6000191103920209E-3"/>
    <n v="-67.210000000002765"/>
    <x v="0"/>
    <s v="Investimento"/>
    <s v="Aguardando rentabilidade"/>
  </r>
  <r>
    <d v="2020-01-18T00:00:00"/>
    <x v="5"/>
    <x v="0"/>
    <x v="3"/>
    <s v="FUN-174"/>
    <n v="45967.09"/>
    <n v="46127.97"/>
    <n v="3.4998952511460847E-3"/>
    <n v="160.88000000000466"/>
    <x v="0"/>
    <s v="Investimento"/>
    <s v="Aguardando rentabilidade"/>
  </r>
  <r>
    <d v="2020-07-27T00:00:00"/>
    <x v="5"/>
    <x v="2"/>
    <x v="7"/>
    <s v="AÇÕ-320"/>
    <n v="839.6"/>
    <n v="866.3"/>
    <n v="3.1800857551214784E-2"/>
    <n v="26.699999999999932"/>
    <x v="0"/>
    <s v="Mercado"/>
    <s v="Aguardando rentabilidade"/>
  </r>
  <r>
    <d v="2020-07-23T00:00:00"/>
    <x v="5"/>
    <x v="2"/>
    <x v="6"/>
    <s v="POU-326"/>
    <n v="18304.16"/>
    <n v="21390.240000000002"/>
    <n v="0.16859992482583203"/>
    <n v="3086.0800000000017"/>
    <x v="1"/>
    <s v="Banco"/>
    <s v="Dividendos Recebidos"/>
  </r>
  <r>
    <d v="2024-05-25T00:00:00"/>
    <x v="4"/>
    <x v="4"/>
    <x v="7"/>
    <s v="AÇÕ-238"/>
    <n v="7447.11"/>
    <n v="8117.35"/>
    <n v="9.0000013428027881E-2"/>
    <n v="670.24000000000069"/>
    <x v="2"/>
    <s v="Mercado"/>
    <s v="Rendimento estável"/>
  </r>
  <r>
    <d v="2024-02-25T00:00:00"/>
    <x v="4"/>
    <x v="1"/>
    <x v="5"/>
    <s v="ETF-937"/>
    <n v="22717.83"/>
    <n v="25007.79"/>
    <n v="0.10080012043403788"/>
    <n v="2289.9599999999991"/>
    <x v="2"/>
    <s v="Bolsa"/>
    <s v="Rendimento estável"/>
  </r>
  <r>
    <d v="2024-01-20T00:00:00"/>
    <x v="4"/>
    <x v="0"/>
    <x v="2"/>
    <s v="CRI-807"/>
    <n v="46793.760000000002"/>
    <n v="48885.440000000002"/>
    <n v="4.4699977090962559E-2"/>
    <n v="2091.6800000000003"/>
    <x v="0"/>
    <s v="Cripto"/>
    <s v="Aguardando rentabilidade"/>
  </r>
  <r>
    <d v="2020-11-04T00:00:00"/>
    <x v="5"/>
    <x v="8"/>
    <x v="7"/>
    <s v="AÇÕ-445"/>
    <n v="41082.720000000001"/>
    <n v="40778.71"/>
    <n v="-7.3999482020665145E-3"/>
    <n v="-304.01000000000204"/>
    <x v="0"/>
    <s v="Mercado"/>
    <s v="Aguardando rentabilidade"/>
  </r>
  <r>
    <d v="2025-04-01T00:00:00"/>
    <x v="3"/>
    <x v="9"/>
    <x v="6"/>
    <s v="POU-457"/>
    <n v="20778.75"/>
    <n v="22231.18"/>
    <n v="6.9899777416832121E-2"/>
    <n v="1452.4300000000003"/>
    <x v="0"/>
    <s v="Banco"/>
    <s v="Investimento de Longo Prazo"/>
  </r>
  <r>
    <d v="2020-07-02T00:00:00"/>
    <x v="5"/>
    <x v="2"/>
    <x v="5"/>
    <s v="ETF-245"/>
    <n v="4192.2299999999996"/>
    <n v="3822.06"/>
    <n v="-8.8299067560701508E-2"/>
    <n v="-370.16999999999962"/>
    <x v="2"/>
    <s v="Bolsa"/>
    <s v="Aguardando rentabilidade"/>
  </r>
  <r>
    <d v="2025-07-28T00:00:00"/>
    <x v="3"/>
    <x v="2"/>
    <x v="7"/>
    <s v="AÇÕ-464"/>
    <n v="45596.6"/>
    <n v="51642.71"/>
    <n v="0.13260001842242625"/>
    <n v="6046.1100000000006"/>
    <x v="2"/>
    <s v="Mercado"/>
    <s v="Rendimento estável"/>
  </r>
  <r>
    <d v="2022-01-31T00:00:00"/>
    <x v="0"/>
    <x v="0"/>
    <x v="6"/>
    <s v="POU-150"/>
    <n v="20905"/>
    <n v="24473.48"/>
    <n v="0.17069983257593874"/>
    <n v="3568.4799999999996"/>
    <x v="1"/>
    <s v="Banco"/>
    <s v="Dividendos Recebidos"/>
  </r>
  <r>
    <d v="2025-02-12T00:00:00"/>
    <x v="3"/>
    <x v="1"/>
    <x v="3"/>
    <s v="FUN-326"/>
    <n v="42900.91"/>
    <n v="41686.81"/>
    <n v="-2.8300098995569224E-2"/>
    <n v="-1214.1000000000058"/>
    <x v="0"/>
    <s v="Investimento"/>
    <s v="Aguardando rentabilidade"/>
  </r>
  <r>
    <d v="2020-04-04T00:00:00"/>
    <x v="5"/>
    <x v="9"/>
    <x v="2"/>
    <s v="CRI-611"/>
    <n v="12768.95"/>
    <n v="13360.15"/>
    <n v="4.6299813218784541E-2"/>
    <n v="591.19999999999891"/>
    <x v="0"/>
    <s v="Cripto"/>
    <s v="Aguardando rentabilidade"/>
  </r>
  <r>
    <d v="2025-04-21T00:00:00"/>
    <x v="3"/>
    <x v="9"/>
    <x v="2"/>
    <s v="CRI-151"/>
    <n v="6954.57"/>
    <n v="7762"/>
    <n v="0.1161006359846835"/>
    <n v="807.43000000000029"/>
    <x v="2"/>
    <s v="Cripto"/>
    <s v="Rendimento estável"/>
  </r>
  <r>
    <d v="2021-10-07T00:00:00"/>
    <x v="1"/>
    <x v="6"/>
    <x v="2"/>
    <s v="CRI-973"/>
    <n v="4899.91"/>
    <n v="5532"/>
    <n v="0.12900032857746371"/>
    <n v="632.09000000000015"/>
    <x v="2"/>
    <s v="Cripto"/>
    <s v="Rendimento estável"/>
  </r>
  <r>
    <d v="2025-09-10T00:00:00"/>
    <x v="3"/>
    <x v="3"/>
    <x v="4"/>
    <s v="IMÓ-231"/>
    <n v="1007.46"/>
    <n v="1018.04"/>
    <n v="1.0501657634049914E-2"/>
    <n v="10.579999999999927"/>
    <x v="0"/>
    <s v="Imobiliário"/>
    <s v="Aguardando rentabilidade"/>
  </r>
  <r>
    <d v="2021-09-15T00:00:00"/>
    <x v="1"/>
    <x v="3"/>
    <x v="7"/>
    <s v="AÇÕ-515"/>
    <n v="15182.88"/>
    <n v="16043.75"/>
    <n v="5.6700046368014553E-2"/>
    <n v="860.8700000000008"/>
    <x v="0"/>
    <s v="Mercado"/>
    <s v="Aguardando rentabilidade"/>
  </r>
  <r>
    <d v="2022-09-05T00:00:00"/>
    <x v="0"/>
    <x v="3"/>
    <x v="2"/>
    <s v="CRI-651"/>
    <n v="36461.06"/>
    <n v="41795.31"/>
    <n v="0.14629991558117073"/>
    <n v="5334.25"/>
    <x v="2"/>
    <s v="Cripto"/>
    <s v="Rendimento estável"/>
  </r>
  <r>
    <d v="2024-09-25T00:00:00"/>
    <x v="4"/>
    <x v="3"/>
    <x v="7"/>
    <s v="AÇÕ-720"/>
    <n v="48502.15"/>
    <n v="57213.14"/>
    <n v="0.17960007958410087"/>
    <n v="8710.989999999998"/>
    <x v="1"/>
    <s v="Mercado"/>
    <s v="Aplicação de Curto Prazo"/>
  </r>
  <r>
    <d v="2020-04-20T00:00:00"/>
    <x v="5"/>
    <x v="9"/>
    <x v="1"/>
    <s v="TES-522"/>
    <n v="34573.040000000001"/>
    <n v="39700.22"/>
    <n v="0.14829994701073437"/>
    <n v="5127.18"/>
    <x v="2"/>
    <s v="Governo"/>
    <s v="Rendimento estável"/>
  </r>
  <r>
    <d v="2020-04-13T00:00:00"/>
    <x v="5"/>
    <x v="9"/>
    <x v="0"/>
    <s v="REN-642"/>
    <n v="47542.15"/>
    <n v="54858.89"/>
    <n v="0.15390006552080623"/>
    <n v="7316.739999999998"/>
    <x v="1"/>
    <s v="Banco"/>
    <s v="Dividendos Recebidos"/>
  </r>
  <r>
    <d v="2023-02-27T00:00:00"/>
    <x v="2"/>
    <x v="1"/>
    <x v="7"/>
    <s v="AÇÕ-592"/>
    <n v="14963.54"/>
    <n v="14382.95"/>
    <n v="-3.8800310621684451E-2"/>
    <n v="-580.59000000000015"/>
    <x v="0"/>
    <s v="Mercado"/>
    <s v="Aguardando rentabilidade"/>
  </r>
  <r>
    <d v="2023-05-04T00:00:00"/>
    <x v="2"/>
    <x v="4"/>
    <x v="7"/>
    <s v="AÇÕ-964"/>
    <n v="20738.439999999999"/>
    <n v="24734.74"/>
    <n v="0.19270012594968586"/>
    <n v="3996.3000000000029"/>
    <x v="1"/>
    <s v="Mercado"/>
    <s v="Aplicação de Curto Prazo"/>
  </r>
  <r>
    <d v="2025-09-17T00:00:00"/>
    <x v="3"/>
    <x v="3"/>
    <x v="1"/>
    <s v="TES-374"/>
    <n v="7723.66"/>
    <n v="8696.84"/>
    <n v="0.12599984981213574"/>
    <n v="973.18000000000029"/>
    <x v="2"/>
    <s v="Governo"/>
    <s v="Rendimento estável"/>
  </r>
  <r>
    <d v="2021-12-17T00:00:00"/>
    <x v="1"/>
    <x v="11"/>
    <x v="3"/>
    <s v="FUN-879"/>
    <n v="40164.07"/>
    <n v="47184.75"/>
    <n v="0.17480001404240159"/>
    <n v="7020.68"/>
    <x v="1"/>
    <s v="Investimento"/>
    <s v="Aplicação de Curto Prazo"/>
  </r>
  <r>
    <d v="2021-04-16T00:00:00"/>
    <x v="1"/>
    <x v="9"/>
    <x v="6"/>
    <s v="POU-751"/>
    <n v="32137.9"/>
    <n v="38552.620000000003"/>
    <n v="0.19959984939899622"/>
    <n v="6414.7200000000012"/>
    <x v="1"/>
    <s v="Banco"/>
    <s v="Dividendos Recebidos"/>
  </r>
  <r>
    <d v="2020-06-18T00:00:00"/>
    <x v="5"/>
    <x v="7"/>
    <x v="6"/>
    <s v="POU-192"/>
    <n v="8895.31"/>
    <n v="9669.2000000000007"/>
    <n v="8.6999778534980934E-2"/>
    <n v="773.89000000000124"/>
    <x v="2"/>
    <s v="Banco"/>
    <s v="Rendimento estável"/>
  </r>
  <r>
    <d v="2025-06-10T00:00:00"/>
    <x v="3"/>
    <x v="7"/>
    <x v="3"/>
    <s v="FUN-174"/>
    <n v="42793.83"/>
    <n v="49653.68"/>
    <n v="0.16029997782390587"/>
    <n v="6859.8499999999985"/>
    <x v="1"/>
    <s v="Investimento"/>
    <s v="Aplicação de Curto Prazo"/>
  </r>
  <r>
    <d v="2021-03-07T00:00:00"/>
    <x v="1"/>
    <x v="5"/>
    <x v="0"/>
    <s v="REN-359"/>
    <n v="8003.39"/>
    <n v="8042.61"/>
    <n v="4.9004234455648594E-3"/>
    <n v="39.219999999999345"/>
    <x v="0"/>
    <s v="Banco"/>
    <s v="Investimento de Longo Prazo"/>
  </r>
  <r>
    <d v="2020-09-15T00:00:00"/>
    <x v="5"/>
    <x v="3"/>
    <x v="2"/>
    <s v="CRI-916"/>
    <n v="43070.03"/>
    <n v="47674.22"/>
    <n v="0.10690008806587789"/>
    <n v="4604.1900000000023"/>
    <x v="2"/>
    <s v="Cripto"/>
    <s v="Rendimento estável"/>
  </r>
  <r>
    <d v="2021-01-28T00:00:00"/>
    <x v="1"/>
    <x v="0"/>
    <x v="7"/>
    <s v="AÇÕ-848"/>
    <n v="33462.22"/>
    <n v="37025.949999999997"/>
    <n v="0.10650010668748205"/>
    <n v="3563.7299999999959"/>
    <x v="2"/>
    <s v="Mercado"/>
    <s v="Rendimento estável"/>
  </r>
  <r>
    <d v="2023-04-20T00:00:00"/>
    <x v="2"/>
    <x v="9"/>
    <x v="4"/>
    <s v="IMÓ-194"/>
    <n v="5042.37"/>
    <n v="4674.28"/>
    <n v="-7.2999403058482445E-2"/>
    <n v="-368.09000000000015"/>
    <x v="2"/>
    <s v="Imobiliário"/>
    <s v="Aguardando rentabilidade"/>
  </r>
  <r>
    <d v="2020-07-11T00:00:00"/>
    <x v="5"/>
    <x v="2"/>
    <x v="2"/>
    <s v="CRI-722"/>
    <n v="6471.34"/>
    <n v="7308.73"/>
    <n v="0.12939978427960816"/>
    <n v="837.38999999999942"/>
    <x v="2"/>
    <s v="Cripto"/>
    <s v="Rendimento estável"/>
  </r>
  <r>
    <d v="2022-04-28T00:00:00"/>
    <x v="0"/>
    <x v="9"/>
    <x v="1"/>
    <s v="TES-643"/>
    <n v="31268.33"/>
    <n v="34360.769999999997"/>
    <n v="9.8900069175424293E-2"/>
    <n v="3092.4399999999951"/>
    <x v="2"/>
    <s v="Governo"/>
    <s v="Rendimento estável"/>
  </r>
  <r>
    <d v="2024-01-17T00:00:00"/>
    <x v="4"/>
    <x v="0"/>
    <x v="7"/>
    <s v="AÇÕ-396"/>
    <n v="33576.01"/>
    <n v="40207.269999999997"/>
    <n v="0.19749994117823988"/>
    <n v="6631.2599999999948"/>
    <x v="1"/>
    <s v="Mercado"/>
    <s v="Aplicação de Curto Prazo"/>
  </r>
  <r>
    <d v="2025-09-07T00:00:00"/>
    <x v="3"/>
    <x v="3"/>
    <x v="5"/>
    <s v="ETF-649"/>
    <n v="46795.39"/>
    <n v="46425.71"/>
    <n v="-7.899923475367986E-3"/>
    <n v="-369.68000000000029"/>
    <x v="0"/>
    <s v="Bolsa"/>
    <s v="Aguardando rentabilidade"/>
  </r>
  <r>
    <d v="2020-03-14T00:00:00"/>
    <x v="5"/>
    <x v="5"/>
    <x v="0"/>
    <s v="REN-986"/>
    <n v="2584.8000000000002"/>
    <n v="3044.12"/>
    <n v="0.17770040235221282"/>
    <n v="459.31999999999971"/>
    <x v="1"/>
    <s v="Banco"/>
    <s v="Dividendos Recebidos"/>
  </r>
  <r>
    <d v="2021-06-17T00:00:00"/>
    <x v="1"/>
    <x v="7"/>
    <x v="7"/>
    <s v="AÇÕ-102"/>
    <n v="43025.84"/>
    <n v="45005.03"/>
    <n v="4.6000031608912285E-2"/>
    <n v="1979.1900000000023"/>
    <x v="0"/>
    <s v="Mercado"/>
    <s v="Aguardando rentabilidade"/>
  </r>
  <r>
    <d v="2024-08-04T00:00:00"/>
    <x v="4"/>
    <x v="10"/>
    <x v="1"/>
    <s v="TES-227"/>
    <n v="21954.17"/>
    <n v="24134.22"/>
    <n v="9.9300041859929258E-2"/>
    <n v="2180.0500000000029"/>
    <x v="2"/>
    <s v="Governo"/>
    <s v="Rendimento estável"/>
  </r>
  <r>
    <d v="2023-10-04T00:00:00"/>
    <x v="2"/>
    <x v="6"/>
    <x v="1"/>
    <s v="TES-891"/>
    <n v="34727.85"/>
    <n v="37068.51"/>
    <n v="6.7400083794418711E-2"/>
    <n v="2340.6600000000035"/>
    <x v="0"/>
    <s v="Governo"/>
    <s v="Investimento de Longo Prazo"/>
  </r>
  <r>
    <d v="2025-06-13T00:00:00"/>
    <x v="3"/>
    <x v="7"/>
    <x v="4"/>
    <s v="IMÓ-535"/>
    <n v="22848.61"/>
    <n v="25878.34"/>
    <n v="0.13260018880798435"/>
    <n v="3029.7299999999996"/>
    <x v="2"/>
    <s v="Imobiliário"/>
    <s v="Rendimento estável"/>
  </r>
  <r>
    <d v="2020-12-05T00:00:00"/>
    <x v="5"/>
    <x v="11"/>
    <x v="3"/>
    <s v="FUN-942"/>
    <n v="34531.89"/>
    <n v="36047.839999999997"/>
    <n v="4.3900000839803353E-2"/>
    <n v="1515.9499999999971"/>
    <x v="0"/>
    <s v="Investimento"/>
    <s v="Aguardando rentabilidade"/>
  </r>
  <r>
    <d v="2025-07-22T00:00:00"/>
    <x v="3"/>
    <x v="2"/>
    <x v="4"/>
    <s v="IMÓ-847"/>
    <n v="47130.52"/>
    <n v="49439.92"/>
    <n v="4.9000095903885668E-2"/>
    <n v="2309.4000000000015"/>
    <x v="0"/>
    <s v="Imobiliário"/>
    <s v="Aguardando rentabilidade"/>
  </r>
  <r>
    <d v="2020-09-02T00:00:00"/>
    <x v="5"/>
    <x v="3"/>
    <x v="1"/>
    <s v="TES-472"/>
    <n v="13836.55"/>
    <n v="14607.25"/>
    <n v="5.5700301014342507E-2"/>
    <n v="770.70000000000073"/>
    <x v="0"/>
    <s v="Governo"/>
    <s v="Investimento de Longo Prazo"/>
  </r>
  <r>
    <d v="2021-02-23T00:00:00"/>
    <x v="1"/>
    <x v="1"/>
    <x v="4"/>
    <s v="IMÓ-242"/>
    <n v="10782.81"/>
    <n v="12773.32"/>
    <n v="0.18460030363142821"/>
    <n v="1990.5100000000002"/>
    <x v="1"/>
    <s v="Imobiliário"/>
    <s v="Aplicação de Curto Prazo"/>
  </r>
  <r>
    <d v="2021-09-18T00:00:00"/>
    <x v="1"/>
    <x v="3"/>
    <x v="5"/>
    <s v="ETF-544"/>
    <n v="41011.519999999997"/>
    <n v="40523.480000000003"/>
    <n v="-1.1900071004439574E-2"/>
    <n v="-488.0399999999936"/>
    <x v="0"/>
    <s v="Bolsa"/>
    <s v="Aguardando rentabilidade"/>
  </r>
  <r>
    <d v="2024-06-17T00:00:00"/>
    <x v="4"/>
    <x v="7"/>
    <x v="2"/>
    <s v="CRI-663"/>
    <n v="5524.3"/>
    <n v="5077.38"/>
    <n v="-8.0900747606031539E-2"/>
    <n v="-446.92000000000007"/>
    <x v="2"/>
    <s v="Cripto"/>
    <s v="Aguardando rentabilidade"/>
  </r>
  <r>
    <d v="2025-09-26T00:00:00"/>
    <x v="3"/>
    <x v="3"/>
    <x v="1"/>
    <s v="TES-157"/>
    <n v="41318.080000000002"/>
    <n v="43958.31"/>
    <n v="6.3900113461225594E-2"/>
    <n v="2640.2299999999959"/>
    <x v="0"/>
    <s v="Governo"/>
    <s v="Investimento de Longo Prazo"/>
  </r>
  <r>
    <d v="2020-05-07T00:00:00"/>
    <x v="5"/>
    <x v="4"/>
    <x v="5"/>
    <s v="ETF-325"/>
    <n v="1433.7"/>
    <n v="1554.56"/>
    <n v="8.4299365278649577E-2"/>
    <n v="120.8599999999999"/>
    <x v="2"/>
    <s v="Bolsa"/>
    <s v="Rendimento estável"/>
  </r>
  <r>
    <d v="2022-02-05T00:00:00"/>
    <x v="0"/>
    <x v="1"/>
    <x v="6"/>
    <s v="POU-162"/>
    <n v="42833.29"/>
    <n v="49408.2"/>
    <n v="0.15349999964980501"/>
    <n v="6574.9099999999962"/>
    <x v="1"/>
    <s v="Banco"/>
    <s v="Dividendos Recebidos"/>
  </r>
  <r>
    <d v="2022-03-23T00:00:00"/>
    <x v="0"/>
    <x v="5"/>
    <x v="2"/>
    <s v="CRI-577"/>
    <n v="18353.04"/>
    <n v="20704.060000000001"/>
    <n v="0.12809975895001594"/>
    <n v="2351.0200000000004"/>
    <x v="2"/>
    <s v="Cripto"/>
    <s v="Rendimento estável"/>
  </r>
  <r>
    <d v="2023-08-15T00:00:00"/>
    <x v="2"/>
    <x v="10"/>
    <x v="4"/>
    <s v="IMÓ-540"/>
    <n v="8825.75"/>
    <n v="9158.48"/>
    <n v="3.7699912188765776E-2"/>
    <n v="332.72999999999956"/>
    <x v="0"/>
    <s v="Imobiliário"/>
    <s v="Aguardando rentabilidade"/>
  </r>
  <r>
    <d v="2021-05-08T00:00:00"/>
    <x v="1"/>
    <x v="4"/>
    <x v="6"/>
    <s v="POU-885"/>
    <n v="8291.75"/>
    <n v="9490.74"/>
    <n v="0.14460035577531882"/>
    <n v="1198.9899999999998"/>
    <x v="2"/>
    <s v="Banco"/>
    <s v="Rendimento estável"/>
  </r>
  <r>
    <d v="2023-11-07T00:00:00"/>
    <x v="2"/>
    <x v="8"/>
    <x v="7"/>
    <s v="AÇÕ-761"/>
    <n v="23314.98"/>
    <n v="24814.13"/>
    <n v="6.4299862148713041E-2"/>
    <n v="1499.1500000000015"/>
    <x v="0"/>
    <s v="Mercado"/>
    <s v="Aguardando rentabilidade"/>
  </r>
  <r>
    <d v="2021-08-21T00:00:00"/>
    <x v="1"/>
    <x v="10"/>
    <x v="6"/>
    <s v="POU-308"/>
    <n v="6849.58"/>
    <n v="6347.51"/>
    <n v="-7.3299384779796681E-2"/>
    <n v="-502.06999999999971"/>
    <x v="0"/>
    <s v="Banco"/>
    <s v="Investimento de Longo Prazo"/>
  </r>
  <r>
    <d v="2022-01-09T00:00:00"/>
    <x v="0"/>
    <x v="0"/>
    <x v="0"/>
    <s v="REN-334"/>
    <n v="10746.65"/>
    <n v="12323.18"/>
    <n v="0.14669966919923891"/>
    <n v="1576.5300000000007"/>
    <x v="2"/>
    <s v="Banco"/>
    <s v="Rendimento estável"/>
  </r>
  <r>
    <d v="2022-12-31T00:00:00"/>
    <x v="0"/>
    <x v="11"/>
    <x v="2"/>
    <s v="CRI-331"/>
    <n v="6572.96"/>
    <n v="7495.15"/>
    <n v="0.14030056473795666"/>
    <n v="922.1899999999996"/>
    <x v="2"/>
    <s v="Cripto"/>
    <s v="Rendimento estável"/>
  </r>
  <r>
    <d v="2022-05-18T00:00:00"/>
    <x v="0"/>
    <x v="4"/>
    <x v="5"/>
    <s v="ETF-720"/>
    <n v="21727.040000000001"/>
    <n v="25162.09"/>
    <n v="0.15810022902337359"/>
    <n v="3435.0499999999993"/>
    <x v="1"/>
    <s v="Bolsa"/>
    <s v="Aplicação de Curto Prazo"/>
  </r>
  <r>
    <d v="2024-10-09T00:00:00"/>
    <x v="4"/>
    <x v="6"/>
    <x v="6"/>
    <s v="POU-597"/>
    <n v="46602.51"/>
    <n v="55037.56"/>
    <n v="0.18099990751571096"/>
    <n v="8435.0499999999956"/>
    <x v="1"/>
    <s v="Banco"/>
    <s v="Dividendos Recebidos"/>
  </r>
  <r>
    <d v="2023-07-28T00:00:00"/>
    <x v="2"/>
    <x v="2"/>
    <x v="2"/>
    <s v="CRI-563"/>
    <n v="48322.29"/>
    <n v="44152.08"/>
    <n v="-8.6299924941471096E-2"/>
    <n v="-4170.2099999999991"/>
    <x v="2"/>
    <s v="Cripto"/>
    <s v="Aguardando rentabilidade"/>
  </r>
  <r>
    <d v="2022-09-09T00:00:00"/>
    <x v="0"/>
    <x v="3"/>
    <x v="5"/>
    <s v="ETF-188"/>
    <n v="1515"/>
    <n v="1796.49"/>
    <n v="0.1858019801980198"/>
    <n v="281.49"/>
    <x v="1"/>
    <s v="Bolsa"/>
    <s v="Aplicação de Curto Prazo"/>
  </r>
  <r>
    <d v="2024-09-21T00:00:00"/>
    <x v="4"/>
    <x v="3"/>
    <x v="3"/>
    <s v="FUN-368"/>
    <n v="31815.74"/>
    <n v="34914.589999999997"/>
    <n v="9.7399903318294484E-2"/>
    <n v="3098.8499999999949"/>
    <x v="2"/>
    <s v="Investimento"/>
    <s v="Rendimento estável"/>
  </r>
  <r>
    <d v="2021-07-25T00:00:00"/>
    <x v="1"/>
    <x v="2"/>
    <x v="1"/>
    <s v="TES-650"/>
    <n v="22537.11"/>
    <n v="22374.84"/>
    <n v="-7.2001245945021537E-3"/>
    <n v="-162.27000000000044"/>
    <x v="0"/>
    <s v="Governo"/>
    <s v="Investimento de Longo Prazo"/>
  </r>
  <r>
    <d v="2022-05-01T00:00:00"/>
    <x v="0"/>
    <x v="4"/>
    <x v="1"/>
    <s v="TES-622"/>
    <n v="48254.38"/>
    <n v="54778.37"/>
    <n v="0.13519995490564807"/>
    <n v="6523.9900000000052"/>
    <x v="2"/>
    <s v="Governo"/>
    <s v="Rendimento estável"/>
  </r>
  <r>
    <d v="2024-10-12T00:00:00"/>
    <x v="4"/>
    <x v="6"/>
    <x v="0"/>
    <s v="REN-186"/>
    <n v="37772.46"/>
    <n v="40918.910000000003"/>
    <n v="8.3300108068153481E-2"/>
    <n v="3146.4500000000044"/>
    <x v="2"/>
    <s v="Banco"/>
    <s v="Rendimento estável"/>
  </r>
  <r>
    <d v="2023-09-03T00:00:00"/>
    <x v="2"/>
    <x v="3"/>
    <x v="6"/>
    <s v="POU-616"/>
    <n v="34403.279999999999"/>
    <n v="35576.43"/>
    <n v="3.4099946284191551E-2"/>
    <n v="1173.1500000000015"/>
    <x v="0"/>
    <s v="Banco"/>
    <s v="Investimento de Longo Prazo"/>
  </r>
  <r>
    <d v="2025-08-18T00:00:00"/>
    <x v="3"/>
    <x v="10"/>
    <x v="1"/>
    <s v="TES-404"/>
    <n v="4475.9399999999996"/>
    <n v="4408.3500000000004"/>
    <n v="-1.510073861579897E-2"/>
    <n v="-67.589999999999236"/>
    <x v="0"/>
    <s v="Governo"/>
    <s v="Investimento de Longo Prazo"/>
  </r>
  <r>
    <d v="2025-07-21T00:00:00"/>
    <x v="3"/>
    <x v="2"/>
    <x v="0"/>
    <s v="REN-146"/>
    <n v="3517.8"/>
    <n v="3187.83"/>
    <n v="-9.3800102336687771E-2"/>
    <n v="-329.97000000000025"/>
    <x v="0"/>
    <s v="Banco"/>
    <s v="Investimento de Longo Prazo"/>
  </r>
  <r>
    <d v="2024-12-04T00:00:00"/>
    <x v="4"/>
    <x v="11"/>
    <x v="4"/>
    <s v="IMÓ-559"/>
    <n v="6508.54"/>
    <n v="7750.37"/>
    <n v="0.19080008726995606"/>
    <n v="1241.83"/>
    <x v="1"/>
    <s v="Imobiliário"/>
    <s v="Aplicação de Curto Prazo"/>
  </r>
  <r>
    <d v="2023-04-12T00:00:00"/>
    <x v="2"/>
    <x v="9"/>
    <x v="7"/>
    <s v="AÇÕ-759"/>
    <n v="3007.37"/>
    <n v="3360.74"/>
    <n v="0.11750133837871625"/>
    <n v="353.36999999999989"/>
    <x v="2"/>
    <s v="Mercado"/>
    <s v="Rendimento estável"/>
  </r>
  <r>
    <d v="2025-08-24T00:00:00"/>
    <x v="3"/>
    <x v="10"/>
    <x v="5"/>
    <s v="ETF-389"/>
    <n v="49284.25"/>
    <n v="44700.81"/>
    <n v="-9.3000096379675101E-2"/>
    <n v="-4583.4400000000023"/>
    <x v="2"/>
    <s v="Bolsa"/>
    <s v="Aguardando rentabilidade"/>
  </r>
  <r>
    <d v="2024-08-21T00:00:00"/>
    <x v="4"/>
    <x v="10"/>
    <x v="5"/>
    <s v="ETF-172"/>
    <n v="38247.19"/>
    <n v="38155.4"/>
    <n v="-2.3999148695629893E-3"/>
    <n v="-91.790000000000873"/>
    <x v="0"/>
    <s v="Bolsa"/>
    <s v="Aguardando rentabilidade"/>
  </r>
  <r>
    <d v="2022-08-24T00:00:00"/>
    <x v="0"/>
    <x v="10"/>
    <x v="6"/>
    <s v="POU-209"/>
    <n v="20367.68"/>
    <n v="19229.13"/>
    <n v="-5.5899837389432633E-2"/>
    <n v="-1138.5499999999993"/>
    <x v="0"/>
    <s v="Banco"/>
    <s v="Investimento de Longo Prazo"/>
  </r>
  <r>
    <d v="2025-01-22T00:00:00"/>
    <x v="3"/>
    <x v="0"/>
    <x v="7"/>
    <s v="AÇÕ-104"/>
    <n v="37794.71"/>
    <n v="34854.28"/>
    <n v="-7.7800041328535144E-2"/>
    <n v="-2940.4300000000003"/>
    <x v="2"/>
    <s v="Mercado"/>
    <s v="Aguardando rentabilidade"/>
  </r>
  <r>
    <d v="2023-05-10T00:00:00"/>
    <x v="2"/>
    <x v="4"/>
    <x v="6"/>
    <s v="POU-428"/>
    <n v="35938.43"/>
    <n v="39280.699999999997"/>
    <n v="9.2999888976786044E-2"/>
    <n v="3342.2699999999968"/>
    <x v="2"/>
    <s v="Banco"/>
    <s v="Rendimento estável"/>
  </r>
  <r>
    <d v="2025-03-11T00:00:00"/>
    <x v="3"/>
    <x v="5"/>
    <x v="1"/>
    <s v="TES-569"/>
    <n v="12512.69"/>
    <n v="12959.39"/>
    <n v="3.5699757606078221E-2"/>
    <n v="446.69999999999891"/>
    <x v="0"/>
    <s v="Governo"/>
    <s v="Investimento de Longo Prazo"/>
  </r>
  <r>
    <d v="2022-02-28T00:00:00"/>
    <x v="0"/>
    <x v="1"/>
    <x v="5"/>
    <s v="ETF-583"/>
    <n v="11271.16"/>
    <n v="10202.65"/>
    <n v="-9.4800357727154991E-2"/>
    <n v="-1068.5100000000002"/>
    <x v="2"/>
    <s v="Bolsa"/>
    <s v="Aguardando rentabilidade"/>
  </r>
  <r>
    <d v="2021-03-06T00:00:00"/>
    <x v="1"/>
    <x v="5"/>
    <x v="0"/>
    <s v="REN-136"/>
    <n v="24619.73"/>
    <n v="26778.880000000001"/>
    <n v="8.7699986961676732E-2"/>
    <n v="2159.1500000000015"/>
    <x v="2"/>
    <s v="Banco"/>
    <s v="Rendimento estável"/>
  </r>
  <r>
    <d v="2021-12-29T00:00:00"/>
    <x v="1"/>
    <x v="11"/>
    <x v="3"/>
    <s v="FUN-396"/>
    <n v="14524.01"/>
    <n v="13494.26"/>
    <n v="-7.0899841021866555E-2"/>
    <n v="-1029.75"/>
    <x v="2"/>
    <s v="Investimento"/>
    <s v="Aguardando rentabilidade"/>
  </r>
  <r>
    <d v="2020-01-10T00:00:00"/>
    <x v="5"/>
    <x v="0"/>
    <x v="3"/>
    <s v="FUN-276"/>
    <n v="37402.910000000003"/>
    <n v="34571.51"/>
    <n v="-7.5699992326800275E-2"/>
    <n v="-2831.4000000000015"/>
    <x v="2"/>
    <s v="Investimento"/>
    <s v="Aguardando rentabilidade"/>
  </r>
  <r>
    <d v="2021-09-25T00:00:00"/>
    <x v="1"/>
    <x v="3"/>
    <x v="6"/>
    <s v="POU-119"/>
    <n v="25627.47"/>
    <n v="25927.31"/>
    <n v="1.1699945410139984E-2"/>
    <n v="299.84000000000015"/>
    <x v="0"/>
    <s v="Banco"/>
    <s v="Investimento de Longo Prazo"/>
  </r>
  <r>
    <d v="2024-02-16T00:00:00"/>
    <x v="4"/>
    <x v="1"/>
    <x v="6"/>
    <s v="POU-903"/>
    <n v="4473.3599999999997"/>
    <n v="4123.54"/>
    <n v="-7.8200726076148516E-2"/>
    <n v="-349.81999999999971"/>
    <x v="0"/>
    <s v="Banco"/>
    <s v="Investimento de Longo Prazo"/>
  </r>
  <r>
    <d v="2021-10-09T00:00:00"/>
    <x v="1"/>
    <x v="6"/>
    <x v="5"/>
    <s v="ETF-805"/>
    <n v="48641.02"/>
    <n v="51092.53"/>
    <n v="5.0400053288356249E-2"/>
    <n v="2451.510000000002"/>
    <x v="0"/>
    <s v="Bolsa"/>
    <s v="Aguardando rentabilidade"/>
  </r>
  <r>
    <d v="2021-05-29T00:00:00"/>
    <x v="1"/>
    <x v="4"/>
    <x v="7"/>
    <s v="AÇÕ-225"/>
    <n v="44772.53"/>
    <n v="45336.66"/>
    <n v="1.2599913384390041E-2"/>
    <n v="564.13000000000466"/>
    <x v="0"/>
    <s v="Mercado"/>
    <s v="Aguardando rentabilidade"/>
  </r>
  <r>
    <d v="2024-05-23T00:00:00"/>
    <x v="4"/>
    <x v="4"/>
    <x v="5"/>
    <s v="ETF-249"/>
    <n v="47972.18"/>
    <n v="54760.24"/>
    <n v="0.14149992766640995"/>
    <n v="6788.0599999999977"/>
    <x v="2"/>
    <s v="Bolsa"/>
    <s v="Rendimento estável"/>
  </r>
  <r>
    <d v="2021-11-08T00:00:00"/>
    <x v="1"/>
    <x v="8"/>
    <x v="7"/>
    <s v="AÇÕ-894"/>
    <n v="35836.32"/>
    <n v="41036.17"/>
    <n v="0.14509999910705113"/>
    <n v="5199.8499999999985"/>
    <x v="2"/>
    <s v="Mercado"/>
    <s v="Rendimento estável"/>
  </r>
  <r>
    <d v="2024-11-22T00:00:00"/>
    <x v="4"/>
    <x v="8"/>
    <x v="6"/>
    <s v="POU-328"/>
    <n v="17785.64"/>
    <n v="20245.39"/>
    <n v="0.13829977442476066"/>
    <n v="2459.75"/>
    <x v="2"/>
    <s v="Banco"/>
    <s v="Rendimento estável"/>
  </r>
  <r>
    <d v="2020-04-18T00:00:00"/>
    <x v="5"/>
    <x v="9"/>
    <x v="4"/>
    <s v="IMÓ-827"/>
    <n v="6041.39"/>
    <n v="5757.44"/>
    <n v="-4.7000773000915472E-2"/>
    <n v="-283.95000000000073"/>
    <x v="0"/>
    <s v="Imobiliário"/>
    <s v="Aguardando rentabilidade"/>
  </r>
  <r>
    <d v="2024-12-09T00:00:00"/>
    <x v="4"/>
    <x v="11"/>
    <x v="2"/>
    <s v="CRI-711"/>
    <n v="47382.03"/>
    <n v="44235.86"/>
    <n v="-6.6400067704992766E-2"/>
    <n v="-3146.1699999999983"/>
    <x v="2"/>
    <s v="Cripto"/>
    <s v="Aguardando rentabilidade"/>
  </r>
  <r>
    <d v="2021-07-06T00:00:00"/>
    <x v="1"/>
    <x v="2"/>
    <x v="5"/>
    <s v="ETF-859"/>
    <n v="41477.120000000003"/>
    <n v="48955.44"/>
    <n v="0.18029988581656584"/>
    <n v="7478.32"/>
    <x v="1"/>
    <s v="Bolsa"/>
    <s v="Aplicação de Curto Prazo"/>
  </r>
  <r>
    <d v="2023-05-06T00:00:00"/>
    <x v="2"/>
    <x v="4"/>
    <x v="6"/>
    <s v="POU-457"/>
    <n v="20791.669999999998"/>
    <n v="19475.560000000001"/>
    <n v="-6.3299869611243204E-2"/>
    <n v="-1316.1099999999969"/>
    <x v="0"/>
    <s v="Banco"/>
    <s v="Investimento de Longo Prazo"/>
  </r>
  <r>
    <d v="2024-10-03T00:00:00"/>
    <x v="4"/>
    <x v="6"/>
    <x v="2"/>
    <s v="CRI-250"/>
    <n v="15773.17"/>
    <n v="15781.06"/>
    <n v="5.0021650689109534E-4"/>
    <n v="7.8899999999994179"/>
    <x v="0"/>
    <s v="Cripto"/>
    <s v="Aguardando rentabilidade"/>
  </r>
  <r>
    <d v="2021-07-14T00:00:00"/>
    <x v="1"/>
    <x v="2"/>
    <x v="6"/>
    <s v="POU-203"/>
    <n v="4881.37"/>
    <n v="4706.13"/>
    <n v="-3.5899757650003951E-2"/>
    <n v="-175.23999999999978"/>
    <x v="0"/>
    <s v="Banco"/>
    <s v="Investimento de Longo Prazo"/>
  </r>
  <r>
    <d v="2025-08-19T00:00:00"/>
    <x v="3"/>
    <x v="10"/>
    <x v="1"/>
    <s v="TES-235"/>
    <n v="23876.43"/>
    <n v="27856.63"/>
    <n v="0.1666999631016865"/>
    <n v="3980.2000000000007"/>
    <x v="1"/>
    <s v="Governo"/>
    <s v="Dividendos Recebidos"/>
  </r>
  <r>
    <d v="2022-02-16T00:00:00"/>
    <x v="0"/>
    <x v="1"/>
    <x v="4"/>
    <s v="IMÓ-565"/>
    <n v="26283.78"/>
    <n v="29377.38"/>
    <n v="0.11769996553007225"/>
    <n v="3093.6000000000022"/>
    <x v="2"/>
    <s v="Imobiliário"/>
    <s v="Rendimento estável"/>
  </r>
  <r>
    <d v="2021-11-02T00:00:00"/>
    <x v="1"/>
    <x v="8"/>
    <x v="4"/>
    <s v="IMÓ-424"/>
    <n v="1425.53"/>
    <n v="1459.46"/>
    <n v="2.3801673763442412E-2"/>
    <n v="33.930000000000064"/>
    <x v="0"/>
    <s v="Imobiliário"/>
    <s v="Aguardando rentabilidade"/>
  </r>
  <r>
    <d v="2024-04-15T00:00:00"/>
    <x v="4"/>
    <x v="9"/>
    <x v="4"/>
    <s v="IMÓ-775"/>
    <n v="11995.38"/>
    <n v="11937.8"/>
    <n v="-4.8001814031735498E-3"/>
    <n v="-57.579999999999927"/>
    <x v="0"/>
    <s v="Imobiliário"/>
    <s v="Aguardando rentabilidade"/>
  </r>
  <r>
    <d v="2023-03-03T00:00:00"/>
    <x v="2"/>
    <x v="5"/>
    <x v="6"/>
    <s v="POU-224"/>
    <n v="45252.2"/>
    <n v="44315.48"/>
    <n v="-2.0699988066878384E-2"/>
    <n v="-936.71999999999389"/>
    <x v="0"/>
    <s v="Banco"/>
    <s v="Investimento de Longo Prazo"/>
  </r>
  <r>
    <d v="2021-10-02T00:00:00"/>
    <x v="1"/>
    <x v="6"/>
    <x v="1"/>
    <s v="TES-613"/>
    <n v="10900.79"/>
    <n v="10071.24"/>
    <n v="-7.6099989083360103E-2"/>
    <n v="-829.55000000000109"/>
    <x v="0"/>
    <s v="Governo"/>
    <s v="Investimento de Longo Prazo"/>
  </r>
  <r>
    <d v="2025-04-21T00:00:00"/>
    <x v="3"/>
    <x v="9"/>
    <x v="3"/>
    <s v="FUN-647"/>
    <n v="4341.88"/>
    <n v="4584.59"/>
    <n v="5.5899748496043199E-2"/>
    <n v="242.71000000000004"/>
    <x v="0"/>
    <s v="Investimento"/>
    <s v="Aguardando rentabilidade"/>
  </r>
  <r>
    <d v="2022-05-10T00:00:00"/>
    <x v="0"/>
    <x v="4"/>
    <x v="6"/>
    <s v="POU-704"/>
    <n v="27123.52"/>
    <n v="29841.3"/>
    <n v="0.100200121518151"/>
    <n v="2717.7799999999988"/>
    <x v="2"/>
    <s v="Banco"/>
    <s v="Rendimento estável"/>
  </r>
  <r>
    <d v="2021-06-23T00:00:00"/>
    <x v="1"/>
    <x v="7"/>
    <x v="6"/>
    <s v="POU-838"/>
    <n v="16308.09"/>
    <n v="18684.18"/>
    <n v="0.14570007891788678"/>
    <n v="2376.09"/>
    <x v="2"/>
    <s v="Banco"/>
    <s v="Rendimento estável"/>
  </r>
  <r>
    <d v="2021-10-07T00:00:00"/>
    <x v="1"/>
    <x v="6"/>
    <x v="2"/>
    <s v="CRI-736"/>
    <n v="26437.439999999999"/>
    <n v="31286.07"/>
    <n v="0.18340013253930793"/>
    <n v="4848.630000000001"/>
    <x v="1"/>
    <s v="Cripto"/>
    <s v="Aplicação de Curto Prazo"/>
  </r>
  <r>
    <d v="2023-04-11T00:00:00"/>
    <x v="2"/>
    <x v="9"/>
    <x v="6"/>
    <s v="POU-275"/>
    <n v="29594.33"/>
    <n v="30014.57"/>
    <n v="1.4200017368191743E-2"/>
    <n v="420.23999999999796"/>
    <x v="0"/>
    <s v="Banco"/>
    <s v="Investimento de Longo Prazo"/>
  </r>
  <r>
    <d v="2024-12-02T00:00:00"/>
    <x v="4"/>
    <x v="11"/>
    <x v="3"/>
    <s v="FUN-175"/>
    <n v="29668.22"/>
    <n v="33151.269999999997"/>
    <n v="0.11740003276232937"/>
    <n v="3483.0499999999956"/>
    <x v="2"/>
    <s v="Investimento"/>
    <s v="Rendimento estável"/>
  </r>
  <r>
    <d v="2024-03-18T00:00:00"/>
    <x v="4"/>
    <x v="5"/>
    <x v="3"/>
    <s v="FUN-608"/>
    <n v="8609.49"/>
    <n v="8244.4500000000007"/>
    <n v="-4.2399724025464818E-2"/>
    <n v="-365.03999999999905"/>
    <x v="0"/>
    <s v="Investimento"/>
    <s v="Aguardando rentabilidade"/>
  </r>
  <r>
    <d v="2024-04-25T00:00:00"/>
    <x v="4"/>
    <x v="9"/>
    <x v="6"/>
    <s v="POU-462"/>
    <n v="42868.33"/>
    <n v="41616.57"/>
    <n v="-2.9200111130991153E-2"/>
    <n v="-1251.760000000002"/>
    <x v="0"/>
    <s v="Banco"/>
    <s v="Investimento de Longo Prazo"/>
  </r>
  <r>
    <d v="2025-08-07T00:00:00"/>
    <x v="3"/>
    <x v="10"/>
    <x v="3"/>
    <s v="FUN-102"/>
    <n v="19920.61"/>
    <n v="23902.74"/>
    <n v="0.19990000306215527"/>
    <n v="3982.130000000001"/>
    <x v="1"/>
    <s v="Investimento"/>
    <s v="Aplicação de Curto Prazo"/>
  </r>
  <r>
    <d v="2021-07-01T00:00:00"/>
    <x v="1"/>
    <x v="2"/>
    <x v="3"/>
    <s v="FUN-527"/>
    <n v="13979.02"/>
    <n v="16148.56"/>
    <n v="0.15519972072434254"/>
    <n v="2169.5399999999991"/>
    <x v="1"/>
    <s v="Investimento"/>
    <s v="Aplicação de Curto Prazo"/>
  </r>
  <r>
    <d v="2025-01-12T00:00:00"/>
    <x v="3"/>
    <x v="0"/>
    <x v="0"/>
    <s v="REN-775"/>
    <n v="41824.83"/>
    <n v="43497.82"/>
    <n v="3.999992349042418E-2"/>
    <n v="1672.989999999998"/>
    <x v="0"/>
    <s v="Banco"/>
    <s v="Investimento de Longo Prazo"/>
  </r>
  <r>
    <d v="2025-01-16T00:00:00"/>
    <x v="3"/>
    <x v="0"/>
    <x v="2"/>
    <s v="CRI-293"/>
    <n v="13164.16"/>
    <n v="15144.05"/>
    <n v="0.15040002552384651"/>
    <n v="1979.8899999999994"/>
    <x v="1"/>
    <s v="Cripto"/>
    <s v="Aplicação de Curto Prazo"/>
  </r>
  <r>
    <d v="2020-01-31T00:00:00"/>
    <x v="5"/>
    <x v="0"/>
    <x v="4"/>
    <s v="IMÓ-484"/>
    <n v="24475.82"/>
    <n v="26605.22"/>
    <n v="8.7000149535337384E-2"/>
    <n v="2129.4000000000015"/>
    <x v="2"/>
    <s v="Imobiliário"/>
    <s v="Rendimento estável"/>
  </r>
  <r>
    <d v="2020-10-13T00:00:00"/>
    <x v="5"/>
    <x v="6"/>
    <x v="7"/>
    <s v="AÇÕ-101"/>
    <n v="4528.8599999999997"/>
    <n v="4469.9799999999996"/>
    <n v="-1.3001064285493505E-2"/>
    <n v="-58.880000000000109"/>
    <x v="0"/>
    <s v="Mercado"/>
    <s v="Aguardando rentabilidade"/>
  </r>
  <r>
    <d v="2024-01-22T00:00:00"/>
    <x v="4"/>
    <x v="0"/>
    <x v="7"/>
    <s v="AÇÕ-169"/>
    <n v="26768.400000000001"/>
    <n v="30601.63"/>
    <n v="0.14319981769549167"/>
    <n v="3833.2299999999996"/>
    <x v="2"/>
    <s v="Mercado"/>
    <s v="Rendimento estável"/>
  </r>
  <r>
    <d v="2024-09-20T00:00:00"/>
    <x v="4"/>
    <x v="3"/>
    <x v="0"/>
    <s v="REN-171"/>
    <n v="36499.1"/>
    <n v="37944.46"/>
    <n v="3.9599880544999758E-2"/>
    <n v="1445.3600000000006"/>
    <x v="0"/>
    <s v="Banco"/>
    <s v="Investimento de Longo Prazo"/>
  </r>
  <r>
    <d v="2025-08-25T00:00:00"/>
    <x v="3"/>
    <x v="10"/>
    <x v="1"/>
    <s v="TES-158"/>
    <n v="6294.72"/>
    <n v="6866.91"/>
    <n v="9.0899992374561464E-2"/>
    <n v="572.1899999999996"/>
    <x v="2"/>
    <s v="Governo"/>
    <s v="Rendimento estável"/>
  </r>
  <r>
    <d v="2024-09-06T00:00:00"/>
    <x v="4"/>
    <x v="3"/>
    <x v="7"/>
    <s v="AÇÕ-588"/>
    <n v="15719.84"/>
    <n v="16246.45"/>
    <n v="3.3499704831601376E-2"/>
    <n v="526.61000000000058"/>
    <x v="0"/>
    <s v="Mercado"/>
    <s v="Aguardando rentabilidade"/>
  </r>
  <r>
    <d v="2025-08-03T00:00:00"/>
    <x v="3"/>
    <x v="10"/>
    <x v="5"/>
    <s v="ETF-972"/>
    <n v="20820"/>
    <n v="21869.33"/>
    <n v="5.0400096061479431E-2"/>
    <n v="1049.3300000000017"/>
    <x v="0"/>
    <s v="Bolsa"/>
    <s v="Aguardando rentabilidade"/>
  </r>
  <r>
    <d v="2025-03-05T00:00:00"/>
    <x v="3"/>
    <x v="5"/>
    <x v="1"/>
    <s v="TES-892"/>
    <n v="7570.04"/>
    <n v="8628.33"/>
    <n v="0.13979978969728032"/>
    <n v="1058.29"/>
    <x v="2"/>
    <s v="Governo"/>
    <s v="Rendimento estável"/>
  </r>
  <r>
    <d v="2020-11-15T00:00:00"/>
    <x v="5"/>
    <x v="8"/>
    <x v="4"/>
    <s v="IMÓ-713"/>
    <n v="25868.400000000001"/>
    <n v="29482.22"/>
    <n v="0.13970017473055926"/>
    <n v="3613.8199999999997"/>
    <x v="2"/>
    <s v="Imobiliário"/>
    <s v="Rendimento estável"/>
  </r>
  <r>
    <d v="2022-11-02T00:00:00"/>
    <x v="0"/>
    <x v="8"/>
    <x v="5"/>
    <s v="ETF-387"/>
    <n v="29048.91"/>
    <n v="27433.79"/>
    <n v="-5.5600020792518516E-2"/>
    <n v="-1615.119999999999"/>
    <x v="2"/>
    <s v="Bolsa"/>
    <s v="Aguardando rentabilidade"/>
  </r>
  <r>
    <d v="2022-12-22T00:00:00"/>
    <x v="0"/>
    <x v="11"/>
    <x v="2"/>
    <s v="CRI-319"/>
    <n v="10531"/>
    <n v="10310.9"/>
    <n v="-2.0900199411262022E-2"/>
    <n v="-220.10000000000036"/>
    <x v="0"/>
    <s v="Cripto"/>
    <s v="Aguardando rentabilidade"/>
  </r>
  <r>
    <d v="2022-02-23T00:00:00"/>
    <x v="0"/>
    <x v="1"/>
    <x v="7"/>
    <s v="AÇÕ-905"/>
    <n v="42980.22"/>
    <n v="43285.38"/>
    <n v="7.1000101907341615E-3"/>
    <n v="305.15999999999622"/>
    <x v="0"/>
    <s v="Mercado"/>
    <s v="Aguardando rentabilidade"/>
  </r>
  <r>
    <d v="2021-07-23T00:00:00"/>
    <x v="1"/>
    <x v="2"/>
    <x v="4"/>
    <s v="IMÓ-670"/>
    <n v="42511.75"/>
    <n v="46495.1"/>
    <n v="9.3699977065164308E-2"/>
    <n v="3983.3499999999985"/>
    <x v="2"/>
    <s v="Imobiliário"/>
    <s v="Rendimento estável"/>
  </r>
  <r>
    <d v="2024-09-03T00:00:00"/>
    <x v="4"/>
    <x v="3"/>
    <x v="0"/>
    <s v="REN-166"/>
    <n v="41837.06"/>
    <n v="44263.61"/>
    <n v="5.8000012429171723E-2"/>
    <n v="2426.5500000000029"/>
    <x v="0"/>
    <s v="Banco"/>
    <s v="Investimento de Longo Prazo"/>
  </r>
  <r>
    <d v="2025-01-22T00:00:00"/>
    <x v="3"/>
    <x v="0"/>
    <x v="1"/>
    <s v="TES-796"/>
    <n v="25201.74"/>
    <n v="27321.21"/>
    <n v="8.4100145466146276E-2"/>
    <n v="2119.4699999999975"/>
    <x v="2"/>
    <s v="Governo"/>
    <s v="Rendimento estável"/>
  </r>
  <r>
    <d v="2024-06-04T00:00:00"/>
    <x v="4"/>
    <x v="7"/>
    <x v="5"/>
    <s v="ETF-143"/>
    <n v="28228.02"/>
    <n v="29365.61"/>
    <n v="4.0300028128079833E-2"/>
    <n v="1137.5900000000001"/>
    <x v="0"/>
    <s v="Bolsa"/>
    <s v="Aguardando rentabilidade"/>
  </r>
  <r>
    <d v="2023-12-05T00:00:00"/>
    <x v="2"/>
    <x v="11"/>
    <x v="3"/>
    <s v="FUN-442"/>
    <n v="10478.49"/>
    <n v="12147.71"/>
    <n v="0.15929967008605242"/>
    <n v="1669.2199999999993"/>
    <x v="1"/>
    <s v="Investimento"/>
    <s v="Aplicação de Curto Prazo"/>
  </r>
  <r>
    <d v="2024-04-28T00:00:00"/>
    <x v="4"/>
    <x v="9"/>
    <x v="3"/>
    <s v="FUN-925"/>
    <n v="1570.78"/>
    <n v="1655.29"/>
    <n v="5.3801296171328887E-2"/>
    <n v="84.509999999999991"/>
    <x v="0"/>
    <s v="Investimento"/>
    <s v="Aguardando rentabilidade"/>
  </r>
  <r>
    <d v="2020-09-19T00:00:00"/>
    <x v="5"/>
    <x v="3"/>
    <x v="7"/>
    <s v="AÇÕ-841"/>
    <n v="47008.68"/>
    <n v="43059.95"/>
    <n v="-8.4000018719947112E-2"/>
    <n v="-3948.7300000000032"/>
    <x v="2"/>
    <s v="Mercado"/>
    <s v="Aguardando rentabilidade"/>
  </r>
  <r>
    <d v="2021-04-11T00:00:00"/>
    <x v="1"/>
    <x v="9"/>
    <x v="5"/>
    <s v="ETF-705"/>
    <n v="46832.41"/>
    <n v="49731.34"/>
    <n v="6.1900081588797007E-2"/>
    <n v="2898.929999999993"/>
    <x v="0"/>
    <s v="Bolsa"/>
    <s v="Aguardando rentabilidade"/>
  </r>
  <r>
    <d v="2025-01-06T00:00:00"/>
    <x v="3"/>
    <x v="0"/>
    <x v="3"/>
    <s v="FUN-457"/>
    <n v="7091.98"/>
    <n v="6408.31"/>
    <n v="-9.64004410615934E-2"/>
    <n v="-683.66999999999916"/>
    <x v="2"/>
    <s v="Investimento"/>
    <s v="Aguardando rentabilidade"/>
  </r>
  <r>
    <d v="2021-11-11T00:00:00"/>
    <x v="1"/>
    <x v="8"/>
    <x v="4"/>
    <s v="IMÓ-146"/>
    <n v="21085.58"/>
    <n v="19993.349999999999"/>
    <n v="-5.1799855635937121E-2"/>
    <n v="-1092.2300000000032"/>
    <x v="2"/>
    <s v="Imobiliário"/>
    <s v="Aguardando rentabilidade"/>
  </r>
  <r>
    <d v="2020-07-21T00:00:00"/>
    <x v="5"/>
    <x v="2"/>
    <x v="0"/>
    <s v="REN-900"/>
    <n v="33582.949999999997"/>
    <n v="39765.57"/>
    <n v="0.18409996739416887"/>
    <n v="6182.6200000000026"/>
    <x v="1"/>
    <s v="Banco"/>
    <s v="Dividendos Recebidos"/>
  </r>
  <r>
    <d v="2020-09-09T00:00:00"/>
    <x v="5"/>
    <x v="3"/>
    <x v="0"/>
    <s v="REN-749"/>
    <n v="27440.95"/>
    <n v="26293.919999999998"/>
    <n v="-4.1799937684373262E-2"/>
    <n v="-1147.0300000000025"/>
    <x v="0"/>
    <s v="Banco"/>
    <s v="Investimento de Longo Prazo"/>
  </r>
  <r>
    <d v="2024-10-28T00:00:00"/>
    <x v="4"/>
    <x v="6"/>
    <x v="3"/>
    <s v="FUN-245"/>
    <n v="3662.6"/>
    <n v="3894.08"/>
    <n v="6.320100475072353E-2"/>
    <n v="231.48000000000002"/>
    <x v="0"/>
    <s v="Investimento"/>
    <s v="Aguardando rentabilidade"/>
  </r>
  <r>
    <d v="2021-10-26T00:00:00"/>
    <x v="1"/>
    <x v="6"/>
    <x v="4"/>
    <s v="IMÓ-611"/>
    <n v="43291.33"/>
    <n v="45416.93"/>
    <n v="4.9099900603654323E-2"/>
    <n v="2125.5999999999985"/>
    <x v="0"/>
    <s v="Imobiliário"/>
    <s v="Aguardando rentabilidade"/>
  </r>
  <r>
    <d v="2021-05-10T00:00:00"/>
    <x v="1"/>
    <x v="4"/>
    <x v="2"/>
    <s v="CRI-938"/>
    <n v="16413.5"/>
    <n v="17357.28"/>
    <n v="5.7500228470466312E-2"/>
    <n v="943.77999999999884"/>
    <x v="0"/>
    <s v="Cripto"/>
    <s v="Aguardando rentabilidade"/>
  </r>
  <r>
    <d v="2022-03-19T00:00:00"/>
    <x v="0"/>
    <x v="5"/>
    <x v="1"/>
    <s v="TES-309"/>
    <n v="48916.87"/>
    <n v="48408.13"/>
    <n v="-1.0400093055831356E-2"/>
    <n v="-508.74000000000524"/>
    <x v="0"/>
    <s v="Governo"/>
    <s v="Investimento de Longo Prazo"/>
  </r>
  <r>
    <d v="2022-04-04T00:00:00"/>
    <x v="0"/>
    <x v="9"/>
    <x v="4"/>
    <s v="IMÓ-123"/>
    <n v="20154.25"/>
    <n v="20948.330000000002"/>
    <n v="3.940012652418233E-2"/>
    <n v="794.08000000000175"/>
    <x v="0"/>
    <s v="Imobiliário"/>
    <s v="Aguardando rentabilidade"/>
  </r>
  <r>
    <d v="2023-01-17T00:00:00"/>
    <x v="2"/>
    <x v="0"/>
    <x v="3"/>
    <s v="FUN-198"/>
    <n v="47367.08"/>
    <n v="55907.360000000001"/>
    <n v="0.18029990449062933"/>
    <n v="8540.2799999999988"/>
    <x v="1"/>
    <s v="Investimento"/>
    <s v="Aplicação de Curto Prazo"/>
  </r>
  <r>
    <d v="2020-05-08T00:00:00"/>
    <x v="5"/>
    <x v="4"/>
    <x v="5"/>
    <s v="ETF-527"/>
    <n v="16527.849999999999"/>
    <n v="19483.03"/>
    <n v="0.17880002541165368"/>
    <n v="2955.1800000000003"/>
    <x v="1"/>
    <s v="Bolsa"/>
    <s v="Aplicação de Curto Prazo"/>
  </r>
  <r>
    <d v="2024-05-28T00:00:00"/>
    <x v="4"/>
    <x v="4"/>
    <x v="2"/>
    <s v="CRI-753"/>
    <n v="44715.69"/>
    <n v="50367.75"/>
    <n v="0.12639992807893599"/>
    <n v="5652.0599999999977"/>
    <x v="2"/>
    <s v="Cripto"/>
    <s v="Rendimento estável"/>
  </r>
  <r>
    <d v="2023-10-12T00:00:00"/>
    <x v="2"/>
    <x v="6"/>
    <x v="6"/>
    <s v="POU-867"/>
    <n v="2229.13"/>
    <n v="2021.15"/>
    <n v="-9.3300973922561717E-2"/>
    <n v="-207.98000000000002"/>
    <x v="0"/>
    <s v="Banco"/>
    <s v="Investimento de Longo Prazo"/>
  </r>
  <r>
    <d v="2020-02-17T00:00:00"/>
    <x v="5"/>
    <x v="1"/>
    <x v="7"/>
    <s v="AÇÕ-659"/>
    <n v="42879.78"/>
    <n v="51142.71"/>
    <n v="0.19269991590441929"/>
    <n v="8262.93"/>
    <x v="1"/>
    <s v="Mercado"/>
    <s v="Aplicação de Curto Prazo"/>
  </r>
  <r>
    <d v="2022-11-13T00:00:00"/>
    <x v="0"/>
    <x v="8"/>
    <x v="1"/>
    <s v="TES-217"/>
    <n v="18339.55"/>
    <n v="18741.189999999999"/>
    <n v="2.1900210201449843E-2"/>
    <n v="401.63999999999942"/>
    <x v="0"/>
    <s v="Governo"/>
    <s v="Investimento de Longo Prazo"/>
  </r>
  <r>
    <d v="2024-09-24T00:00:00"/>
    <x v="4"/>
    <x v="3"/>
    <x v="6"/>
    <s v="POU-178"/>
    <n v="33975"/>
    <n v="35762.080000000002"/>
    <n v="5.259985283296547E-2"/>
    <n v="1787.0800000000017"/>
    <x v="0"/>
    <s v="Banco"/>
    <s v="Investimento de Longo Prazo"/>
  </r>
  <r>
    <d v="2024-06-15T00:00:00"/>
    <x v="4"/>
    <x v="7"/>
    <x v="1"/>
    <s v="TES-409"/>
    <n v="45528.41"/>
    <n v="46566.46"/>
    <n v="2.280004946362053E-2"/>
    <n v="1038.0499999999956"/>
    <x v="0"/>
    <s v="Governo"/>
    <s v="Investimento de Longo Prazo"/>
  </r>
  <r>
    <d v="2022-05-16T00:00:00"/>
    <x v="0"/>
    <x v="4"/>
    <x v="3"/>
    <s v="FUN-862"/>
    <n v="9847.8700000000008"/>
    <n v="10644.56"/>
    <n v="8.0899727555298617E-2"/>
    <n v="796.68999999999869"/>
    <x v="2"/>
    <s v="Investimento"/>
    <s v="Rendimento estável"/>
  </r>
  <r>
    <d v="2020-06-27T00:00:00"/>
    <x v="5"/>
    <x v="7"/>
    <x v="7"/>
    <s v="AÇÕ-548"/>
    <n v="21130.34"/>
    <n v="19585.71"/>
    <n v="-7.310010156012639E-2"/>
    <n v="-1544.630000000001"/>
    <x v="2"/>
    <s v="Mercado"/>
    <s v="Aguardando rentabilidade"/>
  </r>
  <r>
    <d v="2020-10-31T00:00:00"/>
    <x v="5"/>
    <x v="6"/>
    <x v="1"/>
    <s v="TES-971"/>
    <n v="28148.87"/>
    <n v="27968.720000000001"/>
    <n v="-6.3999016656795752E-3"/>
    <n v="-180.14999999999782"/>
    <x v="0"/>
    <s v="Governo"/>
    <s v="Investimento de Longo Prazo"/>
  </r>
  <r>
    <d v="2025-09-25T00:00:00"/>
    <x v="3"/>
    <x v="3"/>
    <x v="6"/>
    <s v="POU-918"/>
    <n v="28017.68"/>
    <n v="29684.73"/>
    <n v="5.9499930044172082E-2"/>
    <n v="1667.0499999999993"/>
    <x v="0"/>
    <s v="Banco"/>
    <s v="Investimento de Longo Prazo"/>
  </r>
  <r>
    <d v="2024-06-27T00:00:00"/>
    <x v="4"/>
    <x v="7"/>
    <x v="5"/>
    <s v="ETF-830"/>
    <n v="49838.1"/>
    <n v="55938.28"/>
    <n v="0.12239993097650192"/>
    <n v="6100.18"/>
    <x v="2"/>
    <s v="Bolsa"/>
    <s v="Rendimento estável"/>
  </r>
  <r>
    <d v="2021-11-04T00:00:00"/>
    <x v="1"/>
    <x v="8"/>
    <x v="0"/>
    <s v="REN-224"/>
    <n v="49820.68"/>
    <n v="55545.08"/>
    <n v="0.11490007763844254"/>
    <n v="5724.4000000000015"/>
    <x v="2"/>
    <s v="Banco"/>
    <s v="Rendimento estável"/>
  </r>
  <r>
    <d v="2024-04-18T00:00:00"/>
    <x v="4"/>
    <x v="9"/>
    <x v="0"/>
    <s v="REN-602"/>
    <n v="23518.18"/>
    <n v="26008.76"/>
    <n v="0.10590020146116741"/>
    <n v="2490.5799999999981"/>
    <x v="2"/>
    <s v="Banco"/>
    <s v="Rendimento estável"/>
  </r>
  <r>
    <d v="2025-01-23T00:00:00"/>
    <x v="3"/>
    <x v="0"/>
    <x v="1"/>
    <s v="TES-455"/>
    <n v="23136.17"/>
    <n v="24406.35"/>
    <n v="5.4900184429834339E-2"/>
    <n v="1270.1800000000003"/>
    <x v="0"/>
    <s v="Governo"/>
    <s v="Investimento de Longo Prazo"/>
  </r>
  <r>
    <d v="2023-07-07T00:00:00"/>
    <x v="2"/>
    <x v="2"/>
    <x v="0"/>
    <s v="REN-439"/>
    <n v="46071.91"/>
    <n v="49587.199999999997"/>
    <n v="7.6300070910886766E-2"/>
    <n v="3515.2899999999936"/>
    <x v="2"/>
    <s v="Banco"/>
    <s v="Rendimento estável"/>
  </r>
  <r>
    <d v="2021-01-04T00:00:00"/>
    <x v="1"/>
    <x v="0"/>
    <x v="5"/>
    <s v="ETF-100"/>
    <n v="25405.71"/>
    <n v="25725.82"/>
    <n v="1.2599923403046031E-2"/>
    <n v="320.11000000000058"/>
    <x v="0"/>
    <s v="Bolsa"/>
    <s v="Aguardando rentabilidade"/>
  </r>
  <r>
    <d v="2023-09-10T00:00:00"/>
    <x v="2"/>
    <x v="3"/>
    <x v="1"/>
    <s v="TES-292"/>
    <n v="33675.67"/>
    <n v="33948.44"/>
    <n v="8.0999130826499982E-3"/>
    <n v="272.77000000000407"/>
    <x v="0"/>
    <s v="Governo"/>
    <s v="Investimento de Longo Prazo"/>
  </r>
  <r>
    <d v="2021-10-15T00:00:00"/>
    <x v="1"/>
    <x v="6"/>
    <x v="1"/>
    <s v="TES-798"/>
    <n v="724.11"/>
    <n v="797.32"/>
    <n v="0.10110342351300222"/>
    <n v="73.210000000000036"/>
    <x v="2"/>
    <s v="Governo"/>
    <s v="Rendimento estável"/>
  </r>
  <r>
    <d v="2021-11-22T00:00:00"/>
    <x v="1"/>
    <x v="8"/>
    <x v="7"/>
    <s v="AÇÕ-254"/>
    <n v="21013.47"/>
    <n v="23751.53"/>
    <n v="0.13030023123263304"/>
    <n v="2738.0599999999977"/>
    <x v="2"/>
    <s v="Mercado"/>
    <s v="Rendimento estável"/>
  </r>
  <r>
    <d v="2024-12-07T00:00:00"/>
    <x v="4"/>
    <x v="11"/>
    <x v="6"/>
    <s v="POU-952"/>
    <n v="20125.759999999998"/>
    <n v="19733.310000000001"/>
    <n v="-1.9499884724849998E-2"/>
    <n v="-392.44999999999709"/>
    <x v="0"/>
    <s v="Banco"/>
    <s v="Investimento de Longo Prazo"/>
  </r>
  <r>
    <d v="2022-08-05T00:00:00"/>
    <x v="0"/>
    <x v="10"/>
    <x v="4"/>
    <s v="IMÓ-220"/>
    <n v="20713.13"/>
    <n v="21185.39"/>
    <n v="2.2800030705161334E-2"/>
    <n v="472.2599999999984"/>
    <x v="0"/>
    <s v="Imobiliário"/>
    <s v="Aguardando rentabilidade"/>
  </r>
  <r>
    <d v="2023-05-24T00:00:00"/>
    <x v="2"/>
    <x v="4"/>
    <x v="4"/>
    <s v="IMÓ-834"/>
    <n v="3481.31"/>
    <n v="3241.8"/>
    <n v="-6.8798814239467265E-2"/>
    <n v="-239.50999999999976"/>
    <x v="2"/>
    <s v="Imobiliário"/>
    <s v="Aguardando rentabilidade"/>
  </r>
  <r>
    <d v="2025-05-05T00:00:00"/>
    <x v="3"/>
    <x v="4"/>
    <x v="3"/>
    <s v="FUN-892"/>
    <n v="35679.33"/>
    <n v="32857.089999999997"/>
    <n v="-7.9100140053078499E-2"/>
    <n v="-2822.2400000000052"/>
    <x v="2"/>
    <s v="Investimento"/>
    <s v="Aguardando rentabilidade"/>
  </r>
  <r>
    <d v="2023-12-23T00:00:00"/>
    <x v="2"/>
    <x v="11"/>
    <x v="6"/>
    <s v="POU-302"/>
    <n v="46215"/>
    <n v="51497.37"/>
    <n v="0.11429990262901661"/>
    <n v="5282.3700000000026"/>
    <x v="2"/>
    <s v="Banco"/>
    <s v="Rendimento estável"/>
  </r>
  <r>
    <d v="2023-11-22T00:00:00"/>
    <x v="2"/>
    <x v="8"/>
    <x v="3"/>
    <s v="FUN-208"/>
    <n v="16297.17"/>
    <n v="15868.55"/>
    <n v="-2.6300271764975194E-2"/>
    <n v="-428.6200000000008"/>
    <x v="0"/>
    <s v="Investimento"/>
    <s v="Aguardando rentabilidade"/>
  </r>
  <r>
    <d v="2024-12-14T00:00:00"/>
    <x v="4"/>
    <x v="11"/>
    <x v="2"/>
    <s v="CRI-997"/>
    <n v="39334.559999999998"/>
    <n v="38001.120000000003"/>
    <n v="-3.3899959730069311E-2"/>
    <n v="-1333.4399999999951"/>
    <x v="0"/>
    <s v="Cripto"/>
    <s v="Aguardando rentabilidade"/>
  </r>
  <r>
    <d v="2025-05-24T00:00:00"/>
    <x v="3"/>
    <x v="4"/>
    <x v="2"/>
    <s v="CRI-883"/>
    <n v="19600.900000000001"/>
    <n v="20577.02"/>
    <n v="4.9799754092924246E-2"/>
    <n v="976.11999999999898"/>
    <x v="0"/>
    <s v="Cripto"/>
    <s v="Aguardando rentabilidade"/>
  </r>
  <r>
    <d v="2024-04-23T00:00:00"/>
    <x v="4"/>
    <x v="9"/>
    <x v="7"/>
    <s v="AÇÕ-837"/>
    <n v="45717.73"/>
    <n v="51898.77"/>
    <n v="0.13520006352021399"/>
    <n v="6181.0399999999936"/>
    <x v="2"/>
    <s v="Mercado"/>
    <s v="Rendimento estável"/>
  </r>
  <r>
    <d v="2020-12-15T00:00:00"/>
    <x v="5"/>
    <x v="11"/>
    <x v="5"/>
    <s v="ETF-340"/>
    <n v="37773.019999999997"/>
    <n v="38766.449999999997"/>
    <n v="2.629998872210907E-2"/>
    <n v="993.43000000000029"/>
    <x v="0"/>
    <s v="Bolsa"/>
    <s v="Aguardando rentabilidade"/>
  </r>
  <r>
    <d v="2021-12-10T00:00:00"/>
    <x v="1"/>
    <x v="11"/>
    <x v="5"/>
    <s v="ETF-877"/>
    <n v="11370.9"/>
    <n v="11417.52"/>
    <n v="4.099939318787502E-3"/>
    <n v="46.6200000000008"/>
    <x v="0"/>
    <s v="Bolsa"/>
    <s v="Aguardando rentabilidade"/>
  </r>
  <r>
    <d v="2024-10-22T00:00:00"/>
    <x v="4"/>
    <x v="6"/>
    <x v="6"/>
    <s v="POU-240"/>
    <n v="17933.54"/>
    <n v="16228.06"/>
    <n v="-9.510001929345803E-2"/>
    <n v="-1705.4800000000014"/>
    <x v="0"/>
    <s v="Banco"/>
    <s v="Investimento de Longo Prazo"/>
  </r>
  <r>
    <d v="2024-12-19T00:00:00"/>
    <x v="4"/>
    <x v="11"/>
    <x v="1"/>
    <s v="TES-868"/>
    <n v="23130.05"/>
    <n v="26324.31"/>
    <n v="0.13810000410721127"/>
    <n v="3194.260000000002"/>
    <x v="2"/>
    <s v="Governo"/>
    <s v="Rendimento estável"/>
  </r>
  <r>
    <d v="2020-12-20T00:00:00"/>
    <x v="5"/>
    <x v="11"/>
    <x v="5"/>
    <s v="ETF-188"/>
    <n v="5144.43"/>
    <n v="4745.22"/>
    <n v="-7.7600433867308916E-2"/>
    <n v="-399.21000000000004"/>
    <x v="2"/>
    <s v="Bolsa"/>
    <s v="Aguardando rentabilidade"/>
  </r>
  <r>
    <d v="2023-12-18T00:00:00"/>
    <x v="2"/>
    <x v="11"/>
    <x v="4"/>
    <s v="IMÓ-692"/>
    <n v="23147.54"/>
    <n v="25543.31"/>
    <n v="0.10349998315155737"/>
    <n v="2395.7700000000004"/>
    <x v="2"/>
    <s v="Imobiliário"/>
    <s v="Rendimento estável"/>
  </r>
  <r>
    <d v="2020-04-25T00:00:00"/>
    <x v="5"/>
    <x v="9"/>
    <x v="5"/>
    <s v="ETF-486"/>
    <n v="28029.37"/>
    <n v="25946.79"/>
    <n v="-7.4299921831992591E-2"/>
    <n v="-2082.5799999999981"/>
    <x v="2"/>
    <s v="Bolsa"/>
    <s v="Aguardando rentabilidade"/>
  </r>
  <r>
    <d v="2025-05-23T00:00:00"/>
    <x v="3"/>
    <x v="4"/>
    <x v="6"/>
    <s v="POU-174"/>
    <n v="1145.01"/>
    <n v="1127.3800000000001"/>
    <n v="-1.5397245438904361E-2"/>
    <n v="-17.629999999999882"/>
    <x v="0"/>
    <s v="Banco"/>
    <s v="Investimento de Longo Prazo"/>
  </r>
  <r>
    <d v="2024-01-20T00:00:00"/>
    <x v="4"/>
    <x v="0"/>
    <x v="7"/>
    <s v="AÇÕ-880"/>
    <n v="48202.63"/>
    <n v="50699.53"/>
    <n v="5.1800078128517085E-2"/>
    <n v="2496.9000000000015"/>
    <x v="0"/>
    <s v="Mercado"/>
    <s v="Aguardando rentabilidade"/>
  </r>
  <r>
    <d v="2021-08-20T00:00:00"/>
    <x v="1"/>
    <x v="10"/>
    <x v="2"/>
    <s v="CRI-669"/>
    <n v="12420.39"/>
    <n v="13187.97"/>
    <n v="6.1799991787697482E-2"/>
    <n v="767.57999999999993"/>
    <x v="0"/>
    <s v="Cripto"/>
    <s v="Aguardando rentabilidade"/>
  </r>
  <r>
    <d v="2023-01-23T00:00:00"/>
    <x v="2"/>
    <x v="0"/>
    <x v="5"/>
    <s v="ETF-547"/>
    <n v="44950.37"/>
    <n v="42437.64"/>
    <n v="-5.5900096039254027E-2"/>
    <n v="-2512.7300000000032"/>
    <x v="2"/>
    <s v="Bolsa"/>
    <s v="Aguardando rentabilidade"/>
  </r>
  <r>
    <d v="2023-06-24T00:00:00"/>
    <x v="2"/>
    <x v="7"/>
    <x v="1"/>
    <s v="TES-581"/>
    <n v="4132.12"/>
    <n v="4956.4799999999996"/>
    <n v="0.1995004985334404"/>
    <n v="824.35999999999967"/>
    <x v="1"/>
    <s v="Governo"/>
    <s v="Dividendos Recebidos"/>
  </r>
  <r>
    <d v="2025-01-15T00:00:00"/>
    <x v="3"/>
    <x v="0"/>
    <x v="1"/>
    <s v="TES-643"/>
    <n v="44730.59"/>
    <n v="43871.76"/>
    <n v="-1.9200059735406901E-2"/>
    <n v="-858.82999999999447"/>
    <x v="0"/>
    <s v="Governo"/>
    <s v="Investimento de Longo Prazo"/>
  </r>
  <r>
    <d v="2023-03-30T00:00:00"/>
    <x v="2"/>
    <x v="5"/>
    <x v="6"/>
    <s v="POU-138"/>
    <n v="37799.22"/>
    <n v="42418.28"/>
    <n v="0.12219987608209898"/>
    <n v="4619.0599999999977"/>
    <x v="2"/>
    <s v="Banco"/>
    <s v="Rendimento estável"/>
  </r>
  <r>
    <d v="2024-12-24T00:00:00"/>
    <x v="4"/>
    <x v="11"/>
    <x v="1"/>
    <s v="TES-814"/>
    <n v="39501.160000000003"/>
    <n v="36309.47"/>
    <n v="-8.079990562302479E-2"/>
    <n v="-3191.6900000000023"/>
    <x v="0"/>
    <s v="Governo"/>
    <s v="Investimento de Longo Prazo"/>
  </r>
  <r>
    <d v="2023-01-28T00:00:00"/>
    <x v="2"/>
    <x v="0"/>
    <x v="4"/>
    <s v="IMÓ-507"/>
    <n v="10674.44"/>
    <n v="12393.02"/>
    <n v="0.1609995465804295"/>
    <n v="1718.58"/>
    <x v="1"/>
    <s v="Imobiliário"/>
    <s v="Aplicação de Curto Prazo"/>
  </r>
  <r>
    <d v="2021-11-22T00:00:00"/>
    <x v="1"/>
    <x v="8"/>
    <x v="4"/>
    <s v="IMÓ-108"/>
    <n v="35439.81"/>
    <n v="36754.629999999997"/>
    <n v="3.7100086033192613E-2"/>
    <n v="1314.8199999999997"/>
    <x v="0"/>
    <s v="Imobiliário"/>
    <s v="Aguardando rentabilidade"/>
  </r>
  <r>
    <d v="2021-06-07T00:00:00"/>
    <x v="1"/>
    <x v="7"/>
    <x v="4"/>
    <s v="IMÓ-224"/>
    <n v="31510.28"/>
    <n v="36290.39"/>
    <n v="0.15170001662949364"/>
    <n v="4780.1100000000006"/>
    <x v="1"/>
    <s v="Imobiliário"/>
    <s v="Aplicação de Curto Prazo"/>
  </r>
  <r>
    <d v="2020-05-07T00:00:00"/>
    <x v="5"/>
    <x v="4"/>
    <x v="0"/>
    <s v="REN-146"/>
    <n v="28105.18"/>
    <n v="28937.09"/>
    <n v="2.9599881587664616E-2"/>
    <n v="831.90999999999985"/>
    <x v="0"/>
    <s v="Banco"/>
    <s v="Investimento de Longo Prazo"/>
  </r>
  <r>
    <d v="2025-04-23T00:00:00"/>
    <x v="3"/>
    <x v="9"/>
    <x v="5"/>
    <s v="ETF-739"/>
    <n v="15738.03"/>
    <n v="16057.51"/>
    <n v="2.0299872347428461E-2"/>
    <n v="319.47999999999956"/>
    <x v="0"/>
    <s v="Bolsa"/>
    <s v="Aguardando rentabilidade"/>
  </r>
  <r>
    <d v="2020-01-06T00:00:00"/>
    <x v="5"/>
    <x v="0"/>
    <x v="7"/>
    <s v="AÇÕ-708"/>
    <n v="36294.89"/>
    <n v="36911.9"/>
    <n v="1.6999913761964896E-2"/>
    <n v="617.01000000000204"/>
    <x v="0"/>
    <s v="Mercado"/>
    <s v="Aguardando rentabilidade"/>
  </r>
  <r>
    <d v="2021-12-12T00:00:00"/>
    <x v="1"/>
    <x v="11"/>
    <x v="4"/>
    <s v="IMÓ-377"/>
    <n v="16571.150000000001"/>
    <n v="19290.48"/>
    <n v="0.16410025858193292"/>
    <n v="2719.3299999999981"/>
    <x v="1"/>
    <s v="Imobiliário"/>
    <s v="Aplicação de Curto Prazo"/>
  </r>
  <r>
    <d v="2025-09-18T00:00:00"/>
    <x v="3"/>
    <x v="3"/>
    <x v="4"/>
    <s v="IMÓ-571"/>
    <n v="44623.12"/>
    <n v="42307.18"/>
    <n v="-5.1900001613513401E-2"/>
    <n v="-2315.9400000000023"/>
    <x v="2"/>
    <s v="Imobiliário"/>
    <s v="Aguardando rentabilidade"/>
  </r>
  <r>
    <d v="2023-05-29T00:00:00"/>
    <x v="2"/>
    <x v="4"/>
    <x v="5"/>
    <s v="ETF-916"/>
    <n v="17026.98"/>
    <n v="18651.349999999999"/>
    <n v="9.5399771421590854E-2"/>
    <n v="1624.369999999999"/>
    <x v="2"/>
    <s v="Bolsa"/>
    <s v="Rendimento estável"/>
  </r>
  <r>
    <d v="2022-02-23T00:00:00"/>
    <x v="0"/>
    <x v="1"/>
    <x v="4"/>
    <s v="IMÓ-700"/>
    <n v="49961.73"/>
    <n v="48382.94"/>
    <n v="-3.1599986629766437E-2"/>
    <n v="-1578.7900000000009"/>
    <x v="0"/>
    <s v="Imobiliário"/>
    <s v="Aguardando rentabilidade"/>
  </r>
  <r>
    <d v="2025-09-08T00:00:00"/>
    <x v="3"/>
    <x v="3"/>
    <x v="1"/>
    <s v="TES-130"/>
    <n v="16425.29"/>
    <n v="17745.88"/>
    <n v="8.0399798116197643E-2"/>
    <n v="1320.5900000000001"/>
    <x v="2"/>
    <s v="Governo"/>
    <s v="Rendimento estável"/>
  </r>
  <r>
    <d v="2024-09-22T00:00:00"/>
    <x v="4"/>
    <x v="3"/>
    <x v="3"/>
    <s v="FUN-799"/>
    <n v="40020.11"/>
    <n v="39051.620000000003"/>
    <n v="-2.4200083408066543E-2"/>
    <n v="-968.48999999999796"/>
    <x v="0"/>
    <s v="Investimento"/>
    <s v="Aguardando rentabilidade"/>
  </r>
  <r>
    <d v="2025-07-22T00:00:00"/>
    <x v="3"/>
    <x v="2"/>
    <x v="6"/>
    <s v="POU-606"/>
    <n v="5644.71"/>
    <n v="5698.33"/>
    <n v="9.4991593899420683E-3"/>
    <n v="53.619999999999891"/>
    <x v="0"/>
    <s v="Banco"/>
    <s v="Investimento de Longo Prazo"/>
  </r>
  <r>
    <d v="2021-10-19T00:00:00"/>
    <x v="1"/>
    <x v="6"/>
    <x v="6"/>
    <s v="POU-379"/>
    <n v="16479.060000000001"/>
    <n v="15500.2"/>
    <n v="-5.9400232780267834E-2"/>
    <n v="-978.86000000000058"/>
    <x v="0"/>
    <s v="Banco"/>
    <s v="Investimento de Longo Prazo"/>
  </r>
  <r>
    <d v="2021-08-28T00:00:00"/>
    <x v="1"/>
    <x v="10"/>
    <x v="4"/>
    <s v="IMÓ-334"/>
    <n v="15007.99"/>
    <n v="15128.05"/>
    <n v="7.9997388057960785E-3"/>
    <n v="120.05999999999949"/>
    <x v="0"/>
    <s v="Imobiliário"/>
    <s v="Aguardando rentabilidade"/>
  </r>
  <r>
    <d v="2024-02-25T00:00:00"/>
    <x v="4"/>
    <x v="1"/>
    <x v="0"/>
    <s v="REN-788"/>
    <n v="30802.799999999999"/>
    <n v="28631.200000000001"/>
    <n v="-7.0500084407910918E-2"/>
    <n v="-2171.5999999999985"/>
    <x v="0"/>
    <s v="Banco"/>
    <s v="Investimento de Longo Prazo"/>
  </r>
  <r>
    <d v="2024-10-03T00:00:00"/>
    <x v="4"/>
    <x v="6"/>
    <x v="4"/>
    <s v="IMÓ-568"/>
    <n v="37460.61"/>
    <n v="43068.46"/>
    <n v="0.14969991145365755"/>
    <n v="5607.8499999999985"/>
    <x v="2"/>
    <s v="Imobiliário"/>
    <s v="Rendimento estável"/>
  </r>
  <r>
    <d v="2022-01-16T00:00:00"/>
    <x v="0"/>
    <x v="0"/>
    <x v="0"/>
    <s v="REN-561"/>
    <n v="33542.86"/>
    <n v="35602.39"/>
    <n v="6.139995218058325E-2"/>
    <n v="2059.5299999999988"/>
    <x v="0"/>
    <s v="Banco"/>
    <s v="Investimento de Longo Prazo"/>
  </r>
  <r>
    <d v="2023-12-30T00:00:00"/>
    <x v="2"/>
    <x v="11"/>
    <x v="1"/>
    <s v="TES-651"/>
    <n v="4307.53"/>
    <n v="3932.34"/>
    <n v="-8.710096041118684E-2"/>
    <n v="-375.1899999999996"/>
    <x v="0"/>
    <s v="Governo"/>
    <s v="Investimento de Longo Prazo"/>
  </r>
  <r>
    <d v="2023-02-07T00:00:00"/>
    <x v="2"/>
    <x v="1"/>
    <x v="2"/>
    <s v="CRI-850"/>
    <n v="5286.39"/>
    <n v="5792.3"/>
    <n v="9.5700468561721666E-2"/>
    <n v="505.90999999999985"/>
    <x v="2"/>
    <s v="Cripto"/>
    <s v="Rendimento estável"/>
  </r>
  <r>
    <d v="2025-05-30T00:00:00"/>
    <x v="3"/>
    <x v="4"/>
    <x v="5"/>
    <s v="ETF-445"/>
    <n v="18018.990000000002"/>
    <n v="18148.73"/>
    <n v="7.2001815862042188E-3"/>
    <n v="129.73999999999796"/>
    <x v="0"/>
    <s v="Bolsa"/>
    <s v="Aguardando rentabilidade"/>
  </r>
  <r>
    <d v="2022-09-29T00:00:00"/>
    <x v="0"/>
    <x v="3"/>
    <x v="3"/>
    <s v="FUN-672"/>
    <n v="9044.99"/>
    <n v="8871.33"/>
    <n v="-1.9199578993453818E-2"/>
    <n v="-173.65999999999985"/>
    <x v="0"/>
    <s v="Investimento"/>
    <s v="Aguardando rentabilidade"/>
  </r>
  <r>
    <d v="2025-07-14T00:00:00"/>
    <x v="3"/>
    <x v="2"/>
    <x v="6"/>
    <s v="POU-177"/>
    <n v="31850.880000000001"/>
    <n v="29535.32"/>
    <n v="-7.2700032149818197E-2"/>
    <n v="-2315.5600000000013"/>
    <x v="0"/>
    <s v="Banco"/>
    <s v="Investimento de Longo Prazo"/>
  </r>
  <r>
    <d v="2021-01-14T00:00:00"/>
    <x v="1"/>
    <x v="0"/>
    <x v="2"/>
    <s v="CRI-403"/>
    <n v="39576.639999999999"/>
    <n v="39418.33"/>
    <n v="-4.0000869199608071E-3"/>
    <n v="-158.30999999999767"/>
    <x v="0"/>
    <s v="Cripto"/>
    <s v="Aguardando rentabilidade"/>
  </r>
  <r>
    <d v="2025-07-01T00:00:00"/>
    <x v="3"/>
    <x v="2"/>
    <x v="0"/>
    <s v="REN-686"/>
    <n v="17600.439999999999"/>
    <n v="18348.46"/>
    <n v="4.2500073861789847E-2"/>
    <n v="748.02000000000044"/>
    <x v="0"/>
    <s v="Banco"/>
    <s v="Investimento de Longo Prazo"/>
  </r>
  <r>
    <d v="2023-12-20T00:00:00"/>
    <x v="2"/>
    <x v="11"/>
    <x v="5"/>
    <s v="ETF-161"/>
    <n v="6306.57"/>
    <n v="6252.33"/>
    <n v="-8.6005546596644115E-3"/>
    <n v="-54.239999999999782"/>
    <x v="0"/>
    <s v="Bolsa"/>
    <s v="Aguardando rentabilidade"/>
  </r>
  <r>
    <d v="2025-05-13T00:00:00"/>
    <x v="3"/>
    <x v="4"/>
    <x v="5"/>
    <s v="ETF-436"/>
    <n v="48261.59"/>
    <n v="56475.71"/>
    <n v="0.17019994575396299"/>
    <n v="8214.1200000000026"/>
    <x v="1"/>
    <s v="Bolsa"/>
    <s v="Aplicação de Curto Prazo"/>
  </r>
  <r>
    <d v="2025-01-23T00:00:00"/>
    <x v="3"/>
    <x v="0"/>
    <x v="0"/>
    <s v="REN-716"/>
    <n v="24352.1"/>
    <n v="23809.05"/>
    <n v="-2.2299924852476762E-2"/>
    <n v="-543.04999999999927"/>
    <x v="0"/>
    <s v="Banco"/>
    <s v="Investimento de Longo Prazo"/>
  </r>
  <r>
    <d v="2023-12-16T00:00:00"/>
    <x v="2"/>
    <x v="11"/>
    <x v="0"/>
    <s v="REN-842"/>
    <n v="49602.080000000002"/>
    <n v="46705.32"/>
    <n v="-5.8399970323825171E-2"/>
    <n v="-2896.760000000002"/>
    <x v="0"/>
    <s v="Banco"/>
    <s v="Investimento de Longo Prazo"/>
  </r>
  <r>
    <d v="2021-08-04T00:00:00"/>
    <x v="1"/>
    <x v="10"/>
    <x v="6"/>
    <s v="POU-118"/>
    <n v="5714.18"/>
    <n v="5647.32"/>
    <n v="-1.1700716463254671E-2"/>
    <n v="-66.860000000000582"/>
    <x v="0"/>
    <s v="Banco"/>
    <s v="Investimento de Longo Prazo"/>
  </r>
  <r>
    <d v="2023-08-20T00:00:00"/>
    <x v="2"/>
    <x v="10"/>
    <x v="4"/>
    <s v="IMÓ-358"/>
    <n v="14425.22"/>
    <n v="15746.57"/>
    <n v="9.1599989462899031E-2"/>
    <n v="1321.3500000000004"/>
    <x v="2"/>
    <s v="Imobiliário"/>
    <s v="Rendimento estável"/>
  </r>
  <r>
    <d v="2024-11-15T00:00:00"/>
    <x v="4"/>
    <x v="8"/>
    <x v="7"/>
    <s v="AÇÕ-205"/>
    <n v="29403.79"/>
    <n v="29853.67"/>
    <n v="1.5300068460562307E-2"/>
    <n v="449.87999999999738"/>
    <x v="0"/>
    <s v="Mercado"/>
    <s v="Aguardando rentabilidade"/>
  </r>
  <r>
    <d v="2025-06-02T00:00:00"/>
    <x v="3"/>
    <x v="7"/>
    <x v="1"/>
    <s v="TES-742"/>
    <n v="6160.62"/>
    <n v="6283.22"/>
    <n v="1.9900594420691482E-2"/>
    <n v="122.60000000000036"/>
    <x v="0"/>
    <s v="Governo"/>
    <s v="Investimento de Longo Prazo"/>
  </r>
  <r>
    <d v="2020-11-26T00:00:00"/>
    <x v="5"/>
    <x v="8"/>
    <x v="7"/>
    <s v="AÇÕ-895"/>
    <n v="26617.89"/>
    <n v="25712.880000000001"/>
    <n v="-3.4000065369569052E-2"/>
    <n v="-905.0099999999984"/>
    <x v="0"/>
    <s v="Mercado"/>
    <s v="Aguardando rentabilidade"/>
  </r>
  <r>
    <d v="2022-02-07T00:00:00"/>
    <x v="0"/>
    <x v="1"/>
    <x v="0"/>
    <s v="REN-538"/>
    <n v="1814.14"/>
    <n v="1980.5"/>
    <n v="9.1701853219707349E-2"/>
    <n v="166.3599999999999"/>
    <x v="2"/>
    <s v="Banco"/>
    <s v="Rendimento estável"/>
  </r>
  <r>
    <d v="2022-02-27T00:00:00"/>
    <x v="0"/>
    <x v="1"/>
    <x v="3"/>
    <s v="FUN-669"/>
    <n v="10906.54"/>
    <n v="10118"/>
    <n v="-7.2299739422401685E-2"/>
    <n v="-788.54000000000087"/>
    <x v="2"/>
    <s v="Investimento"/>
    <s v="Aguardando rentabilidade"/>
  </r>
  <r>
    <d v="2025-08-13T00:00:00"/>
    <x v="3"/>
    <x v="10"/>
    <x v="1"/>
    <s v="TES-320"/>
    <n v="35265.019999999997"/>
    <n v="40713.47"/>
    <n v="0.15450012505309807"/>
    <n v="5448.4500000000044"/>
    <x v="1"/>
    <s v="Governo"/>
    <s v="Dividendos Recebidos"/>
  </r>
  <r>
    <d v="2021-01-13T00:00:00"/>
    <x v="1"/>
    <x v="0"/>
    <x v="5"/>
    <s v="ETF-751"/>
    <n v="547.02"/>
    <n v="577.76"/>
    <n v="5.6195385909107547E-2"/>
    <n v="30.740000000000009"/>
    <x v="0"/>
    <s v="Bolsa"/>
    <s v="Aguardando rentabilidade"/>
  </r>
  <r>
    <d v="2023-10-27T00:00:00"/>
    <x v="2"/>
    <x v="6"/>
    <x v="2"/>
    <s v="CRI-318"/>
    <n v="16974.72"/>
    <n v="15608.26"/>
    <n v="-8.049970780077674E-2"/>
    <n v="-1366.4600000000009"/>
    <x v="2"/>
    <s v="Cripto"/>
    <s v="Aguardando rentabilidade"/>
  </r>
  <r>
    <d v="2025-03-08T00:00:00"/>
    <x v="3"/>
    <x v="5"/>
    <x v="3"/>
    <s v="FUN-926"/>
    <n v="10057.219999999999"/>
    <n v="11313.37"/>
    <n v="0.12490032036686098"/>
    <n v="1256.1500000000015"/>
    <x v="2"/>
    <s v="Investimento"/>
    <s v="Rendimento estável"/>
  </r>
  <r>
    <d v="2023-06-26T00:00:00"/>
    <x v="2"/>
    <x v="7"/>
    <x v="0"/>
    <s v="REN-893"/>
    <n v="9792.59"/>
    <n v="10344.89"/>
    <n v="5.639978800296952E-2"/>
    <n v="552.29999999999927"/>
    <x v="0"/>
    <s v="Banco"/>
    <s v="Investimento de Longo Prazo"/>
  </r>
  <r>
    <d v="2025-05-24T00:00:00"/>
    <x v="3"/>
    <x v="4"/>
    <x v="1"/>
    <s v="TES-181"/>
    <n v="18679.43"/>
    <n v="20965.79"/>
    <n v="0.12239988051027256"/>
    <n v="2286.3600000000006"/>
    <x v="2"/>
    <s v="Governo"/>
    <s v="Rendimento estável"/>
  </r>
  <r>
    <d v="2024-09-29T00:00:00"/>
    <x v="4"/>
    <x v="3"/>
    <x v="5"/>
    <s v="ETF-179"/>
    <n v="14101.63"/>
    <n v="13916.9"/>
    <n v="-1.3099904053644832E-2"/>
    <n v="-184.72999999999956"/>
    <x v="0"/>
    <s v="Bolsa"/>
    <s v="Aguardando rentabilidade"/>
  </r>
  <r>
    <d v="2023-10-28T00:00:00"/>
    <x v="2"/>
    <x v="6"/>
    <x v="3"/>
    <s v="FUN-159"/>
    <n v="33924.99"/>
    <n v="31506.14"/>
    <n v="-7.1299947324966015E-2"/>
    <n v="-2418.8499999999985"/>
    <x v="2"/>
    <s v="Investimento"/>
    <s v="Aguardando rentabilidade"/>
  </r>
  <r>
    <d v="2024-04-08T00:00:00"/>
    <x v="4"/>
    <x v="9"/>
    <x v="4"/>
    <s v="IMÓ-550"/>
    <n v="23790.42"/>
    <n v="25470.02"/>
    <n v="7.0599846492832088E-2"/>
    <n v="1679.6000000000022"/>
    <x v="2"/>
    <s v="Imobiliário"/>
    <s v="Rendimento estável"/>
  </r>
  <r>
    <d v="2025-04-09T00:00:00"/>
    <x v="3"/>
    <x v="9"/>
    <x v="6"/>
    <s v="POU-538"/>
    <n v="27577.79"/>
    <n v="27814.959999999999"/>
    <n v="8.6000364786300229E-3"/>
    <n v="237.16999999999825"/>
    <x v="0"/>
    <s v="Banco"/>
    <s v="Investimento de Longo Prazo"/>
  </r>
  <r>
    <d v="2021-06-15T00:00:00"/>
    <x v="1"/>
    <x v="7"/>
    <x v="0"/>
    <s v="REN-771"/>
    <n v="21516.42"/>
    <n v="21019.39"/>
    <n v="-2.3100032440340861E-2"/>
    <n v="-497.02999999999884"/>
    <x v="0"/>
    <s v="Banco"/>
    <s v="Investimento de Longo Prazo"/>
  </r>
  <r>
    <d v="2021-01-21T00:00:00"/>
    <x v="1"/>
    <x v="0"/>
    <x v="3"/>
    <s v="FUN-239"/>
    <n v="17983.66"/>
    <n v="16539.57"/>
    <n v="-8.0300116883882375E-2"/>
    <n v="-1444.0900000000001"/>
    <x v="2"/>
    <s v="Investimento"/>
    <s v="Aguardando rentabilidade"/>
  </r>
  <r>
    <d v="2022-10-25T00:00:00"/>
    <x v="0"/>
    <x v="6"/>
    <x v="6"/>
    <s v="POU-201"/>
    <n v="14409"/>
    <n v="13502.67"/>
    <n v="-6.2900270664168229E-2"/>
    <n v="-906.32999999999993"/>
    <x v="0"/>
    <s v="Banco"/>
    <s v="Investimento de Longo Prazo"/>
  </r>
  <r>
    <d v="2021-08-17T00:00:00"/>
    <x v="1"/>
    <x v="10"/>
    <x v="2"/>
    <s v="CRI-164"/>
    <n v="8914.1299999999992"/>
    <n v="8853.51"/>
    <n v="-6.8004393025453951E-3"/>
    <n v="-60.619999999998981"/>
    <x v="0"/>
    <s v="Cripto"/>
    <s v="Aguardando rentabilidade"/>
  </r>
  <r>
    <d v="2021-02-07T00:00:00"/>
    <x v="1"/>
    <x v="1"/>
    <x v="6"/>
    <s v="POU-887"/>
    <n v="5827"/>
    <n v="5359.09"/>
    <n v="-8.0300326068302702E-2"/>
    <n v="-467.90999999999985"/>
    <x v="0"/>
    <s v="Banco"/>
    <s v="Investimento de Longo Prazo"/>
  </r>
  <r>
    <d v="2020-03-10T00:00:00"/>
    <x v="5"/>
    <x v="5"/>
    <x v="7"/>
    <s v="AÇÕ-307"/>
    <n v="6701.56"/>
    <n v="7522.5"/>
    <n v="0.12249983585911334"/>
    <n v="820.9399999999996"/>
    <x v="2"/>
    <s v="Mercado"/>
    <s v="Rendimento estável"/>
  </r>
  <r>
    <d v="2025-03-30T00:00:00"/>
    <x v="3"/>
    <x v="5"/>
    <x v="0"/>
    <s v="REN-314"/>
    <n v="45740.19"/>
    <n v="41381.15"/>
    <n v="-9.5299997660700589E-2"/>
    <n v="-4359.0400000000009"/>
    <x v="0"/>
    <s v="Banco"/>
    <s v="Investimento de Longo Prazo"/>
  </r>
  <r>
    <d v="2022-06-26T00:00:00"/>
    <x v="0"/>
    <x v="7"/>
    <x v="7"/>
    <s v="AÇÕ-305"/>
    <n v="29729.09"/>
    <n v="35065.46"/>
    <n v="0.17949994433062025"/>
    <n v="5336.369999999999"/>
    <x v="1"/>
    <s v="Mercado"/>
    <s v="Aplicação de Curto Prazo"/>
  </r>
  <r>
    <d v="2022-01-21T00:00:00"/>
    <x v="0"/>
    <x v="0"/>
    <x v="4"/>
    <s v="IMÓ-457"/>
    <n v="31649.51"/>
    <n v="32779.4"/>
    <n v="3.5700078768992095E-2"/>
    <n v="1129.8900000000031"/>
    <x v="0"/>
    <s v="Imobiliário"/>
    <s v="Aguardando rentabilidade"/>
  </r>
  <r>
    <d v="2021-02-24T00:00:00"/>
    <x v="1"/>
    <x v="1"/>
    <x v="4"/>
    <s v="IMÓ-520"/>
    <n v="16211.55"/>
    <n v="17407.96"/>
    <n v="7.3799852574244901E-2"/>
    <n v="1196.4099999999999"/>
    <x v="2"/>
    <s v="Imobiliário"/>
    <s v="Rendimento estável"/>
  </r>
  <r>
    <d v="2025-09-05T00:00:00"/>
    <x v="3"/>
    <x v="3"/>
    <x v="3"/>
    <s v="FUN-929"/>
    <n v="27238.13"/>
    <n v="29820.3"/>
    <n v="9.4799826566654838E-2"/>
    <n v="2582.1699999999983"/>
    <x v="2"/>
    <s v="Investimento"/>
    <s v="Rendimento estável"/>
  </r>
  <r>
    <d v="2020-10-09T00:00:00"/>
    <x v="5"/>
    <x v="6"/>
    <x v="7"/>
    <s v="AÇÕ-520"/>
    <n v="1938.07"/>
    <n v="1777.21"/>
    <n v="-8.300009803567461E-2"/>
    <n v="-160.8599999999999"/>
    <x v="2"/>
    <s v="Mercado"/>
    <s v="Aguardando rentabilidade"/>
  </r>
  <r>
    <d v="2021-08-28T00:00:00"/>
    <x v="1"/>
    <x v="10"/>
    <x v="2"/>
    <s v="CRI-459"/>
    <n v="31906.86"/>
    <n v="32816.21"/>
    <n v="2.8500140722089184E-2"/>
    <n v="909.34999999999854"/>
    <x v="0"/>
    <s v="Cripto"/>
    <s v="Aguardando rentabilidade"/>
  </r>
  <r>
    <d v="2023-04-14T00:00:00"/>
    <x v="2"/>
    <x v="9"/>
    <x v="7"/>
    <s v="AÇÕ-575"/>
    <n v="29362.52"/>
    <n v="27738.77"/>
    <n v="-5.53000900467671E-2"/>
    <n v="-1623.75"/>
    <x v="2"/>
    <s v="Mercado"/>
    <s v="Aguardando rentabilidade"/>
  </r>
  <r>
    <d v="2025-04-10T00:00:00"/>
    <x v="3"/>
    <x v="9"/>
    <x v="1"/>
    <s v="TES-115"/>
    <n v="18837.509999999998"/>
    <n v="22117.119999999999"/>
    <n v="0.17409997393498403"/>
    <n v="3279.6100000000006"/>
    <x v="1"/>
    <s v="Governo"/>
    <s v="Dividendos Recebidos"/>
  </r>
  <r>
    <d v="2023-06-21T00:00:00"/>
    <x v="2"/>
    <x v="7"/>
    <x v="7"/>
    <s v="AÇÕ-102"/>
    <n v="39339.01"/>
    <n v="38406.68"/>
    <n v="-2.3699884669187193E-2"/>
    <n v="-932.33000000000175"/>
    <x v="0"/>
    <s v="Mercado"/>
    <s v="Aguardando rentabilidade"/>
  </r>
  <r>
    <d v="2024-03-29T00:00:00"/>
    <x v="4"/>
    <x v="5"/>
    <x v="1"/>
    <s v="TES-834"/>
    <n v="7184.04"/>
    <n v="7895.98"/>
    <n v="9.9100227727017057E-2"/>
    <n v="711.9399999999996"/>
    <x v="2"/>
    <s v="Governo"/>
    <s v="Rendimento estável"/>
  </r>
  <r>
    <d v="2021-02-17T00:00:00"/>
    <x v="1"/>
    <x v="1"/>
    <x v="6"/>
    <s v="POU-102"/>
    <n v="33766.33"/>
    <n v="39746.35"/>
    <n v="0.17710008757244261"/>
    <n v="5980.0199999999968"/>
    <x v="1"/>
    <s v="Banco"/>
    <s v="Dividendos Recebidos"/>
  </r>
  <r>
    <d v="2024-04-14T00:00:00"/>
    <x v="4"/>
    <x v="9"/>
    <x v="7"/>
    <s v="AÇÕ-858"/>
    <n v="6591.83"/>
    <n v="6889.78"/>
    <n v="4.5199891380693955E-2"/>
    <n v="297.94999999999982"/>
    <x v="0"/>
    <s v="Mercado"/>
    <s v="Aguardando rentabilidade"/>
  </r>
  <r>
    <d v="2022-03-25T00:00:00"/>
    <x v="0"/>
    <x v="5"/>
    <x v="2"/>
    <s v="CRI-698"/>
    <n v="28200.61"/>
    <n v="26415.51"/>
    <n v="-6.3300049183333346E-2"/>
    <n v="-1785.1000000000022"/>
    <x v="2"/>
    <s v="Cripto"/>
    <s v="Aguardando rentabilidade"/>
  </r>
  <r>
    <d v="2020-11-18T00:00:00"/>
    <x v="5"/>
    <x v="8"/>
    <x v="0"/>
    <s v="REN-707"/>
    <n v="18497.28"/>
    <n v="20811.29"/>
    <n v="0.12510001470486484"/>
    <n v="2314.010000000002"/>
    <x v="2"/>
    <s v="Banco"/>
    <s v="Rendimento estável"/>
  </r>
  <r>
    <d v="2020-05-14T00:00:00"/>
    <x v="5"/>
    <x v="4"/>
    <x v="6"/>
    <s v="POU-452"/>
    <n v="36838.300000000003"/>
    <n v="36381.51"/>
    <n v="-1.2399866443348386E-2"/>
    <n v="-456.79000000000087"/>
    <x v="0"/>
    <s v="Banco"/>
    <s v="Investimento de Longo Prazo"/>
  </r>
  <r>
    <d v="2025-09-02T00:00:00"/>
    <x v="3"/>
    <x v="3"/>
    <x v="1"/>
    <s v="TES-433"/>
    <n v="2157.27"/>
    <n v="2144.7600000000002"/>
    <n v="-5.7989959532185418E-3"/>
    <n v="-12.509999999999764"/>
    <x v="0"/>
    <s v="Governo"/>
    <s v="Investimento de Longo Prazo"/>
  </r>
  <r>
    <d v="2024-07-25T00:00:00"/>
    <x v="4"/>
    <x v="2"/>
    <x v="3"/>
    <s v="FUN-686"/>
    <n v="11737.46"/>
    <n v="13008.63"/>
    <n v="0.10830026257810464"/>
    <n v="1271.17"/>
    <x v="2"/>
    <s v="Investimento"/>
    <s v="Rendimento estável"/>
  </r>
  <r>
    <d v="2020-06-09T00:00:00"/>
    <x v="5"/>
    <x v="7"/>
    <x v="3"/>
    <s v="FUN-762"/>
    <n v="37571.01"/>
    <n v="35500.85"/>
    <n v="-5.5099929440278646E-2"/>
    <n v="-2070.1600000000035"/>
    <x v="2"/>
    <s v="Investimento"/>
    <s v="Aguardando rentabilidade"/>
  </r>
  <r>
    <d v="2023-12-25T00:00:00"/>
    <x v="2"/>
    <x v="11"/>
    <x v="6"/>
    <s v="POU-384"/>
    <n v="30837.27"/>
    <n v="35922.339999999997"/>
    <n v="0.16490013545297608"/>
    <n v="5085.0699999999961"/>
    <x v="1"/>
    <s v="Banco"/>
    <s v="Dividendos Recebidos"/>
  </r>
  <r>
    <d v="2020-11-30T00:00:00"/>
    <x v="5"/>
    <x v="8"/>
    <x v="4"/>
    <s v="IMÓ-393"/>
    <n v="17192.63"/>
    <n v="16800.64"/>
    <n v="-2.2799885765005214E-2"/>
    <n v="-391.9900000000016"/>
    <x v="0"/>
    <s v="Imobiliário"/>
    <s v="Aguardando rentabilidade"/>
  </r>
  <r>
    <d v="2023-04-25T00:00:00"/>
    <x v="2"/>
    <x v="9"/>
    <x v="5"/>
    <s v="ETF-339"/>
    <n v="1055.72"/>
    <n v="1119.3800000000001"/>
    <n v="6.0300079566551812E-2"/>
    <n v="63.660000000000082"/>
    <x v="0"/>
    <s v="Bolsa"/>
    <s v="Aguardando rentabilidade"/>
  </r>
  <r>
    <d v="2021-04-07T00:00:00"/>
    <x v="1"/>
    <x v="9"/>
    <x v="4"/>
    <s v="IMÓ-467"/>
    <n v="25597.42"/>
    <n v="27609.38"/>
    <n v="7.8600108917226921E-2"/>
    <n v="2011.9600000000028"/>
    <x v="2"/>
    <s v="Imobiliário"/>
    <s v="Rendimento estável"/>
  </r>
  <r>
    <d v="2025-01-01T00:00:00"/>
    <x v="3"/>
    <x v="0"/>
    <x v="6"/>
    <s v="POU-416"/>
    <n v="49234.89"/>
    <n v="53021.05"/>
    <n v="7.6899938234857509E-2"/>
    <n v="3786.1600000000035"/>
    <x v="2"/>
    <s v="Banco"/>
    <s v="Rendimento estável"/>
  </r>
  <r>
    <d v="2023-03-05T00:00:00"/>
    <x v="2"/>
    <x v="5"/>
    <x v="1"/>
    <s v="TES-227"/>
    <n v="35689.53"/>
    <n v="40090.050000000003"/>
    <n v="0.12330002664647038"/>
    <n v="4400.5200000000041"/>
    <x v="2"/>
    <s v="Governo"/>
    <s v="Rendimento estável"/>
  </r>
  <r>
    <d v="2023-03-15T00:00:00"/>
    <x v="2"/>
    <x v="5"/>
    <x v="4"/>
    <s v="IMÓ-129"/>
    <n v="49428.160000000003"/>
    <n v="53842.09"/>
    <n v="8.929990515527976E-2"/>
    <n v="4413.929999999993"/>
    <x v="2"/>
    <s v="Imobiliário"/>
    <s v="Rendimento estável"/>
  </r>
  <r>
    <d v="2024-04-11T00:00:00"/>
    <x v="4"/>
    <x v="9"/>
    <x v="3"/>
    <s v="FUN-393"/>
    <n v="18256.240000000002"/>
    <n v="19601.72"/>
    <n v="7.3699732255930003E-2"/>
    <n v="1345.4799999999996"/>
    <x v="2"/>
    <s v="Investimento"/>
    <s v="Rendimento estável"/>
  </r>
  <r>
    <d v="2021-08-19T00:00:00"/>
    <x v="1"/>
    <x v="10"/>
    <x v="3"/>
    <s v="FUN-554"/>
    <n v="33074.870000000003"/>
    <n v="35079.21"/>
    <n v="6.0600087014703201E-2"/>
    <n v="2004.3399999999965"/>
    <x v="0"/>
    <s v="Investimento"/>
    <s v="Aguardando rentabilidade"/>
  </r>
  <r>
    <d v="2025-01-09T00:00:00"/>
    <x v="3"/>
    <x v="0"/>
    <x v="5"/>
    <s v="ETF-848"/>
    <n v="8629.5499999999993"/>
    <n v="10111.24"/>
    <n v="0.1716995671848475"/>
    <n v="1481.6900000000005"/>
    <x v="1"/>
    <s v="Bolsa"/>
    <s v="Aplicação de Curto Prazo"/>
  </r>
  <r>
    <d v="2024-05-31T00:00:00"/>
    <x v="4"/>
    <x v="4"/>
    <x v="2"/>
    <s v="CRI-782"/>
    <n v="32050.62"/>
    <n v="33258.93"/>
    <n v="3.7700050732247969E-2"/>
    <n v="1208.3100000000013"/>
    <x v="0"/>
    <s v="Cripto"/>
    <s v="Aguardando rentabilidade"/>
  </r>
  <r>
    <d v="2025-09-29T00:00:00"/>
    <x v="3"/>
    <x v="3"/>
    <x v="7"/>
    <s v="AÇÕ-429"/>
    <n v="16190.46"/>
    <n v="17534.27"/>
    <n v="8.30001124118772E-2"/>
    <n v="1343.8100000000013"/>
    <x v="2"/>
    <s v="Mercado"/>
    <s v="Rendimento estável"/>
  </r>
  <r>
    <d v="2025-07-01T00:00:00"/>
    <x v="3"/>
    <x v="2"/>
    <x v="6"/>
    <s v="POU-478"/>
    <n v="41596.68"/>
    <n v="38381.26"/>
    <n v="-7.7299919128161143E-2"/>
    <n v="-3215.4199999999983"/>
    <x v="0"/>
    <s v="Banco"/>
    <s v="Investimento de Longo Prazo"/>
  </r>
  <r>
    <d v="2023-09-03T00:00:00"/>
    <x v="2"/>
    <x v="3"/>
    <x v="5"/>
    <s v="ETF-494"/>
    <n v="27602.27"/>
    <n v="28353.05"/>
    <n v="2.7199936816790751E-2"/>
    <n v="750.77999999999884"/>
    <x v="0"/>
    <s v="Bolsa"/>
    <s v="Aguardando rentabilidade"/>
  </r>
  <r>
    <d v="2020-05-13T00:00:00"/>
    <x v="5"/>
    <x v="4"/>
    <x v="7"/>
    <s v="AÇÕ-876"/>
    <n v="48872.4"/>
    <n v="48359.24"/>
    <n v="-1.0499995907710762E-2"/>
    <n v="-513.16000000000349"/>
    <x v="0"/>
    <s v="Mercado"/>
    <s v="Aguardando rentabilidade"/>
  </r>
  <r>
    <d v="2023-08-14T00:00:00"/>
    <x v="2"/>
    <x v="10"/>
    <x v="1"/>
    <s v="TES-297"/>
    <n v="33308.9"/>
    <n v="34557.980000000003"/>
    <n v="3.7499887417477062E-2"/>
    <n v="1249.0800000000017"/>
    <x v="0"/>
    <s v="Governo"/>
    <s v="Investimento de Longo Prazo"/>
  </r>
  <r>
    <d v="2024-03-13T00:00:00"/>
    <x v="4"/>
    <x v="5"/>
    <x v="1"/>
    <s v="TES-669"/>
    <n v="18685.03"/>
    <n v="18535.55"/>
    <n v="-7.9999871554929033E-3"/>
    <n v="-149.47999999999956"/>
    <x v="0"/>
    <s v="Governo"/>
    <s v="Investimento de Longo Prazo"/>
  </r>
  <r>
    <d v="2023-06-22T00:00:00"/>
    <x v="2"/>
    <x v="7"/>
    <x v="0"/>
    <s v="REN-340"/>
    <n v="21895.27"/>
    <n v="20483.03"/>
    <n v="-6.4499775522293246E-2"/>
    <n v="-1412.2400000000016"/>
    <x v="0"/>
    <s v="Banco"/>
    <s v="Investimento de Longo Prazo"/>
  </r>
  <r>
    <d v="2020-02-03T00:00:00"/>
    <x v="5"/>
    <x v="1"/>
    <x v="5"/>
    <s v="ETF-784"/>
    <n v="27028.41"/>
    <n v="32353.01"/>
    <n v="0.19700011950388494"/>
    <n v="5324.5999999999985"/>
    <x v="1"/>
    <s v="Bolsa"/>
    <s v="Aplicação de Curto Prazo"/>
  </r>
  <r>
    <d v="2020-01-28T00:00:00"/>
    <x v="5"/>
    <x v="0"/>
    <x v="0"/>
    <s v="REN-541"/>
    <n v="46681.93"/>
    <n v="46887.33"/>
    <n v="4.3999894605900279E-3"/>
    <n v="205.40000000000146"/>
    <x v="0"/>
    <s v="Banco"/>
    <s v="Investimento de Longo Prazo"/>
  </r>
  <r>
    <d v="2024-07-01T00:00:00"/>
    <x v="4"/>
    <x v="2"/>
    <x v="6"/>
    <s v="POU-441"/>
    <n v="14868.07"/>
    <n v="16427.73"/>
    <n v="0.10489996347878372"/>
    <n v="1559.6599999999999"/>
    <x v="2"/>
    <s v="Banco"/>
    <s v="Rendimento estável"/>
  </r>
  <r>
    <d v="2021-03-13T00:00:00"/>
    <x v="1"/>
    <x v="5"/>
    <x v="7"/>
    <s v="AÇÕ-423"/>
    <n v="23940.99"/>
    <n v="24180.400000000001"/>
    <n v="1.0000004176936703E-2"/>
    <n v="239.40999999999985"/>
    <x v="0"/>
    <s v="Mercado"/>
    <s v="Aguardando rentabilidade"/>
  </r>
  <r>
    <d v="2025-01-22T00:00:00"/>
    <x v="3"/>
    <x v="0"/>
    <x v="0"/>
    <s v="REN-295"/>
    <n v="1702.52"/>
    <n v="1656.89"/>
    <n v="-2.6801447266405026E-2"/>
    <n v="-45.629999999999882"/>
    <x v="0"/>
    <s v="Banco"/>
    <s v="Investimento de Longo Prazo"/>
  </r>
  <r>
    <d v="2020-04-11T00:00:00"/>
    <x v="5"/>
    <x v="9"/>
    <x v="5"/>
    <s v="ETF-725"/>
    <n v="27644.51"/>
    <n v="32001.279999999999"/>
    <n v="0.15759982723513641"/>
    <n v="4356.7700000000004"/>
    <x v="1"/>
    <s v="Bolsa"/>
    <s v="Aplicação de Curto Prazo"/>
  </r>
  <r>
    <d v="2025-08-16T00:00:00"/>
    <x v="3"/>
    <x v="10"/>
    <x v="5"/>
    <s v="ETF-125"/>
    <n v="48216.39"/>
    <n v="43635.83"/>
    <n v="-9.5000061182514861E-2"/>
    <n v="-4580.5599999999977"/>
    <x v="2"/>
    <s v="Bolsa"/>
    <s v="Aguardando rentabilidade"/>
  </r>
  <r>
    <d v="2025-05-04T00:00:00"/>
    <x v="3"/>
    <x v="4"/>
    <x v="4"/>
    <s v="IMÓ-973"/>
    <n v="48901.79"/>
    <n v="52153.760000000002"/>
    <n v="6.6500019733429006E-2"/>
    <n v="3251.9700000000012"/>
    <x v="0"/>
    <s v="Imobiliário"/>
    <s v="Aguardando rentabilidade"/>
  </r>
  <r>
    <d v="2020-08-06T00:00:00"/>
    <x v="5"/>
    <x v="10"/>
    <x v="1"/>
    <s v="TES-500"/>
    <n v="15391.84"/>
    <n v="16673.98"/>
    <n v="8.3299982328298591E-2"/>
    <n v="1282.1399999999994"/>
    <x v="2"/>
    <s v="Governo"/>
    <s v="Rendimento estável"/>
  </r>
  <r>
    <d v="2021-08-17T00:00:00"/>
    <x v="1"/>
    <x v="10"/>
    <x v="3"/>
    <s v="FUN-662"/>
    <n v="38321.01"/>
    <n v="40497.64"/>
    <n v="5.6799912110875921E-2"/>
    <n v="2176.6299999999974"/>
    <x v="0"/>
    <s v="Investimento"/>
    <s v="Aguardando rentabilidade"/>
  </r>
  <r>
    <d v="2022-06-11T00:00:00"/>
    <x v="0"/>
    <x v="7"/>
    <x v="3"/>
    <s v="FUN-989"/>
    <n v="39455.69"/>
    <n v="35675.83"/>
    <n v="-9.5800124139255968E-2"/>
    <n v="-3779.8600000000006"/>
    <x v="2"/>
    <s v="Investimento"/>
    <s v="Aguardando rentabilidade"/>
  </r>
  <r>
    <d v="2024-05-21T00:00:00"/>
    <x v="4"/>
    <x v="4"/>
    <x v="6"/>
    <s v="POU-767"/>
    <n v="46909.33"/>
    <n v="48410.43"/>
    <n v="3.2000030697517924E-2"/>
    <n v="1501.0999999999985"/>
    <x v="0"/>
    <s v="Banco"/>
    <s v="Investimento de Longo Prazo"/>
  </r>
  <r>
    <d v="2023-10-24T00:00:00"/>
    <x v="2"/>
    <x v="6"/>
    <x v="2"/>
    <s v="CRI-604"/>
    <n v="39715.370000000003"/>
    <n v="36208.5"/>
    <n v="-8.8300071231868227E-2"/>
    <n v="-3506.8700000000026"/>
    <x v="2"/>
    <s v="Cripto"/>
    <s v="Aguardando rentabilidade"/>
  </r>
  <r>
    <d v="2022-03-27T00:00:00"/>
    <x v="0"/>
    <x v="5"/>
    <x v="0"/>
    <s v="REN-948"/>
    <n v="33084.36"/>
    <n v="36604.54"/>
    <n v="0.10640012380472223"/>
    <n v="3520.1800000000003"/>
    <x v="2"/>
    <s v="Banco"/>
    <s v="Rendimento estável"/>
  </r>
  <r>
    <d v="2023-08-17T00:00:00"/>
    <x v="2"/>
    <x v="10"/>
    <x v="7"/>
    <s v="AÇÕ-185"/>
    <n v="3164.88"/>
    <n v="3348.44"/>
    <n v="5.7999039458052105E-2"/>
    <n v="183.55999999999995"/>
    <x v="0"/>
    <s v="Mercado"/>
    <s v="Aguardando rentabilidade"/>
  </r>
  <r>
    <d v="2020-02-18T00:00:00"/>
    <x v="5"/>
    <x v="1"/>
    <x v="2"/>
    <s v="CRI-780"/>
    <n v="42452.11"/>
    <n v="44719.05"/>
    <n v="5.3399937011375929E-2"/>
    <n v="2266.9400000000023"/>
    <x v="0"/>
    <s v="Cripto"/>
    <s v="Aguardando rentabilidade"/>
  </r>
  <r>
    <d v="2025-01-28T00:00:00"/>
    <x v="3"/>
    <x v="0"/>
    <x v="2"/>
    <s v="CRI-304"/>
    <n v="36935.54"/>
    <n v="43879.42"/>
    <n v="0.18799995884722404"/>
    <n v="6943.8799999999974"/>
    <x v="1"/>
    <s v="Cripto"/>
    <s v="Aplicação de Curto Prazo"/>
  </r>
  <r>
    <d v="2023-07-09T00:00:00"/>
    <x v="2"/>
    <x v="2"/>
    <x v="5"/>
    <s v="ETF-707"/>
    <n v="6706.17"/>
    <n v="7411.66"/>
    <n v="0.10520013659063218"/>
    <n v="705.48999999999978"/>
    <x v="2"/>
    <s v="Bolsa"/>
    <s v="Rendimento estável"/>
  </r>
  <r>
    <d v="2023-07-01T00:00:00"/>
    <x v="2"/>
    <x v="2"/>
    <x v="5"/>
    <s v="ETF-821"/>
    <n v="16881.93"/>
    <n v="15306.85"/>
    <n v="-9.3299758973055799E-2"/>
    <n v="-1575.08"/>
    <x v="2"/>
    <s v="Bolsa"/>
    <s v="Aguardando rentabilidade"/>
  </r>
  <r>
    <d v="2025-09-14T00:00:00"/>
    <x v="3"/>
    <x v="3"/>
    <x v="3"/>
    <s v="FUN-741"/>
    <n v="24969.02"/>
    <n v="26876.65"/>
    <n v="7.6399874724758954E-2"/>
    <n v="1907.630000000001"/>
    <x v="2"/>
    <s v="Investimento"/>
    <s v="Rendimento estável"/>
  </r>
  <r>
    <d v="2021-05-24T00:00:00"/>
    <x v="1"/>
    <x v="4"/>
    <x v="0"/>
    <s v="REN-779"/>
    <n v="22910.959999999999"/>
    <n v="24035.89"/>
    <n v="4.9100081358441565E-2"/>
    <n v="1124.9300000000003"/>
    <x v="0"/>
    <s v="Banco"/>
    <s v="Investimento de Longo Prazo"/>
  </r>
  <r>
    <d v="2022-06-09T00:00:00"/>
    <x v="0"/>
    <x v="7"/>
    <x v="4"/>
    <s v="IMÓ-980"/>
    <n v="9685.42"/>
    <n v="10283.01"/>
    <n v="6.1699957255338451E-2"/>
    <n v="597.59000000000015"/>
    <x v="0"/>
    <s v="Imobiliário"/>
    <s v="Aguardando rentabilidade"/>
  </r>
  <r>
    <d v="2024-05-13T00:00:00"/>
    <x v="4"/>
    <x v="4"/>
    <x v="5"/>
    <s v="ETF-572"/>
    <n v="15730.03"/>
    <n v="14839.71"/>
    <n v="-5.6600019198946312E-2"/>
    <n v="-890.32000000000153"/>
    <x v="2"/>
    <s v="Bolsa"/>
    <s v="Aguardando rentabilidade"/>
  </r>
  <r>
    <d v="2025-08-31T00:00:00"/>
    <x v="3"/>
    <x v="10"/>
    <x v="3"/>
    <s v="FUN-810"/>
    <n v="6285.92"/>
    <n v="6059.63"/>
    <n v="-3.5999503652607727E-2"/>
    <n v="-226.28999999999996"/>
    <x v="0"/>
    <s v="Investimento"/>
    <s v="Aguardando rentabilidade"/>
  </r>
  <r>
    <d v="2023-07-27T00:00:00"/>
    <x v="2"/>
    <x v="2"/>
    <x v="2"/>
    <s v="CRI-523"/>
    <n v="12950.77"/>
    <n v="15305.22"/>
    <n v="0.18180000108101671"/>
    <n v="2354.4499999999989"/>
    <x v="1"/>
    <s v="Cripto"/>
    <s v="Aplicação de Curto Prazo"/>
  </r>
  <r>
    <d v="2023-07-07T00:00:00"/>
    <x v="2"/>
    <x v="2"/>
    <x v="7"/>
    <s v="AÇÕ-824"/>
    <n v="44119.58"/>
    <n v="43541.61"/>
    <n v="-1.3100079375189E-2"/>
    <n v="-577.97000000000116"/>
    <x v="0"/>
    <s v="Mercado"/>
    <s v="Aguardando rentabilidade"/>
  </r>
  <r>
    <d v="2025-05-05T00:00:00"/>
    <x v="3"/>
    <x v="4"/>
    <x v="4"/>
    <s v="IMÓ-307"/>
    <n v="9085.06"/>
    <n v="9364.8799999999992"/>
    <n v="3.0800016730764542E-2"/>
    <n v="279.81999999999971"/>
    <x v="0"/>
    <s v="Imobiliário"/>
    <s v="Aguardando rentabilidade"/>
  </r>
  <r>
    <d v="2025-05-07T00:00:00"/>
    <x v="3"/>
    <x v="4"/>
    <x v="7"/>
    <s v="AÇÕ-520"/>
    <n v="14111.34"/>
    <n v="16881.400000000001"/>
    <n v="0.19630028048363948"/>
    <n v="2770.0600000000013"/>
    <x v="1"/>
    <s v="Mercado"/>
    <s v="Aplicação de Curto Prazo"/>
  </r>
  <r>
    <d v="2020-03-03T00:00:00"/>
    <x v="5"/>
    <x v="5"/>
    <x v="1"/>
    <s v="TES-814"/>
    <n v="43150.7"/>
    <n v="42537.96"/>
    <n v="-1.4200001390475659E-2"/>
    <n v="-612.73999999999796"/>
    <x v="0"/>
    <s v="Governo"/>
    <s v="Investimento de Longo Prazo"/>
  </r>
  <r>
    <d v="2022-02-02T00:00:00"/>
    <x v="0"/>
    <x v="1"/>
    <x v="2"/>
    <s v="CRI-347"/>
    <n v="1654.05"/>
    <n v="1629.07"/>
    <n v="-1.5102324597200822E-2"/>
    <n v="-24.980000000000018"/>
    <x v="0"/>
    <s v="Cripto"/>
    <s v="Aguardando rentabilidade"/>
  </r>
  <r>
    <d v="2021-12-30T00:00:00"/>
    <x v="1"/>
    <x v="11"/>
    <x v="0"/>
    <s v="REN-111"/>
    <n v="15148.94"/>
    <n v="16724.43"/>
    <n v="0.10400001584269261"/>
    <n v="1575.4899999999998"/>
    <x v="2"/>
    <s v="Banco"/>
    <s v="Rendimento estável"/>
  </r>
  <r>
    <d v="2025-07-06T00:00:00"/>
    <x v="3"/>
    <x v="2"/>
    <x v="5"/>
    <s v="ETF-490"/>
    <n v="36885.03"/>
    <n v="44225.15"/>
    <n v="0.19899997370206837"/>
    <n v="7340.1200000000026"/>
    <x v="1"/>
    <s v="Bolsa"/>
    <s v="Aplicação de Curto Prazo"/>
  </r>
  <r>
    <d v="2020-01-27T00:00:00"/>
    <x v="5"/>
    <x v="0"/>
    <x v="0"/>
    <s v="REN-933"/>
    <n v="45375.31"/>
    <n v="41028.36"/>
    <n v="-9.579989646351722E-2"/>
    <n v="-4346.9499999999971"/>
    <x v="0"/>
    <s v="Banco"/>
    <s v="Investimento de Longo Prazo"/>
  </r>
  <r>
    <d v="2022-12-26T00:00:00"/>
    <x v="0"/>
    <x v="11"/>
    <x v="1"/>
    <s v="TES-107"/>
    <n v="23531.23"/>
    <n v="24023.03"/>
    <n v="2.089988496138958E-2"/>
    <n v="491.79999999999927"/>
    <x v="0"/>
    <s v="Governo"/>
    <s v="Investimento de Longo Prazo"/>
  </r>
  <r>
    <d v="2023-01-09T00:00:00"/>
    <x v="2"/>
    <x v="0"/>
    <x v="0"/>
    <s v="REN-872"/>
    <n v="43786.43"/>
    <n v="40546.230000000003"/>
    <n v="-7.4000095463366097E-2"/>
    <n v="-3240.1999999999971"/>
    <x v="0"/>
    <s v="Banco"/>
    <s v="Investimento de Longo Prazo"/>
  </r>
  <r>
    <d v="2022-10-19T00:00:00"/>
    <x v="0"/>
    <x v="6"/>
    <x v="1"/>
    <s v="TES-820"/>
    <n v="36765.760000000002"/>
    <n v="34041.42"/>
    <n v="-7.4099923406996171E-2"/>
    <n v="-2724.3400000000038"/>
    <x v="0"/>
    <s v="Governo"/>
    <s v="Investimento de Longo Prazo"/>
  </r>
  <r>
    <d v="2023-05-27T00:00:00"/>
    <x v="2"/>
    <x v="4"/>
    <x v="3"/>
    <s v="FUN-380"/>
    <n v="40435.39"/>
    <n v="38692.620000000003"/>
    <n v="-4.3100116012235741E-2"/>
    <n v="-1742.7699999999968"/>
    <x v="0"/>
    <s v="Investimento"/>
    <s v="Aguardando rentabilidade"/>
  </r>
  <r>
    <d v="2020-03-04T00:00:00"/>
    <x v="5"/>
    <x v="5"/>
    <x v="4"/>
    <s v="IMÓ-155"/>
    <n v="14180.57"/>
    <n v="14149.37"/>
    <n v="-2.2001936452483157E-3"/>
    <n v="-31.199999999998909"/>
    <x v="0"/>
    <s v="Imobiliário"/>
    <s v="Aguardando rentabilidade"/>
  </r>
  <r>
    <d v="2021-12-15T00:00:00"/>
    <x v="1"/>
    <x v="11"/>
    <x v="2"/>
    <s v="CRI-268"/>
    <n v="2720.22"/>
    <n v="3260.73"/>
    <n v="0.19870084037320521"/>
    <n v="540.51000000000022"/>
    <x v="1"/>
    <s v="Cripto"/>
    <s v="Aplicação de Curto Prazo"/>
  </r>
  <r>
    <d v="2020-10-24T00:00:00"/>
    <x v="5"/>
    <x v="6"/>
    <x v="2"/>
    <s v="CRI-533"/>
    <n v="32638.080000000002"/>
    <n v="37031.17"/>
    <n v="0.1346001357923014"/>
    <n v="4393.0899999999965"/>
    <x v="2"/>
    <s v="Cripto"/>
    <s v="Rendimento estável"/>
  </r>
  <r>
    <d v="2021-07-28T00:00:00"/>
    <x v="1"/>
    <x v="2"/>
    <x v="0"/>
    <s v="REN-800"/>
    <n v="16802.22"/>
    <n v="17349.97"/>
    <n v="3.2599858828178653E-2"/>
    <n v="547.75"/>
    <x v="0"/>
    <s v="Banco"/>
    <s v="Investimento de Longo Prazo"/>
  </r>
  <r>
    <d v="2025-09-01T00:00:00"/>
    <x v="3"/>
    <x v="3"/>
    <x v="0"/>
    <s v="REN-823"/>
    <n v="40335.730000000003"/>
    <n v="46680.54"/>
    <n v="0.1572999918434598"/>
    <n v="6344.8099999999977"/>
    <x v="1"/>
    <s v="Banco"/>
    <s v="Dividendos Recebidos"/>
  </r>
  <r>
    <d v="2024-01-27T00:00:00"/>
    <x v="4"/>
    <x v="0"/>
    <x v="0"/>
    <s v="REN-627"/>
    <n v="23762.12"/>
    <n v="24427.46"/>
    <n v="2.8000026933623776E-2"/>
    <n v="665.34000000000015"/>
    <x v="0"/>
    <s v="Banco"/>
    <s v="Investimento de Longo Prazo"/>
  </r>
  <r>
    <d v="2020-05-25T00:00:00"/>
    <x v="5"/>
    <x v="4"/>
    <x v="6"/>
    <s v="POU-704"/>
    <n v="661.25"/>
    <n v="679.83"/>
    <n v="2.8098298676748644E-2"/>
    <n v="18.580000000000041"/>
    <x v="0"/>
    <s v="Banco"/>
    <s v="Investimento de Longo Prazo"/>
  </r>
  <r>
    <d v="2023-05-29T00:00:00"/>
    <x v="2"/>
    <x v="4"/>
    <x v="6"/>
    <s v="POU-220"/>
    <n v="19096.22"/>
    <n v="20014.75"/>
    <n v="4.8100095202087051E-2"/>
    <n v="918.52999999999884"/>
    <x v="0"/>
    <s v="Banco"/>
    <s v="Investimento de Longo Prazo"/>
  </r>
  <r>
    <d v="2021-12-13T00:00:00"/>
    <x v="1"/>
    <x v="11"/>
    <x v="3"/>
    <s v="FUN-299"/>
    <n v="34595.96"/>
    <n v="34886.57"/>
    <n v="8.4001137705096377E-3"/>
    <n v="290.61000000000058"/>
    <x v="0"/>
    <s v="Investimento"/>
    <s v="Aguardando rentabilidade"/>
  </r>
  <r>
    <d v="2025-09-08T00:00:00"/>
    <x v="3"/>
    <x v="3"/>
    <x v="4"/>
    <s v="IMÓ-475"/>
    <n v="40355.800000000003"/>
    <n v="40622.15"/>
    <n v="6.6000426208871719E-3"/>
    <n v="266.34999999999854"/>
    <x v="0"/>
    <s v="Imobiliário"/>
    <s v="Aguardando rentabilidade"/>
  </r>
  <r>
    <d v="2021-07-08T00:00:00"/>
    <x v="1"/>
    <x v="2"/>
    <x v="7"/>
    <s v="AÇÕ-405"/>
    <n v="8659.27"/>
    <n v="8186.47"/>
    <n v="-5.4600445534092386E-2"/>
    <n v="-472.80000000000018"/>
    <x v="2"/>
    <s v="Mercado"/>
    <s v="Aguardando rentabilidade"/>
  </r>
  <r>
    <d v="2020-01-23T00:00:00"/>
    <x v="5"/>
    <x v="0"/>
    <x v="6"/>
    <s v="POU-718"/>
    <n v="2164.7199999999998"/>
    <n v="2066.66"/>
    <n v="-4.5299161092427639E-2"/>
    <n v="-98.059999999999945"/>
    <x v="0"/>
    <s v="Banco"/>
    <s v="Investimento de Longo Prazo"/>
  </r>
  <r>
    <d v="2021-03-31T00:00:00"/>
    <x v="1"/>
    <x v="5"/>
    <x v="4"/>
    <s v="IMÓ-413"/>
    <n v="16001.12"/>
    <n v="15586.69"/>
    <n v="-2.590006199566032E-2"/>
    <n v="-414.43000000000029"/>
    <x v="0"/>
    <s v="Imobiliário"/>
    <s v="Aguardando rentabilidade"/>
  </r>
  <r>
    <d v="2025-05-03T00:00:00"/>
    <x v="3"/>
    <x v="4"/>
    <x v="3"/>
    <s v="FUN-304"/>
    <n v="32190.959999999999"/>
    <n v="36404.76"/>
    <n v="0.13090010363157864"/>
    <n v="4213.8000000000029"/>
    <x v="2"/>
    <s v="Investimento"/>
    <s v="Rendimento estável"/>
  </r>
  <r>
    <d v="2022-09-13T00:00:00"/>
    <x v="0"/>
    <x v="3"/>
    <x v="7"/>
    <s v="AÇÕ-936"/>
    <n v="19783.78"/>
    <n v="18990.45"/>
    <n v="-4.0100021330605078E-2"/>
    <n v="-793.32999999999811"/>
    <x v="0"/>
    <s v="Mercado"/>
    <s v="Aguardando rentabilidade"/>
  </r>
  <r>
    <d v="2023-12-30T00:00:00"/>
    <x v="2"/>
    <x v="11"/>
    <x v="6"/>
    <s v="POU-956"/>
    <n v="38387.43"/>
    <n v="40967.07"/>
    <n v="6.7200122540112719E-2"/>
    <n v="2579.6399999999994"/>
    <x v="0"/>
    <s v="Banco"/>
    <s v="Investimento de Longo Prazo"/>
  </r>
  <r>
    <d v="2022-11-23T00:00:00"/>
    <x v="0"/>
    <x v="8"/>
    <x v="3"/>
    <s v="FUN-839"/>
    <n v="13704.58"/>
    <n v="13596.31"/>
    <n v="-7.9002785929959494E-3"/>
    <n v="-108.27000000000044"/>
    <x v="0"/>
    <s v="Investimento"/>
    <s v="Aguardando rentabilidade"/>
  </r>
  <r>
    <d v="2025-01-03T00:00:00"/>
    <x v="3"/>
    <x v="0"/>
    <x v="6"/>
    <s v="POU-307"/>
    <n v="25767.13"/>
    <n v="24782.83"/>
    <n v="-3.8199830559321087E-2"/>
    <n v="-984.29999999999927"/>
    <x v="0"/>
    <s v="Banco"/>
    <s v="Investimento de Longo Prazo"/>
  </r>
  <r>
    <d v="2021-09-16T00:00:00"/>
    <x v="1"/>
    <x v="3"/>
    <x v="0"/>
    <s v="REN-126"/>
    <n v="47118.69"/>
    <n v="45257.5"/>
    <n v="-3.9500037034136605E-2"/>
    <n v="-1861.1900000000023"/>
    <x v="0"/>
    <s v="Banco"/>
    <s v="Investimento de Longo Prazo"/>
  </r>
  <r>
    <d v="2020-12-06T00:00:00"/>
    <x v="5"/>
    <x v="11"/>
    <x v="4"/>
    <s v="IMÓ-727"/>
    <n v="23137.9"/>
    <n v="27328.17"/>
    <n v="0.18109984052139549"/>
    <n v="4190.2699999999968"/>
    <x v="1"/>
    <s v="Imobiliário"/>
    <s v="Aplicação de Curto Prazo"/>
  </r>
  <r>
    <d v="2020-12-19T00:00:00"/>
    <x v="5"/>
    <x v="11"/>
    <x v="3"/>
    <s v="FUN-790"/>
    <n v="30785.14"/>
    <n v="33395.72"/>
    <n v="8.4800004157850245E-2"/>
    <n v="2610.5800000000017"/>
    <x v="2"/>
    <s v="Investimento"/>
    <s v="Rendimento estável"/>
  </r>
  <r>
    <d v="2021-01-13T00:00:00"/>
    <x v="1"/>
    <x v="0"/>
    <x v="2"/>
    <s v="CRI-449"/>
    <n v="6876.07"/>
    <n v="7129.11"/>
    <n v="3.6800090749512439E-2"/>
    <n v="253.03999999999996"/>
    <x v="0"/>
    <s v="Cripto"/>
    <s v="Aguardando rentabilidade"/>
  </r>
  <r>
    <d v="2021-10-31T00:00:00"/>
    <x v="1"/>
    <x v="6"/>
    <x v="5"/>
    <s v="ETF-526"/>
    <n v="16034.37"/>
    <n v="16876.169999999998"/>
    <n v="5.2499724030317212E-2"/>
    <n v="841.79999999999745"/>
    <x v="0"/>
    <s v="Bolsa"/>
    <s v="Aguardando rentabilidade"/>
  </r>
  <r>
    <d v="2021-03-08T00:00:00"/>
    <x v="1"/>
    <x v="5"/>
    <x v="6"/>
    <s v="POU-515"/>
    <n v="17819.46"/>
    <n v="18313.060000000001"/>
    <n v="2.7700053761449687E-2"/>
    <n v="493.60000000000218"/>
    <x v="0"/>
    <s v="Banco"/>
    <s v="Investimento de Longo Prazo"/>
  </r>
  <r>
    <d v="2025-03-02T00:00:00"/>
    <x v="3"/>
    <x v="5"/>
    <x v="0"/>
    <s v="REN-841"/>
    <n v="8786.6299999999992"/>
    <n v="8064.37"/>
    <n v="-8.2199887784053655E-2"/>
    <n v="-722.25999999999931"/>
    <x v="0"/>
    <s v="Banco"/>
    <s v="Investimento de Longo Prazo"/>
  </r>
  <r>
    <d v="2022-10-14T00:00:00"/>
    <x v="0"/>
    <x v="6"/>
    <x v="2"/>
    <s v="CRI-709"/>
    <n v="36740.9"/>
    <n v="41855.230000000003"/>
    <n v="0.13919991072619348"/>
    <n v="5114.3300000000017"/>
    <x v="2"/>
    <s v="Cripto"/>
    <s v="Rendimento estável"/>
  </r>
  <r>
    <d v="2025-07-12T00:00:00"/>
    <x v="3"/>
    <x v="2"/>
    <x v="1"/>
    <s v="TES-165"/>
    <n v="43983.71"/>
    <n v="44907.37"/>
    <n v="2.100004751759239E-2"/>
    <n v="923.66000000000349"/>
    <x v="0"/>
    <s v="Governo"/>
    <s v="Investimento de Longo Prazo"/>
  </r>
  <r>
    <d v="2022-09-06T00:00:00"/>
    <x v="0"/>
    <x v="3"/>
    <x v="1"/>
    <s v="TES-236"/>
    <n v="31306.82"/>
    <n v="30733.91"/>
    <n v="-1.829984648712325E-2"/>
    <n v="-572.90999999999985"/>
    <x v="0"/>
    <s v="Governo"/>
    <s v="Investimento de Longo Prazo"/>
  </r>
  <r>
    <d v="2021-05-06T00:00:00"/>
    <x v="1"/>
    <x v="4"/>
    <x v="3"/>
    <s v="FUN-369"/>
    <n v="1768.25"/>
    <n v="1837.03"/>
    <n v="3.889721476035627E-2"/>
    <n v="68.779999999999973"/>
    <x v="0"/>
    <s v="Investimento"/>
    <s v="Aguardando rentabilidade"/>
  </r>
  <r>
    <d v="2024-06-15T00:00:00"/>
    <x v="4"/>
    <x v="7"/>
    <x v="4"/>
    <s v="IMÓ-620"/>
    <n v="24692.5"/>
    <n v="29063.07"/>
    <n v="0.17699989875468258"/>
    <n v="4370.57"/>
    <x v="1"/>
    <s v="Imobiliário"/>
    <s v="Aplicação de Curto Prazo"/>
  </r>
  <r>
    <d v="2025-08-27T00:00:00"/>
    <x v="3"/>
    <x v="10"/>
    <x v="7"/>
    <s v="AÇÕ-772"/>
    <n v="4765.07"/>
    <n v="4438.1899999999996"/>
    <n v="-6.8599202110357277E-2"/>
    <n v="-326.88000000000011"/>
    <x v="2"/>
    <s v="Mercado"/>
    <s v="Aguardando rentabilidade"/>
  </r>
  <r>
    <d v="2023-04-27T00:00:00"/>
    <x v="2"/>
    <x v="9"/>
    <x v="7"/>
    <s v="AÇÕ-989"/>
    <n v="46133.919999999998"/>
    <n v="46715.21"/>
    <n v="1.2600056531073035E-2"/>
    <n v="581.29000000000087"/>
    <x v="0"/>
    <s v="Mercado"/>
    <s v="Aguardando rentabilidade"/>
  </r>
  <r>
    <d v="2025-01-23T00:00:00"/>
    <x v="3"/>
    <x v="0"/>
    <x v="4"/>
    <s v="IMÓ-366"/>
    <n v="7205.98"/>
    <n v="7224.72"/>
    <n v="2.6006178201994305E-3"/>
    <n v="18.740000000000691"/>
    <x v="0"/>
    <s v="Imobiliário"/>
    <s v="Aguardando rentabilidade"/>
  </r>
  <r>
    <d v="2020-12-04T00:00:00"/>
    <x v="5"/>
    <x v="11"/>
    <x v="4"/>
    <s v="IMÓ-586"/>
    <n v="33324.879999999997"/>
    <n v="39853.22"/>
    <n v="0.19589988020962129"/>
    <n v="6528.3400000000038"/>
    <x v="1"/>
    <s v="Imobiliário"/>
    <s v="Aplicação de Curto Prazo"/>
  </r>
  <r>
    <d v="2023-11-28T00:00:00"/>
    <x v="2"/>
    <x v="8"/>
    <x v="4"/>
    <s v="IMÓ-404"/>
    <n v="48434.66"/>
    <n v="57225.55"/>
    <n v="0.18149998368936623"/>
    <n v="8790.89"/>
    <x v="1"/>
    <s v="Imobiliário"/>
    <s v="Aplicação de Curto Prazo"/>
  </r>
  <r>
    <d v="2023-12-10T00:00:00"/>
    <x v="2"/>
    <x v="11"/>
    <x v="3"/>
    <s v="FUN-341"/>
    <n v="38628.19"/>
    <n v="43591.91"/>
    <n v="0.12849993748089156"/>
    <n v="4963.7200000000012"/>
    <x v="2"/>
    <s v="Investimento"/>
    <s v="Rendimento estável"/>
  </r>
  <r>
    <d v="2020-01-18T00:00:00"/>
    <x v="5"/>
    <x v="0"/>
    <x v="1"/>
    <s v="TES-155"/>
    <n v="42680.29"/>
    <n v="45757.54"/>
    <n v="7.2100025562150588E-2"/>
    <n v="3077.25"/>
    <x v="2"/>
    <s v="Governo"/>
    <s v="Rendimento estável"/>
  </r>
  <r>
    <d v="2024-02-03T00:00:00"/>
    <x v="4"/>
    <x v="1"/>
    <x v="1"/>
    <s v="TES-321"/>
    <n v="41967.75"/>
    <n v="39961.69"/>
    <n v="-4.7800036933121209E-2"/>
    <n v="-2006.0599999999977"/>
    <x v="0"/>
    <s v="Governo"/>
    <s v="Investimento de Longo Prazo"/>
  </r>
  <r>
    <d v="2025-09-11T00:00:00"/>
    <x v="3"/>
    <x v="3"/>
    <x v="7"/>
    <s v="AÇÕ-658"/>
    <n v="18527.59"/>
    <n v="17979.169999999998"/>
    <n v="-2.9600180055797967E-2"/>
    <n v="-548.42000000000189"/>
    <x v="0"/>
    <s v="Mercado"/>
    <s v="Aguardando rentabilidade"/>
  </r>
  <r>
    <d v="2021-02-16T00:00:00"/>
    <x v="1"/>
    <x v="1"/>
    <x v="2"/>
    <s v="CRI-187"/>
    <n v="21104.35"/>
    <n v="19475.09"/>
    <n v="-7.7200198063432354E-2"/>
    <n v="-1629.2599999999984"/>
    <x v="2"/>
    <s v="Cripto"/>
    <s v="Aguardando rentabilidade"/>
  </r>
  <r>
    <d v="2021-11-21T00:00:00"/>
    <x v="1"/>
    <x v="8"/>
    <x v="0"/>
    <s v="REN-682"/>
    <n v="35583.22"/>
    <n v="40009.769999999997"/>
    <n v="0.12439992783115175"/>
    <n v="4426.5499999999956"/>
    <x v="2"/>
    <s v="Banco"/>
    <s v="Rendimento estável"/>
  </r>
  <r>
    <d v="2020-12-17T00:00:00"/>
    <x v="5"/>
    <x v="11"/>
    <x v="6"/>
    <s v="POU-825"/>
    <n v="47539.45"/>
    <n v="46051.47"/>
    <n v="-3.129989934675298E-2"/>
    <n v="-1487.9799999999959"/>
    <x v="0"/>
    <s v="Banco"/>
    <s v="Investimento de Longo Prazo"/>
  </r>
  <r>
    <d v="2020-10-30T00:00:00"/>
    <x v="5"/>
    <x v="6"/>
    <x v="2"/>
    <s v="CRI-984"/>
    <n v="16320.13"/>
    <n v="18291.599999999999"/>
    <n v="0.12079989558906697"/>
    <n v="1971.4699999999993"/>
    <x v="2"/>
    <s v="Cripto"/>
    <s v="Rendimento estável"/>
  </r>
  <r>
    <d v="2022-06-11T00:00:00"/>
    <x v="0"/>
    <x v="7"/>
    <x v="4"/>
    <s v="IMÓ-757"/>
    <n v="9275.26"/>
    <n v="10379.02"/>
    <n v="0.11900043772357866"/>
    <n v="1103.7600000000002"/>
    <x v="2"/>
    <s v="Imobiliário"/>
    <s v="Rendimento estável"/>
  </r>
  <r>
    <d v="2023-04-08T00:00:00"/>
    <x v="2"/>
    <x v="9"/>
    <x v="0"/>
    <s v="REN-156"/>
    <n v="20309.82"/>
    <n v="19629.439999999999"/>
    <n v="-3.3500050714383535E-2"/>
    <n v="-680.38000000000102"/>
    <x v="0"/>
    <s v="Banco"/>
    <s v="Investimento de Longo Prazo"/>
  </r>
  <r>
    <d v="2024-10-18T00:00:00"/>
    <x v="4"/>
    <x v="6"/>
    <x v="5"/>
    <s v="ETF-709"/>
    <n v="34408.120000000003"/>
    <n v="40491.480000000003"/>
    <n v="0.17680012741178536"/>
    <n v="6083.3600000000006"/>
    <x v="1"/>
    <s v="Bolsa"/>
    <s v="Aplicação de Curto Prazo"/>
  </r>
  <r>
    <d v="2021-05-07T00:00:00"/>
    <x v="1"/>
    <x v="4"/>
    <x v="0"/>
    <s v="REN-345"/>
    <n v="19681.05"/>
    <n v="18645.830000000002"/>
    <n v="-5.2599835882739872E-2"/>
    <n v="-1035.2199999999975"/>
    <x v="0"/>
    <s v="Banco"/>
    <s v="Investimento de Longo Prazo"/>
  </r>
  <r>
    <d v="2020-07-13T00:00:00"/>
    <x v="5"/>
    <x v="2"/>
    <x v="3"/>
    <s v="FUN-376"/>
    <n v="41205.71"/>
    <n v="42961.07"/>
    <n v="4.2599921224509917E-2"/>
    <n v="1755.3600000000006"/>
    <x v="0"/>
    <s v="Investimento"/>
    <s v="Aguardando rentabilidade"/>
  </r>
  <r>
    <d v="2022-03-26T00:00:00"/>
    <x v="0"/>
    <x v="5"/>
    <x v="7"/>
    <s v="AÇÕ-377"/>
    <n v="32335"/>
    <n v="30068.32"/>
    <n v="-7.0099891758156799E-2"/>
    <n v="-2266.6800000000003"/>
    <x v="2"/>
    <s v="Mercado"/>
    <s v="Aguardando rentabilidade"/>
  </r>
  <r>
    <d v="2022-02-23T00:00:00"/>
    <x v="0"/>
    <x v="1"/>
    <x v="6"/>
    <s v="POU-807"/>
    <n v="6643.88"/>
    <n v="7676.34"/>
    <n v="0.15540015773915242"/>
    <n v="1032.46"/>
    <x v="1"/>
    <s v="Banco"/>
    <s v="Dividendos Recebidos"/>
  </r>
  <r>
    <d v="2023-11-02T00:00:00"/>
    <x v="2"/>
    <x v="8"/>
    <x v="2"/>
    <s v="CRI-577"/>
    <n v="27725.57"/>
    <n v="25829.14"/>
    <n v="-6.8400036500602168E-2"/>
    <n v="-1896.4300000000003"/>
    <x v="2"/>
    <s v="Cripto"/>
    <s v="Aguardando rentabilidade"/>
  </r>
  <r>
    <d v="2024-08-23T00:00:00"/>
    <x v="4"/>
    <x v="10"/>
    <x v="4"/>
    <s v="IMÓ-616"/>
    <n v="15994.47"/>
    <n v="14818.88"/>
    <n v="-7.3499778360895995E-2"/>
    <n v="-1175.5900000000001"/>
    <x v="2"/>
    <s v="Imobiliário"/>
    <s v="Aguardando rentabilidade"/>
  </r>
  <r>
    <d v="2024-10-28T00:00:00"/>
    <x v="4"/>
    <x v="6"/>
    <x v="2"/>
    <s v="CRI-108"/>
    <n v="12714"/>
    <n v="12059.23"/>
    <n v="-5.1499921346547149E-2"/>
    <n v="-654.77000000000044"/>
    <x v="2"/>
    <s v="Cripto"/>
    <s v="Aguardando rentabilidade"/>
  </r>
  <r>
    <d v="2023-02-25T00:00:00"/>
    <x v="2"/>
    <x v="1"/>
    <x v="2"/>
    <s v="CRI-335"/>
    <n v="49110.239999999998"/>
    <n v="56687.95"/>
    <n v="0.15429999934840471"/>
    <n v="7577.7099999999991"/>
    <x v="1"/>
    <s v="Cripto"/>
    <s v="Aplicação de Curto Prazo"/>
  </r>
  <r>
    <d v="2021-08-02T00:00:00"/>
    <x v="1"/>
    <x v="10"/>
    <x v="0"/>
    <s v="REN-919"/>
    <n v="34615.01"/>
    <n v="39014.58"/>
    <n v="0.12710006439403021"/>
    <n v="4399.57"/>
    <x v="2"/>
    <s v="Banco"/>
    <s v="Rendimento estável"/>
  </r>
  <r>
    <d v="2024-11-17T00:00:00"/>
    <x v="4"/>
    <x v="8"/>
    <x v="6"/>
    <s v="POU-830"/>
    <n v="12587.71"/>
    <n v="12557.5"/>
    <n v="-2.3999599609459648E-3"/>
    <n v="-30.209999999999127"/>
    <x v="0"/>
    <s v="Banco"/>
    <s v="Investimento de Longo Prazo"/>
  </r>
  <r>
    <d v="2025-08-04T00:00:00"/>
    <x v="3"/>
    <x v="10"/>
    <x v="0"/>
    <s v="REN-825"/>
    <n v="11082.04"/>
    <n v="11531.97"/>
    <n v="4.059992564545864E-2"/>
    <n v="449.92999999999847"/>
    <x v="0"/>
    <s v="Banco"/>
    <s v="Investimento de Longo Prazo"/>
  </r>
  <r>
    <d v="2020-10-04T00:00:00"/>
    <x v="5"/>
    <x v="6"/>
    <x v="6"/>
    <s v="POU-818"/>
    <n v="4956.46"/>
    <n v="4892.03"/>
    <n v="-1.2999197007541732E-2"/>
    <n v="-64.430000000000291"/>
    <x v="0"/>
    <s v="Banco"/>
    <s v="Investimento de Longo Prazo"/>
  </r>
  <r>
    <d v="2023-11-02T00:00:00"/>
    <x v="2"/>
    <x v="8"/>
    <x v="5"/>
    <s v="ETF-915"/>
    <n v="1723.3"/>
    <n v="1999.37"/>
    <n v="0.16019845644983458"/>
    <n v="276.06999999999994"/>
    <x v="1"/>
    <s v="Bolsa"/>
    <s v="Aplicação de Curto Prazo"/>
  </r>
  <r>
    <d v="2024-03-20T00:00:00"/>
    <x v="4"/>
    <x v="5"/>
    <x v="5"/>
    <s v="ETF-655"/>
    <n v="16471.84"/>
    <n v="18992.03"/>
    <n v="0.15299990772129882"/>
    <n v="2520.1899999999987"/>
    <x v="1"/>
    <s v="Bolsa"/>
    <s v="Aplicação de Curto Prazo"/>
  </r>
  <r>
    <d v="2022-03-27T00:00:00"/>
    <x v="0"/>
    <x v="5"/>
    <x v="7"/>
    <s v="AÇÕ-473"/>
    <n v="13216.11"/>
    <n v="14253.57"/>
    <n v="7.8499649291659881E-2"/>
    <n v="1037.4599999999991"/>
    <x v="2"/>
    <s v="Mercado"/>
    <s v="Rendimento estável"/>
  </r>
  <r>
    <d v="2023-04-01T00:00:00"/>
    <x v="2"/>
    <x v="9"/>
    <x v="3"/>
    <s v="FUN-597"/>
    <n v="37705.99"/>
    <n v="44168.800000000003"/>
    <n v="0.17140008789054484"/>
    <n v="6462.8100000000049"/>
    <x v="1"/>
    <s v="Investimento"/>
    <s v="Aplicação de Curto Prazo"/>
  </r>
  <r>
    <d v="2020-07-21T00:00:00"/>
    <x v="5"/>
    <x v="2"/>
    <x v="4"/>
    <s v="IMÓ-829"/>
    <n v="11738.78"/>
    <n v="11512.22"/>
    <n v="-1.9300131700227902E-2"/>
    <n v="-226.56000000000131"/>
    <x v="0"/>
    <s v="Imobiliário"/>
    <s v="Aguardando rentabilidade"/>
  </r>
  <r>
    <d v="2023-01-11T00:00:00"/>
    <x v="2"/>
    <x v="0"/>
    <x v="4"/>
    <s v="IMÓ-482"/>
    <n v="44732.03"/>
    <n v="46574.99"/>
    <n v="4.120000813734586E-2"/>
    <n v="1842.9599999999991"/>
    <x v="0"/>
    <s v="Imobiliário"/>
    <s v="Aguardando rentabilidade"/>
  </r>
  <r>
    <d v="2025-07-27T00:00:00"/>
    <x v="3"/>
    <x v="2"/>
    <x v="4"/>
    <s v="IMÓ-933"/>
    <n v="38579.97"/>
    <n v="35181.07"/>
    <n v="-8.8100120347423844E-2"/>
    <n v="-3398.9000000000015"/>
    <x v="2"/>
    <s v="Imobiliário"/>
    <s v="Aguardando rentabilidade"/>
  </r>
  <r>
    <d v="2025-09-05T00:00:00"/>
    <x v="3"/>
    <x v="3"/>
    <x v="3"/>
    <s v="FUN-984"/>
    <n v="18051.09"/>
    <n v="16522.16"/>
    <n v="-8.4700148301293729E-2"/>
    <n v="-1528.9300000000003"/>
    <x v="2"/>
    <s v="Investimento"/>
    <s v="Aguardando rentabilidade"/>
  </r>
  <r>
    <d v="2021-05-30T00:00:00"/>
    <x v="1"/>
    <x v="4"/>
    <x v="3"/>
    <s v="FUN-154"/>
    <n v="22412.5"/>
    <n v="25435.95"/>
    <n v="0.13490016731734528"/>
    <n v="3023.4500000000007"/>
    <x v="2"/>
    <s v="Investimento"/>
    <s v="Rendimento estável"/>
  </r>
  <r>
    <d v="2022-09-20T00:00:00"/>
    <x v="0"/>
    <x v="3"/>
    <x v="2"/>
    <s v="CRI-670"/>
    <n v="36217.360000000001"/>
    <n v="38987.99"/>
    <n v="7.6500054117693755E-2"/>
    <n v="2770.6299999999974"/>
    <x v="2"/>
    <s v="Cripto"/>
    <s v="Rendimento estável"/>
  </r>
  <r>
    <d v="2025-06-05T00:00:00"/>
    <x v="3"/>
    <x v="7"/>
    <x v="3"/>
    <s v="FUN-478"/>
    <n v="12751.87"/>
    <n v="14501.43"/>
    <n v="0.13720026945067659"/>
    <n v="1749.5599999999995"/>
    <x v="2"/>
    <s v="Investimento"/>
    <s v="Rendimento estável"/>
  </r>
  <r>
    <d v="2023-07-21T00:00:00"/>
    <x v="2"/>
    <x v="2"/>
    <x v="5"/>
    <s v="ETF-628"/>
    <n v="21279.77"/>
    <n v="22762.97"/>
    <n v="6.9700001456782693E-2"/>
    <n v="1483.2000000000007"/>
    <x v="0"/>
    <s v="Bolsa"/>
    <s v="Aguardando rentabilidade"/>
  </r>
  <r>
    <d v="2024-04-16T00:00:00"/>
    <x v="4"/>
    <x v="9"/>
    <x v="2"/>
    <s v="CRI-150"/>
    <n v="42671.86"/>
    <n v="44634.77"/>
    <n v="4.6000104049835094E-2"/>
    <n v="1962.9099999999962"/>
    <x v="0"/>
    <s v="Cripto"/>
    <s v="Aguardando rentabilidade"/>
  </r>
  <r>
    <d v="2025-03-24T00:00:00"/>
    <x v="3"/>
    <x v="5"/>
    <x v="7"/>
    <s v="AÇÕ-283"/>
    <n v="15089.27"/>
    <n v="14805.59"/>
    <n v="-1.8800114253373443E-2"/>
    <n v="-283.68000000000029"/>
    <x v="0"/>
    <s v="Mercado"/>
    <s v="Aguardando rentabilidade"/>
  </r>
  <r>
    <d v="2021-11-16T00:00:00"/>
    <x v="1"/>
    <x v="8"/>
    <x v="3"/>
    <s v="FUN-781"/>
    <n v="47707.49"/>
    <n v="56533.38"/>
    <n v="0.18500009118065108"/>
    <n v="8825.89"/>
    <x v="1"/>
    <s v="Investimento"/>
    <s v="Aplicação de Curto Prazo"/>
  </r>
  <r>
    <d v="2022-01-12T00:00:00"/>
    <x v="0"/>
    <x v="0"/>
    <x v="5"/>
    <s v="ETF-512"/>
    <n v="17179.11"/>
    <n v="17881.740000000002"/>
    <n v="4.0900256183236561E-2"/>
    <n v="702.63000000000102"/>
    <x v="0"/>
    <s v="Bolsa"/>
    <s v="Aguardando rentabilidade"/>
  </r>
  <r>
    <d v="2020-10-14T00:00:00"/>
    <x v="5"/>
    <x v="6"/>
    <x v="4"/>
    <s v="IMÓ-788"/>
    <n v="19262.97"/>
    <n v="17976.2"/>
    <n v="-6.6800187094721131E-2"/>
    <n v="-1286.7700000000004"/>
    <x v="2"/>
    <s v="Imobiliário"/>
    <s v="Aguardando rentabilidade"/>
  </r>
  <r>
    <d v="2025-04-11T00:00:00"/>
    <x v="3"/>
    <x v="9"/>
    <x v="0"/>
    <s v="REN-971"/>
    <n v="39222.160000000003"/>
    <n v="40669.46"/>
    <n v="3.6900058538336375E-2"/>
    <n v="1447.2999999999956"/>
    <x v="0"/>
    <s v="Banco"/>
    <s v="Investimento de Longo Prazo"/>
  </r>
  <r>
    <d v="2021-02-23T00:00:00"/>
    <x v="1"/>
    <x v="1"/>
    <x v="5"/>
    <s v="ETF-415"/>
    <n v="32748.639999999999"/>
    <n v="32853.440000000002"/>
    <n v="3.2001328910147998E-3"/>
    <n v="104.80000000000291"/>
    <x v="0"/>
    <s v="Bolsa"/>
    <s v="Aguardando rentabilidade"/>
  </r>
  <r>
    <d v="2021-02-21T00:00:00"/>
    <x v="1"/>
    <x v="1"/>
    <x v="7"/>
    <s v="AÇÕ-269"/>
    <n v="3505.14"/>
    <n v="3466.93"/>
    <n v="-1.090113376355867E-2"/>
    <n v="-38.210000000000036"/>
    <x v="0"/>
    <s v="Mercado"/>
    <s v="Aguardando rentabilidade"/>
  </r>
  <r>
    <d v="2021-09-30T00:00:00"/>
    <x v="1"/>
    <x v="3"/>
    <x v="7"/>
    <s v="AÇÕ-618"/>
    <n v="44305.48"/>
    <n v="48337.279999999999"/>
    <n v="9.100002979315415E-2"/>
    <n v="4031.7999999999956"/>
    <x v="2"/>
    <s v="Mercado"/>
    <s v="Rendimento estável"/>
  </r>
  <r>
    <d v="2020-09-17T00:00:00"/>
    <x v="5"/>
    <x v="3"/>
    <x v="4"/>
    <s v="IMÓ-358"/>
    <n v="8185.14"/>
    <n v="8214.61"/>
    <n v="3.6004271154800351E-3"/>
    <n v="29.470000000000255"/>
    <x v="0"/>
    <s v="Imobiliário"/>
    <s v="Aguardando rentabilidade"/>
  </r>
  <r>
    <d v="2023-02-13T00:00:00"/>
    <x v="2"/>
    <x v="1"/>
    <x v="1"/>
    <s v="TES-735"/>
    <n v="18182.77"/>
    <n v="19706.490000000002"/>
    <n v="8.3800213058846426E-2"/>
    <n v="1523.7200000000012"/>
    <x v="2"/>
    <s v="Governo"/>
    <s v="Rendimento estável"/>
  </r>
  <r>
    <d v="2021-01-02T00:00:00"/>
    <x v="1"/>
    <x v="0"/>
    <x v="1"/>
    <s v="TES-728"/>
    <n v="4033.23"/>
    <n v="3734.77"/>
    <n v="-7.4000242981431763E-2"/>
    <n v="-298.46000000000004"/>
    <x v="0"/>
    <s v="Governo"/>
    <s v="Investimento de Longo Prazo"/>
  </r>
  <r>
    <d v="2024-03-19T00:00:00"/>
    <x v="4"/>
    <x v="5"/>
    <x v="4"/>
    <s v="IMÓ-524"/>
    <n v="32291.95"/>
    <n v="31436.21"/>
    <n v="-2.6500102966838534E-2"/>
    <n v="-855.7400000000016"/>
    <x v="0"/>
    <s v="Imobiliário"/>
    <s v="Aguardando rentabilidade"/>
  </r>
  <r>
    <d v="2022-04-10T00:00:00"/>
    <x v="0"/>
    <x v="9"/>
    <x v="3"/>
    <s v="FUN-463"/>
    <n v="35383.31"/>
    <n v="40085.75"/>
    <n v="0.13289994633062885"/>
    <n v="4702.4400000000023"/>
    <x v="2"/>
    <s v="Investimento"/>
    <s v="Rendimento estável"/>
  </r>
  <r>
    <d v="2024-06-06T00:00:00"/>
    <x v="4"/>
    <x v="7"/>
    <x v="3"/>
    <s v="FUN-860"/>
    <n v="29965.84"/>
    <n v="35755.24"/>
    <n v="0.19319999038905628"/>
    <n v="5789.3999999999978"/>
    <x v="1"/>
    <s v="Investimento"/>
    <s v="Aplicação de Curto Prazo"/>
  </r>
  <r>
    <d v="2024-08-31T00:00:00"/>
    <x v="4"/>
    <x v="10"/>
    <x v="6"/>
    <s v="POU-292"/>
    <n v="19991.38"/>
    <n v="22040.5"/>
    <n v="0.10250017757653543"/>
    <n v="2049.119999999999"/>
    <x v="2"/>
    <s v="Banco"/>
    <s v="Rendimento estável"/>
  </r>
  <r>
    <d v="2025-01-03T00:00:00"/>
    <x v="3"/>
    <x v="0"/>
    <x v="5"/>
    <s v="ETF-282"/>
    <n v="11520.12"/>
    <n v="12396.8"/>
    <n v="7.6099901737134545E-2"/>
    <n v="876.67999999999847"/>
    <x v="2"/>
    <s v="Bolsa"/>
    <s v="Rendimento estável"/>
  </r>
  <r>
    <d v="2025-05-28T00:00:00"/>
    <x v="3"/>
    <x v="4"/>
    <x v="6"/>
    <s v="POU-426"/>
    <n v="7110.01"/>
    <n v="6470.82"/>
    <n v="-8.9900014205324674E-2"/>
    <n v="-639.19000000000051"/>
    <x v="0"/>
    <s v="Banco"/>
    <s v="Investimento de Longo Prazo"/>
  </r>
  <r>
    <d v="2021-05-11T00:00:00"/>
    <x v="1"/>
    <x v="4"/>
    <x v="0"/>
    <s v="REN-873"/>
    <n v="45256.93"/>
    <n v="42591.3"/>
    <n v="-5.889992980080614E-2"/>
    <n v="-2665.6299999999974"/>
    <x v="0"/>
    <s v="Banco"/>
    <s v="Investimento de Longo Prazo"/>
  </r>
  <r>
    <d v="2025-05-23T00:00:00"/>
    <x v="3"/>
    <x v="4"/>
    <x v="2"/>
    <s v="CRI-772"/>
    <n v="20232.09"/>
    <n v="20766.22"/>
    <n v="2.6400139580241143E-2"/>
    <n v="534.13000000000102"/>
    <x v="0"/>
    <s v="Cripto"/>
    <s v="Aguardando rentabilidade"/>
  </r>
  <r>
    <d v="2022-10-28T00:00:00"/>
    <x v="0"/>
    <x v="6"/>
    <x v="4"/>
    <s v="IMÓ-338"/>
    <n v="4851.4799999999996"/>
    <n v="5593.27"/>
    <n v="0.15289973368951348"/>
    <n v="741.79000000000087"/>
    <x v="1"/>
    <s v="Imobiliário"/>
    <s v="Aplicação de Curto Prazo"/>
  </r>
  <r>
    <d v="2023-09-14T00:00:00"/>
    <x v="2"/>
    <x v="3"/>
    <x v="0"/>
    <s v="REN-721"/>
    <n v="45488.83"/>
    <n v="43146.16"/>
    <n v="-5.149989568867782E-2"/>
    <n v="-2342.6699999999983"/>
    <x v="0"/>
    <s v="Banco"/>
    <s v="Investimento de Longo Prazo"/>
  </r>
  <r>
    <d v="2023-07-13T00:00:00"/>
    <x v="2"/>
    <x v="2"/>
    <x v="0"/>
    <s v="REN-696"/>
    <n v="6028.03"/>
    <n v="5903.25"/>
    <n v="-2.069996333793955E-2"/>
    <n v="-124.77999999999975"/>
    <x v="0"/>
    <s v="Banco"/>
    <s v="Investimento de Longo Prazo"/>
  </r>
  <r>
    <d v="2021-06-11T00:00:00"/>
    <x v="1"/>
    <x v="7"/>
    <x v="1"/>
    <s v="TES-700"/>
    <n v="36283.760000000002"/>
    <n v="40235.06"/>
    <n v="0.10889995965137007"/>
    <n v="3951.2999999999956"/>
    <x v="2"/>
    <s v="Governo"/>
    <s v="Rendimento estável"/>
  </r>
  <r>
    <d v="2021-05-05T00:00:00"/>
    <x v="1"/>
    <x v="4"/>
    <x v="5"/>
    <s v="ETF-534"/>
    <n v="42953.34"/>
    <n v="50019.16"/>
    <n v="0.16449989686483071"/>
    <n v="7065.820000000007"/>
    <x v="1"/>
    <s v="Bolsa"/>
    <s v="Aplicação de Curto Prazo"/>
  </r>
  <r>
    <d v="2024-01-03T00:00:00"/>
    <x v="4"/>
    <x v="0"/>
    <x v="2"/>
    <s v="CRI-139"/>
    <n v="30157.97"/>
    <n v="35963.379999999997"/>
    <n v="0.19250002569801603"/>
    <n v="5805.4099999999962"/>
    <x v="1"/>
    <s v="Cripto"/>
    <s v="Aplicação de Curto Prazo"/>
  </r>
  <r>
    <d v="2025-09-03T00:00:00"/>
    <x v="3"/>
    <x v="3"/>
    <x v="0"/>
    <s v="REN-460"/>
    <n v="28422.560000000001"/>
    <n v="26134.54"/>
    <n v="-8.0500137918611145E-2"/>
    <n v="-2288.0200000000004"/>
    <x v="0"/>
    <s v="Banco"/>
    <s v="Investimento de Longo Prazo"/>
  </r>
  <r>
    <d v="2020-12-30T00:00:00"/>
    <x v="5"/>
    <x v="11"/>
    <x v="7"/>
    <s v="AÇÕ-835"/>
    <n v="4564.41"/>
    <n v="4668.0200000000004"/>
    <n v="2.2699538385026891E-2"/>
    <n v="103.61000000000058"/>
    <x v="0"/>
    <s v="Mercado"/>
    <s v="Aguardando rentabilidade"/>
  </r>
  <r>
    <d v="2021-09-21T00:00:00"/>
    <x v="1"/>
    <x v="3"/>
    <x v="2"/>
    <s v="CRI-171"/>
    <n v="48209.54"/>
    <n v="45210.91"/>
    <n v="-6.2199929723453021E-2"/>
    <n v="-2998.6299999999974"/>
    <x v="2"/>
    <s v="Cripto"/>
    <s v="Aguardando rentabilidade"/>
  </r>
  <r>
    <d v="2025-02-13T00:00:00"/>
    <x v="3"/>
    <x v="1"/>
    <x v="5"/>
    <s v="ETF-187"/>
    <n v="45990.95"/>
    <n v="48640.03"/>
    <n v="5.7600027831562553E-2"/>
    <n v="2649.0800000000017"/>
    <x v="0"/>
    <s v="Bolsa"/>
    <s v="Aguardando rentabilidade"/>
  </r>
  <r>
    <d v="2023-08-03T00:00:00"/>
    <x v="2"/>
    <x v="10"/>
    <x v="2"/>
    <s v="CRI-315"/>
    <n v="34930.699999999997"/>
    <n v="41326.51"/>
    <n v="0.18309996650510885"/>
    <n v="6395.8100000000049"/>
    <x v="1"/>
    <s v="Cripto"/>
    <s v="Aplicação de Curto Prazo"/>
  </r>
  <r>
    <d v="2022-01-11T00:00:00"/>
    <x v="0"/>
    <x v="0"/>
    <x v="0"/>
    <s v="REN-684"/>
    <n v="5047.3100000000004"/>
    <n v="5794.82"/>
    <n v="0.1481006714467705"/>
    <n v="747.50999999999931"/>
    <x v="2"/>
    <s v="Banco"/>
    <s v="Rendimento estável"/>
  </r>
  <r>
    <d v="2021-12-04T00:00:00"/>
    <x v="1"/>
    <x v="11"/>
    <x v="0"/>
    <s v="REN-792"/>
    <n v="1687.08"/>
    <n v="1821.37"/>
    <n v="7.9599070583493359E-2"/>
    <n v="134.28999999999996"/>
    <x v="2"/>
    <s v="Banco"/>
    <s v="Rendimento estável"/>
  </r>
  <r>
    <d v="2020-11-14T00:00:00"/>
    <x v="5"/>
    <x v="8"/>
    <x v="3"/>
    <s v="FUN-676"/>
    <n v="34660.82"/>
    <n v="33593.269999999997"/>
    <n v="-3.0799906061080001E-2"/>
    <n v="-1067.5500000000029"/>
    <x v="0"/>
    <s v="Investimento"/>
    <s v="Aguardando rentabilidade"/>
  </r>
  <r>
    <d v="2021-08-31T00:00:00"/>
    <x v="1"/>
    <x v="10"/>
    <x v="1"/>
    <s v="TES-662"/>
    <n v="45427.98"/>
    <n v="50352.37"/>
    <n v="0.10839993325699269"/>
    <n v="4924.3899999999994"/>
    <x v="2"/>
    <s v="Governo"/>
    <s v="Rendimento estável"/>
  </r>
  <r>
    <d v="2021-09-27T00:00:00"/>
    <x v="1"/>
    <x v="3"/>
    <x v="5"/>
    <s v="ETF-896"/>
    <n v="2715.56"/>
    <n v="2509.7199999999998"/>
    <n v="-7.5800203272989794E-2"/>
    <n v="-205.84000000000015"/>
    <x v="2"/>
    <s v="Bolsa"/>
    <s v="Aguardando rentabilidade"/>
  </r>
  <r>
    <d v="2021-01-24T00:00:00"/>
    <x v="1"/>
    <x v="0"/>
    <x v="7"/>
    <s v="AÇÕ-217"/>
    <n v="11083.32"/>
    <n v="13258.98"/>
    <n v="0.19630038652678078"/>
    <n v="2175.66"/>
    <x v="1"/>
    <s v="Mercado"/>
    <s v="Aplicação de Curto Prazo"/>
  </r>
  <r>
    <d v="2025-02-15T00:00:00"/>
    <x v="3"/>
    <x v="1"/>
    <x v="6"/>
    <s v="POU-248"/>
    <n v="42551.22"/>
    <n v="50001.94"/>
    <n v="0.17510003238450039"/>
    <n v="7450.7200000000012"/>
    <x v="1"/>
    <s v="Banco"/>
    <s v="Dividendos Recebidos"/>
  </r>
  <r>
    <d v="2022-01-08T00:00:00"/>
    <x v="0"/>
    <x v="0"/>
    <x v="6"/>
    <s v="POU-114"/>
    <n v="37818.03"/>
    <n v="43434.01"/>
    <n v="0.14850006729594331"/>
    <n v="5615.9800000000032"/>
    <x v="2"/>
    <s v="Banco"/>
    <s v="Rendimento estável"/>
  </r>
  <r>
    <d v="2025-03-06T00:00:00"/>
    <x v="3"/>
    <x v="5"/>
    <x v="6"/>
    <s v="POU-222"/>
    <n v="29893.46"/>
    <n v="34320.68"/>
    <n v="0.14809995229725836"/>
    <n v="4427.2200000000012"/>
    <x v="2"/>
    <s v="Banco"/>
    <s v="Rendimento estável"/>
  </r>
  <r>
    <d v="2021-02-25T00:00:00"/>
    <x v="1"/>
    <x v="1"/>
    <x v="5"/>
    <s v="ETF-218"/>
    <n v="31629.08"/>
    <n v="37920.1"/>
    <n v="0.19889987315470437"/>
    <n v="6291.0199999999968"/>
    <x v="1"/>
    <s v="Bolsa"/>
    <s v="Aplicação de Curto Prazo"/>
  </r>
  <r>
    <d v="2024-11-26T00:00:00"/>
    <x v="4"/>
    <x v="8"/>
    <x v="3"/>
    <s v="FUN-991"/>
    <n v="46221.919999999998"/>
    <n v="52836.28"/>
    <n v="0.14310007026969024"/>
    <n v="6614.3600000000006"/>
    <x v="2"/>
    <s v="Investimento"/>
    <s v="Rendimento estável"/>
  </r>
  <r>
    <d v="2024-04-01T00:00:00"/>
    <x v="4"/>
    <x v="9"/>
    <x v="4"/>
    <s v="IMÓ-638"/>
    <n v="27394.09"/>
    <n v="30478.66"/>
    <n v="0.11259983448984798"/>
    <n v="3084.5699999999997"/>
    <x v="2"/>
    <s v="Imobiliário"/>
    <s v="Rendimento estável"/>
  </r>
  <r>
    <d v="2025-04-07T00:00:00"/>
    <x v="3"/>
    <x v="9"/>
    <x v="3"/>
    <s v="FUN-856"/>
    <n v="9446.52"/>
    <n v="11140.28"/>
    <n v="0.17929989032998397"/>
    <n v="1693.7600000000002"/>
    <x v="1"/>
    <s v="Investimento"/>
    <s v="Aplicação de Curto Prazo"/>
  </r>
  <r>
    <d v="2022-10-16T00:00:00"/>
    <x v="0"/>
    <x v="6"/>
    <x v="4"/>
    <s v="IMÓ-488"/>
    <n v="35354.050000000003"/>
    <n v="38401.57"/>
    <n v="8.6200025173919156E-2"/>
    <n v="3047.5199999999968"/>
    <x v="2"/>
    <s v="Imobiliário"/>
    <s v="Rendimento estável"/>
  </r>
  <r>
    <d v="2022-04-10T00:00:00"/>
    <x v="0"/>
    <x v="9"/>
    <x v="2"/>
    <s v="CRI-423"/>
    <n v="11595.9"/>
    <n v="13109.16"/>
    <n v="0.13049957312498386"/>
    <n v="1513.2600000000002"/>
    <x v="2"/>
    <s v="Cripto"/>
    <s v="Rendimento estável"/>
  </r>
  <r>
    <d v="2020-01-25T00:00:00"/>
    <x v="5"/>
    <x v="0"/>
    <x v="4"/>
    <s v="IMÓ-365"/>
    <n v="22626.080000000002"/>
    <n v="26167.06"/>
    <n v="0.15649993282088631"/>
    <n v="3540.9799999999996"/>
    <x v="1"/>
    <s v="Imobiliário"/>
    <s v="Aplicação de Curto Prazo"/>
  </r>
  <r>
    <d v="2023-07-24T00:00:00"/>
    <x v="2"/>
    <x v="2"/>
    <x v="5"/>
    <s v="ETF-741"/>
    <n v="35234.5"/>
    <n v="36390.19"/>
    <n v="3.2799954589961607E-2"/>
    <n v="1155.6900000000023"/>
    <x v="0"/>
    <s v="Bolsa"/>
    <s v="Aguardando rentabilidade"/>
  </r>
  <r>
    <d v="2025-09-16T00:00:00"/>
    <x v="3"/>
    <x v="3"/>
    <x v="5"/>
    <s v="ETF-109"/>
    <n v="41674.870000000003"/>
    <n v="42245.82"/>
    <n v="1.3700102723775672E-2"/>
    <n v="570.94999999999709"/>
    <x v="0"/>
    <s v="Bolsa"/>
    <s v="Aguardando rentabilidade"/>
  </r>
  <r>
    <d v="2020-04-25T00:00:00"/>
    <x v="5"/>
    <x v="9"/>
    <x v="4"/>
    <s v="IMÓ-779"/>
    <n v="13394.54"/>
    <n v="13477.59"/>
    <n v="6.200287579864577E-3"/>
    <n v="83.049999999999272"/>
    <x v="0"/>
    <s v="Imobiliário"/>
    <s v="Aguardando rentabilidade"/>
  </r>
  <r>
    <d v="2022-05-04T00:00:00"/>
    <x v="0"/>
    <x v="4"/>
    <x v="4"/>
    <s v="IMÓ-975"/>
    <n v="24085.86"/>
    <n v="27298.91"/>
    <n v="0.13339984538646324"/>
    <n v="3213.0499999999993"/>
    <x v="2"/>
    <s v="Imobiliário"/>
    <s v="Rendimento estável"/>
  </r>
  <r>
    <d v="2025-06-28T00:00:00"/>
    <x v="3"/>
    <x v="7"/>
    <x v="0"/>
    <s v="REN-649"/>
    <n v="14021.57"/>
    <n v="12626.42"/>
    <n v="-9.9500269941240505E-2"/>
    <n v="-1395.1499999999996"/>
    <x v="0"/>
    <s v="Banco"/>
    <s v="Investimento de Longo Prazo"/>
  </r>
  <r>
    <d v="2025-03-28T00:00:00"/>
    <x v="3"/>
    <x v="5"/>
    <x v="4"/>
    <s v="IMÓ-693"/>
    <n v="24801.87"/>
    <n v="26947.23"/>
    <n v="8.6499929239206588E-2"/>
    <n v="2145.3600000000006"/>
    <x v="2"/>
    <s v="Imobiliário"/>
    <s v="Rendimento estável"/>
  </r>
  <r>
    <d v="2021-12-05T00:00:00"/>
    <x v="1"/>
    <x v="11"/>
    <x v="2"/>
    <s v="CRI-783"/>
    <n v="32603.52"/>
    <n v="38563.440000000002"/>
    <n v="0.18279989399917559"/>
    <n v="5959.9200000000019"/>
    <x v="1"/>
    <s v="Cripto"/>
    <s v="Aplicação de Curto Prazo"/>
  </r>
  <r>
    <d v="2021-10-06T00:00:00"/>
    <x v="1"/>
    <x v="6"/>
    <x v="2"/>
    <s v="CRI-569"/>
    <n v="44638.74"/>
    <n v="44875.33"/>
    <n v="5.3001047968648709E-3"/>
    <n v="236.59000000000378"/>
    <x v="0"/>
    <s v="Cripto"/>
    <s v="Aguardando rentabilidade"/>
  </r>
  <r>
    <d v="2023-06-10T00:00:00"/>
    <x v="2"/>
    <x v="7"/>
    <x v="5"/>
    <s v="ETF-703"/>
    <n v="30585.55"/>
    <n v="30524.38"/>
    <n v="-1.9999640353041961E-3"/>
    <n v="-61.169999999998254"/>
    <x v="0"/>
    <s v="Bolsa"/>
    <s v="Aguardando rentabilidade"/>
  </r>
  <r>
    <d v="2021-11-17T00:00:00"/>
    <x v="1"/>
    <x v="8"/>
    <x v="7"/>
    <s v="AÇÕ-256"/>
    <n v="29774.83"/>
    <n v="35464.800000000003"/>
    <n v="0.19109999956338963"/>
    <n v="5689.9700000000012"/>
    <x v="1"/>
    <s v="Mercado"/>
    <s v="Aplicação de Curto Prazo"/>
  </r>
  <r>
    <d v="2021-05-14T00:00:00"/>
    <x v="1"/>
    <x v="4"/>
    <x v="4"/>
    <s v="IMÓ-553"/>
    <n v="45826.23"/>
    <n v="46229.5"/>
    <n v="8.7999820190313889E-3"/>
    <n v="403.2699999999968"/>
    <x v="0"/>
    <s v="Imobiliário"/>
    <s v="Aguardando rentabilidade"/>
  </r>
  <r>
    <d v="2020-05-07T00:00:00"/>
    <x v="5"/>
    <x v="4"/>
    <x v="4"/>
    <s v="IMÓ-427"/>
    <n v="27737.43"/>
    <n v="28647.22"/>
    <n v="3.2800082776234168E-2"/>
    <n v="909.79000000000087"/>
    <x v="0"/>
    <s v="Imobiliário"/>
    <s v="Aguardando rentabilidade"/>
  </r>
  <r>
    <d v="2023-12-13T00:00:00"/>
    <x v="2"/>
    <x v="11"/>
    <x v="1"/>
    <s v="TES-260"/>
    <n v="34329.379999999997"/>
    <n v="32856.65"/>
    <n v="-4.2899988289913656E-2"/>
    <n v="-1472.7299999999959"/>
    <x v="0"/>
    <s v="Governo"/>
    <s v="Investimento de Longo Prazo"/>
  </r>
  <r>
    <d v="2024-12-18T00:00:00"/>
    <x v="4"/>
    <x v="11"/>
    <x v="4"/>
    <s v="IMÓ-549"/>
    <n v="27157.19"/>
    <n v="32338.78"/>
    <n v="0.19079993180443192"/>
    <n v="5181.59"/>
    <x v="1"/>
    <s v="Imobiliário"/>
    <s v="Aplicação de Curto Prazo"/>
  </r>
  <r>
    <d v="2020-03-16T00:00:00"/>
    <x v="5"/>
    <x v="5"/>
    <x v="5"/>
    <s v="ETF-492"/>
    <n v="17027.52"/>
    <n v="17962.330000000002"/>
    <n v="5.489995019826735E-2"/>
    <n v="934.81000000000131"/>
    <x v="0"/>
    <s v="Bolsa"/>
    <s v="Aguardando rentabilidade"/>
  </r>
  <r>
    <d v="2021-04-04T00:00:00"/>
    <x v="1"/>
    <x v="9"/>
    <x v="7"/>
    <s v="AÇÕ-388"/>
    <n v="23836.59"/>
    <n v="27059.3"/>
    <n v="0.13520012719940222"/>
    <n v="3222.7099999999991"/>
    <x v="2"/>
    <s v="Mercado"/>
    <s v="Rendimento estável"/>
  </r>
  <r>
    <d v="2024-02-19T00:00:00"/>
    <x v="4"/>
    <x v="1"/>
    <x v="6"/>
    <s v="POU-381"/>
    <n v="45077.31"/>
    <n v="42683.7"/>
    <n v="-5.3100107348907924E-2"/>
    <n v="-2393.6100000000006"/>
    <x v="0"/>
    <s v="Banco"/>
    <s v="Investimento de Longo Prazo"/>
  </r>
  <r>
    <d v="2020-03-19T00:00:00"/>
    <x v="5"/>
    <x v="5"/>
    <x v="4"/>
    <s v="IMÓ-812"/>
    <n v="29296.5"/>
    <n v="34446.82"/>
    <n v="0.17579983957127984"/>
    <n v="5150.32"/>
    <x v="1"/>
    <s v="Imobiliário"/>
    <s v="Aplicação de Curto Prazo"/>
  </r>
  <r>
    <d v="2021-04-09T00:00:00"/>
    <x v="1"/>
    <x v="9"/>
    <x v="4"/>
    <s v="IMÓ-231"/>
    <n v="32485.24"/>
    <n v="36493.919999999998"/>
    <n v="0.12340004260396403"/>
    <n v="4008.6799999999967"/>
    <x v="2"/>
    <s v="Imobiliário"/>
    <s v="Rendimento estável"/>
  </r>
  <r>
    <d v="2024-11-20T00:00:00"/>
    <x v="4"/>
    <x v="8"/>
    <x v="7"/>
    <s v="AÇÕ-309"/>
    <n v="12513.43"/>
    <n v="12558.48"/>
    <n v="3.6001320181596312E-3"/>
    <n v="45.049999999999272"/>
    <x v="0"/>
    <s v="Mercado"/>
    <s v="Aguardando rentabilidade"/>
  </r>
  <r>
    <d v="2021-07-07T00:00:00"/>
    <x v="1"/>
    <x v="2"/>
    <x v="7"/>
    <s v="AÇÕ-340"/>
    <n v="5905.68"/>
    <n v="6731.29"/>
    <n v="0.13979931184893182"/>
    <n v="825.60999999999967"/>
    <x v="2"/>
    <s v="Mercado"/>
    <s v="Rendimento estável"/>
  </r>
  <r>
    <d v="2021-08-20T00:00:00"/>
    <x v="1"/>
    <x v="10"/>
    <x v="0"/>
    <s v="REN-718"/>
    <n v="21717.759999999998"/>
    <n v="24654"/>
    <n v="0.13519994695585558"/>
    <n v="2936.2400000000016"/>
    <x v="2"/>
    <s v="Banco"/>
    <s v="Rendimento estável"/>
  </r>
  <r>
    <d v="2025-01-03T00:00:00"/>
    <x v="3"/>
    <x v="0"/>
    <x v="4"/>
    <s v="IMÓ-595"/>
    <n v="20802.96"/>
    <n v="24302.02"/>
    <n v="0.16820010229313528"/>
    <n v="3499.0600000000013"/>
    <x v="1"/>
    <s v="Imobiliário"/>
    <s v="Aplicação de Curto Prazo"/>
  </r>
  <r>
    <d v="2024-02-08T00:00:00"/>
    <x v="4"/>
    <x v="1"/>
    <x v="7"/>
    <s v="AÇÕ-573"/>
    <n v="30307.24"/>
    <n v="32795.46"/>
    <n v="8.2099854688186633E-2"/>
    <n v="2488.2199999999975"/>
    <x v="2"/>
    <s v="Mercado"/>
    <s v="Rendimento estável"/>
  </r>
  <r>
    <d v="2020-02-06T00:00:00"/>
    <x v="5"/>
    <x v="1"/>
    <x v="6"/>
    <s v="POU-966"/>
    <n v="24221.5"/>
    <n v="24705.93"/>
    <n v="2.0000000000000011E-2"/>
    <n v="484.43000000000029"/>
    <x v="0"/>
    <s v="Banco"/>
    <s v="Investimento de Longo Prazo"/>
  </r>
  <r>
    <d v="2022-08-06T00:00:00"/>
    <x v="0"/>
    <x v="10"/>
    <x v="0"/>
    <s v="REN-261"/>
    <n v="34790.76"/>
    <n v="36011.919999999998"/>
    <n v="3.5100124285873495E-2"/>
    <n v="1221.1599999999962"/>
    <x v="0"/>
    <s v="Banco"/>
    <s v="Investimento de Longo Prazo"/>
  </r>
  <r>
    <d v="2021-10-11T00:00:00"/>
    <x v="1"/>
    <x v="6"/>
    <x v="2"/>
    <s v="CRI-992"/>
    <n v="5830.94"/>
    <n v="6574.97"/>
    <n v="0.12760035260181046"/>
    <n v="744.03000000000065"/>
    <x v="2"/>
    <s v="Cripto"/>
    <s v="Rendimento estável"/>
  </r>
  <r>
    <d v="2021-10-09T00:00:00"/>
    <x v="1"/>
    <x v="6"/>
    <x v="6"/>
    <s v="POU-315"/>
    <n v="39493.769999999997"/>
    <n v="43372.06"/>
    <n v="9.8200045222322438E-2"/>
    <n v="3878.2900000000009"/>
    <x v="2"/>
    <s v="Banco"/>
    <s v="Rendimento estável"/>
  </r>
  <r>
    <d v="2021-09-03T00:00:00"/>
    <x v="1"/>
    <x v="3"/>
    <x v="3"/>
    <s v="FUN-107"/>
    <n v="21162.89"/>
    <n v="24449.49"/>
    <n v="0.15530015040478887"/>
    <n v="3286.6000000000022"/>
    <x v="1"/>
    <s v="Investimento"/>
    <s v="Aplicação de Curto Prazo"/>
  </r>
  <r>
    <d v="2022-12-28T00:00:00"/>
    <x v="0"/>
    <x v="11"/>
    <x v="4"/>
    <s v="IMÓ-744"/>
    <n v="45193.81"/>
    <n v="49830.69"/>
    <n v="0.10259989144531087"/>
    <n v="4636.8800000000047"/>
    <x v="2"/>
    <s v="Imobiliário"/>
    <s v="Rendimento estável"/>
  </r>
  <r>
    <d v="2024-10-17T00:00:00"/>
    <x v="4"/>
    <x v="6"/>
    <x v="7"/>
    <s v="AÇÕ-738"/>
    <n v="25321.57"/>
    <n v="29061.57"/>
    <n v="0.14770016235170252"/>
    <n v="3740"/>
    <x v="2"/>
    <s v="Mercado"/>
    <s v="Rendimento estável"/>
  </r>
  <r>
    <d v="2024-12-31T00:00:00"/>
    <x v="4"/>
    <x v="11"/>
    <x v="4"/>
    <s v="IMÓ-870"/>
    <n v="3026.4"/>
    <n v="3335.7"/>
    <n v="0.10220063441712916"/>
    <n v="309.29999999999973"/>
    <x v="2"/>
    <s v="Imobiliário"/>
    <s v="Rendimento estável"/>
  </r>
  <r>
    <d v="2024-05-16T00:00:00"/>
    <x v="4"/>
    <x v="4"/>
    <x v="5"/>
    <s v="ETF-183"/>
    <n v="48664.78"/>
    <n v="47467.63"/>
    <n v="-2.4599926271114375E-2"/>
    <n v="-1197.1500000000015"/>
    <x v="0"/>
    <s v="Bolsa"/>
    <s v="Aguardando rentabilidade"/>
  </r>
  <r>
    <d v="2024-12-19T00:00:00"/>
    <x v="4"/>
    <x v="11"/>
    <x v="1"/>
    <s v="TES-221"/>
    <n v="7209.08"/>
    <n v="8307.74"/>
    <n v="0.15239947399668194"/>
    <n v="1098.6599999999999"/>
    <x v="1"/>
    <s v="Governo"/>
    <s v="Dividendos Recebidos"/>
  </r>
  <r>
    <d v="2024-05-25T00:00:00"/>
    <x v="4"/>
    <x v="4"/>
    <x v="4"/>
    <s v="IMÓ-399"/>
    <n v="19269.349999999999"/>
    <n v="21101.87"/>
    <n v="9.5100249878693394E-2"/>
    <n v="1832.5200000000004"/>
    <x v="2"/>
    <s v="Imobiliário"/>
    <s v="Rendimento estável"/>
  </r>
  <r>
    <d v="2022-06-04T00:00:00"/>
    <x v="0"/>
    <x v="7"/>
    <x v="4"/>
    <s v="IMÓ-809"/>
    <n v="21488.3"/>
    <n v="20153.88"/>
    <n v="-6.2099840378252273E-2"/>
    <n v="-1334.4199999999983"/>
    <x v="2"/>
    <s v="Imobiliário"/>
    <s v="Aguardando rentabilidade"/>
  </r>
  <r>
    <d v="2021-12-11T00:00:00"/>
    <x v="1"/>
    <x v="11"/>
    <x v="3"/>
    <s v="FUN-318"/>
    <n v="5976.51"/>
    <n v="5429.06"/>
    <n v="-9.1600281769795386E-2"/>
    <n v="-547.44999999999982"/>
    <x v="2"/>
    <s v="Investimento"/>
    <s v="Aguardando rentabilidade"/>
  </r>
  <r>
    <d v="2020-11-14T00:00:00"/>
    <x v="5"/>
    <x v="8"/>
    <x v="0"/>
    <s v="REN-192"/>
    <n v="43511.839999999997"/>
    <n v="41997.63"/>
    <n v="-3.4799953300067278E-2"/>
    <n v="-1514.2099999999991"/>
    <x v="0"/>
    <s v="Banco"/>
    <s v="Investimento de Longo Prazo"/>
  </r>
  <r>
    <d v="2021-04-04T00:00:00"/>
    <x v="1"/>
    <x v="9"/>
    <x v="6"/>
    <s v="POU-379"/>
    <n v="31187.77"/>
    <n v="34833.620000000003"/>
    <n v="0.11689998996401481"/>
    <n v="3645.8500000000022"/>
    <x v="2"/>
    <s v="Banco"/>
    <s v="Rendimento estável"/>
  </r>
  <r>
    <d v="2020-06-23T00:00:00"/>
    <x v="5"/>
    <x v="7"/>
    <x v="5"/>
    <s v="ETF-897"/>
    <n v="22945.91"/>
    <n v="26883.43"/>
    <n v="0.17160008036290567"/>
    <n v="3937.5200000000004"/>
    <x v="1"/>
    <s v="Bolsa"/>
    <s v="Aplicação de Curto Prazo"/>
  </r>
  <r>
    <d v="2023-02-09T00:00:00"/>
    <x v="2"/>
    <x v="1"/>
    <x v="7"/>
    <s v="AÇÕ-272"/>
    <n v="20637.47"/>
    <n v="22013.99"/>
    <n v="6.6700036390119538E-2"/>
    <n v="1376.5200000000004"/>
    <x v="0"/>
    <s v="Mercado"/>
    <s v="Aguardando rentabilidade"/>
  </r>
  <r>
    <d v="2022-06-24T00:00:00"/>
    <x v="0"/>
    <x v="7"/>
    <x v="7"/>
    <s v="AÇÕ-297"/>
    <n v="37105.26"/>
    <n v="35083.019999999997"/>
    <n v="-5.4500089744688625E-2"/>
    <n v="-2022.2400000000052"/>
    <x v="2"/>
    <s v="Mercado"/>
    <s v="Aguardando rentabilidade"/>
  </r>
  <r>
    <d v="2020-03-01T00:00:00"/>
    <x v="5"/>
    <x v="5"/>
    <x v="7"/>
    <s v="AÇÕ-373"/>
    <n v="37748.43"/>
    <n v="40039.760000000002"/>
    <n v="6.0700007920859271E-2"/>
    <n v="2291.3300000000017"/>
    <x v="0"/>
    <s v="Mercado"/>
    <s v="Aguardando rentabilidade"/>
  </r>
  <r>
    <d v="2020-11-27T00:00:00"/>
    <x v="5"/>
    <x v="8"/>
    <x v="1"/>
    <s v="TES-860"/>
    <n v="40556.550000000003"/>
    <n v="40544.379999999997"/>
    <n v="-3.0007483378160935E-4"/>
    <n v="-12.17000000000553"/>
    <x v="0"/>
    <s v="Governo"/>
    <s v="Investimento de Longo Prazo"/>
  </r>
  <r>
    <d v="2025-09-27T00:00:00"/>
    <x v="3"/>
    <x v="3"/>
    <x v="0"/>
    <s v="REN-123"/>
    <n v="44901.760000000002"/>
    <n v="50685.11"/>
    <n v="0.12880007376102848"/>
    <n v="5783.3499999999985"/>
    <x v="2"/>
    <s v="Banco"/>
    <s v="Rendimento estável"/>
  </r>
  <r>
    <d v="2024-07-03T00:00:00"/>
    <x v="4"/>
    <x v="2"/>
    <x v="3"/>
    <s v="FUN-821"/>
    <n v="39898.879999999997"/>
    <n v="37393.230000000003"/>
    <n v="-6.2800008421288883E-2"/>
    <n v="-2505.6499999999942"/>
    <x v="2"/>
    <s v="Investimento"/>
    <s v="Aguardando rentabilidade"/>
  </r>
  <r>
    <d v="2021-07-18T00:00:00"/>
    <x v="1"/>
    <x v="2"/>
    <x v="0"/>
    <s v="REN-377"/>
    <n v="18723.38"/>
    <n v="19431.12"/>
    <n v="3.779979896792128E-2"/>
    <n v="707.73999999999796"/>
    <x v="0"/>
    <s v="Banco"/>
    <s v="Investimento de Longo Prazo"/>
  </r>
  <r>
    <d v="2024-05-23T00:00:00"/>
    <x v="4"/>
    <x v="4"/>
    <x v="7"/>
    <s v="AÇÕ-339"/>
    <n v="48331.1"/>
    <n v="48335.93"/>
    <n v="9.9935652199137752E-5"/>
    <n v="4.8300000000017462"/>
    <x v="0"/>
    <s v="Mercado"/>
    <s v="Aguardando rentabilidade"/>
  </r>
  <r>
    <d v="2022-07-29T00:00:00"/>
    <x v="0"/>
    <x v="2"/>
    <x v="3"/>
    <s v="FUN-645"/>
    <n v="35283.03"/>
    <n v="37890.449999999997"/>
    <n v="7.3900115721353812E-2"/>
    <n v="2607.4199999999983"/>
    <x v="2"/>
    <s v="Investimento"/>
    <s v="Rendimento estável"/>
  </r>
  <r>
    <d v="2023-06-03T00:00:00"/>
    <x v="2"/>
    <x v="7"/>
    <x v="5"/>
    <s v="ETF-512"/>
    <n v="18624.66"/>
    <n v="16968.93"/>
    <n v="-8.8899877903811375E-2"/>
    <n v="-1655.7299999999996"/>
    <x v="2"/>
    <s v="Bolsa"/>
    <s v="Aguardando rentabilidade"/>
  </r>
  <r>
    <d v="2021-01-02T00:00:00"/>
    <x v="1"/>
    <x v="0"/>
    <x v="1"/>
    <s v="TES-204"/>
    <n v="49921.05"/>
    <n v="50260.51"/>
    <n v="6.7999371006819591E-3"/>
    <n v="339.45999999999913"/>
    <x v="0"/>
    <s v="Governo"/>
    <s v="Investimento de Longo Prazo"/>
  </r>
  <r>
    <d v="2025-09-18T00:00:00"/>
    <x v="3"/>
    <x v="3"/>
    <x v="2"/>
    <s v="CRI-909"/>
    <n v="29134.34"/>
    <n v="31310.68"/>
    <n v="7.4700164822680049E-2"/>
    <n v="2176.34"/>
    <x v="2"/>
    <s v="Cripto"/>
    <s v="Rendimento estável"/>
  </r>
  <r>
    <d v="2022-08-26T00:00:00"/>
    <x v="0"/>
    <x v="10"/>
    <x v="5"/>
    <s v="ETF-819"/>
    <n v="26024.07"/>
    <n v="30684.98"/>
    <n v="0.17909996399487091"/>
    <n v="4660.91"/>
    <x v="1"/>
    <s v="Bolsa"/>
    <s v="Aplicação de Curto Prazo"/>
  </r>
  <r>
    <d v="2021-07-17T00:00:00"/>
    <x v="1"/>
    <x v="2"/>
    <x v="2"/>
    <s v="CRI-136"/>
    <n v="18998.46"/>
    <n v="20962.900000000001"/>
    <n v="0.10339995978621438"/>
    <n v="1964.4400000000023"/>
    <x v="2"/>
    <s v="Cripto"/>
    <s v="Rendimento estável"/>
  </r>
  <r>
    <d v="2025-05-17T00:00:00"/>
    <x v="3"/>
    <x v="4"/>
    <x v="7"/>
    <s v="AÇÕ-272"/>
    <n v="41659.42"/>
    <n v="41084.519999999997"/>
    <n v="-1.3800000096016734E-2"/>
    <n v="-574.90000000000146"/>
    <x v="0"/>
    <s v="Mercado"/>
    <s v="Aguardando rentabilidade"/>
  </r>
  <r>
    <d v="2021-03-25T00:00:00"/>
    <x v="1"/>
    <x v="5"/>
    <x v="1"/>
    <s v="TES-512"/>
    <n v="18237.099999999999"/>
    <n v="17026.16"/>
    <n v="-6.6399811373518747E-2"/>
    <n v="-1210.9399999999987"/>
    <x v="0"/>
    <s v="Governo"/>
    <s v="Investimento de Longo Prazo"/>
  </r>
  <r>
    <d v="2022-05-27T00:00:00"/>
    <x v="0"/>
    <x v="4"/>
    <x v="5"/>
    <s v="ETF-995"/>
    <n v="30749.29"/>
    <n v="31733.27"/>
    <n v="3.2000088457326964E-2"/>
    <n v="983.97999999999956"/>
    <x v="0"/>
    <s v="Bolsa"/>
    <s v="Aguardando rentabilidade"/>
  </r>
  <r>
    <d v="2025-08-23T00:00:00"/>
    <x v="3"/>
    <x v="10"/>
    <x v="5"/>
    <s v="ETF-130"/>
    <n v="26500.58"/>
    <n v="30897.03"/>
    <n v="0.16590014256291738"/>
    <n v="4396.4499999999971"/>
    <x v="1"/>
    <s v="Bolsa"/>
    <s v="Aplicação de Curto Prazo"/>
  </r>
  <r>
    <d v="2024-11-17T00:00:00"/>
    <x v="4"/>
    <x v="8"/>
    <x v="5"/>
    <s v="ETF-740"/>
    <n v="30819.11"/>
    <n v="28791.21"/>
    <n v="-6.5800083130239689E-2"/>
    <n v="-2027.9000000000015"/>
    <x v="2"/>
    <s v="Bolsa"/>
    <s v="Aguardando rentabilidade"/>
  </r>
  <r>
    <d v="2025-09-06T00:00:00"/>
    <x v="3"/>
    <x v="3"/>
    <x v="1"/>
    <s v="TES-442"/>
    <n v="41502.239999999998"/>
    <n v="37505.57"/>
    <n v="-9.6300103319724398E-2"/>
    <n v="-3996.6699999999983"/>
    <x v="0"/>
    <s v="Governo"/>
    <s v="Investimento de Longo Prazo"/>
  </r>
  <r>
    <d v="2021-07-30T00:00:00"/>
    <x v="1"/>
    <x v="2"/>
    <x v="6"/>
    <s v="POU-407"/>
    <n v="46248.81"/>
    <n v="51419.43"/>
    <n v="0.11180006577466541"/>
    <n v="5170.6200000000026"/>
    <x v="2"/>
    <s v="Banco"/>
    <s v="Rendimento estável"/>
  </r>
  <r>
    <d v="2023-07-08T00:00:00"/>
    <x v="2"/>
    <x v="2"/>
    <x v="3"/>
    <s v="FUN-810"/>
    <n v="45324.46"/>
    <n v="52821.13"/>
    <n v="0.16540009522452112"/>
    <n v="7496.6699999999983"/>
    <x v="1"/>
    <s v="Investimento"/>
    <s v="Aplicação de Curto Prazo"/>
  </r>
  <r>
    <d v="2023-01-10T00:00:00"/>
    <x v="2"/>
    <x v="0"/>
    <x v="1"/>
    <s v="TES-785"/>
    <n v="26043.34"/>
    <n v="25574.560000000001"/>
    <n v="-1.7999995392296027E-2"/>
    <n v="-468.77999999999884"/>
    <x v="0"/>
    <s v="Governo"/>
    <s v="Investimento de Longo Prazo"/>
  </r>
  <r>
    <d v="2024-06-09T00:00:00"/>
    <x v="4"/>
    <x v="7"/>
    <x v="6"/>
    <s v="POU-338"/>
    <n v="14417.49"/>
    <n v="13888.37"/>
    <n v="-3.6699869394742013E-2"/>
    <n v="-529.11999999999898"/>
    <x v="0"/>
    <s v="Banco"/>
    <s v="Investimento de Longo Prazo"/>
  </r>
  <r>
    <d v="2024-08-01T00:00:00"/>
    <x v="4"/>
    <x v="10"/>
    <x v="7"/>
    <s v="AÇÕ-879"/>
    <n v="19923.78"/>
    <n v="23221.17"/>
    <n v="0.1655002213435402"/>
    <n v="3297.3899999999994"/>
    <x v="1"/>
    <s v="Mercado"/>
    <s v="Aplicação de Curto Prazo"/>
  </r>
  <r>
    <d v="2024-06-28T00:00:00"/>
    <x v="4"/>
    <x v="7"/>
    <x v="5"/>
    <s v="ETF-410"/>
    <n v="47520.42"/>
    <n v="46118.57"/>
    <n v="-2.9499949705831696E-2"/>
    <n v="-1401.8499999999985"/>
    <x v="0"/>
    <s v="Bolsa"/>
    <s v="Aguardando rentabilidade"/>
  </r>
  <r>
    <d v="2022-12-08T00:00:00"/>
    <x v="0"/>
    <x v="11"/>
    <x v="0"/>
    <s v="REN-202"/>
    <n v="10186.57"/>
    <n v="11133.92"/>
    <n v="9.2999900849844497E-2"/>
    <n v="947.35000000000036"/>
    <x v="2"/>
    <s v="Banco"/>
    <s v="Rendimento estável"/>
  </r>
  <r>
    <d v="2020-05-16T00:00:00"/>
    <x v="5"/>
    <x v="4"/>
    <x v="2"/>
    <s v="CRI-758"/>
    <n v="45095.32"/>
    <n v="41307.31"/>
    <n v="-8.4000069186780407E-2"/>
    <n v="-3788.010000000002"/>
    <x v="2"/>
    <s v="Cripto"/>
    <s v="Aguardando rentabilidade"/>
  </r>
  <r>
    <d v="2023-01-27T00:00:00"/>
    <x v="2"/>
    <x v="0"/>
    <x v="5"/>
    <s v="ETF-326"/>
    <n v="2644.02"/>
    <n v="3034.28"/>
    <n v="0.14760100150528371"/>
    <n v="390.26000000000022"/>
    <x v="2"/>
    <s v="Bolsa"/>
    <s v="Rendimento estável"/>
  </r>
  <r>
    <d v="2021-06-03T00:00:00"/>
    <x v="1"/>
    <x v="7"/>
    <x v="2"/>
    <s v="CRI-544"/>
    <n v="20369.759999999998"/>
    <n v="23351.89"/>
    <n v="0.14639985939942352"/>
    <n v="2982.130000000001"/>
    <x v="2"/>
    <s v="Cripto"/>
    <s v="Rendimento estável"/>
  </r>
  <r>
    <d v="2025-10-01T00:00:00"/>
    <x v="3"/>
    <x v="6"/>
    <x v="6"/>
    <s v="POU-196"/>
    <n v="44354.35"/>
    <n v="51078.47"/>
    <n v="0.15160001217467967"/>
    <n v="6724.1200000000026"/>
    <x v="1"/>
    <s v="Banco"/>
    <s v="Dividendos Recebidos"/>
  </r>
  <r>
    <d v="2025-04-17T00:00:00"/>
    <x v="3"/>
    <x v="9"/>
    <x v="7"/>
    <s v="AÇÕ-677"/>
    <n v="15618.83"/>
    <n v="18722.29"/>
    <n v="0.19869990261754567"/>
    <n v="3103.4600000000009"/>
    <x v="1"/>
    <s v="Mercado"/>
    <s v="Aplicação de Curto Prazo"/>
  </r>
  <r>
    <d v="2020-11-16T00:00:00"/>
    <x v="5"/>
    <x v="8"/>
    <x v="2"/>
    <s v="CRI-226"/>
    <n v="11452.52"/>
    <n v="10829.5"/>
    <n v="-5.4400254267183153E-2"/>
    <n v="-623.02000000000044"/>
    <x v="2"/>
    <s v="Cripto"/>
    <s v="Aguardando rentabilidade"/>
  </r>
  <r>
    <d v="2025-02-02T00:00:00"/>
    <x v="3"/>
    <x v="1"/>
    <x v="3"/>
    <s v="FUN-552"/>
    <n v="19828.46"/>
    <n v="18835.05"/>
    <n v="-5.0100209496854516E-2"/>
    <n v="-993.40999999999985"/>
    <x v="2"/>
    <s v="Investimento"/>
    <s v="Aguardando rentabilidade"/>
  </r>
  <r>
    <d v="2021-06-11T00:00:00"/>
    <x v="1"/>
    <x v="7"/>
    <x v="3"/>
    <s v="FUN-386"/>
    <n v="25592.240000000002"/>
    <n v="25103.43"/>
    <n v="-1.909993029136962E-2"/>
    <n v="-488.81000000000131"/>
    <x v="0"/>
    <s v="Investimento"/>
    <s v="Aguardando rentabilidade"/>
  </r>
  <r>
    <d v="2023-03-26T00:00:00"/>
    <x v="2"/>
    <x v="5"/>
    <x v="0"/>
    <s v="REN-252"/>
    <n v="39701.339999999997"/>
    <n v="37748.03"/>
    <n v="-4.9200102565807549E-2"/>
    <n v="-1953.3099999999977"/>
    <x v="0"/>
    <s v="Banco"/>
    <s v="Investimento de Longo Prazo"/>
  </r>
  <r>
    <d v="2021-05-04T00:00:00"/>
    <x v="1"/>
    <x v="4"/>
    <x v="1"/>
    <s v="TES-684"/>
    <n v="30439.97"/>
    <n v="29100.61"/>
    <n v="-4.4000043364037497E-2"/>
    <n v="-1339.3600000000006"/>
    <x v="0"/>
    <s v="Governo"/>
    <s v="Investimento de Longo Prazo"/>
  </r>
  <r>
    <d v="2020-08-09T00:00:00"/>
    <x v="5"/>
    <x v="10"/>
    <x v="7"/>
    <s v="AÇÕ-119"/>
    <n v="2542.64"/>
    <n v="2554.08"/>
    <n v="4.4992606110184907E-3"/>
    <n v="11.440000000000055"/>
    <x v="0"/>
    <s v="Mercado"/>
    <s v="Aguardando rentabilidade"/>
  </r>
  <r>
    <d v="2023-12-02T00:00:00"/>
    <x v="2"/>
    <x v="11"/>
    <x v="6"/>
    <s v="POU-339"/>
    <n v="8783.2099999999991"/>
    <n v="9567.5499999999993"/>
    <n v="8.9299925653605033E-2"/>
    <n v="784.34000000000015"/>
    <x v="2"/>
    <s v="Banco"/>
    <s v="Rendimento estável"/>
  </r>
  <r>
    <d v="2024-12-30T00:00:00"/>
    <x v="4"/>
    <x v="11"/>
    <x v="3"/>
    <s v="FUN-971"/>
    <n v="22224.240000000002"/>
    <n v="22228.68"/>
    <n v="1.9978185980707057E-4"/>
    <n v="4.4399999999986903"/>
    <x v="0"/>
    <s v="Investimento"/>
    <s v="Aguardando rentabilidade"/>
  </r>
  <r>
    <d v="2021-05-04T00:00:00"/>
    <x v="1"/>
    <x v="4"/>
    <x v="3"/>
    <s v="FUN-699"/>
    <n v="39054.81"/>
    <n v="38199.51"/>
    <n v="-2.189999131989109E-2"/>
    <n v="-855.29999999999563"/>
    <x v="0"/>
    <s v="Investimento"/>
    <s v="Aguardando rentabilidade"/>
  </r>
  <r>
    <d v="2023-04-20T00:00:00"/>
    <x v="2"/>
    <x v="9"/>
    <x v="4"/>
    <s v="IMÓ-670"/>
    <n v="24238.2"/>
    <n v="26829.26"/>
    <n v="0.10689985229926305"/>
    <n v="2591.0599999999977"/>
    <x v="2"/>
    <s v="Imobiliário"/>
    <s v="Rendimento estável"/>
  </r>
  <r>
    <d v="2022-02-17T00:00:00"/>
    <x v="0"/>
    <x v="1"/>
    <x v="5"/>
    <s v="ETF-723"/>
    <n v="43075.93"/>
    <n v="43554.07"/>
    <n v="1.1099934464560588E-2"/>
    <n v="478.13999999999942"/>
    <x v="0"/>
    <s v="Bolsa"/>
    <s v="Aguardando rentabilidade"/>
  </r>
  <r>
    <d v="2024-07-08T00:00:00"/>
    <x v="4"/>
    <x v="2"/>
    <x v="6"/>
    <s v="POU-278"/>
    <n v="12285.18"/>
    <n v="11408.02"/>
    <n v="-7.1399849249258032E-2"/>
    <n v="-877.15999999999985"/>
    <x v="0"/>
    <s v="Banco"/>
    <s v="Investimento de Longo Prazo"/>
  </r>
  <r>
    <d v="2020-05-04T00:00:00"/>
    <x v="5"/>
    <x v="4"/>
    <x v="0"/>
    <s v="REN-420"/>
    <n v="42853.94"/>
    <n v="39159.93"/>
    <n v="-8.6200008680648782E-2"/>
    <n v="-3694.010000000002"/>
    <x v="0"/>
    <s v="Banco"/>
    <s v="Investimento de Longo Prazo"/>
  </r>
  <r>
    <d v="2020-07-22T00:00:00"/>
    <x v="5"/>
    <x v="2"/>
    <x v="7"/>
    <s v="AÇÕ-715"/>
    <n v="28454.12"/>
    <n v="28852.48"/>
    <n v="1.400008153476546E-2"/>
    <n v="398.36000000000058"/>
    <x v="0"/>
    <s v="Mercado"/>
    <s v="Aguardando rentabilidade"/>
  </r>
  <r>
    <d v="2024-03-23T00:00:00"/>
    <x v="4"/>
    <x v="5"/>
    <x v="0"/>
    <s v="REN-763"/>
    <n v="32503.47"/>
    <n v="34073.39"/>
    <n v="4.8300073807504187E-2"/>
    <n v="1569.9199999999983"/>
    <x v="0"/>
    <s v="Banco"/>
    <s v="Investimento de Longo Prazo"/>
  </r>
  <r>
    <d v="2024-05-12T00:00:00"/>
    <x v="4"/>
    <x v="4"/>
    <x v="3"/>
    <s v="FUN-531"/>
    <n v="5463.17"/>
    <n v="6278.27"/>
    <n v="0.14919909137002882"/>
    <n v="815.10000000000036"/>
    <x v="2"/>
    <s v="Investimento"/>
    <s v="Rendimento estável"/>
  </r>
  <r>
    <d v="2023-07-27T00:00:00"/>
    <x v="2"/>
    <x v="2"/>
    <x v="3"/>
    <s v="FUN-280"/>
    <n v="45465.42"/>
    <n v="52035.17"/>
    <n v="0.14449992983678586"/>
    <n v="6569.75"/>
    <x v="2"/>
    <s v="Investimento"/>
    <s v="Rendimento estável"/>
  </r>
  <r>
    <d v="2023-10-20T00:00:00"/>
    <x v="2"/>
    <x v="6"/>
    <x v="5"/>
    <s v="ETF-386"/>
    <n v="22216.720000000001"/>
    <n v="21834.59"/>
    <n v="-1.7200108746925784E-2"/>
    <n v="-382.13000000000102"/>
    <x v="0"/>
    <s v="Bolsa"/>
    <s v="Aguardando rentabilidade"/>
  </r>
  <r>
    <d v="2020-09-30T00:00:00"/>
    <x v="5"/>
    <x v="3"/>
    <x v="5"/>
    <s v="ETF-136"/>
    <n v="38140.36"/>
    <n v="39597.32"/>
    <n v="3.819995406440839E-2"/>
    <n v="1456.9599999999991"/>
    <x v="0"/>
    <s v="Bolsa"/>
    <s v="Aguardando rentabilidade"/>
  </r>
  <r>
    <d v="2023-05-29T00:00:00"/>
    <x v="2"/>
    <x v="4"/>
    <x v="0"/>
    <s v="REN-697"/>
    <n v="11346.69"/>
    <n v="12253.29"/>
    <n v="7.9899953202211424E-2"/>
    <n v="906.60000000000036"/>
    <x v="2"/>
    <s v="Banco"/>
    <s v="Rendimento estável"/>
  </r>
  <r>
    <d v="2023-04-10T00:00:00"/>
    <x v="2"/>
    <x v="9"/>
    <x v="5"/>
    <s v="ETF-710"/>
    <n v="10524.7"/>
    <n v="11279.32"/>
    <n v="7.1699905935561012E-2"/>
    <n v="754.61999999999898"/>
    <x v="2"/>
    <s v="Bolsa"/>
    <s v="Rendimento estável"/>
  </r>
  <r>
    <d v="2025-04-07T00:00:00"/>
    <x v="3"/>
    <x v="9"/>
    <x v="2"/>
    <s v="CRI-326"/>
    <n v="17377.240000000002"/>
    <n v="19568.509999999998"/>
    <n v="0.12610000207167515"/>
    <n v="2191.2699999999968"/>
    <x v="2"/>
    <s v="Cripto"/>
    <s v="Rendimento estável"/>
  </r>
  <r>
    <d v="2025-06-09T00:00:00"/>
    <x v="3"/>
    <x v="7"/>
    <x v="6"/>
    <s v="POU-530"/>
    <n v="40369.93"/>
    <n v="45202.21"/>
    <n v="0.11969998461726336"/>
    <n v="4832.2799999999988"/>
    <x v="2"/>
    <s v="Banco"/>
    <s v="Rendimento estável"/>
  </r>
  <r>
    <d v="2025-06-19T00:00:00"/>
    <x v="3"/>
    <x v="7"/>
    <x v="3"/>
    <s v="FUN-101"/>
    <n v="40546.019999999997"/>
    <n v="43980.27"/>
    <n v="8.4700051940979668E-2"/>
    <n v="3434.25"/>
    <x v="2"/>
    <s v="Investimento"/>
    <s v="Rendimento estável"/>
  </r>
  <r>
    <d v="2024-10-19T00:00:00"/>
    <x v="4"/>
    <x v="6"/>
    <x v="7"/>
    <s v="AÇÕ-439"/>
    <n v="28554.2"/>
    <n v="32154.880000000001"/>
    <n v="0.12609983820243609"/>
    <n v="3600.6800000000003"/>
    <x v="2"/>
    <s v="Mercado"/>
    <s v="Rendimento estável"/>
  </r>
  <r>
    <d v="2020-04-04T00:00:00"/>
    <x v="5"/>
    <x v="9"/>
    <x v="3"/>
    <s v="FUN-692"/>
    <n v="40033.19"/>
    <n v="39588.82"/>
    <n v="-1.110003974202412E-2"/>
    <n v="-444.37000000000262"/>
    <x v="0"/>
    <s v="Investimento"/>
    <s v="Aguardando rentabilidade"/>
  </r>
  <r>
    <d v="2022-01-09T00:00:00"/>
    <x v="0"/>
    <x v="0"/>
    <x v="2"/>
    <s v="CRI-259"/>
    <n v="35741.410000000003"/>
    <n v="34218.83"/>
    <n v="-4.2599886238399706E-2"/>
    <n v="-1522.5800000000017"/>
    <x v="0"/>
    <s v="Cripto"/>
    <s v="Aguardando rentabilidade"/>
  </r>
  <r>
    <d v="2025-06-07T00:00:00"/>
    <x v="3"/>
    <x v="7"/>
    <x v="0"/>
    <s v="REN-360"/>
    <n v="36236.46"/>
    <n v="37689.54"/>
    <n v="4.0099943537531033E-2"/>
    <n v="1453.0800000000017"/>
    <x v="0"/>
    <s v="Banco"/>
    <s v="Investimento de Longo Prazo"/>
  </r>
  <r>
    <d v="2020-02-10T00:00:00"/>
    <x v="5"/>
    <x v="1"/>
    <x v="2"/>
    <s v="CRI-778"/>
    <n v="7956.16"/>
    <n v="7620.41"/>
    <n v="-4.2200006033061177E-2"/>
    <n v="-335.75"/>
    <x v="0"/>
    <s v="Cripto"/>
    <s v="Aguardando rentabilidade"/>
  </r>
  <r>
    <d v="2020-10-13T00:00:00"/>
    <x v="5"/>
    <x v="6"/>
    <x v="0"/>
    <s v="REN-724"/>
    <n v="7317.54"/>
    <n v="6915.08"/>
    <n v="-5.4999357707644927E-2"/>
    <n v="-402.46000000000004"/>
    <x v="0"/>
    <s v="Banco"/>
    <s v="Investimento de Longo Prazo"/>
  </r>
  <r>
    <d v="2024-02-14T00:00:00"/>
    <x v="4"/>
    <x v="1"/>
    <x v="7"/>
    <s v="AÇÕ-428"/>
    <n v="9665.8799999999992"/>
    <n v="11320.68"/>
    <n v="0.17120013904579834"/>
    <n v="1654.8000000000011"/>
    <x v="1"/>
    <s v="Mercado"/>
    <s v="Aplicação de Curto Prazo"/>
  </r>
  <r>
    <d v="2020-05-28T00:00:00"/>
    <x v="5"/>
    <x v="4"/>
    <x v="7"/>
    <s v="AÇÕ-124"/>
    <n v="12475.39"/>
    <n v="12441.71"/>
    <n v="-2.6997151992843747E-3"/>
    <n v="-33.680000000000291"/>
    <x v="0"/>
    <s v="Mercado"/>
    <s v="Aguardando rentabilidade"/>
  </r>
  <r>
    <d v="2020-01-16T00:00:00"/>
    <x v="5"/>
    <x v="0"/>
    <x v="6"/>
    <s v="POU-456"/>
    <n v="32038.43"/>
    <n v="32403.67"/>
    <n v="1.1400059241354772E-2"/>
    <n v="365.23999999999796"/>
    <x v="0"/>
    <s v="Banco"/>
    <s v="Investimento de Longo Prazo"/>
  </r>
  <r>
    <d v="2020-11-24T00:00:00"/>
    <x v="5"/>
    <x v="8"/>
    <x v="2"/>
    <s v="CRI-520"/>
    <n v="11190.24"/>
    <n v="10842.22"/>
    <n v="-3.1100315989648162E-2"/>
    <n v="-348.02000000000044"/>
    <x v="0"/>
    <s v="Cripto"/>
    <s v="Aguardando rentabilidade"/>
  </r>
  <r>
    <d v="2023-11-05T00:00:00"/>
    <x v="2"/>
    <x v="8"/>
    <x v="3"/>
    <s v="FUN-153"/>
    <n v="4077.1"/>
    <n v="4693.97"/>
    <n v="0.15130116994922871"/>
    <n v="616.87000000000035"/>
    <x v="1"/>
    <s v="Investimento"/>
    <s v="Aplicação de Curto Prazo"/>
  </r>
  <r>
    <d v="2023-12-18T00:00:00"/>
    <x v="2"/>
    <x v="11"/>
    <x v="1"/>
    <s v="TES-570"/>
    <n v="32479.64"/>
    <n v="29952.720000000001"/>
    <n v="-7.7800123400382462E-2"/>
    <n v="-2526.9199999999983"/>
    <x v="0"/>
    <s v="Governo"/>
    <s v="Investimento de Longo Prazo"/>
  </r>
  <r>
    <d v="2022-01-15T00:00:00"/>
    <x v="0"/>
    <x v="0"/>
    <x v="1"/>
    <s v="TES-702"/>
    <n v="12820.31"/>
    <n v="13140.82"/>
    <n v="2.5000175502776473E-2"/>
    <n v="320.51000000000022"/>
    <x v="0"/>
    <s v="Governo"/>
    <s v="Investimento de Longo Prazo"/>
  </r>
  <r>
    <d v="2024-06-18T00:00:00"/>
    <x v="4"/>
    <x v="7"/>
    <x v="5"/>
    <s v="ETF-335"/>
    <n v="3683.83"/>
    <n v="4014.27"/>
    <n v="8.9700121884017464E-2"/>
    <n v="330.44000000000005"/>
    <x v="2"/>
    <s v="Bolsa"/>
    <s v="Rendimento estável"/>
  </r>
  <r>
    <d v="2024-01-21T00:00:00"/>
    <x v="4"/>
    <x v="0"/>
    <x v="5"/>
    <s v="ETF-319"/>
    <n v="27218.54"/>
    <n v="27869.06"/>
    <n v="2.3899885886605247E-2"/>
    <n v="650.52000000000044"/>
    <x v="0"/>
    <s v="Bolsa"/>
    <s v="Aguardando rentabilidade"/>
  </r>
  <r>
    <d v="2025-01-30T00:00:00"/>
    <x v="3"/>
    <x v="0"/>
    <x v="2"/>
    <s v="CRI-624"/>
    <n v="25349.17"/>
    <n v="29169.29"/>
    <n v="0.150700003195371"/>
    <n v="3820.1200000000026"/>
    <x v="1"/>
    <s v="Cripto"/>
    <s v="Aplicação de Curto Prazo"/>
  </r>
  <r>
    <d v="2022-11-06T00:00:00"/>
    <x v="0"/>
    <x v="8"/>
    <x v="0"/>
    <s v="REN-271"/>
    <n v="22404.32"/>
    <n v="25462.51"/>
    <n v="0.13650001428295966"/>
    <n v="3058.1899999999987"/>
    <x v="2"/>
    <s v="Banco"/>
    <s v="Rendimento estável"/>
  </r>
  <r>
    <d v="2023-03-05T00:00:00"/>
    <x v="2"/>
    <x v="5"/>
    <x v="4"/>
    <s v="IMÓ-782"/>
    <n v="27527.439999999999"/>
    <n v="30310.46"/>
    <n v="0.10109984800620765"/>
    <n v="2783.0200000000004"/>
    <x v="2"/>
    <s v="Imobiliário"/>
    <s v="Rendimento estável"/>
  </r>
  <r>
    <d v="2023-01-19T00:00:00"/>
    <x v="2"/>
    <x v="0"/>
    <x v="6"/>
    <s v="POU-643"/>
    <n v="25597.66"/>
    <n v="24978.2"/>
    <n v="-2.419986826920895E-2"/>
    <n v="-619.45999999999913"/>
    <x v="0"/>
    <s v="Banco"/>
    <s v="Investimento de Longo Prazo"/>
  </r>
  <r>
    <d v="2020-07-28T00:00:00"/>
    <x v="5"/>
    <x v="2"/>
    <x v="0"/>
    <s v="REN-161"/>
    <n v="17427.25"/>
    <n v="16186.43"/>
    <n v="-7.1199988523720018E-2"/>
    <n v="-1240.8199999999997"/>
    <x v="0"/>
    <s v="Banco"/>
    <s v="Investimento de Longo Prazo"/>
  </r>
  <r>
    <d v="2023-03-30T00:00:00"/>
    <x v="2"/>
    <x v="5"/>
    <x v="1"/>
    <s v="TES-448"/>
    <n v="30541.51"/>
    <n v="33644.53"/>
    <n v="0.10160008460616389"/>
    <n v="3103.0200000000004"/>
    <x v="2"/>
    <s v="Governo"/>
    <s v="Rendimento estável"/>
  </r>
  <r>
    <d v="2020-10-26T00:00:00"/>
    <x v="5"/>
    <x v="6"/>
    <x v="5"/>
    <s v="ETF-483"/>
    <n v="13251.32"/>
    <n v="12001.72"/>
    <n v="-9.4300039543230435E-2"/>
    <n v="-1249.6000000000004"/>
    <x v="2"/>
    <s v="Bolsa"/>
    <s v="Aguardando rentabilidade"/>
  </r>
  <r>
    <d v="2020-07-23T00:00:00"/>
    <x v="5"/>
    <x v="2"/>
    <x v="7"/>
    <s v="AÇÕ-422"/>
    <n v="48419.85"/>
    <n v="48618.37"/>
    <n v="4.0999713960287792E-3"/>
    <n v="198.52000000000407"/>
    <x v="0"/>
    <s v="Mercado"/>
    <s v="Aguardando rentabilidade"/>
  </r>
  <r>
    <d v="2020-09-07T00:00:00"/>
    <x v="5"/>
    <x v="3"/>
    <x v="3"/>
    <s v="FUN-405"/>
    <n v="20666.78"/>
    <n v="20933.38"/>
    <n v="1.2899929258452561E-2"/>
    <n v="266.60000000000218"/>
    <x v="0"/>
    <s v="Investimento"/>
    <s v="Aguardando rentabilidade"/>
  </r>
  <r>
    <d v="2023-09-11T00:00:00"/>
    <x v="2"/>
    <x v="3"/>
    <x v="6"/>
    <s v="POU-730"/>
    <n v="47630.93"/>
    <n v="53375.22"/>
    <n v="0.12059999668282775"/>
    <n v="5744.2900000000009"/>
    <x v="2"/>
    <s v="Banco"/>
    <s v="Rendimento estável"/>
  </r>
  <r>
    <d v="2020-04-16T00:00:00"/>
    <x v="5"/>
    <x v="9"/>
    <x v="6"/>
    <s v="POU-440"/>
    <n v="19711.939999999999"/>
    <n v="18785.48"/>
    <n v="-4.6999940137804765E-2"/>
    <n v="-926.45999999999913"/>
    <x v="0"/>
    <s v="Banco"/>
    <s v="Investimento de Longo Prazo"/>
  </r>
  <r>
    <d v="2023-01-11T00:00:00"/>
    <x v="2"/>
    <x v="0"/>
    <x v="5"/>
    <s v="ETF-668"/>
    <n v="35989.03"/>
    <n v="39598.730000000003"/>
    <n v="0.10030000808579738"/>
    <n v="3609.7000000000044"/>
    <x v="2"/>
    <s v="Bolsa"/>
    <s v="Rendimento estável"/>
  </r>
  <r>
    <d v="2020-08-26T00:00:00"/>
    <x v="5"/>
    <x v="10"/>
    <x v="5"/>
    <s v="ETF-325"/>
    <n v="36323.269999999997"/>
    <n v="37532.83"/>
    <n v="3.3299865348026349E-2"/>
    <n v="1209.5600000000049"/>
    <x v="0"/>
    <s v="Bolsa"/>
    <s v="Aguardando rentabilidade"/>
  </r>
  <r>
    <d v="2022-09-17T00:00:00"/>
    <x v="0"/>
    <x v="3"/>
    <x v="2"/>
    <s v="CRI-575"/>
    <n v="34579.56"/>
    <n v="40610.239999999998"/>
    <n v="0.17440013695952178"/>
    <n v="6030.68"/>
    <x v="1"/>
    <s v="Cripto"/>
    <s v="Aplicação de Curto Prazo"/>
  </r>
  <r>
    <d v="2024-04-13T00:00:00"/>
    <x v="4"/>
    <x v="9"/>
    <x v="2"/>
    <s v="CRI-896"/>
    <n v="41324.74"/>
    <n v="44122.42"/>
    <n v="6.7699881475358353E-2"/>
    <n v="2797.6800000000003"/>
    <x v="0"/>
    <s v="Cripto"/>
    <s v="Aguardando rentabilidade"/>
  </r>
  <r>
    <d v="2025-07-15T00:00:00"/>
    <x v="3"/>
    <x v="2"/>
    <x v="4"/>
    <s v="IMÓ-417"/>
    <n v="9483.4599999999991"/>
    <n v="11264.45"/>
    <n v="0.18779960056772546"/>
    <n v="1780.9900000000016"/>
    <x v="1"/>
    <s v="Imobiliário"/>
    <s v="Aplicação de Curto Prazo"/>
  </r>
  <r>
    <d v="2024-06-08T00:00:00"/>
    <x v="4"/>
    <x v="7"/>
    <x v="1"/>
    <s v="TES-193"/>
    <n v="45775.9"/>
    <n v="47350.59"/>
    <n v="3.4399979028265859E-2"/>
    <n v="1574.6899999999951"/>
    <x v="0"/>
    <s v="Governo"/>
    <s v="Investimento de Longo Prazo"/>
  </r>
  <r>
    <d v="2021-12-12T00:00:00"/>
    <x v="1"/>
    <x v="11"/>
    <x v="4"/>
    <s v="IMÓ-695"/>
    <n v="4111.34"/>
    <n v="4878.5200000000004"/>
    <n v="0.18660096221669828"/>
    <n v="767.18000000000029"/>
    <x v="1"/>
    <s v="Imobiliário"/>
    <s v="Aplicação de Curto Prazo"/>
  </r>
  <r>
    <d v="2020-06-30T00:00:00"/>
    <x v="5"/>
    <x v="7"/>
    <x v="0"/>
    <s v="REN-712"/>
    <n v="38749.120000000003"/>
    <n v="44359.99"/>
    <n v="0.14479993352107079"/>
    <n v="5610.8699999999953"/>
    <x v="2"/>
    <s v="Banco"/>
    <s v="Rendimento estável"/>
  </r>
  <r>
    <d v="2022-11-24T00:00:00"/>
    <x v="0"/>
    <x v="8"/>
    <x v="4"/>
    <s v="IMÓ-233"/>
    <n v="869.28"/>
    <n v="1034.3599999999999"/>
    <n v="0.18990428860666292"/>
    <n v="165.07999999999993"/>
    <x v="1"/>
    <s v="Imobiliário"/>
    <s v="Aplicação de Curto Prazo"/>
  </r>
  <r>
    <d v="2020-01-31T00:00:00"/>
    <x v="5"/>
    <x v="0"/>
    <x v="4"/>
    <s v="IMÓ-710"/>
    <n v="37042.910000000003"/>
    <n v="40210.080000000002"/>
    <n v="8.5500032259884493E-2"/>
    <n v="3167.1699999999983"/>
    <x v="2"/>
    <s v="Imobiliário"/>
    <s v="Rendimento estável"/>
  </r>
  <r>
    <d v="2025-06-06T00:00:00"/>
    <x v="3"/>
    <x v="7"/>
    <x v="5"/>
    <s v="ETF-807"/>
    <n v="26071.19"/>
    <n v="24553.85"/>
    <n v="-5.819987503447293E-2"/>
    <n v="-1517.3400000000001"/>
    <x v="2"/>
    <s v="Bolsa"/>
    <s v="Aguardando rentabilidade"/>
  </r>
  <r>
    <d v="2025-04-09T00:00:00"/>
    <x v="3"/>
    <x v="9"/>
    <x v="7"/>
    <s v="AÇÕ-496"/>
    <n v="10160.99"/>
    <n v="10690.38"/>
    <n v="5.2100238264184834E-2"/>
    <n v="529.38999999999942"/>
    <x v="0"/>
    <s v="Mercado"/>
    <s v="Aguardando rentabilidade"/>
  </r>
  <r>
    <d v="2023-09-16T00:00:00"/>
    <x v="2"/>
    <x v="3"/>
    <x v="2"/>
    <s v="CRI-863"/>
    <n v="23225.56"/>
    <n v="24893.16"/>
    <n v="7.1800206324411489E-2"/>
    <n v="1667.5999999999985"/>
    <x v="2"/>
    <s v="Cripto"/>
    <s v="Rendimento estável"/>
  </r>
  <r>
    <d v="2022-08-14T00:00:00"/>
    <x v="0"/>
    <x v="10"/>
    <x v="2"/>
    <s v="CRI-964"/>
    <n v="8852.0499999999993"/>
    <n v="9114.07"/>
    <n v="2.9599923181635943E-2"/>
    <n v="262.02000000000044"/>
    <x v="0"/>
    <s v="Cripto"/>
    <s v="Aguardando rentabilidade"/>
  </r>
  <r>
    <d v="2021-10-21T00:00:00"/>
    <x v="1"/>
    <x v="6"/>
    <x v="7"/>
    <s v="AÇÕ-788"/>
    <n v="39127.67"/>
    <n v="44773.79"/>
    <n v="0.14429992892497823"/>
    <n v="5646.1200000000026"/>
    <x v="2"/>
    <s v="Mercado"/>
    <s v="Rendimento estável"/>
  </r>
  <r>
    <d v="2023-12-05T00:00:00"/>
    <x v="2"/>
    <x v="11"/>
    <x v="5"/>
    <s v="ETF-492"/>
    <n v="45341.86"/>
    <n v="45477.89"/>
    <n v="3.0000974816648202E-3"/>
    <n v="136.02999999999884"/>
    <x v="0"/>
    <s v="Bolsa"/>
    <s v="Aguardando rentabilidade"/>
  </r>
  <r>
    <d v="2024-10-10T00:00:00"/>
    <x v="4"/>
    <x v="6"/>
    <x v="2"/>
    <s v="CRI-794"/>
    <n v="27463.7"/>
    <n v="29968.39"/>
    <n v="9.1200020390551848E-2"/>
    <n v="2504.6899999999987"/>
    <x v="2"/>
    <s v="Cripto"/>
    <s v="Rendimento estável"/>
  </r>
  <r>
    <d v="2024-09-12T00:00:00"/>
    <x v="4"/>
    <x v="3"/>
    <x v="5"/>
    <s v="ETF-959"/>
    <n v="7058.49"/>
    <n v="7753.75"/>
    <n v="9.8499820783198702E-2"/>
    <n v="695.26000000000022"/>
    <x v="2"/>
    <s v="Bolsa"/>
    <s v="Rendimento estável"/>
  </r>
  <r>
    <d v="2024-08-25T00:00:00"/>
    <x v="4"/>
    <x v="10"/>
    <x v="2"/>
    <s v="CRI-303"/>
    <n v="44061.17"/>
    <n v="42413.279999999999"/>
    <n v="-3.7400050883805387E-2"/>
    <n v="-1647.8899999999994"/>
    <x v="0"/>
    <s v="Cripto"/>
    <s v="Aguardando rentabilidade"/>
  </r>
  <r>
    <d v="2024-07-23T00:00:00"/>
    <x v="4"/>
    <x v="2"/>
    <x v="2"/>
    <s v="CRI-914"/>
    <n v="5435.34"/>
    <n v="6026.16"/>
    <n v="0.10869973175551109"/>
    <n v="590.81999999999971"/>
    <x v="2"/>
    <s v="Cripto"/>
    <s v="Rendimento estável"/>
  </r>
  <r>
    <d v="2022-11-14T00:00:00"/>
    <x v="0"/>
    <x v="8"/>
    <x v="2"/>
    <s v="CRI-404"/>
    <n v="38168.74"/>
    <n v="37439.72"/>
    <n v="-1.9099923130813247E-2"/>
    <n v="-729.0199999999968"/>
    <x v="0"/>
    <s v="Cripto"/>
    <s v="Aguardando rentabilidade"/>
  </r>
  <r>
    <d v="2022-07-23T00:00:00"/>
    <x v="0"/>
    <x v="2"/>
    <x v="2"/>
    <s v="CRI-358"/>
    <n v="4066.24"/>
    <n v="4301.2700000000004"/>
    <n v="5.7800326591642567E-2"/>
    <n v="235.03000000000065"/>
    <x v="0"/>
    <s v="Cripto"/>
    <s v="Aguardando rentabilidade"/>
  </r>
  <r>
    <d v="2020-10-17T00:00:00"/>
    <x v="5"/>
    <x v="6"/>
    <x v="2"/>
    <s v="CRI-170"/>
    <n v="29660.07"/>
    <n v="27052.95"/>
    <n v="-8.7899994841549561E-2"/>
    <n v="-2607.119999999999"/>
    <x v="2"/>
    <s v="Cripto"/>
    <s v="Aguardando rentabilidade"/>
  </r>
  <r>
    <d v="2020-01-28T00:00:00"/>
    <x v="5"/>
    <x v="0"/>
    <x v="4"/>
    <s v="IMÓ-711"/>
    <n v="12338.45"/>
    <n v="12463.07"/>
    <n v="1.0100134133541811E-2"/>
    <n v="124.61999999999898"/>
    <x v="0"/>
    <s v="Imobiliário"/>
    <s v="Aguardando rentabilidade"/>
  </r>
  <r>
    <d v="2022-04-09T00:00:00"/>
    <x v="0"/>
    <x v="9"/>
    <x v="7"/>
    <s v="AÇÕ-373"/>
    <n v="38648.839999999997"/>
    <n v="42571.7"/>
    <n v="0.10150007089475392"/>
    <n v="3922.8600000000006"/>
    <x v="2"/>
    <s v="Mercado"/>
    <s v="Rendimento estável"/>
  </r>
  <r>
    <d v="2021-01-10T00:00:00"/>
    <x v="1"/>
    <x v="0"/>
    <x v="4"/>
    <s v="IMÓ-455"/>
    <n v="10342.32"/>
    <n v="11699.23"/>
    <n v="0.13119976949079123"/>
    <n v="1356.9099999999999"/>
    <x v="2"/>
    <s v="Imobiliário"/>
    <s v="Rendimento estável"/>
  </r>
  <r>
    <d v="2024-12-17T00:00:00"/>
    <x v="4"/>
    <x v="11"/>
    <x v="7"/>
    <s v="AÇÕ-910"/>
    <n v="15298.93"/>
    <n v="13917.44"/>
    <n v="-9.0299779134880659E-2"/>
    <n v="-1381.4899999999998"/>
    <x v="2"/>
    <s v="Mercado"/>
    <s v="Aguardando rentabilidade"/>
  </r>
  <r>
    <d v="2021-08-08T00:00:00"/>
    <x v="1"/>
    <x v="10"/>
    <x v="6"/>
    <s v="POU-630"/>
    <n v="17853.39"/>
    <n v="17826.61"/>
    <n v="-1.4999952389993629E-3"/>
    <n v="-26.779999999998836"/>
    <x v="0"/>
    <s v="Banco"/>
    <s v="Investimento de Longo Prazo"/>
  </r>
  <r>
    <d v="2021-06-03T00:00:00"/>
    <x v="1"/>
    <x v="7"/>
    <x v="3"/>
    <s v="FUN-258"/>
    <n v="49358.52"/>
    <n v="47907.38"/>
    <n v="-2.9399990113155732E-2"/>
    <n v="-1451.1399999999994"/>
    <x v="0"/>
    <s v="Investimento"/>
    <s v="Aguardando rentabilidade"/>
  </r>
  <r>
    <d v="2025-07-04T00:00:00"/>
    <x v="3"/>
    <x v="2"/>
    <x v="4"/>
    <s v="IMÓ-656"/>
    <n v="9615.77"/>
    <n v="9503.27"/>
    <n v="-1.1699531082794201E-2"/>
    <n v="-112.5"/>
    <x v="0"/>
    <s v="Imobiliário"/>
    <s v="Aguardando rentabilidade"/>
  </r>
  <r>
    <d v="2024-06-09T00:00:00"/>
    <x v="4"/>
    <x v="7"/>
    <x v="2"/>
    <s v="CRI-223"/>
    <n v="10296.1"/>
    <n v="10258"/>
    <n v="-3.7004302600013948E-3"/>
    <n v="-38.100000000000364"/>
    <x v="0"/>
    <s v="Cripto"/>
    <s v="Aguardando rentabilidade"/>
  </r>
  <r>
    <d v="2022-04-10T00:00:00"/>
    <x v="0"/>
    <x v="9"/>
    <x v="4"/>
    <s v="IMÓ-338"/>
    <n v="12689.88"/>
    <n v="14748.18"/>
    <n v="0.1622001153675213"/>
    <n v="2058.3000000000011"/>
    <x v="1"/>
    <s v="Imobiliário"/>
    <s v="Aplicação de Curto Prazo"/>
  </r>
  <r>
    <d v="2021-09-24T00:00:00"/>
    <x v="1"/>
    <x v="3"/>
    <x v="3"/>
    <s v="FUN-708"/>
    <n v="27155.89"/>
    <n v="25874.13"/>
    <n v="-4.7200073354252005E-2"/>
    <n v="-1281.7599999999984"/>
    <x v="0"/>
    <s v="Investimento"/>
    <s v="Aguardando rentabilidade"/>
  </r>
  <r>
    <d v="2020-06-19T00:00:00"/>
    <x v="5"/>
    <x v="7"/>
    <x v="0"/>
    <s v="REN-802"/>
    <n v="3470.38"/>
    <n v="3330.18"/>
    <n v="-4.0399034111538293E-2"/>
    <n v="-140.20000000000027"/>
    <x v="0"/>
    <s v="Banco"/>
    <s v="Investimento de Longo Prazo"/>
  </r>
  <r>
    <d v="2020-08-23T00:00:00"/>
    <x v="5"/>
    <x v="10"/>
    <x v="4"/>
    <s v="IMÓ-146"/>
    <n v="44580.24"/>
    <n v="43595.02"/>
    <n v="-2.2099925886446579E-2"/>
    <n v="-985.22000000000116"/>
    <x v="0"/>
    <s v="Imobiliário"/>
    <s v="Aguardando rentabilidade"/>
  </r>
  <r>
    <d v="2020-12-13T00:00:00"/>
    <x v="5"/>
    <x v="11"/>
    <x v="5"/>
    <s v="ETF-687"/>
    <n v="26009.200000000001"/>
    <n v="24365.42"/>
    <n v="-6.3199944634975413E-2"/>
    <n v="-1643.7800000000025"/>
    <x v="2"/>
    <s v="Bolsa"/>
    <s v="Aguardando rentabilidade"/>
  </r>
  <r>
    <d v="2020-09-23T00:00:00"/>
    <x v="5"/>
    <x v="3"/>
    <x v="2"/>
    <s v="CRI-664"/>
    <n v="15223.33"/>
    <n v="13789.29"/>
    <n v="-9.4200152003536611E-2"/>
    <n v="-1434.0399999999991"/>
    <x v="2"/>
    <s v="Cripto"/>
    <s v="Aguardando rentabilidade"/>
  </r>
  <r>
    <d v="2021-07-24T00:00:00"/>
    <x v="1"/>
    <x v="2"/>
    <x v="5"/>
    <s v="ETF-243"/>
    <n v="32688.5"/>
    <n v="32770.22"/>
    <n v="2.4999617602521119E-3"/>
    <n v="81.720000000001164"/>
    <x v="0"/>
    <s v="Bolsa"/>
    <s v="Aguardando rentabilidade"/>
  </r>
  <r>
    <d v="2020-01-13T00:00:00"/>
    <x v="5"/>
    <x v="0"/>
    <x v="6"/>
    <s v="POU-408"/>
    <n v="43234.2"/>
    <n v="45858.52"/>
    <n v="6.0700093907138326E-2"/>
    <n v="2624.3199999999997"/>
    <x v="0"/>
    <s v="Banco"/>
    <s v="Investimento de Longo Prazo"/>
  </r>
  <r>
    <d v="2021-10-10T00:00:00"/>
    <x v="1"/>
    <x v="6"/>
    <x v="3"/>
    <s v="FUN-931"/>
    <n v="31231.9"/>
    <n v="36188.400000000001"/>
    <n v="0.15869991899308078"/>
    <n v="4956.5"/>
    <x v="1"/>
    <s v="Investimento"/>
    <s v="Aplicação de Curto Prazo"/>
  </r>
  <r>
    <d v="2024-09-29T00:00:00"/>
    <x v="4"/>
    <x v="3"/>
    <x v="5"/>
    <s v="ETF-545"/>
    <n v="46867.06"/>
    <n v="52678.58"/>
    <n v="0.12400009729648082"/>
    <n v="5811.5200000000041"/>
    <x v="2"/>
    <s v="Bolsa"/>
    <s v="Rendimento estável"/>
  </r>
  <r>
    <d v="2021-02-18T00:00:00"/>
    <x v="1"/>
    <x v="1"/>
    <x v="6"/>
    <s v="POU-864"/>
    <n v="39024.97"/>
    <n v="45093.35"/>
    <n v="0.15549992735420418"/>
    <n v="6068.3799999999974"/>
    <x v="1"/>
    <s v="Banco"/>
    <s v="Dividendos Recebidos"/>
  </r>
  <r>
    <d v="2024-05-25T00:00:00"/>
    <x v="4"/>
    <x v="4"/>
    <x v="0"/>
    <s v="REN-518"/>
    <n v="6468.71"/>
    <n v="6926.69"/>
    <n v="7.0799278372349284E-2"/>
    <n v="457.97999999999956"/>
    <x v="2"/>
    <s v="Banco"/>
    <s v="Rendimento estável"/>
  </r>
  <r>
    <d v="2025-01-16T00:00:00"/>
    <x v="3"/>
    <x v="0"/>
    <x v="7"/>
    <s v="AÇÕ-904"/>
    <n v="20960.64"/>
    <n v="22006.58"/>
    <n v="4.9900193887209662E-2"/>
    <n v="1045.9400000000023"/>
    <x v="0"/>
    <s v="Mercado"/>
    <s v="Aguardando rentabilidade"/>
  </r>
  <r>
    <d v="2023-10-24T00:00:00"/>
    <x v="2"/>
    <x v="6"/>
    <x v="4"/>
    <s v="IMÓ-336"/>
    <n v="21512.83"/>
    <n v="21943.09"/>
    <n v="2.000015804522224E-2"/>
    <n v="430.2599999999984"/>
    <x v="0"/>
    <s v="Imobiliário"/>
    <s v="Aguardando rentabilidade"/>
  </r>
  <r>
    <d v="2021-05-28T00:00:00"/>
    <x v="1"/>
    <x v="4"/>
    <x v="0"/>
    <s v="REN-503"/>
    <n v="14005.79"/>
    <n v="15441.38"/>
    <n v="0.10249975188832607"/>
    <n v="1435.5899999999983"/>
    <x v="2"/>
    <s v="Banco"/>
    <s v="Rendimento estável"/>
  </r>
  <r>
    <d v="2023-10-22T00:00:00"/>
    <x v="2"/>
    <x v="6"/>
    <x v="0"/>
    <s v="REN-710"/>
    <n v="27678.54"/>
    <n v="28342.82"/>
    <n v="2.3999820799796477E-2"/>
    <n v="664.27999999999884"/>
    <x v="0"/>
    <s v="Banco"/>
    <s v="Investimento de Longo Prazo"/>
  </r>
  <r>
    <d v="2024-11-22T00:00:00"/>
    <x v="4"/>
    <x v="8"/>
    <x v="6"/>
    <s v="POU-917"/>
    <n v="622.64"/>
    <n v="645.42999999999995"/>
    <n v="3.6602209944751322E-2"/>
    <n v="22.789999999999964"/>
    <x v="0"/>
    <s v="Banco"/>
    <s v="Investimento de Longo Prazo"/>
  </r>
  <r>
    <d v="2021-04-29T00:00:00"/>
    <x v="1"/>
    <x v="9"/>
    <x v="3"/>
    <s v="FUN-857"/>
    <n v="46318.94"/>
    <n v="47569.55"/>
    <n v="2.6999970206572094E-2"/>
    <n v="1250.6100000000006"/>
    <x v="0"/>
    <s v="Investimento"/>
    <s v="Aguardando rentabilidade"/>
  </r>
  <r>
    <d v="2021-05-10T00:00:00"/>
    <x v="1"/>
    <x v="4"/>
    <x v="2"/>
    <s v="CRI-103"/>
    <n v="46974.61"/>
    <n v="46063.3"/>
    <n v="-1.940005462525389E-2"/>
    <n v="-911.30999999999767"/>
    <x v="0"/>
    <s v="Cripto"/>
    <s v="Aguardando rentabilidade"/>
  </r>
  <r>
    <d v="2024-04-18T00:00:00"/>
    <x v="4"/>
    <x v="9"/>
    <x v="7"/>
    <s v="AÇÕ-621"/>
    <n v="21417.18"/>
    <n v="20494.099999999999"/>
    <n v="-4.3099978615298642E-2"/>
    <n v="-923.08000000000175"/>
    <x v="0"/>
    <s v="Mercado"/>
    <s v="Aguardando rentabilidade"/>
  </r>
  <r>
    <d v="2024-06-08T00:00:00"/>
    <x v="4"/>
    <x v="7"/>
    <x v="0"/>
    <s v="REN-161"/>
    <n v="14397.73"/>
    <n v="16646.66"/>
    <n v="0.15620031768896905"/>
    <n v="2248.9300000000003"/>
    <x v="1"/>
    <s v="Banco"/>
    <s v="Dividendos Recebidos"/>
  </r>
  <r>
    <d v="2022-10-07T00:00:00"/>
    <x v="0"/>
    <x v="6"/>
    <x v="5"/>
    <s v="ETF-197"/>
    <n v="36495.46"/>
    <n v="34904.26"/>
    <n v="-4.3599943664225552E-2"/>
    <n v="-1591.1999999999971"/>
    <x v="0"/>
    <s v="Bolsa"/>
    <s v="Aguardando rentabilidade"/>
  </r>
  <r>
    <d v="2023-10-02T00:00:00"/>
    <x v="2"/>
    <x v="6"/>
    <x v="4"/>
    <s v="IMÓ-658"/>
    <n v="32689.08"/>
    <n v="38501.199999999997"/>
    <n v="0.17780004821181861"/>
    <n v="5812.1199999999953"/>
    <x v="1"/>
    <s v="Imobiliário"/>
    <s v="Aplicação de Curto Prazo"/>
  </r>
  <r>
    <d v="2025-06-26T00:00:00"/>
    <x v="3"/>
    <x v="7"/>
    <x v="2"/>
    <s v="CRI-460"/>
    <n v="28365.279999999999"/>
    <n v="28569.51"/>
    <n v="7.1999994359301083E-3"/>
    <n v="204.22999999999956"/>
    <x v="0"/>
    <s v="Cripto"/>
    <s v="Aguardando rentabilidade"/>
  </r>
  <r>
    <d v="2022-08-17T00:00:00"/>
    <x v="0"/>
    <x v="10"/>
    <x v="7"/>
    <s v="AÇÕ-215"/>
    <n v="3140.3"/>
    <n v="2833.18"/>
    <n v="-9.7799573289176295E-2"/>
    <n v="-307.12000000000035"/>
    <x v="2"/>
    <s v="Mercado"/>
    <s v="Aguardando rentabilidade"/>
  </r>
  <r>
    <d v="2021-08-18T00:00:00"/>
    <x v="1"/>
    <x v="10"/>
    <x v="2"/>
    <s v="CRI-739"/>
    <n v="20410.04"/>
    <n v="23059.26"/>
    <n v="0.12979984360638183"/>
    <n v="2649.2199999999975"/>
    <x v="2"/>
    <s v="Cripto"/>
    <s v="Rendimento estável"/>
  </r>
  <r>
    <d v="2020-12-21T00:00:00"/>
    <x v="5"/>
    <x v="11"/>
    <x v="2"/>
    <s v="CRI-362"/>
    <n v="32959.760000000002"/>
    <n v="38876.04"/>
    <n v="0.17950009344728235"/>
    <n v="5916.2799999999988"/>
    <x v="1"/>
    <s v="Cripto"/>
    <s v="Aplicação de Curto Prazo"/>
  </r>
  <r>
    <d v="2023-11-24T00:00:00"/>
    <x v="2"/>
    <x v="8"/>
    <x v="0"/>
    <s v="REN-137"/>
    <n v="19169.990000000002"/>
    <n v="21625.67"/>
    <n v="0.12810022331780019"/>
    <n v="2455.6799999999967"/>
    <x v="2"/>
    <s v="Banco"/>
    <s v="Rendimento estável"/>
  </r>
  <r>
    <d v="2024-01-10T00:00:00"/>
    <x v="4"/>
    <x v="0"/>
    <x v="3"/>
    <s v="FUN-321"/>
    <n v="22278.38"/>
    <n v="23947.03"/>
    <n v="7.4899970285092446E-2"/>
    <n v="1668.6499999999978"/>
    <x v="2"/>
    <s v="Investimento"/>
    <s v="Rendimento estável"/>
  </r>
  <r>
    <d v="2023-02-20T00:00:00"/>
    <x v="2"/>
    <x v="1"/>
    <x v="7"/>
    <s v="AÇÕ-927"/>
    <n v="35609.94"/>
    <n v="42386.51"/>
    <n v="0.19029995557420201"/>
    <n v="6776.57"/>
    <x v="1"/>
    <s v="Mercado"/>
    <s v="Aplicação de Curto Prazo"/>
  </r>
  <r>
    <d v="2024-04-09T00:00:00"/>
    <x v="4"/>
    <x v="9"/>
    <x v="1"/>
    <s v="TES-414"/>
    <n v="32803.32"/>
    <n v="37651.65"/>
    <n v="0.14779997878263548"/>
    <n v="4848.3300000000017"/>
    <x v="2"/>
    <s v="Governo"/>
    <s v="Rendimento estável"/>
  </r>
  <r>
    <d v="2022-02-15T00:00:00"/>
    <x v="0"/>
    <x v="1"/>
    <x v="4"/>
    <s v="IMÓ-952"/>
    <n v="45885.43"/>
    <n v="45596.35"/>
    <n v="-6.3000390319977772E-3"/>
    <n v="-289.08000000000175"/>
    <x v="0"/>
    <s v="Imobiliário"/>
    <s v="Aguardando rentabilidade"/>
  </r>
  <r>
    <d v="2020-11-30T00:00:00"/>
    <x v="5"/>
    <x v="8"/>
    <x v="1"/>
    <s v="TES-324"/>
    <n v="37300.980000000003"/>
    <n v="39374.910000000003"/>
    <n v="5.559987968144537E-2"/>
    <n v="2073.9300000000003"/>
    <x v="0"/>
    <s v="Governo"/>
    <s v="Investimento de Longo Prazo"/>
  </r>
  <r>
    <d v="2025-05-07T00:00:00"/>
    <x v="3"/>
    <x v="4"/>
    <x v="6"/>
    <s v="POU-330"/>
    <n v="32709.84"/>
    <n v="39186.39"/>
    <n v="0.19800005136069143"/>
    <n v="6476.5499999999993"/>
    <x v="1"/>
    <s v="Banco"/>
    <s v="Dividendos Recebidos"/>
  </r>
  <r>
    <d v="2021-12-10T00:00:00"/>
    <x v="1"/>
    <x v="11"/>
    <x v="6"/>
    <s v="POU-557"/>
    <n v="43060.72"/>
    <n v="51440.34"/>
    <n v="0.19460009029110509"/>
    <n v="8379.6199999999953"/>
    <x v="1"/>
    <s v="Banco"/>
    <s v="Dividendos Recebidos"/>
  </r>
  <r>
    <d v="2025-07-01T00:00:00"/>
    <x v="3"/>
    <x v="2"/>
    <x v="2"/>
    <s v="CRI-897"/>
    <n v="3390.61"/>
    <n v="3852.41"/>
    <n v="0.13619968088338077"/>
    <n v="461.79999999999973"/>
    <x v="2"/>
    <s v="Cripto"/>
    <s v="Rendimento estável"/>
  </r>
  <r>
    <d v="2024-10-11T00:00:00"/>
    <x v="4"/>
    <x v="6"/>
    <x v="1"/>
    <s v="TES-609"/>
    <n v="5385.24"/>
    <n v="5051.8900000000003"/>
    <n v="-6.1900676664363975E-2"/>
    <n v="-333.34999999999945"/>
    <x v="0"/>
    <s v="Governo"/>
    <s v="Investimento de Longo Prazo"/>
  </r>
  <r>
    <d v="2021-12-04T00:00:00"/>
    <x v="1"/>
    <x v="11"/>
    <x v="2"/>
    <s v="CRI-836"/>
    <n v="29085.18"/>
    <n v="28794.33"/>
    <n v="-9.9999381128120426E-3"/>
    <n v="-290.84999999999854"/>
    <x v="0"/>
    <s v="Cripto"/>
    <s v="Aguardando rentabilidade"/>
  </r>
  <r>
    <d v="2023-11-02T00:00:00"/>
    <x v="2"/>
    <x v="8"/>
    <x v="0"/>
    <s v="REN-391"/>
    <n v="33634.51"/>
    <n v="40314.32"/>
    <n v="0.19859989041017684"/>
    <n v="6679.8099999999977"/>
    <x v="1"/>
    <s v="Banco"/>
    <s v="Dividendos Recebidos"/>
  </r>
  <r>
    <d v="2021-01-26T00:00:00"/>
    <x v="1"/>
    <x v="0"/>
    <x v="7"/>
    <s v="AÇÕ-819"/>
    <n v="43748.9"/>
    <n v="47178.81"/>
    <n v="7.8399914054981867E-2"/>
    <n v="3429.9099999999962"/>
    <x v="2"/>
    <s v="Mercado"/>
    <s v="Rendimento estável"/>
  </r>
  <r>
    <d v="2021-01-02T00:00:00"/>
    <x v="1"/>
    <x v="0"/>
    <x v="5"/>
    <s v="ETF-126"/>
    <n v="11794.4"/>
    <n v="11909.99"/>
    <n v="9.8004137556806752E-3"/>
    <n v="115.59000000000015"/>
    <x v="0"/>
    <s v="Bolsa"/>
    <s v="Aguardando rentabilidade"/>
  </r>
  <r>
    <d v="2021-07-05T00:00:00"/>
    <x v="1"/>
    <x v="2"/>
    <x v="0"/>
    <s v="REN-888"/>
    <n v="9186.4699999999993"/>
    <n v="10573.63"/>
    <n v="0.15100032983289555"/>
    <n v="1387.1599999999999"/>
    <x v="1"/>
    <s v="Banco"/>
    <s v="Dividendos Recebidos"/>
  </r>
  <r>
    <d v="2020-03-04T00:00:00"/>
    <x v="5"/>
    <x v="5"/>
    <x v="7"/>
    <s v="AÇÕ-822"/>
    <n v="46130.23"/>
    <n v="54964.17"/>
    <n v="0.19150002070225955"/>
    <n v="8833.9399999999951"/>
    <x v="1"/>
    <s v="Mercado"/>
    <s v="Aplicação de Curto Prazo"/>
  </r>
  <r>
    <d v="2021-08-03T00:00:00"/>
    <x v="1"/>
    <x v="10"/>
    <x v="5"/>
    <s v="ETF-425"/>
    <n v="41251.5"/>
    <n v="47971.37"/>
    <n v="0.16290001575700283"/>
    <n v="6719.8700000000026"/>
    <x v="1"/>
    <s v="Bolsa"/>
    <s v="Aplicação de Curto Prazo"/>
  </r>
  <r>
    <d v="2021-11-26T00:00:00"/>
    <x v="1"/>
    <x v="8"/>
    <x v="5"/>
    <s v="ETF-921"/>
    <n v="47209.17"/>
    <n v="56325.26"/>
    <n v="0.19309998460044953"/>
    <n v="9116.0900000000038"/>
    <x v="1"/>
    <s v="Bolsa"/>
    <s v="Aplicação de Curto Prazo"/>
  </r>
  <r>
    <d v="2020-08-19T00:00:00"/>
    <x v="5"/>
    <x v="10"/>
    <x v="5"/>
    <s v="ETF-981"/>
    <n v="647.16999999999996"/>
    <n v="729.36"/>
    <n v="0.1269990883384583"/>
    <n v="82.190000000000055"/>
    <x v="2"/>
    <s v="Bolsa"/>
    <s v="Rendimento estável"/>
  </r>
  <r>
    <d v="2025-06-03T00:00:00"/>
    <x v="3"/>
    <x v="7"/>
    <x v="7"/>
    <s v="AÇÕ-145"/>
    <n v="41981.96"/>
    <n v="39840.879999999997"/>
    <n v="-5.1000000952790239E-2"/>
    <n v="-2141.0800000000017"/>
    <x v="2"/>
    <s v="Mercado"/>
    <s v="Aguardando rentabilidade"/>
  </r>
  <r>
    <d v="2021-05-27T00:00:00"/>
    <x v="1"/>
    <x v="4"/>
    <x v="2"/>
    <s v="CRI-738"/>
    <n v="38570.81"/>
    <n v="42049.9"/>
    <n v="9.0200076171592036E-2"/>
    <n v="3479.0900000000038"/>
    <x v="2"/>
    <s v="Cripto"/>
    <s v="Rendimento estável"/>
  </r>
  <r>
    <d v="2021-03-21T00:00:00"/>
    <x v="1"/>
    <x v="5"/>
    <x v="7"/>
    <s v="AÇÕ-866"/>
    <n v="12451"/>
    <n v="12963.98"/>
    <n v="4.1199903622198983E-2"/>
    <n v="512.97999999999956"/>
    <x v="0"/>
    <s v="Mercado"/>
    <s v="Aguardando rentabilidade"/>
  </r>
  <r>
    <d v="2025-06-07T00:00:00"/>
    <x v="3"/>
    <x v="7"/>
    <x v="6"/>
    <s v="POU-503"/>
    <n v="15620.07"/>
    <n v="16804.07"/>
    <n v="7.5799916389619248E-2"/>
    <n v="1184"/>
    <x v="2"/>
    <s v="Banco"/>
    <s v="Rendimento estável"/>
  </r>
  <r>
    <d v="2022-06-26T00:00:00"/>
    <x v="0"/>
    <x v="7"/>
    <x v="0"/>
    <s v="REN-672"/>
    <n v="23417.18"/>
    <n v="27407.47"/>
    <n v="0.17040010795492885"/>
    <n v="3990.2900000000009"/>
    <x v="1"/>
    <s v="Banco"/>
    <s v="Dividendos Recebidos"/>
  </r>
  <r>
    <d v="2022-07-23T00:00:00"/>
    <x v="0"/>
    <x v="2"/>
    <x v="4"/>
    <s v="IMÓ-767"/>
    <n v="18202.04"/>
    <n v="19985.84"/>
    <n v="9.8000004395111709E-2"/>
    <n v="1783.7999999999993"/>
    <x v="2"/>
    <s v="Imobiliário"/>
    <s v="Rendimento estável"/>
  </r>
  <r>
    <d v="2024-07-23T00:00:00"/>
    <x v="4"/>
    <x v="2"/>
    <x v="4"/>
    <s v="IMÓ-562"/>
    <n v="46569.760000000002"/>
    <n v="47366.1"/>
    <n v="1.7099937813722821E-2"/>
    <n v="796.33999999999651"/>
    <x v="0"/>
    <s v="Imobiliário"/>
    <s v="Aguardando rentabilidade"/>
  </r>
  <r>
    <d v="2024-03-18T00:00:00"/>
    <x v="4"/>
    <x v="5"/>
    <x v="0"/>
    <s v="REN-549"/>
    <n v="43985.440000000002"/>
    <n v="44359.32"/>
    <n v="8.5000854828324417E-3"/>
    <n v="373.87999999999738"/>
    <x v="0"/>
    <s v="Banco"/>
    <s v="Investimento de Longo Prazo"/>
  </r>
  <r>
    <d v="2024-06-16T00:00:00"/>
    <x v="4"/>
    <x v="7"/>
    <x v="0"/>
    <s v="REN-933"/>
    <n v="47021.69"/>
    <n v="51977.78"/>
    <n v="0.10540008238751088"/>
    <n v="4956.0899999999965"/>
    <x v="2"/>
    <s v="Banco"/>
    <s v="Rendimento estável"/>
  </r>
  <r>
    <d v="2024-03-02T00:00:00"/>
    <x v="4"/>
    <x v="5"/>
    <x v="7"/>
    <s v="AÇÕ-187"/>
    <n v="37976.35"/>
    <n v="44022.18"/>
    <n v="0.15919987044568532"/>
    <n v="6045.8300000000017"/>
    <x v="1"/>
    <s v="Mercado"/>
    <s v="Aplicação de Curto Prazo"/>
  </r>
  <r>
    <d v="2023-08-29T00:00:00"/>
    <x v="2"/>
    <x v="10"/>
    <x v="0"/>
    <s v="REN-296"/>
    <n v="1694.63"/>
    <n v="1983.06"/>
    <n v="0.1702023450546726"/>
    <n v="288.42999999999984"/>
    <x v="1"/>
    <s v="Banco"/>
    <s v="Dividendos Recebidos"/>
  </r>
  <r>
    <d v="2022-01-21T00:00:00"/>
    <x v="0"/>
    <x v="0"/>
    <x v="1"/>
    <s v="TES-687"/>
    <n v="48147.18"/>
    <n v="55374.07"/>
    <n v="0.15009996431774403"/>
    <n v="7226.8899999999994"/>
    <x v="1"/>
    <s v="Governo"/>
    <s v="Dividendos Recebidos"/>
  </r>
  <r>
    <d v="2022-05-31T00:00:00"/>
    <x v="0"/>
    <x v="4"/>
    <x v="3"/>
    <s v="FUN-770"/>
    <n v="28895.72"/>
    <n v="34163.410000000003"/>
    <n v="0.1823000084441572"/>
    <n v="5267.6900000000023"/>
    <x v="1"/>
    <s v="Investimento"/>
    <s v="Aplicação de Curto Prazo"/>
  </r>
  <r>
    <d v="2025-02-04T00:00:00"/>
    <x v="3"/>
    <x v="1"/>
    <x v="0"/>
    <s v="REN-716"/>
    <n v="22685.39"/>
    <n v="23306.97"/>
    <n v="2.740001384150776E-2"/>
    <n v="621.58000000000175"/>
    <x v="0"/>
    <s v="Banco"/>
    <s v="Investimento de Longo Prazo"/>
  </r>
  <r>
    <d v="2020-08-11T00:00:00"/>
    <x v="5"/>
    <x v="10"/>
    <x v="3"/>
    <s v="FUN-600"/>
    <n v="22973.14"/>
    <n v="25945.86"/>
    <n v="0.1293998121284248"/>
    <n v="2972.7200000000012"/>
    <x v="2"/>
    <s v="Investimento"/>
    <s v="Rendimento estável"/>
  </r>
  <r>
    <d v="2024-05-17T00:00:00"/>
    <x v="4"/>
    <x v="4"/>
    <x v="1"/>
    <s v="TES-223"/>
    <n v="36414.58"/>
    <n v="33876.480000000003"/>
    <n v="-6.9700103639805777E-2"/>
    <n v="-2538.0999999999985"/>
    <x v="0"/>
    <s v="Governo"/>
    <s v="Investimento de Longo Prazo"/>
  </r>
  <r>
    <d v="2021-05-11T00:00:00"/>
    <x v="1"/>
    <x v="4"/>
    <x v="0"/>
    <s v="REN-830"/>
    <n v="9360.2199999999993"/>
    <n v="10458.17"/>
    <n v="0.11729959338562564"/>
    <n v="1097.9500000000007"/>
    <x v="2"/>
    <s v="Banco"/>
    <s v="Rendimento estável"/>
  </r>
  <r>
    <d v="2021-09-28T00:00:00"/>
    <x v="1"/>
    <x v="3"/>
    <x v="0"/>
    <s v="REN-748"/>
    <n v="19319.78"/>
    <n v="23156.69"/>
    <n v="0.19860008757863704"/>
    <n v="3836.91"/>
    <x v="1"/>
    <s v="Banco"/>
    <s v="Dividendos Recebidos"/>
  </r>
  <r>
    <d v="2023-11-29T00:00:00"/>
    <x v="2"/>
    <x v="8"/>
    <x v="3"/>
    <s v="FUN-704"/>
    <n v="41819.64"/>
    <n v="45968.15"/>
    <n v="9.9200040937703002E-2"/>
    <n v="4148.510000000002"/>
    <x v="2"/>
    <s v="Investimento"/>
    <s v="Rendimento estável"/>
  </r>
  <r>
    <d v="2025-08-29T00:00:00"/>
    <x v="3"/>
    <x v="10"/>
    <x v="4"/>
    <s v="IMÓ-438"/>
    <n v="5086.8900000000003"/>
    <n v="4843.74"/>
    <n v="-4.7799343017049814E-2"/>
    <n v="-243.15000000000055"/>
    <x v="0"/>
    <s v="Imobiliário"/>
    <s v="Aguardando rentabilidade"/>
  </r>
  <r>
    <d v="2025-05-05T00:00:00"/>
    <x v="3"/>
    <x v="4"/>
    <x v="6"/>
    <s v="POU-761"/>
    <n v="26565.54"/>
    <n v="31397.81"/>
    <n v="0.18189993502861226"/>
    <n v="4832.2700000000004"/>
    <x v="1"/>
    <s v="Banco"/>
    <s v="Dividendos Recebidos"/>
  </r>
  <r>
    <d v="2020-11-13T00:00:00"/>
    <x v="5"/>
    <x v="8"/>
    <x v="3"/>
    <s v="FUN-139"/>
    <n v="3546.4"/>
    <n v="4123.04"/>
    <n v="0.16259869163094964"/>
    <n v="576.63999999999987"/>
    <x v="1"/>
    <s v="Investimento"/>
    <s v="Aplicação de Curto Prazo"/>
  </r>
  <r>
    <d v="2022-05-06T00:00:00"/>
    <x v="0"/>
    <x v="4"/>
    <x v="1"/>
    <s v="TES-554"/>
    <n v="25432.53"/>
    <n v="26233.65"/>
    <n v="3.1499815393907039E-2"/>
    <n v="801.12000000000262"/>
    <x v="0"/>
    <s v="Governo"/>
    <s v="Investimento de Longo Prazo"/>
  </r>
  <r>
    <d v="2025-03-21T00:00:00"/>
    <x v="3"/>
    <x v="5"/>
    <x v="2"/>
    <s v="CRI-702"/>
    <n v="24407.42"/>
    <n v="26142.79"/>
    <n v="7.1100099887657225E-2"/>
    <n v="1735.3700000000026"/>
    <x v="2"/>
    <s v="Cripto"/>
    <s v="Rendimento estável"/>
  </r>
  <r>
    <d v="2024-12-18T00:00:00"/>
    <x v="4"/>
    <x v="11"/>
    <x v="5"/>
    <s v="ETF-882"/>
    <n v="35040"/>
    <n v="38579.040000000001"/>
    <n v="0.10100000000000002"/>
    <n v="3539.0400000000009"/>
    <x v="2"/>
    <s v="Bolsa"/>
    <s v="Rendimento estável"/>
  </r>
  <r>
    <d v="2023-04-11T00:00:00"/>
    <x v="2"/>
    <x v="9"/>
    <x v="7"/>
    <s v="AÇÕ-920"/>
    <n v="8275.84"/>
    <n v="7809.91"/>
    <n v="-5.6300025133400391E-2"/>
    <n v="-465.93000000000029"/>
    <x v="2"/>
    <s v="Mercado"/>
    <s v="Aguardando rentabilidade"/>
  </r>
  <r>
    <d v="2021-04-11T00:00:00"/>
    <x v="1"/>
    <x v="9"/>
    <x v="5"/>
    <s v="ETF-667"/>
    <n v="45588.55"/>
    <n v="45720.76"/>
    <n v="2.9000703027404714E-3"/>
    <n v="132.20999999999913"/>
    <x v="0"/>
    <s v="Bolsa"/>
    <s v="Aguardando rentabilidade"/>
  </r>
  <r>
    <d v="2025-02-23T00:00:00"/>
    <x v="3"/>
    <x v="1"/>
    <x v="5"/>
    <s v="ETF-519"/>
    <n v="34336.769999999997"/>
    <n v="40974.07"/>
    <n v="0.19330006870186112"/>
    <n v="6637.3000000000029"/>
    <x v="1"/>
    <s v="Bolsa"/>
    <s v="Aplicação de Curto Prazo"/>
  </r>
  <r>
    <d v="2025-03-10T00:00:00"/>
    <x v="3"/>
    <x v="5"/>
    <x v="5"/>
    <s v="ETF-259"/>
    <n v="2645.8"/>
    <n v="2693.42"/>
    <n v="1.7998336986922627E-2"/>
    <n v="47.619999999999891"/>
    <x v="0"/>
    <s v="Bolsa"/>
    <s v="Aguardando rentabilidade"/>
  </r>
  <r>
    <d v="2024-08-04T00:00:00"/>
    <x v="4"/>
    <x v="10"/>
    <x v="7"/>
    <s v="AÇÕ-470"/>
    <n v="20659.77"/>
    <n v="18633.05"/>
    <n v="-9.8099833638031847E-2"/>
    <n v="-2026.7200000000012"/>
    <x v="2"/>
    <s v="Mercado"/>
    <s v="Aguardando rentabilidade"/>
  </r>
  <r>
    <d v="2023-06-12T00:00:00"/>
    <x v="2"/>
    <x v="7"/>
    <x v="5"/>
    <s v="ETF-574"/>
    <n v="38908.6"/>
    <n v="39052.559999999998"/>
    <n v="3.699953223708875E-3"/>
    <n v="143.95999999999913"/>
    <x v="0"/>
    <s v="Bolsa"/>
    <s v="Aguardando rentabilidade"/>
  </r>
  <r>
    <d v="2020-03-28T00:00:00"/>
    <x v="5"/>
    <x v="5"/>
    <x v="1"/>
    <s v="TES-250"/>
    <n v="46799.55"/>
    <n v="48442.21"/>
    <n v="3.5099910148708613E-2"/>
    <n v="1642.6599999999962"/>
    <x v="0"/>
    <s v="Governo"/>
    <s v="Investimento de Longo Prazo"/>
  </r>
  <r>
    <d v="2020-04-12T00:00:00"/>
    <x v="5"/>
    <x v="9"/>
    <x v="2"/>
    <s v="CRI-112"/>
    <n v="35007.379999999997"/>
    <n v="39726.370000000003"/>
    <n v="0.13479986220048473"/>
    <n v="4718.9900000000052"/>
    <x v="2"/>
    <s v="Cripto"/>
    <s v="Rendimento estável"/>
  </r>
  <r>
    <d v="2021-04-13T00:00:00"/>
    <x v="1"/>
    <x v="9"/>
    <x v="4"/>
    <s v="IMÓ-545"/>
    <n v="17540.060000000001"/>
    <n v="17012.099999999999"/>
    <n v="-3.0100239109786552E-2"/>
    <n v="-527.96000000000276"/>
    <x v="0"/>
    <s v="Imobiliário"/>
    <s v="Aguardando rentabilidade"/>
  </r>
  <r>
    <d v="2025-03-18T00:00:00"/>
    <x v="3"/>
    <x v="5"/>
    <x v="6"/>
    <s v="POU-841"/>
    <n v="9721.7999999999993"/>
    <n v="11626.3"/>
    <n v="0.19589993622580182"/>
    <n v="1904.5"/>
    <x v="1"/>
    <s v="Banco"/>
    <s v="Dividendos Recebidos"/>
  </r>
  <r>
    <d v="2024-11-07T00:00:00"/>
    <x v="4"/>
    <x v="8"/>
    <x v="2"/>
    <s v="CRI-345"/>
    <n v="47350.85"/>
    <n v="48113.2"/>
    <n v="1.6100027771412732E-2"/>
    <n v="762.34999999999854"/>
    <x v="0"/>
    <s v="Cripto"/>
    <s v="Aguardando rentabilidade"/>
  </r>
  <r>
    <d v="2022-03-03T00:00:00"/>
    <x v="0"/>
    <x v="5"/>
    <x v="5"/>
    <s v="ETF-159"/>
    <n v="16474.11"/>
    <n v="15016.15"/>
    <n v="-8.8500076787152743E-2"/>
    <n v="-1457.9600000000009"/>
    <x v="2"/>
    <s v="Bolsa"/>
    <s v="Aguardando rentabilidade"/>
  </r>
  <r>
    <d v="2020-11-09T00:00:00"/>
    <x v="5"/>
    <x v="8"/>
    <x v="5"/>
    <s v="ETF-553"/>
    <n v="11455.08"/>
    <n v="11948.79"/>
    <n v="4.3099655349417107E-2"/>
    <n v="493.71000000000095"/>
    <x v="0"/>
    <s v="Bolsa"/>
    <s v="Aguardando rentabilidade"/>
  </r>
  <r>
    <d v="2022-02-07T00:00:00"/>
    <x v="0"/>
    <x v="1"/>
    <x v="6"/>
    <s v="POU-339"/>
    <n v="43123.11"/>
    <n v="40958.33"/>
    <n v="-5.0199997170890479E-2"/>
    <n v="-2164.7799999999988"/>
    <x v="0"/>
    <s v="Banco"/>
    <s v="Investimento de Longo Prazo"/>
  </r>
  <r>
    <d v="2021-01-09T00:00:00"/>
    <x v="1"/>
    <x v="0"/>
    <x v="7"/>
    <s v="AÇÕ-850"/>
    <n v="28332.59"/>
    <n v="27799.94"/>
    <n v="-1.8799904985742619E-2"/>
    <n v="-532.65000000000146"/>
    <x v="0"/>
    <s v="Mercado"/>
    <s v="Aguardando rentabilidade"/>
  </r>
  <r>
    <d v="2020-10-22T00:00:00"/>
    <x v="5"/>
    <x v="6"/>
    <x v="2"/>
    <s v="CRI-184"/>
    <n v="15336.68"/>
    <n v="14491.63"/>
    <n v="-5.5099930363025185E-2"/>
    <n v="-845.05000000000109"/>
    <x v="2"/>
    <s v="Cripto"/>
    <s v="Aguardando rentabilidade"/>
  </r>
  <r>
    <d v="2024-08-25T00:00:00"/>
    <x v="4"/>
    <x v="10"/>
    <x v="7"/>
    <s v="AÇÕ-542"/>
    <n v="43797.86"/>
    <n v="46894.37"/>
    <n v="7.0700029636151213E-2"/>
    <n v="3096.510000000002"/>
    <x v="2"/>
    <s v="Mercado"/>
    <s v="Rendimento estável"/>
  </r>
  <r>
    <d v="2025-04-28T00:00:00"/>
    <x v="3"/>
    <x v="9"/>
    <x v="7"/>
    <s v="AÇÕ-984"/>
    <n v="45642.38"/>
    <n v="52356.37"/>
    <n v="0.14709991021502397"/>
    <n v="6713.9900000000052"/>
    <x v="2"/>
    <s v="Mercado"/>
    <s v="Rendimento estável"/>
  </r>
  <r>
    <d v="2024-11-04T00:00:00"/>
    <x v="4"/>
    <x v="8"/>
    <x v="0"/>
    <s v="REN-746"/>
    <n v="14047.34"/>
    <n v="14756.73"/>
    <n v="5.0499952304137251E-2"/>
    <n v="709.38999999999942"/>
    <x v="0"/>
    <s v="Banco"/>
    <s v="Investimento de Longo Prazo"/>
  </r>
  <r>
    <d v="2021-01-13T00:00:00"/>
    <x v="1"/>
    <x v="0"/>
    <x v="0"/>
    <s v="REN-660"/>
    <n v="28587.9"/>
    <n v="28201.96"/>
    <n v="-1.3500117182444402E-2"/>
    <n v="-385.94000000000233"/>
    <x v="0"/>
    <s v="Banco"/>
    <s v="Investimento de Longo Prazo"/>
  </r>
  <r>
    <d v="2024-08-15T00:00:00"/>
    <x v="4"/>
    <x v="10"/>
    <x v="2"/>
    <s v="CRI-618"/>
    <n v="45231.83"/>
    <n v="48787.05"/>
    <n v="7.8599959364898594E-2"/>
    <n v="3555.2200000000012"/>
    <x v="2"/>
    <s v="Cripto"/>
    <s v="Rendimento estável"/>
  </r>
  <r>
    <d v="2025-05-26T00:00:00"/>
    <x v="3"/>
    <x v="4"/>
    <x v="2"/>
    <s v="CRI-915"/>
    <n v="24882.61"/>
    <n v="28075.05"/>
    <n v="0.12830004569456332"/>
    <n v="3192.4399999999987"/>
    <x v="2"/>
    <s v="Cripto"/>
    <s v="Rendimento estável"/>
  </r>
  <r>
    <d v="2025-05-07T00:00:00"/>
    <x v="3"/>
    <x v="4"/>
    <x v="3"/>
    <s v="FUN-731"/>
    <n v="6969.37"/>
    <n v="6602.08"/>
    <n v="-5.2700602780452174E-2"/>
    <n v="-367.28999999999996"/>
    <x v="2"/>
    <s v="Investimento"/>
    <s v="Aguardando rentabilidade"/>
  </r>
  <r>
    <d v="2022-06-19T00:00:00"/>
    <x v="0"/>
    <x v="7"/>
    <x v="2"/>
    <s v="CRI-257"/>
    <n v="33185.61"/>
    <n v="34961.040000000001"/>
    <n v="5.3499995931971724E-2"/>
    <n v="1775.4300000000003"/>
    <x v="0"/>
    <s v="Cripto"/>
    <s v="Aguardando rentabilidade"/>
  </r>
  <r>
    <d v="2023-10-29T00:00:00"/>
    <x v="2"/>
    <x v="6"/>
    <x v="1"/>
    <s v="TES-958"/>
    <n v="5122.95"/>
    <n v="5879.61"/>
    <n v="0.14770005563200889"/>
    <n v="756.65999999999985"/>
    <x v="2"/>
    <s v="Governo"/>
    <s v="Rendimento estável"/>
  </r>
  <r>
    <d v="2020-05-15T00:00:00"/>
    <x v="5"/>
    <x v="4"/>
    <x v="4"/>
    <s v="IMÓ-478"/>
    <n v="22695.200000000001"/>
    <n v="24345.14"/>
    <n v="7.2699954175332163E-2"/>
    <n v="1649.9399999999987"/>
    <x v="2"/>
    <s v="Imobiliário"/>
    <s v="Rendimento estável"/>
  </r>
  <r>
    <d v="2024-11-11T00:00:00"/>
    <x v="4"/>
    <x v="8"/>
    <x v="5"/>
    <s v="ETF-759"/>
    <n v="40954.18"/>
    <n v="47936.87"/>
    <n v="0.17050005640449895"/>
    <n v="6982.6900000000023"/>
    <x v="1"/>
    <s v="Bolsa"/>
    <s v="Aplicação de Curto Prazo"/>
  </r>
  <r>
    <d v="2022-11-02T00:00:00"/>
    <x v="0"/>
    <x v="8"/>
    <x v="4"/>
    <s v="IMÓ-711"/>
    <n v="38382.1"/>
    <n v="42680.9"/>
    <n v="0.11200012505829549"/>
    <n v="4298.8000000000029"/>
    <x v="2"/>
    <s v="Imobiliário"/>
    <s v="Rendimento estável"/>
  </r>
  <r>
    <d v="2020-02-20T00:00:00"/>
    <x v="5"/>
    <x v="1"/>
    <x v="2"/>
    <s v="CRI-844"/>
    <n v="16585.5"/>
    <n v="15363.15"/>
    <n v="-7.3699918603599548E-2"/>
    <n v="-1222.3500000000004"/>
    <x v="2"/>
    <s v="Cripto"/>
    <s v="Aguardando rentabilidade"/>
  </r>
  <r>
    <d v="2021-03-05T00:00:00"/>
    <x v="1"/>
    <x v="5"/>
    <x v="3"/>
    <s v="FUN-322"/>
    <n v="32777.03"/>
    <n v="33540.730000000003"/>
    <n v="2.3299853586490428E-2"/>
    <n v="763.70000000000437"/>
    <x v="0"/>
    <s v="Investimento"/>
    <s v="Aguardando rentabilidade"/>
  </r>
  <r>
    <d v="2023-03-04T00:00:00"/>
    <x v="2"/>
    <x v="5"/>
    <x v="4"/>
    <s v="IMÓ-914"/>
    <n v="24727.439999999999"/>
    <n v="28886.6"/>
    <n v="0.16820018570462611"/>
    <n v="4159.16"/>
    <x v="1"/>
    <s v="Imobiliário"/>
    <s v="Aplicação de Curto Prazo"/>
  </r>
  <r>
    <d v="2020-08-13T00:00:00"/>
    <x v="5"/>
    <x v="10"/>
    <x v="0"/>
    <s v="REN-443"/>
    <n v="28470.14"/>
    <n v="32760.59"/>
    <n v="0.15069999655779706"/>
    <n v="4290.4500000000007"/>
    <x v="1"/>
    <s v="Banco"/>
    <s v="Dividendos Recebidos"/>
  </r>
  <r>
    <d v="2020-11-28T00:00:00"/>
    <x v="5"/>
    <x v="8"/>
    <x v="6"/>
    <s v="POU-387"/>
    <n v="29969.84"/>
    <n v="31432.37"/>
    <n v="4.8800060327315688E-2"/>
    <n v="1462.5299999999988"/>
    <x v="0"/>
    <s v="Banco"/>
    <s v="Investimento de Longo Prazo"/>
  </r>
  <r>
    <d v="2024-09-28T00:00:00"/>
    <x v="4"/>
    <x v="3"/>
    <x v="6"/>
    <s v="POU-182"/>
    <n v="14769.92"/>
    <n v="15725.53"/>
    <n v="6.4699741095415583E-2"/>
    <n v="955.61000000000058"/>
    <x v="0"/>
    <s v="Banco"/>
    <s v="Investimento de Longo Prazo"/>
  </r>
  <r>
    <d v="2020-09-18T00:00:00"/>
    <x v="5"/>
    <x v="3"/>
    <x v="2"/>
    <s v="CRI-390"/>
    <n v="18460.13"/>
    <n v="20824.87"/>
    <n v="0.12809985628486895"/>
    <n v="2364.739999999998"/>
    <x v="2"/>
    <s v="Cripto"/>
    <s v="Rendimento estável"/>
  </r>
  <r>
    <d v="2025-04-20T00:00:00"/>
    <x v="3"/>
    <x v="9"/>
    <x v="4"/>
    <s v="IMÓ-525"/>
    <n v="23731.47"/>
    <n v="28112.3"/>
    <n v="0.1846000268841331"/>
    <n v="4380.8299999999981"/>
    <x v="1"/>
    <s v="Imobiliário"/>
    <s v="Aplicação de Curto Prazo"/>
  </r>
  <r>
    <d v="2021-09-04T00:00:00"/>
    <x v="1"/>
    <x v="3"/>
    <x v="5"/>
    <s v="ETF-846"/>
    <n v="5064.7299999999996"/>
    <n v="5925.73"/>
    <n v="0.16999919048004536"/>
    <n v="861"/>
    <x v="1"/>
    <s v="Bolsa"/>
    <s v="Aplicação de Curto Prazo"/>
  </r>
  <r>
    <d v="2021-07-21T00:00:00"/>
    <x v="1"/>
    <x v="2"/>
    <x v="0"/>
    <s v="REN-867"/>
    <n v="15319.21"/>
    <n v="14844.31"/>
    <n v="-3.1000293096053885E-2"/>
    <n v="-474.89999999999964"/>
    <x v="0"/>
    <s v="Banco"/>
    <s v="Investimento de Longo Prazo"/>
  </r>
  <r>
    <d v="2020-07-02T00:00:00"/>
    <x v="5"/>
    <x v="2"/>
    <x v="6"/>
    <s v="POU-521"/>
    <n v="32329.13"/>
    <n v="32649.19"/>
    <n v="9.9000498930839672E-3"/>
    <n v="320.05999999999767"/>
    <x v="0"/>
    <s v="Banco"/>
    <s v="Investimento de Longo Prazo"/>
  </r>
  <r>
    <d v="2021-10-25T00:00:00"/>
    <x v="1"/>
    <x v="6"/>
    <x v="5"/>
    <s v="ETF-987"/>
    <n v="4099.6400000000003"/>
    <n v="4600.62"/>
    <n v="0.12220097374403595"/>
    <n v="500.97999999999956"/>
    <x v="2"/>
    <s v="Bolsa"/>
    <s v="Rendimento estável"/>
  </r>
  <r>
    <d v="2023-06-18T00:00:00"/>
    <x v="2"/>
    <x v="7"/>
    <x v="3"/>
    <s v="FUN-935"/>
    <n v="23832.52"/>
    <n v="24933.58"/>
    <n v="4.6199898290235415E-2"/>
    <n v="1101.0600000000013"/>
    <x v="0"/>
    <s v="Investimento"/>
    <s v="Aguardando rentabilidade"/>
  </r>
  <r>
    <d v="2023-03-05T00:00:00"/>
    <x v="2"/>
    <x v="5"/>
    <x v="2"/>
    <s v="CRI-655"/>
    <n v="11426.69"/>
    <n v="10686.24"/>
    <n v="-6.48000427070307E-2"/>
    <n v="-740.45000000000073"/>
    <x v="2"/>
    <s v="Cripto"/>
    <s v="Aguardando rentabilidade"/>
  </r>
  <r>
    <d v="2023-07-05T00:00:00"/>
    <x v="2"/>
    <x v="2"/>
    <x v="6"/>
    <s v="POU-359"/>
    <n v="21391.39"/>
    <n v="21006.34"/>
    <n v="-1.8000232803945852E-2"/>
    <n v="-385.04999999999927"/>
    <x v="0"/>
    <s v="Banco"/>
    <s v="Investimento de Longo Prazo"/>
  </r>
  <r>
    <d v="2025-07-07T00:00:00"/>
    <x v="3"/>
    <x v="2"/>
    <x v="0"/>
    <s v="REN-490"/>
    <n v="29149.45"/>
    <n v="32180.99"/>
    <n v="0.10399990394329912"/>
    <n v="3031.5400000000009"/>
    <x v="2"/>
    <s v="Banco"/>
    <s v="Rendimento estável"/>
  </r>
  <r>
    <d v="2024-04-09T00:00:00"/>
    <x v="4"/>
    <x v="9"/>
    <x v="6"/>
    <s v="POU-636"/>
    <n v="27752.92"/>
    <n v="28999.03"/>
    <n v="4.4900140237495757E-2"/>
    <n v="1246.1100000000006"/>
    <x v="0"/>
    <s v="Banco"/>
    <s v="Investimento de Longo Prazo"/>
  </r>
  <r>
    <d v="2022-01-18T00:00:00"/>
    <x v="0"/>
    <x v="0"/>
    <x v="0"/>
    <s v="REN-439"/>
    <n v="20581.14"/>
    <n v="21739.86"/>
    <n v="5.6300088333299379E-2"/>
    <n v="1158.7200000000012"/>
    <x v="0"/>
    <s v="Banco"/>
    <s v="Investimento de Longo Prazo"/>
  </r>
  <r>
    <d v="2022-02-01T00:00:00"/>
    <x v="0"/>
    <x v="1"/>
    <x v="6"/>
    <s v="POU-582"/>
    <n v="6301.79"/>
    <n v="5734"/>
    <n v="-9.0099797041792884E-2"/>
    <n v="-567.79"/>
    <x v="0"/>
    <s v="Banco"/>
    <s v="Investimento de Longo Prazo"/>
  </r>
  <r>
    <d v="2022-02-09T00:00:00"/>
    <x v="0"/>
    <x v="1"/>
    <x v="2"/>
    <s v="CRI-170"/>
    <n v="25463.8"/>
    <n v="29828.3"/>
    <n v="0.17140018379032196"/>
    <n v="4364.5"/>
    <x v="1"/>
    <s v="Cripto"/>
    <s v="Aplicação de Curto Prazo"/>
  </r>
  <r>
    <d v="2025-09-30T00:00:00"/>
    <x v="3"/>
    <x v="3"/>
    <x v="1"/>
    <s v="TES-241"/>
    <n v="2076.6"/>
    <n v="1871.02"/>
    <n v="-9.8998362708273113E-2"/>
    <n v="-205.57999999999993"/>
    <x v="0"/>
    <s v="Governo"/>
    <s v="Investimento de Longo Prazo"/>
  </r>
  <r>
    <d v="2025-08-29T00:00:00"/>
    <x v="3"/>
    <x v="10"/>
    <x v="2"/>
    <s v="CRI-968"/>
    <n v="5000.25"/>
    <n v="5195.26"/>
    <n v="3.9000049997500168E-2"/>
    <n v="195.01000000000022"/>
    <x v="0"/>
    <s v="Cripto"/>
    <s v="Aguardando rentabilidade"/>
  </r>
  <r>
    <d v="2020-08-07T00:00:00"/>
    <x v="5"/>
    <x v="10"/>
    <x v="2"/>
    <s v="CRI-485"/>
    <n v="46435.88"/>
    <n v="43858.69"/>
    <n v="-5.5499971143003972E-2"/>
    <n v="-2577.1899999999951"/>
    <x v="2"/>
    <s v="Cripto"/>
    <s v="Aguardando rentabilidade"/>
  </r>
  <r>
    <d v="2022-09-22T00:00:00"/>
    <x v="0"/>
    <x v="3"/>
    <x v="3"/>
    <s v="FUN-879"/>
    <n v="39555.300000000003"/>
    <n v="38716.730000000003"/>
    <n v="-2.1199940336693177E-2"/>
    <n v="-838.56999999999971"/>
    <x v="0"/>
    <s v="Investimento"/>
    <s v="Aguardando rentabilidade"/>
  </r>
  <r>
    <d v="2025-07-13T00:00:00"/>
    <x v="3"/>
    <x v="2"/>
    <x v="6"/>
    <s v="POU-732"/>
    <n v="35227.54"/>
    <n v="38662.230000000003"/>
    <n v="9.750013767637486E-2"/>
    <n v="3434.6900000000023"/>
    <x v="2"/>
    <s v="Banco"/>
    <s v="Rendimento estável"/>
  </r>
  <r>
    <d v="2024-12-13T00:00:00"/>
    <x v="4"/>
    <x v="11"/>
    <x v="0"/>
    <s v="REN-396"/>
    <n v="23542.04"/>
    <n v="27638.35"/>
    <n v="0.17399978931307555"/>
    <n v="4096.3099999999977"/>
    <x v="1"/>
    <s v="Banco"/>
    <s v="Dividendos Recebidos"/>
  </r>
  <r>
    <d v="2021-05-29T00:00:00"/>
    <x v="1"/>
    <x v="4"/>
    <x v="7"/>
    <s v="AÇÕ-976"/>
    <n v="31154.86"/>
    <n v="29104.87"/>
    <n v="-6.5800006804716871E-2"/>
    <n v="-2049.9900000000016"/>
    <x v="2"/>
    <s v="Mercado"/>
    <s v="Aguardando rentabilidade"/>
  </r>
  <r>
    <d v="2024-04-06T00:00:00"/>
    <x v="4"/>
    <x v="9"/>
    <x v="7"/>
    <s v="AÇÕ-563"/>
    <n v="1119.93"/>
    <n v="1116.01"/>
    <n v="-3.5002187636727945E-3"/>
    <n v="-3.9200000000000728"/>
    <x v="0"/>
    <s v="Mercado"/>
    <s v="Aguardando rentabilidade"/>
  </r>
  <r>
    <d v="2020-08-15T00:00:00"/>
    <x v="5"/>
    <x v="10"/>
    <x v="6"/>
    <s v="POU-441"/>
    <n v="7516.53"/>
    <n v="7565.39"/>
    <n v="6.5003399174885998E-3"/>
    <n v="48.860000000000582"/>
    <x v="0"/>
    <s v="Banco"/>
    <s v="Investimento de Longo Prazo"/>
  </r>
  <r>
    <d v="2021-09-14T00:00:00"/>
    <x v="1"/>
    <x v="3"/>
    <x v="6"/>
    <s v="POU-463"/>
    <n v="37449.129999999997"/>
    <n v="43942.81"/>
    <n v="0.17340002291107967"/>
    <n v="6493.68"/>
    <x v="1"/>
    <s v="Banco"/>
    <s v="Dividendos Recebidos"/>
  </r>
  <r>
    <d v="2023-06-09T00:00:00"/>
    <x v="2"/>
    <x v="7"/>
    <x v="0"/>
    <s v="REN-626"/>
    <n v="3445.87"/>
    <n v="3850.76"/>
    <n v="0.11750007980568052"/>
    <n v="404.89000000000033"/>
    <x v="2"/>
    <s v="Banco"/>
    <s v="Rendimento estável"/>
  </r>
  <r>
    <d v="2020-06-24T00:00:00"/>
    <x v="5"/>
    <x v="7"/>
    <x v="0"/>
    <s v="REN-223"/>
    <n v="45063.33"/>
    <n v="41778.21"/>
    <n v="-7.2900071965387434E-2"/>
    <n v="-3285.1200000000026"/>
    <x v="0"/>
    <s v="Banco"/>
    <s v="Investimento de Longo Prazo"/>
  </r>
  <r>
    <d v="2021-04-25T00:00:00"/>
    <x v="1"/>
    <x v="9"/>
    <x v="0"/>
    <s v="REN-233"/>
    <n v="12226.84"/>
    <n v="13680.61"/>
    <n v="0.11889989563942936"/>
    <n v="1453.7700000000004"/>
    <x v="2"/>
    <s v="Banco"/>
    <s v="Rendimento estável"/>
  </r>
  <r>
    <d v="2023-05-30T00:00:00"/>
    <x v="2"/>
    <x v="4"/>
    <x v="5"/>
    <s v="ETF-158"/>
    <n v="13410.97"/>
    <n v="13955.46"/>
    <n v="4.0600344344965338E-2"/>
    <n v="544.48999999999978"/>
    <x v="0"/>
    <s v="Bolsa"/>
    <s v="Aguardando rentabilidade"/>
  </r>
  <r>
    <d v="2020-06-17T00:00:00"/>
    <x v="5"/>
    <x v="7"/>
    <x v="1"/>
    <s v="TES-271"/>
    <n v="14261.17"/>
    <n v="13342.75"/>
    <n v="-6.4400045718549043E-2"/>
    <n v="-918.42000000000007"/>
    <x v="0"/>
    <s v="Governo"/>
    <s v="Investimento de Longo Prazo"/>
  </r>
  <r>
    <d v="2023-04-18T00:00:00"/>
    <x v="2"/>
    <x v="9"/>
    <x v="3"/>
    <s v="FUN-380"/>
    <n v="34228.339999999997"/>
    <n v="31449"/>
    <n v="-8.1199964707607694E-2"/>
    <n v="-2779.3399999999965"/>
    <x v="2"/>
    <s v="Investimento"/>
    <s v="Aguardando rentabilidade"/>
  </r>
  <r>
    <d v="2020-11-10T00:00:00"/>
    <x v="5"/>
    <x v="8"/>
    <x v="6"/>
    <s v="POU-468"/>
    <n v="48087.040000000001"/>
    <n v="55819.44"/>
    <n v="0.16080008251703581"/>
    <n v="7732.4000000000015"/>
    <x v="1"/>
    <s v="Banco"/>
    <s v="Dividendos Recebidos"/>
  </r>
  <r>
    <d v="2024-10-05T00:00:00"/>
    <x v="4"/>
    <x v="6"/>
    <x v="1"/>
    <s v="TES-216"/>
    <n v="15924.06"/>
    <n v="17057.849999999999"/>
    <n v="7.119980708437415E-2"/>
    <n v="1133.7899999999991"/>
    <x v="2"/>
    <s v="Governo"/>
    <s v="Rendimento estável"/>
  </r>
  <r>
    <d v="2020-04-19T00:00:00"/>
    <x v="5"/>
    <x v="9"/>
    <x v="3"/>
    <s v="FUN-934"/>
    <n v="13015.32"/>
    <n v="14587.57"/>
    <n v="0.12079994959785853"/>
    <n v="1572.25"/>
    <x v="2"/>
    <s v="Investimento"/>
    <s v="Rendimento estável"/>
  </r>
  <r>
    <d v="2020-10-05T00:00:00"/>
    <x v="5"/>
    <x v="6"/>
    <x v="5"/>
    <s v="ETF-581"/>
    <n v="20421.54"/>
    <n v="23268.3"/>
    <n v="0.13939986896189016"/>
    <n v="2846.7599999999984"/>
    <x v="2"/>
    <s v="Bolsa"/>
    <s v="Rendimento estável"/>
  </r>
  <r>
    <d v="2022-03-13T00:00:00"/>
    <x v="0"/>
    <x v="5"/>
    <x v="6"/>
    <s v="POU-147"/>
    <n v="10394.64"/>
    <n v="12462.13"/>
    <n v="0.1988996251914448"/>
    <n v="2067.4899999999998"/>
    <x v="1"/>
    <s v="Banco"/>
    <s v="Dividendos Recebidos"/>
  </r>
  <r>
    <d v="2022-09-12T00:00:00"/>
    <x v="0"/>
    <x v="3"/>
    <x v="3"/>
    <s v="FUN-710"/>
    <n v="14612.32"/>
    <n v="13471.1"/>
    <n v="-7.8099849989597778E-2"/>
    <n v="-1141.2199999999993"/>
    <x v="2"/>
    <s v="Investimento"/>
    <s v="Aguardando rentabilidade"/>
  </r>
  <r>
    <d v="2020-04-06T00:00:00"/>
    <x v="5"/>
    <x v="9"/>
    <x v="7"/>
    <s v="AÇÕ-635"/>
    <n v="40243.51"/>
    <n v="46300.160000000003"/>
    <n v="0.15050004336102893"/>
    <n v="6056.6500000000015"/>
    <x v="1"/>
    <s v="Mercado"/>
    <s v="Aplicação de Curto Prazo"/>
  </r>
  <r>
    <d v="2025-08-22T00:00:00"/>
    <x v="3"/>
    <x v="10"/>
    <x v="5"/>
    <s v="ETF-895"/>
    <n v="20709.96"/>
    <n v="24719.41"/>
    <n v="0.193600084210689"/>
    <n v="4009.4500000000007"/>
    <x v="1"/>
    <s v="Bolsa"/>
    <s v="Aplicação de Curto Prazo"/>
  </r>
  <r>
    <d v="2023-06-26T00:00:00"/>
    <x v="2"/>
    <x v="7"/>
    <x v="3"/>
    <s v="FUN-309"/>
    <n v="46177.15"/>
    <n v="47363.9"/>
    <n v="2.569994033845744E-2"/>
    <n v="1186.75"/>
    <x v="0"/>
    <s v="Investimento"/>
    <s v="Aguardando rentabilidade"/>
  </r>
  <r>
    <d v="2022-07-08T00:00:00"/>
    <x v="0"/>
    <x v="2"/>
    <x v="4"/>
    <s v="IMÓ-155"/>
    <n v="19562.900000000001"/>
    <n v="19918.939999999999"/>
    <n v="1.8199755659948025E-2"/>
    <n v="356.03999999999724"/>
    <x v="0"/>
    <s v="Imobiliário"/>
    <s v="Aguardando rentabilidade"/>
  </r>
  <r>
    <d v="2025-04-14T00:00:00"/>
    <x v="3"/>
    <x v="9"/>
    <x v="2"/>
    <s v="CRI-904"/>
    <n v="25730.57"/>
    <n v="26497.34"/>
    <n v="2.9799961679822889E-2"/>
    <n v="766.77000000000044"/>
    <x v="0"/>
    <s v="Cripto"/>
    <s v="Aguardando rentabilidade"/>
  </r>
  <r>
    <d v="2020-10-31T00:00:00"/>
    <x v="5"/>
    <x v="6"/>
    <x v="7"/>
    <s v="AÇÕ-136"/>
    <n v="12655.76"/>
    <n v="13777.06"/>
    <n v="8.8599973450823918E-2"/>
    <n v="1121.2999999999993"/>
    <x v="2"/>
    <s v="Mercado"/>
    <s v="Rendimento estável"/>
  </r>
  <r>
    <d v="2022-01-18T00:00:00"/>
    <x v="0"/>
    <x v="0"/>
    <x v="1"/>
    <s v="TES-746"/>
    <n v="20639.37"/>
    <n v="24139.81"/>
    <n v="0.1696001379887081"/>
    <n v="3500.4400000000023"/>
    <x v="1"/>
    <s v="Governo"/>
    <s v="Dividendos Recebidos"/>
  </r>
  <r>
    <d v="2025-05-12T00:00:00"/>
    <x v="3"/>
    <x v="4"/>
    <x v="4"/>
    <s v="IMÓ-173"/>
    <n v="29922.75"/>
    <n v="27445.15"/>
    <n v="-8.2799876348263399E-2"/>
    <n v="-2477.5999999999985"/>
    <x v="2"/>
    <s v="Imobiliário"/>
    <s v="Aguardando rentabilidade"/>
  </r>
  <r>
    <d v="2024-08-01T00:00:00"/>
    <x v="4"/>
    <x v="10"/>
    <x v="6"/>
    <s v="POU-588"/>
    <n v="43317.68"/>
    <n v="51639.01"/>
    <n v="0.19210008476908277"/>
    <n v="8321.3300000000017"/>
    <x v="1"/>
    <s v="Banco"/>
    <s v="Dividendos Recebidos"/>
  </r>
  <r>
    <d v="2021-03-09T00:00:00"/>
    <x v="1"/>
    <x v="5"/>
    <x v="6"/>
    <s v="POU-311"/>
    <n v="16513.22"/>
    <n v="16348.09"/>
    <n v="-9.9998667734094871E-3"/>
    <n v="-165.13000000000102"/>
    <x v="0"/>
    <s v="Banco"/>
    <s v="Investimento de Longo Prazo"/>
  </r>
  <r>
    <d v="2020-08-28T00:00:00"/>
    <x v="5"/>
    <x v="10"/>
    <x v="5"/>
    <s v="ETF-529"/>
    <n v="6308.33"/>
    <n v="6593.47"/>
    <n v="4.5200552285628734E-2"/>
    <n v="285.14000000000033"/>
    <x v="0"/>
    <s v="Bolsa"/>
    <s v="Aguardando rentabilidade"/>
  </r>
  <r>
    <d v="2020-03-04T00:00:00"/>
    <x v="5"/>
    <x v="5"/>
    <x v="7"/>
    <s v="AÇÕ-620"/>
    <n v="18500.64"/>
    <n v="16994.689999999999"/>
    <n v="-8.1399886706622085E-2"/>
    <n v="-1505.9500000000007"/>
    <x v="2"/>
    <s v="Mercado"/>
    <s v="Aguardando rentabilidade"/>
  </r>
  <r>
    <d v="2020-09-16T00:00:00"/>
    <x v="5"/>
    <x v="3"/>
    <x v="6"/>
    <s v="POU-933"/>
    <n v="33941.64"/>
    <n v="38676.5"/>
    <n v="0.13950003594404986"/>
    <n v="4734.8600000000006"/>
    <x v="2"/>
    <s v="Banco"/>
    <s v="Rendimento estável"/>
  </r>
  <r>
    <d v="2023-04-26T00:00:00"/>
    <x v="2"/>
    <x v="9"/>
    <x v="7"/>
    <s v="AÇÕ-626"/>
    <n v="9039.24"/>
    <n v="10495.46"/>
    <n v="0.16109982697660416"/>
    <n v="1456.2199999999993"/>
    <x v="1"/>
    <s v="Mercado"/>
    <s v="Aplicação de Curto Prazo"/>
  </r>
  <r>
    <d v="2024-08-15T00:00:00"/>
    <x v="4"/>
    <x v="10"/>
    <x v="7"/>
    <s v="AÇÕ-180"/>
    <n v="13620.32"/>
    <n v="16212.27"/>
    <n v="0.19030022789479253"/>
    <n v="2591.9500000000007"/>
    <x v="1"/>
    <s v="Mercado"/>
    <s v="Aplicação de Curto Prazo"/>
  </r>
  <r>
    <d v="2024-12-11T00:00:00"/>
    <x v="4"/>
    <x v="11"/>
    <x v="3"/>
    <s v="FUN-553"/>
    <n v="35580.870000000003"/>
    <n v="33307.25"/>
    <n v="-6.3900067648711298E-2"/>
    <n v="-2273.6200000000026"/>
    <x v="2"/>
    <s v="Investimento"/>
    <s v="Aguardando rentabilidade"/>
  </r>
  <r>
    <d v="2024-01-31T00:00:00"/>
    <x v="4"/>
    <x v="0"/>
    <x v="4"/>
    <s v="IMÓ-733"/>
    <n v="12613.68"/>
    <n v="14804.68"/>
    <n v="0.17370029999175499"/>
    <n v="2191"/>
    <x v="1"/>
    <s v="Imobiliário"/>
    <s v="Aplicação de Curto Prazo"/>
  </r>
  <r>
    <d v="2025-05-29T00:00:00"/>
    <x v="3"/>
    <x v="4"/>
    <x v="1"/>
    <s v="TES-922"/>
    <n v="46621.68"/>
    <n v="52020.47"/>
    <n v="0.11579998833160883"/>
    <n v="5398.7900000000009"/>
    <x v="2"/>
    <s v="Governo"/>
    <s v="Rendimento estável"/>
  </r>
  <r>
    <d v="2025-03-08T00:00:00"/>
    <x v="3"/>
    <x v="5"/>
    <x v="2"/>
    <s v="CRI-777"/>
    <n v="27332.77"/>
    <n v="29136.73"/>
    <n v="6.5999896827141899E-2"/>
    <n v="1803.9599999999991"/>
    <x v="0"/>
    <s v="Cripto"/>
    <s v="Aguardando rentabilidade"/>
  </r>
  <r>
    <d v="2025-06-11T00:00:00"/>
    <x v="3"/>
    <x v="7"/>
    <x v="7"/>
    <s v="AÇÕ-703"/>
    <n v="31243.59"/>
    <n v="33024.47"/>
    <n v="5.6999851809603215E-2"/>
    <n v="1780.880000000001"/>
    <x v="0"/>
    <s v="Mercado"/>
    <s v="Aguardando rentabilidade"/>
  </r>
  <r>
    <d v="2025-08-08T00:00:00"/>
    <x v="3"/>
    <x v="10"/>
    <x v="6"/>
    <s v="POU-187"/>
    <n v="15955.03"/>
    <n v="14925.93"/>
    <n v="-6.4500035412029963E-2"/>
    <n v="-1029.1000000000004"/>
    <x v="0"/>
    <s v="Banco"/>
    <s v="Investimento de Longo Prazo"/>
  </r>
  <r>
    <d v="2020-11-14T00:00:00"/>
    <x v="5"/>
    <x v="8"/>
    <x v="1"/>
    <s v="TES-562"/>
    <n v="1190.45"/>
    <n v="1122.5899999999999"/>
    <n v="-5.7003654080389876E-2"/>
    <n v="-67.860000000000127"/>
    <x v="0"/>
    <s v="Governo"/>
    <s v="Investimento de Longo Prazo"/>
  </r>
  <r>
    <d v="2020-09-11T00:00:00"/>
    <x v="5"/>
    <x v="3"/>
    <x v="1"/>
    <s v="TES-711"/>
    <n v="7860.95"/>
    <n v="8426.94"/>
    <n v="7.2000203537740434E-2"/>
    <n v="565.99000000000069"/>
    <x v="2"/>
    <s v="Governo"/>
    <s v="Rendimento estável"/>
  </r>
  <r>
    <d v="2020-11-19T00:00:00"/>
    <x v="5"/>
    <x v="8"/>
    <x v="0"/>
    <s v="REN-377"/>
    <n v="35459.71"/>
    <n v="40090.75"/>
    <n v="0.13060005284871198"/>
    <n v="4631.0400000000009"/>
    <x v="2"/>
    <s v="Banco"/>
    <s v="Rendimento estável"/>
  </r>
  <r>
    <d v="2024-10-06T00:00:00"/>
    <x v="4"/>
    <x v="6"/>
    <x v="1"/>
    <s v="TES-503"/>
    <n v="48178.31"/>
    <n v="46352.35"/>
    <n v="-3.7900042571024167E-2"/>
    <n v="-1825.9599999999991"/>
    <x v="0"/>
    <s v="Governo"/>
    <s v="Investimento de Longo Prazo"/>
  </r>
  <r>
    <d v="2025-06-15T00:00:00"/>
    <x v="3"/>
    <x v="7"/>
    <x v="4"/>
    <s v="IMÓ-275"/>
    <n v="47759.13"/>
    <n v="54029.9"/>
    <n v="0.13129992108315214"/>
    <n v="6270.7700000000041"/>
    <x v="2"/>
    <s v="Imobiliário"/>
    <s v="Rendimento estável"/>
  </r>
  <r>
    <d v="2024-08-16T00:00:00"/>
    <x v="4"/>
    <x v="10"/>
    <x v="5"/>
    <s v="ETF-605"/>
    <n v="40060.620000000003"/>
    <n v="47776.3"/>
    <n v="0.19260011452643519"/>
    <n v="7715.68"/>
    <x v="1"/>
    <s v="Bolsa"/>
    <s v="Aplicação de Curto Prazo"/>
  </r>
  <r>
    <d v="2020-10-08T00:00:00"/>
    <x v="5"/>
    <x v="6"/>
    <x v="6"/>
    <s v="POU-853"/>
    <n v="34712.49"/>
    <n v="36260.67"/>
    <n v="4.4600084868587658E-2"/>
    <n v="1548.1800000000003"/>
    <x v="0"/>
    <s v="Banco"/>
    <s v="Investimento de Longo Prazo"/>
  </r>
  <r>
    <d v="2021-01-24T00:00:00"/>
    <x v="1"/>
    <x v="0"/>
    <x v="7"/>
    <s v="AÇÕ-157"/>
    <n v="6446.21"/>
    <n v="6748.54"/>
    <n v="4.6900426762392151E-2"/>
    <n v="302.32999999999993"/>
    <x v="0"/>
    <s v="Mercado"/>
    <s v="Aguardando rentabilidade"/>
  </r>
  <r>
    <d v="2025-07-04T00:00:00"/>
    <x v="3"/>
    <x v="2"/>
    <x v="6"/>
    <s v="POU-197"/>
    <n v="14880.87"/>
    <n v="16523.72"/>
    <n v="0.1104001311751262"/>
    <n v="1642.8500000000004"/>
    <x v="2"/>
    <s v="Banco"/>
    <s v="Rendimento estável"/>
  </r>
  <r>
    <d v="2024-02-24T00:00:00"/>
    <x v="4"/>
    <x v="1"/>
    <x v="3"/>
    <s v="FUN-369"/>
    <n v="49000.78"/>
    <n v="44169.3"/>
    <n v="-9.8600063101036264E-2"/>
    <n v="-4831.4799999999959"/>
    <x v="2"/>
    <s v="Investimento"/>
    <s v="Aguardando rentabilidade"/>
  </r>
  <r>
    <d v="2023-08-29T00:00:00"/>
    <x v="2"/>
    <x v="10"/>
    <x v="2"/>
    <s v="CRI-443"/>
    <n v="14466.45"/>
    <n v="14007.86"/>
    <n v="-3.1700244358498463E-2"/>
    <n v="-458.59000000000015"/>
    <x v="0"/>
    <s v="Cripto"/>
    <s v="Aguardando rentabilidade"/>
  </r>
  <r>
    <d v="2023-08-01T00:00:00"/>
    <x v="2"/>
    <x v="10"/>
    <x v="4"/>
    <s v="IMÓ-934"/>
    <n v="1446.01"/>
    <n v="1513.25"/>
    <n v="4.6500369983610075E-2"/>
    <n v="67.240000000000009"/>
    <x v="0"/>
    <s v="Imobiliário"/>
    <s v="Aguardando rentabilidade"/>
  </r>
  <r>
    <d v="2023-06-09T00:00:00"/>
    <x v="2"/>
    <x v="7"/>
    <x v="2"/>
    <s v="CRI-115"/>
    <n v="4180.4399999999996"/>
    <n v="4994.79"/>
    <n v="0.19480006889226981"/>
    <n v="814.35000000000036"/>
    <x v="1"/>
    <s v="Cripto"/>
    <s v="Aplicação de Curto Prazo"/>
  </r>
  <r>
    <d v="2024-02-07T00:00:00"/>
    <x v="4"/>
    <x v="1"/>
    <x v="0"/>
    <s v="REN-189"/>
    <n v="44969.15"/>
    <n v="53131.05"/>
    <n v="0.18149998387783628"/>
    <n v="8161.9000000000015"/>
    <x v="1"/>
    <s v="Banco"/>
    <s v="Dividendos Recebidos"/>
  </r>
  <r>
    <d v="2021-11-10T00:00:00"/>
    <x v="1"/>
    <x v="8"/>
    <x v="3"/>
    <s v="FUN-892"/>
    <n v="49392.06"/>
    <n v="57709.68"/>
    <n v="0.16839994120512494"/>
    <n v="8317.6200000000026"/>
    <x v="1"/>
    <s v="Investimento"/>
    <s v="Aplicação de Curto Prazo"/>
  </r>
  <r>
    <d v="2022-12-28T00:00:00"/>
    <x v="0"/>
    <x v="11"/>
    <x v="2"/>
    <s v="CRI-435"/>
    <n v="30293.64"/>
    <n v="30844.98"/>
    <n v="1.8199859772546321E-2"/>
    <n v="551.34000000000015"/>
    <x v="0"/>
    <s v="Cripto"/>
    <s v="Aguardando rentabilidade"/>
  </r>
  <r>
    <d v="2020-08-29T00:00:00"/>
    <x v="5"/>
    <x v="10"/>
    <x v="0"/>
    <s v="REN-279"/>
    <n v="38287.760000000002"/>
    <n v="36851.97"/>
    <n v="-3.7499973881992596E-2"/>
    <n v="-1435.7900000000009"/>
    <x v="0"/>
    <s v="Banco"/>
    <s v="Investimento de Longo Prazo"/>
  </r>
  <r>
    <d v="2021-04-04T00:00:00"/>
    <x v="1"/>
    <x v="9"/>
    <x v="6"/>
    <s v="POU-302"/>
    <n v="21459.65"/>
    <n v="25725.83"/>
    <n v="0.19880007362655031"/>
    <n v="4266.18"/>
    <x v="1"/>
    <s v="Banco"/>
    <s v="Dividendos Recebidos"/>
  </r>
  <r>
    <d v="2022-07-27T00:00:00"/>
    <x v="0"/>
    <x v="2"/>
    <x v="5"/>
    <s v="ETF-595"/>
    <n v="19009.95"/>
    <n v="18781.830000000002"/>
    <n v="-1.2000031562418575E-2"/>
    <n v="-228.11999999999898"/>
    <x v="0"/>
    <s v="Bolsa"/>
    <s v="Aguardando rentabilidade"/>
  </r>
  <r>
    <d v="2020-08-23T00:00:00"/>
    <x v="5"/>
    <x v="10"/>
    <x v="7"/>
    <s v="AÇÕ-702"/>
    <n v="34188.61"/>
    <n v="33238.17"/>
    <n v="-2.7799901780154335E-2"/>
    <n v="-950.44000000000233"/>
    <x v="0"/>
    <s v="Mercado"/>
    <s v="Aguardando rentabilidade"/>
  </r>
  <r>
    <d v="2024-12-15T00:00:00"/>
    <x v="4"/>
    <x v="11"/>
    <x v="3"/>
    <s v="FUN-814"/>
    <n v="38988.35"/>
    <n v="42571.38"/>
    <n v="9.190001628691645E-2"/>
    <n v="3583.0299999999988"/>
    <x v="2"/>
    <s v="Investimento"/>
    <s v="Rendimento estável"/>
  </r>
  <r>
    <d v="2021-08-28T00:00:00"/>
    <x v="1"/>
    <x v="10"/>
    <x v="0"/>
    <s v="REN-115"/>
    <n v="8526.16"/>
    <n v="8506.5499999999993"/>
    <n v="-2.2999802959363397E-3"/>
    <n v="-19.610000000000582"/>
    <x v="0"/>
    <s v="Banco"/>
    <s v="Investimento de Longo Prazo"/>
  </r>
  <r>
    <d v="2022-01-30T00:00:00"/>
    <x v="0"/>
    <x v="0"/>
    <x v="2"/>
    <s v="CRI-737"/>
    <n v="520.24"/>
    <n v="564.88"/>
    <n v="8.5806550822697183E-2"/>
    <n v="44.639999999999986"/>
    <x v="2"/>
    <s v="Cripto"/>
    <s v="Rendimento estável"/>
  </r>
  <r>
    <d v="2021-01-29T00:00:00"/>
    <x v="1"/>
    <x v="0"/>
    <x v="4"/>
    <s v="IMÓ-310"/>
    <n v="25710.73"/>
    <n v="23293.919999999998"/>
    <n v="-9.4000053674088646E-2"/>
    <n v="-2416.8100000000013"/>
    <x v="2"/>
    <s v="Imobiliário"/>
    <s v="Aguardando rentabilidade"/>
  </r>
  <r>
    <d v="2020-01-17T00:00:00"/>
    <x v="5"/>
    <x v="0"/>
    <x v="4"/>
    <s v="IMÓ-502"/>
    <n v="11906.11"/>
    <n v="12369.26"/>
    <n v="3.8900194941924746E-2"/>
    <n v="463.14999999999964"/>
    <x v="0"/>
    <s v="Imobiliário"/>
    <s v="Aguardando rentabilidade"/>
  </r>
  <r>
    <d v="2022-10-25T00:00:00"/>
    <x v="0"/>
    <x v="6"/>
    <x v="5"/>
    <s v="ETF-288"/>
    <n v="20014.580000000002"/>
    <n v="21561.71"/>
    <n v="7.7300148191967913E-2"/>
    <n v="1547.1299999999974"/>
    <x v="2"/>
    <s v="Bolsa"/>
    <s v="Rendimento estável"/>
  </r>
  <r>
    <d v="2020-04-06T00:00:00"/>
    <x v="5"/>
    <x v="9"/>
    <x v="3"/>
    <s v="FUN-276"/>
    <n v="16104.49"/>
    <n v="18090.169999999998"/>
    <n v="0.12329977540425052"/>
    <n v="1985.6799999999985"/>
    <x v="2"/>
    <s v="Investimento"/>
    <s v="Rendimento estável"/>
  </r>
  <r>
    <d v="2024-11-05T00:00:00"/>
    <x v="4"/>
    <x v="8"/>
    <x v="4"/>
    <s v="IMÓ-838"/>
    <n v="36811.129999999997"/>
    <n v="34808.6"/>
    <n v="-5.4400123006275516E-2"/>
    <n v="-2002.5299999999988"/>
    <x v="2"/>
    <s v="Imobiliário"/>
    <s v="Aguardando rentabilidade"/>
  </r>
  <r>
    <d v="2024-07-17T00:00:00"/>
    <x v="4"/>
    <x v="2"/>
    <x v="2"/>
    <s v="CRI-830"/>
    <n v="19751.04"/>
    <n v="18082.080000000002"/>
    <n v="-8.4499854184893503E-2"/>
    <n v="-1668.9599999999991"/>
    <x v="2"/>
    <s v="Cripto"/>
    <s v="Aguardando rentabilidade"/>
  </r>
  <r>
    <d v="2022-06-17T00:00:00"/>
    <x v="0"/>
    <x v="7"/>
    <x v="4"/>
    <s v="IMÓ-265"/>
    <n v="9405.39"/>
    <n v="9189.07"/>
    <n v="-2.2999577901607452E-2"/>
    <n v="-216.31999999999971"/>
    <x v="0"/>
    <s v="Imobiliário"/>
    <s v="Aguardando rentabilidade"/>
  </r>
  <r>
    <d v="2021-12-28T00:00:00"/>
    <x v="1"/>
    <x v="11"/>
    <x v="1"/>
    <s v="TES-176"/>
    <n v="8997.92"/>
    <n v="8830.56"/>
    <n v="-1.8599854188523633E-2"/>
    <n v="-167.36000000000058"/>
    <x v="0"/>
    <s v="Governo"/>
    <s v="Investimento de Longo Prazo"/>
  </r>
  <r>
    <d v="2022-04-21T00:00:00"/>
    <x v="0"/>
    <x v="9"/>
    <x v="3"/>
    <s v="FUN-798"/>
    <n v="24025.93"/>
    <n v="25035.02"/>
    <n v="4.2000039124396024E-2"/>
    <n v="1009.0900000000001"/>
    <x v="0"/>
    <s v="Investimento"/>
    <s v="Aguardando rentabilidade"/>
  </r>
  <r>
    <d v="2021-08-29T00:00:00"/>
    <x v="1"/>
    <x v="10"/>
    <x v="1"/>
    <s v="TES-814"/>
    <n v="9675.35"/>
    <n v="8782.32"/>
    <n v="-9.2299503377138881E-2"/>
    <n v="-893.03000000000065"/>
    <x v="0"/>
    <s v="Governo"/>
    <s v="Investimento de Longo Prazo"/>
  </r>
  <r>
    <d v="2022-12-23T00:00:00"/>
    <x v="0"/>
    <x v="11"/>
    <x v="5"/>
    <s v="ETF-211"/>
    <n v="2425.37"/>
    <n v="2519.7199999999998"/>
    <n v="3.8901281041655467E-2"/>
    <n v="94.349999999999909"/>
    <x v="0"/>
    <s v="Bolsa"/>
    <s v="Aguardando rentabilidade"/>
  </r>
  <r>
    <d v="2020-02-25T00:00:00"/>
    <x v="5"/>
    <x v="1"/>
    <x v="0"/>
    <s v="REN-764"/>
    <n v="23327.26"/>
    <n v="22863.05"/>
    <n v="-1.9899893943823629E-2"/>
    <n v="-464.20999999999913"/>
    <x v="0"/>
    <s v="Banco"/>
    <s v="Investimento de Longo Prazo"/>
  </r>
  <r>
    <d v="2021-02-11T00:00:00"/>
    <x v="1"/>
    <x v="1"/>
    <x v="6"/>
    <s v="POU-219"/>
    <n v="40762"/>
    <n v="43941.440000000002"/>
    <n v="7.80000981306119E-2"/>
    <n v="3179.4400000000023"/>
    <x v="2"/>
    <s v="Banco"/>
    <s v="Rendimento estável"/>
  </r>
  <r>
    <d v="2024-09-18T00:00:00"/>
    <x v="4"/>
    <x v="3"/>
    <x v="3"/>
    <s v="FUN-325"/>
    <n v="26983.87"/>
    <n v="27108"/>
    <n v="4.6001555744228321E-3"/>
    <n v="124.13000000000102"/>
    <x v="0"/>
    <s v="Investimento"/>
    <s v="Aguardando rentabilidade"/>
  </r>
  <r>
    <d v="2023-11-09T00:00:00"/>
    <x v="2"/>
    <x v="8"/>
    <x v="3"/>
    <s v="FUN-260"/>
    <n v="24478.86"/>
    <n v="23482.57"/>
    <n v="-4.0700016258927128E-2"/>
    <n v="-996.29000000000087"/>
    <x v="0"/>
    <s v="Investimento"/>
    <s v="Aguardando rentabilidade"/>
  </r>
  <r>
    <d v="2022-08-08T00:00:00"/>
    <x v="0"/>
    <x v="10"/>
    <x v="4"/>
    <s v="IMÓ-416"/>
    <n v="21389.39"/>
    <n v="19744.55"/>
    <n v="-7.6899808736948558E-2"/>
    <n v="-1644.8400000000001"/>
    <x v="2"/>
    <s v="Imobiliário"/>
    <s v="Aguardando rentabilidade"/>
  </r>
  <r>
    <d v="2020-02-22T00:00:00"/>
    <x v="5"/>
    <x v="1"/>
    <x v="7"/>
    <s v="AÇÕ-377"/>
    <n v="35572.49"/>
    <n v="39563.72"/>
    <n v="0.11219990503897825"/>
    <n v="3991.2300000000032"/>
    <x v="2"/>
    <s v="Mercado"/>
    <s v="Rendimento estável"/>
  </r>
  <r>
    <d v="2020-06-29T00:00:00"/>
    <x v="5"/>
    <x v="7"/>
    <x v="1"/>
    <s v="TES-800"/>
    <n v="38594.65"/>
    <n v="41153.480000000003"/>
    <n v="6.6300121908088344E-2"/>
    <n v="2558.8300000000017"/>
    <x v="0"/>
    <s v="Governo"/>
    <s v="Investimento de Longo Prazo"/>
  </r>
  <r>
    <d v="2022-08-14T00:00:00"/>
    <x v="0"/>
    <x v="10"/>
    <x v="2"/>
    <s v="CRI-870"/>
    <n v="29784.26"/>
    <n v="27809.56"/>
    <n v="-6.6300119593369025E-2"/>
    <n v="-1974.6999999999971"/>
    <x v="2"/>
    <s v="Cripto"/>
    <s v="Aguardando rentabilidade"/>
  </r>
  <r>
    <d v="2020-07-05T00:00:00"/>
    <x v="5"/>
    <x v="2"/>
    <x v="4"/>
    <s v="IMÓ-516"/>
    <n v="26976.06"/>
    <n v="30391.23"/>
    <n v="0.1266000298042041"/>
    <n v="3415.1699999999983"/>
    <x v="2"/>
    <s v="Imobiliário"/>
    <s v="Rendimento estável"/>
  </r>
  <r>
    <d v="2023-05-03T00:00:00"/>
    <x v="2"/>
    <x v="4"/>
    <x v="2"/>
    <s v="CRI-246"/>
    <n v="40555.32"/>
    <n v="47936.39"/>
    <n v="0.18200004339751233"/>
    <n v="7381.07"/>
    <x v="1"/>
    <s v="Cripto"/>
    <s v="Aplicação de Curto Prazo"/>
  </r>
  <r>
    <d v="2021-07-07T00:00:00"/>
    <x v="1"/>
    <x v="2"/>
    <x v="6"/>
    <s v="POU-274"/>
    <n v="35788.31"/>
    <n v="41539.49"/>
    <n v="0.16069996040606557"/>
    <n v="5751.18"/>
    <x v="1"/>
    <s v="Banco"/>
    <s v="Dividendos Recebidos"/>
  </r>
  <r>
    <d v="2025-09-05T00:00:00"/>
    <x v="3"/>
    <x v="3"/>
    <x v="2"/>
    <s v="CRI-460"/>
    <n v="18168.57"/>
    <n v="20118.060000000001"/>
    <n v="0.10730013424281612"/>
    <n v="1949.4900000000016"/>
    <x v="2"/>
    <s v="Cripto"/>
    <s v="Rendimento estável"/>
  </r>
  <r>
    <d v="2021-01-13T00:00:00"/>
    <x v="1"/>
    <x v="0"/>
    <x v="2"/>
    <s v="CRI-433"/>
    <n v="42033.3"/>
    <n v="39355.78"/>
    <n v="-6.3699971213300025E-2"/>
    <n v="-2677.5200000000041"/>
    <x v="2"/>
    <s v="Cripto"/>
    <s v="Aguardando rentabilidade"/>
  </r>
  <r>
    <d v="2023-09-03T00:00:00"/>
    <x v="2"/>
    <x v="3"/>
    <x v="0"/>
    <s v="REN-508"/>
    <n v="15493.04"/>
    <n v="15663.46"/>
    <n v="1.0999777964815055E-2"/>
    <n v="170.41999999999825"/>
    <x v="0"/>
    <s v="Banco"/>
    <s v="Investimento de Longo Prazo"/>
  </r>
  <r>
    <d v="2024-10-05T00:00:00"/>
    <x v="4"/>
    <x v="6"/>
    <x v="2"/>
    <s v="CRI-928"/>
    <n v="997.79"/>
    <n v="1191.8599999999999"/>
    <n v="0.19449984465669123"/>
    <n v="194.06999999999994"/>
    <x v="1"/>
    <s v="Cripto"/>
    <s v="Aplicação de Curto Prazo"/>
  </r>
  <r>
    <d v="2023-01-11T00:00:00"/>
    <x v="2"/>
    <x v="0"/>
    <x v="7"/>
    <s v="AÇÕ-504"/>
    <n v="22912.26"/>
    <n v="23546.93"/>
    <n v="2.7700017370613023E-2"/>
    <n v="634.67000000000189"/>
    <x v="0"/>
    <s v="Mercado"/>
    <s v="Aguardando rentabilidade"/>
  </r>
  <r>
    <d v="2024-06-10T00:00:00"/>
    <x v="4"/>
    <x v="7"/>
    <x v="5"/>
    <s v="ETF-903"/>
    <n v="12218.97"/>
    <n v="13580.16"/>
    <n v="0.11139973336541464"/>
    <n v="1361.1900000000005"/>
    <x v="2"/>
    <s v="Bolsa"/>
    <s v="Rendimento estável"/>
  </r>
  <r>
    <d v="2020-05-06T00:00:00"/>
    <x v="5"/>
    <x v="4"/>
    <x v="0"/>
    <s v="REN-882"/>
    <n v="32000.66"/>
    <n v="36752.76"/>
    <n v="0.14850006218621747"/>
    <n v="4752.1000000000022"/>
    <x v="2"/>
    <s v="Banco"/>
    <s v="Rendimento estável"/>
  </r>
  <r>
    <d v="2021-11-08T00:00:00"/>
    <x v="1"/>
    <x v="8"/>
    <x v="7"/>
    <s v="AÇÕ-903"/>
    <n v="48971.55"/>
    <n v="44157.65"/>
    <n v="-9.829993128663482E-2"/>
    <n v="-4813.9000000000015"/>
    <x v="2"/>
    <s v="Mercado"/>
    <s v="Aguardando rentabilidade"/>
  </r>
  <r>
    <d v="2025-04-26T00:00:00"/>
    <x v="3"/>
    <x v="9"/>
    <x v="7"/>
    <s v="AÇÕ-714"/>
    <n v="46787.54"/>
    <n v="46338.38"/>
    <n v="-9.5999917926867604E-3"/>
    <n v="-449.16000000000349"/>
    <x v="0"/>
    <s v="Mercado"/>
    <s v="Aguardando rentabilidade"/>
  </r>
  <r>
    <d v="2024-01-17T00:00:00"/>
    <x v="4"/>
    <x v="0"/>
    <x v="4"/>
    <s v="IMÓ-164"/>
    <n v="21165.73"/>
    <n v="24010.400000000001"/>
    <n v="0.13439980572368646"/>
    <n v="2844.6700000000019"/>
    <x v="2"/>
    <s v="Imobiliário"/>
    <s v="Rendimento estável"/>
  </r>
  <r>
    <d v="2021-03-31T00:00:00"/>
    <x v="1"/>
    <x v="5"/>
    <x v="0"/>
    <s v="REN-627"/>
    <n v="40501.769999999997"/>
    <n v="44730.15"/>
    <n v="0.10439988178294442"/>
    <n v="4228.3800000000047"/>
    <x v="2"/>
    <s v="Banco"/>
    <s v="Rendimento estável"/>
  </r>
  <r>
    <d v="2022-06-24T00:00:00"/>
    <x v="0"/>
    <x v="7"/>
    <x v="5"/>
    <s v="ETF-176"/>
    <n v="25587.46"/>
    <n v="28806.36"/>
    <n v="0.12579990354650292"/>
    <n v="3218.9000000000015"/>
    <x v="2"/>
    <s v="Bolsa"/>
    <s v="Rendimento estável"/>
  </r>
  <r>
    <d v="2023-12-08T00:00:00"/>
    <x v="2"/>
    <x v="11"/>
    <x v="7"/>
    <s v="AÇÕ-102"/>
    <n v="31706.84"/>
    <n v="37896.019999999997"/>
    <n v="0.19520015239613903"/>
    <n v="6189.1799999999967"/>
    <x v="1"/>
    <s v="Mercado"/>
    <s v="Aplicação de Curto Prazo"/>
  </r>
  <r>
    <d v="2021-02-13T00:00:00"/>
    <x v="1"/>
    <x v="1"/>
    <x v="3"/>
    <s v="FUN-616"/>
    <n v="46494.64"/>
    <n v="54417.33"/>
    <n v="0.17040007192226894"/>
    <n v="7922.6900000000023"/>
    <x v="1"/>
    <s v="Investimento"/>
    <s v="Aplicação de Curto Prazo"/>
  </r>
  <r>
    <d v="2023-08-13T00:00:00"/>
    <x v="2"/>
    <x v="10"/>
    <x v="7"/>
    <s v="AÇÕ-384"/>
    <n v="11762.32"/>
    <n v="11160.09"/>
    <n v="-5.119993334648263E-2"/>
    <n v="-602.22999999999956"/>
    <x v="2"/>
    <s v="Mercado"/>
    <s v="Aguardando rentabilidade"/>
  </r>
  <r>
    <d v="2025-09-18T00:00:00"/>
    <x v="3"/>
    <x v="3"/>
    <x v="0"/>
    <s v="REN-110"/>
    <n v="9170.7800000000007"/>
    <n v="9363.3700000000008"/>
    <n v="2.1000394731963926E-2"/>
    <n v="192.59000000000015"/>
    <x v="0"/>
    <s v="Banco"/>
    <s v="Investimento de Longo Prazo"/>
  </r>
  <r>
    <d v="2023-12-15T00:00:00"/>
    <x v="2"/>
    <x v="11"/>
    <x v="0"/>
    <s v="REN-279"/>
    <n v="3792.54"/>
    <n v="3443.25"/>
    <n v="-9.2099226375990759E-2"/>
    <n v="-349.28999999999996"/>
    <x v="0"/>
    <s v="Banco"/>
    <s v="Investimento de Longo Prazo"/>
  </r>
  <r>
    <d v="2022-12-16T00:00:00"/>
    <x v="0"/>
    <x v="11"/>
    <x v="0"/>
    <s v="REN-764"/>
    <n v="46379.28"/>
    <n v="48220.54"/>
    <n v="3.9700055714534638E-2"/>
    <n v="1841.260000000002"/>
    <x v="0"/>
    <s v="Banco"/>
    <s v="Investimento de Longo Prazo"/>
  </r>
  <r>
    <d v="2022-04-25T00:00:00"/>
    <x v="0"/>
    <x v="9"/>
    <x v="2"/>
    <s v="CRI-810"/>
    <n v="26713.06"/>
    <n v="29696.91"/>
    <n v="0.11170004484697742"/>
    <n v="2983.8499999999985"/>
    <x v="2"/>
    <s v="Cripto"/>
    <s v="Rendimento estável"/>
  </r>
  <r>
    <d v="2023-02-16T00:00:00"/>
    <x v="2"/>
    <x v="1"/>
    <x v="3"/>
    <s v="FUN-938"/>
    <n v="7324.43"/>
    <n v="7837.14"/>
    <n v="6.999998634706045E-2"/>
    <n v="512.71"/>
    <x v="0"/>
    <s v="Investimento"/>
    <s v="Aguardando rentabilidade"/>
  </r>
  <r>
    <d v="2022-04-24T00:00:00"/>
    <x v="0"/>
    <x v="9"/>
    <x v="1"/>
    <s v="TES-572"/>
    <n v="29725.63"/>
    <n v="31565.65"/>
    <n v="6.1900117844432577E-2"/>
    <n v="1840.0200000000004"/>
    <x v="0"/>
    <s v="Governo"/>
    <s v="Investimento de Longo Prazo"/>
  </r>
  <r>
    <d v="2023-12-23T00:00:00"/>
    <x v="2"/>
    <x v="11"/>
    <x v="3"/>
    <s v="FUN-731"/>
    <n v="20403.259999999998"/>
    <n v="22890.42"/>
    <n v="0.12190012772468714"/>
    <n v="2487.16"/>
    <x v="2"/>
    <s v="Investimento"/>
    <s v="Rendimento estável"/>
  </r>
  <r>
    <d v="2020-10-05T00:00:00"/>
    <x v="5"/>
    <x v="6"/>
    <x v="2"/>
    <s v="CRI-148"/>
    <n v="2620"/>
    <n v="3046.01"/>
    <n v="0.16259923664122145"/>
    <n v="426.01000000000022"/>
    <x v="1"/>
    <s v="Cripto"/>
    <s v="Aplicação de Curto Prazo"/>
  </r>
  <r>
    <d v="2024-04-28T00:00:00"/>
    <x v="4"/>
    <x v="9"/>
    <x v="3"/>
    <s v="FUN-833"/>
    <n v="29402.92"/>
    <n v="30570.22"/>
    <n v="3.9700138625687616E-2"/>
    <n v="1167.3000000000029"/>
    <x v="0"/>
    <s v="Investimento"/>
    <s v="Aguardando rentabilidade"/>
  </r>
  <r>
    <d v="2025-02-06T00:00:00"/>
    <x v="3"/>
    <x v="1"/>
    <x v="0"/>
    <s v="REN-624"/>
    <n v="45541.49"/>
    <n v="48688.41"/>
    <n v="6.9100066774275631E-2"/>
    <n v="3146.9200000000055"/>
    <x v="0"/>
    <s v="Banco"/>
    <s v="Investimento de Longo Prazo"/>
  </r>
  <r>
    <d v="2020-05-08T00:00:00"/>
    <x v="5"/>
    <x v="4"/>
    <x v="4"/>
    <s v="IMÓ-991"/>
    <n v="27083.53"/>
    <n v="28619.17"/>
    <n v="5.6700142115891076E-2"/>
    <n v="1535.6399999999994"/>
    <x v="0"/>
    <s v="Imobiliário"/>
    <s v="Aguardando rentabilidade"/>
  </r>
  <r>
    <d v="2025-05-31T00:00:00"/>
    <x v="3"/>
    <x v="4"/>
    <x v="5"/>
    <s v="ETF-706"/>
    <n v="41215.07"/>
    <n v="49235.519999999997"/>
    <n v="0.19459993638249304"/>
    <n v="8020.4499999999971"/>
    <x v="1"/>
    <s v="Bolsa"/>
    <s v="Aplicação de Curto Prazo"/>
  </r>
  <r>
    <d v="2021-11-16T00:00:00"/>
    <x v="1"/>
    <x v="8"/>
    <x v="1"/>
    <s v="TES-124"/>
    <n v="19947.560000000001"/>
    <n v="23572.03"/>
    <n v="0.1816999171828533"/>
    <n v="3624.4699999999975"/>
    <x v="1"/>
    <s v="Governo"/>
    <s v="Dividendos Recebidos"/>
  </r>
  <r>
    <d v="2021-04-13T00:00:00"/>
    <x v="1"/>
    <x v="9"/>
    <x v="2"/>
    <s v="CRI-895"/>
    <n v="42533.01"/>
    <n v="39738.589999999997"/>
    <n v="-6.5700029224360218E-2"/>
    <n v="-2794.4200000000055"/>
    <x v="2"/>
    <s v="Cripto"/>
    <s v="Aguardando rentabilidade"/>
  </r>
  <r>
    <d v="2021-11-10T00:00:00"/>
    <x v="1"/>
    <x v="8"/>
    <x v="2"/>
    <s v="CRI-525"/>
    <n v="18469.73"/>
    <n v="20562.349999999999"/>
    <n v="0.11329997785565891"/>
    <n v="2092.619999999999"/>
    <x v="2"/>
    <s v="Cripto"/>
    <s v="Rendimento estável"/>
  </r>
  <r>
    <d v="2025-09-28T00:00:00"/>
    <x v="3"/>
    <x v="3"/>
    <x v="3"/>
    <s v="FUN-228"/>
    <n v="15625.19"/>
    <n v="15456.44"/>
    <n v="-1.0799868673596929E-2"/>
    <n v="-168.75"/>
    <x v="0"/>
    <s v="Investimento"/>
    <s v="Aguardando rentabilidade"/>
  </r>
  <r>
    <d v="2022-02-03T00:00:00"/>
    <x v="0"/>
    <x v="1"/>
    <x v="4"/>
    <s v="IMÓ-109"/>
    <n v="27389"/>
    <n v="30831.8"/>
    <n v="0.12570009857972175"/>
    <n v="3442.7999999999993"/>
    <x v="2"/>
    <s v="Imobiliário"/>
    <s v="Rendimento estável"/>
  </r>
  <r>
    <d v="2023-01-07T00:00:00"/>
    <x v="2"/>
    <x v="0"/>
    <x v="0"/>
    <s v="REN-904"/>
    <n v="6478.53"/>
    <n v="6262.79"/>
    <n v="-3.330076421657379E-2"/>
    <n v="-215.73999999999978"/>
    <x v="0"/>
    <s v="Banco"/>
    <s v="Investimento de Longo Prazo"/>
  </r>
  <r>
    <d v="2023-11-22T00:00:00"/>
    <x v="2"/>
    <x v="8"/>
    <x v="3"/>
    <s v="FUN-866"/>
    <n v="22897.26"/>
    <n v="26725.68"/>
    <n v="0.16719991824349298"/>
    <n v="3828.4200000000019"/>
    <x v="1"/>
    <s v="Investimento"/>
    <s v="Aplicação de Curto Prazo"/>
  </r>
  <r>
    <d v="2024-05-06T00:00:00"/>
    <x v="4"/>
    <x v="4"/>
    <x v="1"/>
    <s v="TES-229"/>
    <n v="23805.03"/>
    <n v="24054.98"/>
    <n v="1.0499881747681088E-2"/>
    <n v="249.95000000000073"/>
    <x v="0"/>
    <s v="Governo"/>
    <s v="Investimento de Longo Prazo"/>
  </r>
  <r>
    <d v="2020-05-13T00:00:00"/>
    <x v="5"/>
    <x v="4"/>
    <x v="5"/>
    <s v="ETF-606"/>
    <n v="27094.63"/>
    <n v="26875.16"/>
    <n v="-8.1001290661655515E-3"/>
    <n v="-219.47000000000116"/>
    <x v="0"/>
    <s v="Bolsa"/>
    <s v="Aguardando rentabilidade"/>
  </r>
  <r>
    <d v="2022-05-10T00:00:00"/>
    <x v="0"/>
    <x v="4"/>
    <x v="3"/>
    <s v="FUN-826"/>
    <n v="40973.980000000003"/>
    <n v="48820.5"/>
    <n v="0.1915000690682232"/>
    <n v="7846.5199999999968"/>
    <x v="1"/>
    <s v="Investimento"/>
    <s v="Aplicação de Curto Prazo"/>
  </r>
  <r>
    <d v="2022-07-10T00:00:00"/>
    <x v="0"/>
    <x v="2"/>
    <x v="2"/>
    <s v="CRI-982"/>
    <n v="14505.71"/>
    <n v="15236.8"/>
    <n v="5.0400152767427459E-2"/>
    <n v="731.09000000000015"/>
    <x v="0"/>
    <s v="Cripto"/>
    <s v="Aguardando rentabilidade"/>
  </r>
  <r>
    <d v="2024-01-26T00:00:00"/>
    <x v="4"/>
    <x v="0"/>
    <x v="3"/>
    <s v="FUN-524"/>
    <n v="46132.54"/>
    <n v="43060.11"/>
    <n v="-6.6600061475045602E-2"/>
    <n v="-3072.4300000000003"/>
    <x v="2"/>
    <s v="Investimento"/>
    <s v="Aguardando rentabilidade"/>
  </r>
  <r>
    <d v="2022-06-06T00:00:00"/>
    <x v="0"/>
    <x v="7"/>
    <x v="3"/>
    <s v="FUN-953"/>
    <n v="29846.19"/>
    <n v="34973.769999999997"/>
    <n v="0.1718001527163098"/>
    <n v="5127.5799999999981"/>
    <x v="1"/>
    <s v="Investimento"/>
    <s v="Aplicação de Curto Prazo"/>
  </r>
  <r>
    <d v="2020-09-19T00:00:00"/>
    <x v="5"/>
    <x v="3"/>
    <x v="7"/>
    <s v="AÇÕ-680"/>
    <n v="17106.150000000001"/>
    <n v="19887.61"/>
    <n v="0.16260000058458501"/>
    <n v="2781.4599999999991"/>
    <x v="1"/>
    <s v="Mercado"/>
    <s v="Aplicação de Curto Prazo"/>
  </r>
  <r>
    <d v="2024-11-06T00:00:00"/>
    <x v="4"/>
    <x v="8"/>
    <x v="1"/>
    <s v="TES-928"/>
    <n v="20056.27"/>
    <n v="20862.53"/>
    <n v="4.0199897588135698E-2"/>
    <n v="806.2599999999984"/>
    <x v="0"/>
    <s v="Governo"/>
    <s v="Investimento de Longo Prazo"/>
  </r>
  <r>
    <d v="2023-10-19T00:00:00"/>
    <x v="2"/>
    <x v="6"/>
    <x v="3"/>
    <s v="FUN-262"/>
    <n v="48078.95"/>
    <n v="55598.5"/>
    <n v="0.15640004617405337"/>
    <n v="7519.5500000000029"/>
    <x v="1"/>
    <s v="Investimento"/>
    <s v="Aplicação de Curto Prazo"/>
  </r>
  <r>
    <d v="2020-09-04T00:00:00"/>
    <x v="5"/>
    <x v="3"/>
    <x v="6"/>
    <s v="POU-655"/>
    <n v="24422.47"/>
    <n v="27074.75"/>
    <n v="0.10859999009109229"/>
    <n v="2652.2799999999988"/>
    <x v="2"/>
    <s v="Banco"/>
    <s v="Rendimento estável"/>
  </r>
  <r>
    <d v="2024-06-09T00:00:00"/>
    <x v="4"/>
    <x v="7"/>
    <x v="2"/>
    <s v="CRI-581"/>
    <n v="14400.73"/>
    <n v="13824.7"/>
    <n v="-4.0000055552739264E-2"/>
    <n v="-576.02999999999884"/>
    <x v="0"/>
    <s v="Cripto"/>
    <s v="Aguardando rentabilidade"/>
  </r>
  <r>
    <d v="2021-11-30T00:00:00"/>
    <x v="1"/>
    <x v="8"/>
    <x v="3"/>
    <s v="FUN-520"/>
    <n v="8980.3799999999992"/>
    <n v="8790.89"/>
    <n v="-2.1100443411080579E-2"/>
    <n v="-189.48999999999978"/>
    <x v="0"/>
    <s v="Investimento"/>
    <s v="Aguardando rentabilidade"/>
  </r>
  <r>
    <d v="2024-04-17T00:00:00"/>
    <x v="4"/>
    <x v="9"/>
    <x v="0"/>
    <s v="REN-579"/>
    <n v="1765.71"/>
    <n v="1905.73"/>
    <n v="7.9299545225433379E-2"/>
    <n v="140.01999999999998"/>
    <x v="2"/>
    <s v="Banco"/>
    <s v="Rendimento estável"/>
  </r>
  <r>
    <d v="2020-06-04T00:00:00"/>
    <x v="5"/>
    <x v="7"/>
    <x v="4"/>
    <s v="IMÓ-311"/>
    <n v="40263.35"/>
    <n v="38391.1"/>
    <n v="-4.6500104934139856E-2"/>
    <n v="-1872.25"/>
    <x v="0"/>
    <s v="Imobiliário"/>
    <s v="Aguardando rentabilidade"/>
  </r>
  <r>
    <d v="2023-07-28T00:00:00"/>
    <x v="2"/>
    <x v="2"/>
    <x v="7"/>
    <s v="AÇÕ-787"/>
    <n v="23833.83"/>
    <n v="22527.74"/>
    <n v="-5.479983703836102E-2"/>
    <n v="-1306.0900000000001"/>
    <x v="2"/>
    <s v="Mercado"/>
    <s v="Aguardando rentabilidade"/>
  </r>
  <r>
    <d v="2022-10-26T00:00:00"/>
    <x v="0"/>
    <x v="6"/>
    <x v="7"/>
    <s v="AÇÕ-402"/>
    <n v="45873.05"/>
    <n v="43345.440000000002"/>
    <n v="-5.5100107797497667E-2"/>
    <n v="-2527.6100000000006"/>
    <x v="2"/>
    <s v="Mercado"/>
    <s v="Aguardando rentabilidade"/>
  </r>
  <r>
    <d v="2021-03-23T00:00:00"/>
    <x v="1"/>
    <x v="5"/>
    <x v="3"/>
    <s v="FUN-444"/>
    <n v="10940.18"/>
    <n v="12382.1"/>
    <n v="0.13180039085280132"/>
    <n v="1441.92"/>
    <x v="2"/>
    <s v="Investimento"/>
    <s v="Rendimento estável"/>
  </r>
  <r>
    <d v="2024-06-03T00:00:00"/>
    <x v="4"/>
    <x v="7"/>
    <x v="3"/>
    <s v="FUN-187"/>
    <n v="10714.24"/>
    <n v="12686.73"/>
    <n v="0.18409985215936919"/>
    <n v="1972.4899999999998"/>
    <x v="1"/>
    <s v="Investimento"/>
    <s v="Aplicação de Curto Prazo"/>
  </r>
  <r>
    <d v="2024-10-06T00:00:00"/>
    <x v="4"/>
    <x v="6"/>
    <x v="6"/>
    <s v="POU-836"/>
    <n v="27712.86"/>
    <n v="32712.26"/>
    <n v="0.18040000202072243"/>
    <n v="4999.3999999999978"/>
    <x v="1"/>
    <s v="Banco"/>
    <s v="Dividendos Recebidos"/>
  </r>
  <r>
    <d v="2024-03-29T00:00:00"/>
    <x v="4"/>
    <x v="5"/>
    <x v="3"/>
    <s v="FUN-168"/>
    <n v="14321.15"/>
    <n v="13914.43"/>
    <n v="-2.8399953914315497E-2"/>
    <n v="-406.71999999999935"/>
    <x v="0"/>
    <s v="Investimento"/>
    <s v="Aguardando rentabilidade"/>
  </r>
  <r>
    <d v="2023-03-09T00:00:00"/>
    <x v="2"/>
    <x v="5"/>
    <x v="1"/>
    <s v="TES-802"/>
    <n v="31759.599999999999"/>
    <n v="35926.46"/>
    <n v="0.13120001511354049"/>
    <n v="4166.8600000000006"/>
    <x v="2"/>
    <s v="Governo"/>
    <s v="Rendimento estável"/>
  </r>
  <r>
    <d v="2025-02-13T00:00:00"/>
    <x v="3"/>
    <x v="1"/>
    <x v="7"/>
    <s v="AÇÕ-782"/>
    <n v="47566.83"/>
    <n v="52423.4"/>
    <n v="0.10209992971993298"/>
    <n v="4856.57"/>
    <x v="2"/>
    <s v="Mercado"/>
    <s v="Rendimento estável"/>
  </r>
  <r>
    <d v="2023-09-01T00:00:00"/>
    <x v="2"/>
    <x v="3"/>
    <x v="7"/>
    <s v="AÇÕ-828"/>
    <n v="9788.98"/>
    <n v="11437.44"/>
    <n v="0.16839956767712275"/>
    <n v="1648.4600000000009"/>
    <x v="1"/>
    <s v="Mercado"/>
    <s v="Aplicação de Curto Prazo"/>
  </r>
  <r>
    <d v="2022-01-25T00:00:00"/>
    <x v="0"/>
    <x v="0"/>
    <x v="7"/>
    <s v="AÇÕ-382"/>
    <n v="38263.46"/>
    <n v="37869.35"/>
    <n v="-1.0299904922346295E-2"/>
    <n v="-394.11000000000058"/>
    <x v="0"/>
    <s v="Mercado"/>
    <s v="Aguardando rentabilidade"/>
  </r>
  <r>
    <d v="2023-12-25T00:00:00"/>
    <x v="2"/>
    <x v="11"/>
    <x v="6"/>
    <s v="POU-622"/>
    <n v="1102.71"/>
    <n v="1265.03"/>
    <n v="0.14720098666013723"/>
    <n v="162.31999999999994"/>
    <x v="2"/>
    <s v="Banco"/>
    <s v="Rendimento estável"/>
  </r>
  <r>
    <d v="2023-12-18T00:00:00"/>
    <x v="2"/>
    <x v="11"/>
    <x v="1"/>
    <s v="TES-997"/>
    <n v="26794.04"/>
    <n v="25304.29"/>
    <n v="-5.5600051354704257E-2"/>
    <n v="-1489.75"/>
    <x v="0"/>
    <s v="Governo"/>
    <s v="Investimento de Longo Prazo"/>
  </r>
  <r>
    <d v="2025-07-24T00:00:00"/>
    <x v="3"/>
    <x v="2"/>
    <x v="6"/>
    <s v="POU-663"/>
    <n v="10219.120000000001"/>
    <n v="10931.39"/>
    <n v="6.9699739312191131E-2"/>
    <n v="712.26999999999862"/>
    <x v="0"/>
    <s v="Banco"/>
    <s v="Investimento de Longo Prazo"/>
  </r>
  <r>
    <d v="2021-05-22T00:00:00"/>
    <x v="1"/>
    <x v="4"/>
    <x v="6"/>
    <s v="POU-283"/>
    <n v="37830.85"/>
    <n v="35417.24"/>
    <n v="-6.3800046787212045E-2"/>
    <n v="-2413.6100000000006"/>
    <x v="0"/>
    <s v="Banco"/>
    <s v="Investimento de Longo Prazo"/>
  </r>
  <r>
    <d v="2022-02-09T00:00:00"/>
    <x v="0"/>
    <x v="1"/>
    <x v="3"/>
    <s v="FUN-216"/>
    <n v="6833.59"/>
    <n v="7952.93"/>
    <n v="0.16379970118195561"/>
    <n v="1119.3400000000001"/>
    <x v="1"/>
    <s v="Investimento"/>
    <s v="Aplicação de Curto Prazo"/>
  </r>
  <r>
    <d v="2021-01-25T00:00:00"/>
    <x v="1"/>
    <x v="0"/>
    <x v="5"/>
    <s v="ETF-886"/>
    <n v="11289.25"/>
    <n v="13424.05"/>
    <n v="0.18910025023805827"/>
    <n v="2134.7999999999993"/>
    <x v="1"/>
    <s v="Bolsa"/>
    <s v="Aplicação de Curto Prazo"/>
  </r>
  <r>
    <d v="2023-08-20T00:00:00"/>
    <x v="2"/>
    <x v="10"/>
    <x v="1"/>
    <s v="TES-780"/>
    <n v="31968.85"/>
    <n v="33001.440000000002"/>
    <n v="3.2299879413867055E-2"/>
    <n v="1032.5900000000038"/>
    <x v="0"/>
    <s v="Governo"/>
    <s v="Investimento de Longo Prazo"/>
  </r>
  <r>
    <d v="2022-10-25T00:00:00"/>
    <x v="0"/>
    <x v="6"/>
    <x v="2"/>
    <s v="CRI-150"/>
    <n v="49276.42"/>
    <n v="44959.81"/>
    <n v="-8.7599910870148456E-2"/>
    <n v="-4316.6100000000006"/>
    <x v="2"/>
    <s v="Cripto"/>
    <s v="Aguardando rentabilidade"/>
  </r>
  <r>
    <d v="2023-04-13T00:00:00"/>
    <x v="2"/>
    <x v="9"/>
    <x v="6"/>
    <s v="POU-323"/>
    <n v="17745.84"/>
    <n v="19323.45"/>
    <n v="8.8900271838357636E-2"/>
    <n v="1577.6100000000006"/>
    <x v="2"/>
    <s v="Banco"/>
    <s v="Rendimento estável"/>
  </r>
  <r>
    <d v="2024-03-31T00:00:00"/>
    <x v="4"/>
    <x v="5"/>
    <x v="1"/>
    <s v="TES-282"/>
    <n v="35148.57"/>
    <n v="32399.95"/>
    <n v="-7.8200051950904376E-2"/>
    <n v="-2748.619999999999"/>
    <x v="0"/>
    <s v="Governo"/>
    <s v="Investimento de Longo Prazo"/>
  </r>
  <r>
    <d v="2022-01-25T00:00:00"/>
    <x v="0"/>
    <x v="0"/>
    <x v="4"/>
    <s v="IMÓ-681"/>
    <n v="1441.99"/>
    <n v="1528.37"/>
    <n v="5.99033280397228E-2"/>
    <n v="86.379999999999882"/>
    <x v="0"/>
    <s v="Imobiliário"/>
    <s v="Aguardando rentabilidade"/>
  </r>
  <r>
    <d v="2022-08-16T00:00:00"/>
    <x v="0"/>
    <x v="10"/>
    <x v="2"/>
    <s v="CRI-378"/>
    <n v="37660.449999999997"/>
    <n v="35818.85"/>
    <n v="-4.8900106079454671E-2"/>
    <n v="-1841.5999999999985"/>
    <x v="0"/>
    <s v="Cripto"/>
    <s v="Aguardando rentabilidade"/>
  </r>
  <r>
    <d v="2022-04-14T00:00:00"/>
    <x v="0"/>
    <x v="9"/>
    <x v="4"/>
    <s v="IMÓ-128"/>
    <n v="21071.05"/>
    <n v="20200.82"/>
    <n v="-4.1299792843735819E-2"/>
    <n v="-870.22999999999956"/>
    <x v="0"/>
    <s v="Imobiliário"/>
    <s v="Aguardando rentabilidade"/>
  </r>
  <r>
    <d v="2025-08-21T00:00:00"/>
    <x v="3"/>
    <x v="10"/>
    <x v="6"/>
    <s v="POU-599"/>
    <n v="42016.38"/>
    <n v="46663.39"/>
    <n v="0.11059996125320655"/>
    <n v="4647.010000000002"/>
    <x v="2"/>
    <s v="Banco"/>
    <s v="Rendimento estável"/>
  </r>
  <r>
    <d v="2024-05-12T00:00:00"/>
    <x v="4"/>
    <x v="4"/>
    <x v="4"/>
    <s v="IMÓ-192"/>
    <n v="39558.620000000003"/>
    <n v="39198.639999999999"/>
    <n v="-9.0999129898869865E-3"/>
    <n v="-359.9800000000032"/>
    <x v="0"/>
    <s v="Imobiliário"/>
    <s v="Aguardando rentabilidade"/>
  </r>
  <r>
    <d v="2022-11-02T00:00:00"/>
    <x v="0"/>
    <x v="8"/>
    <x v="4"/>
    <s v="IMÓ-479"/>
    <n v="42428.9"/>
    <n v="43871.48"/>
    <n v="3.3999938721013312E-2"/>
    <n v="1442.5800000000017"/>
    <x v="0"/>
    <s v="Imobiliário"/>
    <s v="Aguardando rentabilidade"/>
  </r>
  <r>
    <d v="2023-03-11T00:00:00"/>
    <x v="2"/>
    <x v="5"/>
    <x v="4"/>
    <s v="IMÓ-973"/>
    <n v="28305.59"/>
    <n v="31008.77"/>
    <n v="9.5499864161107409E-2"/>
    <n v="2703.1800000000003"/>
    <x v="2"/>
    <s v="Imobiliário"/>
    <s v="Rendimento estável"/>
  </r>
  <r>
    <d v="2021-01-19T00:00:00"/>
    <x v="1"/>
    <x v="0"/>
    <x v="3"/>
    <s v="FUN-677"/>
    <n v="11855.91"/>
    <n v="13834.66"/>
    <n v="0.16689988368670139"/>
    <n v="1978.75"/>
    <x v="1"/>
    <s v="Investimento"/>
    <s v="Aplicação de Curto Prazo"/>
  </r>
  <r>
    <d v="2024-03-09T00:00:00"/>
    <x v="4"/>
    <x v="5"/>
    <x v="6"/>
    <s v="POU-629"/>
    <n v="9116.23"/>
    <n v="9787.18"/>
    <n v="7.3599503303448985E-2"/>
    <n v="670.95000000000073"/>
    <x v="2"/>
    <s v="Banco"/>
    <s v="Rendimento estável"/>
  </r>
  <r>
    <d v="2023-05-15T00:00:00"/>
    <x v="2"/>
    <x v="4"/>
    <x v="7"/>
    <s v="AÇÕ-626"/>
    <n v="34334.15"/>
    <n v="36936.68"/>
    <n v="7.5800041649494707E-2"/>
    <n v="2602.5299999999988"/>
    <x v="2"/>
    <s v="Mercado"/>
    <s v="Rendimento estável"/>
  </r>
  <r>
    <d v="2023-01-22T00:00:00"/>
    <x v="2"/>
    <x v="0"/>
    <x v="2"/>
    <s v="CRI-815"/>
    <n v="10656.11"/>
    <n v="11704.67"/>
    <n v="9.8399885136320794E-2"/>
    <n v="1048.5599999999995"/>
    <x v="2"/>
    <s v="Cripto"/>
    <s v="Rendimento estável"/>
  </r>
  <r>
    <d v="2022-07-24T00:00:00"/>
    <x v="0"/>
    <x v="2"/>
    <x v="0"/>
    <s v="REN-469"/>
    <n v="34047.21"/>
    <n v="35429.53"/>
    <n v="4.0600096160595824E-2"/>
    <n v="1382.3199999999997"/>
    <x v="0"/>
    <s v="Banco"/>
    <s v="Investimento de Longo Prazo"/>
  </r>
  <r>
    <d v="2023-02-19T00:00:00"/>
    <x v="2"/>
    <x v="1"/>
    <x v="4"/>
    <s v="IMÓ-928"/>
    <n v="39944.400000000001"/>
    <n v="41314.49"/>
    <n v="3.429992689838867E-2"/>
    <n v="1370.0899999999965"/>
    <x v="0"/>
    <s v="Imobiliário"/>
    <s v="Aguardando rentabilidade"/>
  </r>
  <r>
    <d v="2020-05-15T00:00:00"/>
    <x v="5"/>
    <x v="4"/>
    <x v="1"/>
    <s v="TES-150"/>
    <n v="49814.9"/>
    <n v="58582.32"/>
    <n v="0.17599995182164369"/>
    <n v="8767.4199999999983"/>
    <x v="1"/>
    <s v="Governo"/>
    <s v="Dividendos Recebidos"/>
  </r>
  <r>
    <d v="2022-11-07T00:00:00"/>
    <x v="0"/>
    <x v="8"/>
    <x v="1"/>
    <s v="TES-935"/>
    <n v="1082.27"/>
    <n v="1071.23"/>
    <n v="-1.020078169033602E-2"/>
    <n v="-11.039999999999964"/>
    <x v="0"/>
    <s v="Governo"/>
    <s v="Investimento de Longo Prazo"/>
  </r>
  <r>
    <d v="2020-01-29T00:00:00"/>
    <x v="5"/>
    <x v="0"/>
    <x v="3"/>
    <s v="FUN-967"/>
    <n v="16039.42"/>
    <n v="15420.3"/>
    <n v="-3.8599899497612805E-2"/>
    <n v="-619.1200000000008"/>
    <x v="0"/>
    <s v="Investimento"/>
    <s v="Aguardando rentabilidade"/>
  </r>
  <r>
    <d v="2024-08-19T00:00:00"/>
    <x v="4"/>
    <x v="10"/>
    <x v="1"/>
    <s v="TES-430"/>
    <n v="42449.75"/>
    <n v="40789.96"/>
    <n v="-3.9100112485939281E-2"/>
    <n v="-1659.7900000000009"/>
    <x v="0"/>
    <s v="Governo"/>
    <s v="Investimento de Longo Prazo"/>
  </r>
  <r>
    <d v="2020-07-29T00:00:00"/>
    <x v="5"/>
    <x v="2"/>
    <x v="0"/>
    <s v="REN-585"/>
    <n v="2789.24"/>
    <n v="2580.0500000000002"/>
    <n v="-7.4998924438198084E-2"/>
    <n v="-209.1899999999996"/>
    <x v="0"/>
    <s v="Banco"/>
    <s v="Investimento de Longo Prazo"/>
  </r>
  <r>
    <d v="2020-09-05T00:00:00"/>
    <x v="5"/>
    <x v="3"/>
    <x v="7"/>
    <s v="AÇÕ-681"/>
    <n v="49612.56"/>
    <n v="47151.78"/>
    <n v="-4.9599940015189678E-2"/>
    <n v="-2460.7799999999988"/>
    <x v="0"/>
    <s v="Mercado"/>
    <s v="Aguardando rentabilidade"/>
  </r>
  <r>
    <d v="2024-01-09T00:00:00"/>
    <x v="4"/>
    <x v="0"/>
    <x v="2"/>
    <s v="CRI-125"/>
    <n v="16395.79"/>
    <n v="18076.36"/>
    <n v="0.10250009301168163"/>
    <n v="1680.5699999999997"/>
    <x v="2"/>
    <s v="Cripto"/>
    <s v="Rendimento estável"/>
  </r>
  <r>
    <d v="2022-07-02T00:00:00"/>
    <x v="0"/>
    <x v="2"/>
    <x v="4"/>
    <s v="IMÓ-664"/>
    <n v="15733.84"/>
    <n v="16797.45"/>
    <n v="6.7600153554377096E-2"/>
    <n v="1063.6100000000006"/>
    <x v="0"/>
    <s v="Imobiliário"/>
    <s v="Aguardando rentabilidade"/>
  </r>
  <r>
    <d v="2023-12-31T00:00:00"/>
    <x v="2"/>
    <x v="11"/>
    <x v="6"/>
    <s v="POU-229"/>
    <n v="41577.660000000003"/>
    <n v="40367.75"/>
    <n v="-2.9100002260829577E-2"/>
    <n v="-1209.9100000000035"/>
    <x v="0"/>
    <s v="Banco"/>
    <s v="Investimento de Longo Prazo"/>
  </r>
  <r>
    <d v="2020-02-16T00:00:00"/>
    <x v="5"/>
    <x v="1"/>
    <x v="5"/>
    <s v="ETF-598"/>
    <n v="3324.01"/>
    <n v="3127.89"/>
    <n v="-5.9001025869356689E-2"/>
    <n v="-196.12000000000035"/>
    <x v="2"/>
    <s v="Bolsa"/>
    <s v="Aguardando rentabilidade"/>
  </r>
  <r>
    <d v="2021-09-15T00:00:00"/>
    <x v="1"/>
    <x v="3"/>
    <x v="6"/>
    <s v="POU-751"/>
    <n v="25474.84"/>
    <n v="26040.38"/>
    <n v="2.2199943159603785E-2"/>
    <n v="565.54000000000087"/>
    <x v="0"/>
    <s v="Banco"/>
    <s v="Investimento de Longo Prazo"/>
  </r>
  <r>
    <d v="2023-11-16T00:00:00"/>
    <x v="2"/>
    <x v="8"/>
    <x v="4"/>
    <s v="IMÓ-240"/>
    <n v="5306.98"/>
    <n v="6312.12"/>
    <n v="0.18939962087665685"/>
    <n v="1005.1400000000003"/>
    <x v="1"/>
    <s v="Imobiliário"/>
    <s v="Aplicação de Curto Prazo"/>
  </r>
  <r>
    <d v="2021-02-15T00:00:00"/>
    <x v="1"/>
    <x v="1"/>
    <x v="0"/>
    <s v="REN-577"/>
    <n v="10248.91"/>
    <n v="9986.5400000000009"/>
    <n v="-2.5599795490447178E-2"/>
    <n v="-262.36999999999898"/>
    <x v="0"/>
    <s v="Banco"/>
    <s v="Investimento de Longo Prazo"/>
  </r>
  <r>
    <d v="2020-05-09T00:00:00"/>
    <x v="5"/>
    <x v="4"/>
    <x v="4"/>
    <s v="IMÓ-396"/>
    <n v="21876.86"/>
    <n v="21830.92"/>
    <n v="-2.099935731179078E-3"/>
    <n v="-45.940000000002328"/>
    <x v="0"/>
    <s v="Imobiliário"/>
    <s v="Aguardando rentabilidade"/>
  </r>
  <r>
    <d v="2024-12-21T00:00:00"/>
    <x v="4"/>
    <x v="11"/>
    <x v="5"/>
    <s v="ETF-522"/>
    <n v="43719.43"/>
    <n v="47671.67"/>
    <n v="9.040008069638597E-2"/>
    <n v="3952.239999999998"/>
    <x v="2"/>
    <s v="Bolsa"/>
    <s v="Rendimento estável"/>
  </r>
  <r>
    <d v="2023-04-03T00:00:00"/>
    <x v="2"/>
    <x v="9"/>
    <x v="2"/>
    <s v="CRI-311"/>
    <n v="15333.89"/>
    <n v="14038.18"/>
    <n v="-8.4499758378337078E-2"/>
    <n v="-1295.7099999999991"/>
    <x v="2"/>
    <s v="Cripto"/>
    <s v="Aguardando rentabilidade"/>
  </r>
  <r>
    <d v="2022-07-01T00:00:00"/>
    <x v="0"/>
    <x v="2"/>
    <x v="0"/>
    <s v="REN-529"/>
    <n v="17418.5"/>
    <n v="18247.62"/>
    <n v="4.7599965553865087E-2"/>
    <n v="829.11999999999898"/>
    <x v="0"/>
    <s v="Banco"/>
    <s v="Investimento de Longo Prazo"/>
  </r>
  <r>
    <d v="2023-03-12T00:00:00"/>
    <x v="2"/>
    <x v="5"/>
    <x v="6"/>
    <s v="POU-818"/>
    <n v="36473.1"/>
    <n v="39128.339999999997"/>
    <n v="7.2799953938656112E-2"/>
    <n v="2655.239999999998"/>
    <x v="2"/>
    <s v="Banco"/>
    <s v="Rendimento estável"/>
  </r>
  <r>
    <d v="2025-08-20T00:00:00"/>
    <x v="3"/>
    <x v="10"/>
    <x v="1"/>
    <s v="TES-744"/>
    <n v="49201.08"/>
    <n v="53329.05"/>
    <n v="8.3899987561248682E-2"/>
    <n v="4127.9700000000012"/>
    <x v="2"/>
    <s v="Governo"/>
    <s v="Rendimento estável"/>
  </r>
  <r>
    <d v="2023-12-12T00:00:00"/>
    <x v="2"/>
    <x v="11"/>
    <x v="7"/>
    <s v="AÇÕ-357"/>
    <n v="14077.22"/>
    <n v="15791.83"/>
    <n v="0.12180032705321084"/>
    <n v="1714.6100000000006"/>
    <x v="2"/>
    <s v="Mercado"/>
    <s v="Rendimento estável"/>
  </r>
  <r>
    <d v="2022-05-04T00:00:00"/>
    <x v="0"/>
    <x v="4"/>
    <x v="7"/>
    <s v="AÇÕ-855"/>
    <n v="42390.879999999997"/>
    <n v="38240.81"/>
    <n v="-9.7900067184262279E-2"/>
    <n v="-4150.07"/>
    <x v="2"/>
    <s v="Mercado"/>
    <s v="Aguardando rentabilidade"/>
  </r>
  <r>
    <d v="2021-10-27T00:00:00"/>
    <x v="1"/>
    <x v="6"/>
    <x v="5"/>
    <s v="ETF-687"/>
    <n v="49716.5"/>
    <n v="51541.1"/>
    <n v="3.6700089507507541E-2"/>
    <n v="1824.5999999999985"/>
    <x v="0"/>
    <s v="Bolsa"/>
    <s v="Aguardando rentabilidade"/>
  </r>
  <r>
    <d v="2022-05-26T00:00:00"/>
    <x v="0"/>
    <x v="4"/>
    <x v="3"/>
    <s v="FUN-694"/>
    <n v="22443.79"/>
    <n v="25352.51"/>
    <n v="0.12960021458051413"/>
    <n v="2908.7199999999975"/>
    <x v="2"/>
    <s v="Investimento"/>
    <s v="Rendimento estável"/>
  </r>
  <r>
    <d v="2024-11-22T00:00:00"/>
    <x v="4"/>
    <x v="8"/>
    <x v="3"/>
    <s v="FUN-457"/>
    <n v="17839.59"/>
    <n v="16949.39"/>
    <n v="-4.9900249949690591E-2"/>
    <n v="-890.20000000000073"/>
    <x v="0"/>
    <s v="Investimento"/>
    <s v="Aguardando rentabilidade"/>
  </r>
  <r>
    <d v="2025-01-20T00:00:00"/>
    <x v="3"/>
    <x v="0"/>
    <x v="5"/>
    <s v="ETF-558"/>
    <n v="43427.15"/>
    <n v="49163.88"/>
    <n v="0.132100080249337"/>
    <n v="5736.7299999999959"/>
    <x v="2"/>
    <s v="Bolsa"/>
    <s v="Rendimento estável"/>
  </r>
  <r>
    <d v="2023-10-09T00:00:00"/>
    <x v="2"/>
    <x v="6"/>
    <x v="5"/>
    <s v="ETF-243"/>
    <n v="43783.86"/>
    <n v="50128.14"/>
    <n v="0.14489996998894111"/>
    <n v="6344.2799999999988"/>
    <x v="2"/>
    <s v="Bolsa"/>
    <s v="Rendimento estável"/>
  </r>
  <r>
    <d v="2023-02-18T00:00:00"/>
    <x v="2"/>
    <x v="1"/>
    <x v="6"/>
    <s v="POU-576"/>
    <n v="34983.18"/>
    <n v="33125.57"/>
    <n v="-5.3100089814590912E-2"/>
    <n v="-1857.6100000000006"/>
    <x v="0"/>
    <s v="Banco"/>
    <s v="Investimento de Longo Prazo"/>
  </r>
  <r>
    <d v="2025-07-31T00:00:00"/>
    <x v="3"/>
    <x v="2"/>
    <x v="3"/>
    <s v="FUN-247"/>
    <n v="31529.43"/>
    <n v="36060.21"/>
    <n v="0.14370002883020716"/>
    <n v="4530.7799999999988"/>
    <x v="2"/>
    <s v="Investimento"/>
    <s v="Rendimento estável"/>
  </r>
  <r>
    <d v="2024-11-25T00:00:00"/>
    <x v="4"/>
    <x v="8"/>
    <x v="3"/>
    <s v="FUN-716"/>
    <n v="39728.339999999997"/>
    <n v="42644.4"/>
    <n v="7.3399996073332169E-2"/>
    <n v="2916.0600000000049"/>
    <x v="2"/>
    <s v="Investimento"/>
    <s v="Rendimento estável"/>
  </r>
  <r>
    <d v="2022-02-02T00:00:00"/>
    <x v="0"/>
    <x v="1"/>
    <x v="6"/>
    <s v="POU-845"/>
    <n v="49296.1"/>
    <n v="45662.98"/>
    <n v="-7.3699947866058282E-2"/>
    <n v="-3633.1199999999953"/>
    <x v="0"/>
    <s v="Banco"/>
    <s v="Investimento de Longo Prazo"/>
  </r>
  <r>
    <d v="2021-04-27T00:00:00"/>
    <x v="1"/>
    <x v="9"/>
    <x v="4"/>
    <s v="IMÓ-980"/>
    <n v="18035.16"/>
    <n v="16779.91"/>
    <n v="-6.9600158800919978E-2"/>
    <n v="-1255.25"/>
    <x v="2"/>
    <s v="Imobiliário"/>
    <s v="Aguardando rentabilidade"/>
  </r>
  <r>
    <d v="2022-01-23T00:00:00"/>
    <x v="0"/>
    <x v="0"/>
    <x v="1"/>
    <s v="TES-788"/>
    <n v="21082.43"/>
    <n v="20310.810000000001"/>
    <n v="-3.6600145239424439E-2"/>
    <n v="-771.61999999999898"/>
    <x v="0"/>
    <s v="Governo"/>
    <s v="Investimento de Longo Prazo"/>
  </r>
  <r>
    <d v="2025-09-04T00:00:00"/>
    <x v="3"/>
    <x v="3"/>
    <x v="1"/>
    <s v="TES-951"/>
    <n v="10965.04"/>
    <n v="12849.93"/>
    <n v="0.17189996570919935"/>
    <n v="1884.8899999999994"/>
    <x v="1"/>
    <s v="Governo"/>
    <s v="Dividendos Recebidos"/>
  </r>
  <r>
    <d v="2020-10-02T00:00:00"/>
    <x v="5"/>
    <x v="6"/>
    <x v="2"/>
    <s v="CRI-627"/>
    <n v="26651.34"/>
    <n v="26744.62"/>
    <n v="3.5000116316852674E-3"/>
    <n v="93.279999999998836"/>
    <x v="0"/>
    <s v="Cripto"/>
    <s v="Aguardando rentabilidade"/>
  </r>
  <r>
    <d v="2025-03-27T00:00:00"/>
    <x v="3"/>
    <x v="5"/>
    <x v="3"/>
    <s v="FUN-185"/>
    <n v="39772.76"/>
    <n v="42978.44"/>
    <n v="8.0599887963520758E-2"/>
    <n v="3205.6800000000003"/>
    <x v="2"/>
    <s v="Investimento"/>
    <s v="Rendimento estável"/>
  </r>
  <r>
    <d v="2021-01-28T00:00:00"/>
    <x v="1"/>
    <x v="0"/>
    <x v="0"/>
    <s v="REN-650"/>
    <n v="13427.15"/>
    <n v="14166.99"/>
    <n v="5.5100300510532774E-2"/>
    <n v="739.84000000000015"/>
    <x v="0"/>
    <s v="Banco"/>
    <s v="Investimento de Longo Prazo"/>
  </r>
  <r>
    <d v="2023-10-30T00:00:00"/>
    <x v="2"/>
    <x v="6"/>
    <x v="7"/>
    <s v="AÇÕ-381"/>
    <n v="3638.23"/>
    <n v="3953.66"/>
    <n v="8.6698751865604939E-2"/>
    <n v="315.42999999999984"/>
    <x v="2"/>
    <s v="Mercado"/>
    <s v="Rendimento estável"/>
  </r>
  <r>
    <d v="2024-06-16T00:00:00"/>
    <x v="4"/>
    <x v="7"/>
    <x v="6"/>
    <s v="POU-972"/>
    <n v="39036.78"/>
    <n v="46200.03"/>
    <n v="0.18350002228667425"/>
    <n v="7163.25"/>
    <x v="1"/>
    <s v="Banco"/>
    <s v="Dividendos Recebidos"/>
  </r>
  <r>
    <d v="2022-03-24T00:00:00"/>
    <x v="0"/>
    <x v="5"/>
    <x v="4"/>
    <s v="IMÓ-865"/>
    <n v="47720.160000000003"/>
    <n v="43348.99"/>
    <n v="-9.1600070075205223E-2"/>
    <n v="-4371.1700000000055"/>
    <x v="2"/>
    <s v="Imobiliário"/>
    <s v="Aguardando rentabilidade"/>
  </r>
  <r>
    <d v="2023-12-07T00:00:00"/>
    <x v="2"/>
    <x v="11"/>
    <x v="1"/>
    <s v="TES-809"/>
    <n v="2294.9899999999998"/>
    <n v="2498.79"/>
    <n v="8.8802129856775061E-2"/>
    <n v="203.80000000000018"/>
    <x v="2"/>
    <s v="Governo"/>
    <s v="Rendimento estável"/>
  </r>
  <r>
    <d v="2022-08-23T00:00:00"/>
    <x v="0"/>
    <x v="10"/>
    <x v="0"/>
    <s v="REN-738"/>
    <n v="41831.120000000003"/>
    <n v="44462.3"/>
    <n v="6.2900061007211863E-2"/>
    <n v="2631.1800000000003"/>
    <x v="0"/>
    <s v="Banco"/>
    <s v="Investimento de Longo Prazo"/>
  </r>
  <r>
    <d v="2021-11-03T00:00:00"/>
    <x v="1"/>
    <x v="8"/>
    <x v="0"/>
    <s v="REN-358"/>
    <n v="45323.55"/>
    <n v="45867.43"/>
    <n v="1.1999942634678823E-2"/>
    <n v="543.87999999999738"/>
    <x v="0"/>
    <s v="Banco"/>
    <s v="Investimento de Longo Prazo"/>
  </r>
  <r>
    <d v="2024-11-20T00:00:00"/>
    <x v="4"/>
    <x v="8"/>
    <x v="0"/>
    <s v="REN-176"/>
    <n v="14829.62"/>
    <n v="14602.73"/>
    <n v="-1.5299785159700735E-2"/>
    <n v="-226.89000000000124"/>
    <x v="0"/>
    <s v="Banco"/>
    <s v="Investimento de Longo Prazo"/>
  </r>
  <r>
    <d v="2024-08-22T00:00:00"/>
    <x v="4"/>
    <x v="10"/>
    <x v="1"/>
    <s v="TES-609"/>
    <n v="14365.39"/>
    <n v="13460.37"/>
    <n v="-6.3000029933054286E-2"/>
    <n v="-905.01999999999862"/>
    <x v="0"/>
    <s v="Governo"/>
    <s v="Investimento de Longo Prazo"/>
  </r>
  <r>
    <d v="2022-03-28T00:00:00"/>
    <x v="0"/>
    <x v="5"/>
    <x v="2"/>
    <s v="CRI-633"/>
    <n v="20859.72"/>
    <n v="22319.9"/>
    <n v="6.9999980824287197E-2"/>
    <n v="1460.1800000000003"/>
    <x v="0"/>
    <s v="Cripto"/>
    <s v="Aguardando rentabilidade"/>
  </r>
  <r>
    <d v="2021-12-22T00:00:00"/>
    <x v="1"/>
    <x v="11"/>
    <x v="0"/>
    <s v="REN-609"/>
    <n v="34884.400000000001"/>
    <n v="33862.29"/>
    <n v="-2.9299916294962806E-2"/>
    <n v="-1022.1100000000006"/>
    <x v="0"/>
    <s v="Banco"/>
    <s v="Investimento de Longo Prazo"/>
  </r>
  <r>
    <d v="2020-06-28T00:00:00"/>
    <x v="5"/>
    <x v="7"/>
    <x v="2"/>
    <s v="CRI-682"/>
    <n v="29952.78"/>
    <n v="29542.43"/>
    <n v="-1.3699896971165901E-2"/>
    <n v="-410.34999999999854"/>
    <x v="0"/>
    <s v="Cripto"/>
    <s v="Aguardando rentabilidade"/>
  </r>
  <r>
    <d v="2024-10-14T00:00:00"/>
    <x v="4"/>
    <x v="6"/>
    <x v="0"/>
    <s v="REN-371"/>
    <n v="33853"/>
    <n v="30978.880000000001"/>
    <n v="-8.4900008861843818E-2"/>
    <n v="-2874.119999999999"/>
    <x v="0"/>
    <s v="Banco"/>
    <s v="Investimento de Longo Prazo"/>
  </r>
  <r>
    <d v="2024-12-07T00:00:00"/>
    <x v="4"/>
    <x v="11"/>
    <x v="6"/>
    <s v="POU-466"/>
    <n v="19583.48"/>
    <n v="19111.52"/>
    <n v="-2.4099904613480296E-2"/>
    <n v="-471.95999999999913"/>
    <x v="0"/>
    <s v="Banco"/>
    <s v="Investimento de Longo Prazo"/>
  </r>
  <r>
    <d v="2024-07-18T00:00:00"/>
    <x v="4"/>
    <x v="2"/>
    <x v="1"/>
    <s v="TES-827"/>
    <n v="13425.25"/>
    <n v="13951.52"/>
    <n v="3.9200014897301759E-2"/>
    <n v="526.27000000000044"/>
    <x v="0"/>
    <s v="Governo"/>
    <s v="Investimento de Longo Prazo"/>
  </r>
  <r>
    <d v="2024-10-12T00:00:00"/>
    <x v="4"/>
    <x v="6"/>
    <x v="2"/>
    <s v="CRI-337"/>
    <n v="7482.87"/>
    <n v="7219.47"/>
    <n v="-3.520039770836586E-2"/>
    <n v="-263.39999999999964"/>
    <x v="0"/>
    <s v="Cripto"/>
    <s v="Aguardando rentabilidade"/>
  </r>
  <r>
    <d v="2022-03-28T00:00:00"/>
    <x v="0"/>
    <x v="5"/>
    <x v="1"/>
    <s v="TES-305"/>
    <n v="23870.51"/>
    <n v="21858.23"/>
    <n v="-8.4299832722467979E-2"/>
    <n v="-2012.2799999999988"/>
    <x v="0"/>
    <s v="Governo"/>
    <s v="Investimento de Longo Prazo"/>
  </r>
  <r>
    <d v="2023-08-30T00:00:00"/>
    <x v="2"/>
    <x v="10"/>
    <x v="0"/>
    <s v="REN-233"/>
    <n v="13387.25"/>
    <n v="13306.93"/>
    <n v="-5.9997385572092632E-3"/>
    <n v="-80.319999999999709"/>
    <x v="0"/>
    <s v="Banco"/>
    <s v="Investimento de Longo Prazo"/>
  </r>
  <r>
    <d v="2024-07-01T00:00:00"/>
    <x v="4"/>
    <x v="2"/>
    <x v="7"/>
    <s v="AÇÕ-300"/>
    <n v="10246.89"/>
    <n v="10338.09"/>
    <n v="8.9002614451800244E-3"/>
    <n v="91.200000000000728"/>
    <x v="0"/>
    <s v="Mercado"/>
    <s v="Aguardando rentabilidade"/>
  </r>
  <r>
    <d v="2023-06-17T00:00:00"/>
    <x v="2"/>
    <x v="7"/>
    <x v="3"/>
    <s v="FUN-771"/>
    <n v="2064.9299999999998"/>
    <n v="2079.38"/>
    <n v="6.9978159065926084E-3"/>
    <n v="14.450000000000273"/>
    <x v="0"/>
    <s v="Investimento"/>
    <s v="Aguardando rentabilidade"/>
  </r>
  <r>
    <d v="2020-05-03T00:00:00"/>
    <x v="5"/>
    <x v="4"/>
    <x v="6"/>
    <s v="POU-328"/>
    <n v="20296.23"/>
    <n v="18741.54"/>
    <n v="-7.6599939988855004E-2"/>
    <n v="-1554.6899999999987"/>
    <x v="0"/>
    <s v="Banco"/>
    <s v="Investimento de Longo Prazo"/>
  </r>
  <r>
    <d v="2024-06-25T00:00:00"/>
    <x v="4"/>
    <x v="7"/>
    <x v="5"/>
    <s v="ETF-313"/>
    <n v="26771.07"/>
    <n v="30701.06"/>
    <n v="0.14679988509984851"/>
    <n v="3929.9900000000016"/>
    <x v="2"/>
    <s v="Bolsa"/>
    <s v="Rendimento estável"/>
  </r>
  <r>
    <d v="2020-03-06T00:00:00"/>
    <x v="5"/>
    <x v="5"/>
    <x v="4"/>
    <s v="IMÓ-352"/>
    <n v="47051.199999999997"/>
    <n v="46637.15"/>
    <n v="-8.7999880980717954E-3"/>
    <n v="-414.04999999999563"/>
    <x v="0"/>
    <s v="Imobiliário"/>
    <s v="Aguardando rentabilidade"/>
  </r>
  <r>
    <d v="2021-08-17T00:00:00"/>
    <x v="1"/>
    <x v="10"/>
    <x v="1"/>
    <s v="TES-101"/>
    <n v="737.81"/>
    <n v="884.78"/>
    <n v="0.19919762540491459"/>
    <n v="146.97000000000003"/>
    <x v="1"/>
    <s v="Governo"/>
    <s v="Dividendos Recebidos"/>
  </r>
  <r>
    <d v="2020-08-26T00:00:00"/>
    <x v="5"/>
    <x v="10"/>
    <x v="6"/>
    <s v="POU-546"/>
    <n v="25176.77"/>
    <n v="27593.74"/>
    <n v="9.600000317753235E-2"/>
    <n v="2416.9700000000012"/>
    <x v="2"/>
    <s v="Banco"/>
    <s v="Rendimento estável"/>
  </r>
  <r>
    <d v="2022-10-02T00:00:00"/>
    <x v="0"/>
    <x v="6"/>
    <x v="7"/>
    <s v="AÇÕ-484"/>
    <n v="15862.45"/>
    <n v="14755.25"/>
    <n v="-6.9800062411544281E-2"/>
    <n v="-1107.2000000000007"/>
    <x v="2"/>
    <s v="Mercado"/>
    <s v="Aguardando rentabilidade"/>
  </r>
  <r>
    <d v="2024-01-07T00:00:00"/>
    <x v="4"/>
    <x v="0"/>
    <x v="0"/>
    <s v="REN-944"/>
    <n v="39584.82"/>
    <n v="37716.42"/>
    <n v="-4.7199911481219353E-2"/>
    <n v="-1868.4000000000015"/>
    <x v="0"/>
    <s v="Banco"/>
    <s v="Investimento de Longo Prazo"/>
  </r>
  <r>
    <d v="2022-11-04T00:00:00"/>
    <x v="0"/>
    <x v="8"/>
    <x v="5"/>
    <s v="ETF-846"/>
    <n v="34441.33"/>
    <n v="37124.31"/>
    <n v="7.7900011410709041E-2"/>
    <n v="2682.9799999999959"/>
    <x v="2"/>
    <s v="Bolsa"/>
    <s v="Rendimento estável"/>
  </r>
  <r>
    <d v="2021-06-19T00:00:00"/>
    <x v="1"/>
    <x v="7"/>
    <x v="1"/>
    <s v="TES-302"/>
    <n v="39417.17"/>
    <n v="47040.45"/>
    <n v="0.19339998279937395"/>
    <n v="7623.2799999999988"/>
    <x v="1"/>
    <s v="Governo"/>
    <s v="Dividendos Recebidos"/>
  </r>
  <r>
    <d v="2020-06-07T00:00:00"/>
    <x v="5"/>
    <x v="7"/>
    <x v="4"/>
    <s v="IMÓ-537"/>
    <n v="47460.54"/>
    <n v="42780.93"/>
    <n v="-9.8600015929022317E-2"/>
    <n v="-4679.6100000000006"/>
    <x v="2"/>
    <s v="Imobiliário"/>
    <s v="Aguardando rentabilidade"/>
  </r>
  <r>
    <d v="2021-08-16T00:00:00"/>
    <x v="1"/>
    <x v="10"/>
    <x v="1"/>
    <s v="TES-767"/>
    <n v="44009.55"/>
    <n v="44145.98"/>
    <n v="3.1000089753246804E-3"/>
    <n v="136.43000000000029"/>
    <x v="0"/>
    <s v="Governo"/>
    <s v="Investimento de Longo Prazo"/>
  </r>
  <r>
    <d v="2022-07-10T00:00:00"/>
    <x v="0"/>
    <x v="2"/>
    <x v="1"/>
    <s v="TES-595"/>
    <n v="1690.25"/>
    <n v="1623.49"/>
    <n v="-3.9497115811270515E-2"/>
    <n v="-66.759999999999991"/>
    <x v="0"/>
    <s v="Governo"/>
    <s v="Investimento de Longo Prazo"/>
  </r>
  <r>
    <d v="2021-08-13T00:00:00"/>
    <x v="1"/>
    <x v="10"/>
    <x v="1"/>
    <s v="TES-733"/>
    <n v="22230.43"/>
    <n v="22657.25"/>
    <n v="1.919980855071178E-2"/>
    <n v="426.81999999999971"/>
    <x v="0"/>
    <s v="Governo"/>
    <s v="Investimento de Longo Prazo"/>
  </r>
  <r>
    <d v="2023-05-04T00:00:00"/>
    <x v="2"/>
    <x v="4"/>
    <x v="5"/>
    <s v="ETF-282"/>
    <n v="38251.56"/>
    <n v="40584.910000000003"/>
    <n v="6.1000126530787395E-2"/>
    <n v="2333.3500000000058"/>
    <x v="0"/>
    <s v="Bolsa"/>
    <s v="Aguardando rentabilidade"/>
  </r>
  <r>
    <d v="2022-12-14T00:00:00"/>
    <x v="0"/>
    <x v="11"/>
    <x v="5"/>
    <s v="ETF-133"/>
    <n v="37946.410000000003"/>
    <n v="37141.949999999997"/>
    <n v="-2.1199897434302912E-2"/>
    <n v="-804.4600000000064"/>
    <x v="0"/>
    <s v="Bolsa"/>
    <s v="Aguardando rentabilidade"/>
  </r>
  <r>
    <d v="2023-12-17T00:00:00"/>
    <x v="2"/>
    <x v="11"/>
    <x v="5"/>
    <s v="ETF-379"/>
    <n v="27770.84"/>
    <n v="32733.49"/>
    <n v="0.17870003212002236"/>
    <n v="4962.6500000000015"/>
    <x v="1"/>
    <s v="Bolsa"/>
    <s v="Aplicação de Curto Prazo"/>
  </r>
  <r>
    <d v="2022-03-12T00:00:00"/>
    <x v="0"/>
    <x v="5"/>
    <x v="1"/>
    <s v="TES-531"/>
    <n v="39234.94"/>
    <n v="35488"/>
    <n v="-9.5500082324581154E-2"/>
    <n v="-3746.9400000000023"/>
    <x v="0"/>
    <s v="Governo"/>
    <s v="Investimento de Longo Prazo"/>
  </r>
  <r>
    <d v="2025-06-24T00:00:00"/>
    <x v="3"/>
    <x v="7"/>
    <x v="5"/>
    <s v="ETF-211"/>
    <n v="30404.17"/>
    <n v="36421.160000000003"/>
    <n v="0.19790015645880171"/>
    <n v="6016.9900000000052"/>
    <x v="1"/>
    <s v="Bolsa"/>
    <s v="Aplicação de Curto Prazo"/>
  </r>
  <r>
    <d v="2024-10-31T00:00:00"/>
    <x v="4"/>
    <x v="6"/>
    <x v="6"/>
    <s v="POU-416"/>
    <n v="45768.33"/>
    <n v="43530.26"/>
    <n v="-4.8899970787660368E-2"/>
    <n v="-2238.0699999999997"/>
    <x v="0"/>
    <s v="Banco"/>
    <s v="Investimento de Longo Prazo"/>
  </r>
  <r>
    <d v="2022-11-11T00:00:00"/>
    <x v="0"/>
    <x v="8"/>
    <x v="1"/>
    <s v="TES-598"/>
    <n v="48582.13"/>
    <n v="48135.17"/>
    <n v="-9.200090650615755E-3"/>
    <n v="-446.95999999999913"/>
    <x v="0"/>
    <s v="Governo"/>
    <s v="Investimento de Longo Prazo"/>
  </r>
  <r>
    <d v="2024-05-02T00:00:00"/>
    <x v="4"/>
    <x v="4"/>
    <x v="7"/>
    <s v="AÇÕ-286"/>
    <n v="20467.96"/>
    <n v="23961.84"/>
    <n v="0.1706999622825138"/>
    <n v="3493.880000000001"/>
    <x v="1"/>
    <s v="Mercado"/>
    <s v="Aplicação de Curto Prazo"/>
  </r>
  <r>
    <d v="2023-09-17T00:00:00"/>
    <x v="2"/>
    <x v="3"/>
    <x v="6"/>
    <s v="POU-163"/>
    <n v="14279.9"/>
    <n v="13495.93"/>
    <n v="-5.4900244399470541E-2"/>
    <n v="-783.96999999999935"/>
    <x v="0"/>
    <s v="Banco"/>
    <s v="Investimento de Longo Prazo"/>
  </r>
  <r>
    <d v="2023-01-13T00:00:00"/>
    <x v="2"/>
    <x v="0"/>
    <x v="6"/>
    <s v="POU-666"/>
    <n v="37809.449999999997"/>
    <n v="44562.22"/>
    <n v="0.17860005897996412"/>
    <n v="6752.7700000000041"/>
    <x v="1"/>
    <s v="Banco"/>
    <s v="Dividendos Recebidos"/>
  </r>
  <r>
    <d v="2025-06-04T00:00:00"/>
    <x v="3"/>
    <x v="7"/>
    <x v="4"/>
    <s v="IMÓ-297"/>
    <n v="2597.2399999999998"/>
    <n v="3060.85"/>
    <n v="0.17850102416411273"/>
    <n v="463.61000000000013"/>
    <x v="1"/>
    <s v="Imobiliário"/>
    <s v="Aplicação de Curto Prazo"/>
  </r>
  <r>
    <d v="2024-01-16T00:00:00"/>
    <x v="4"/>
    <x v="0"/>
    <x v="3"/>
    <s v="FUN-708"/>
    <n v="2618.08"/>
    <n v="2726.47"/>
    <n v="4.1400568355435999E-2"/>
    <n v="108.38999999999987"/>
    <x v="0"/>
    <s v="Investimento"/>
    <s v="Aguardando rentabilidade"/>
  </r>
  <r>
    <d v="2023-10-18T00:00:00"/>
    <x v="2"/>
    <x v="6"/>
    <x v="4"/>
    <s v="IMÓ-300"/>
    <n v="20928.18"/>
    <n v="20955.39"/>
    <n v="1.3001608357725864E-3"/>
    <n v="27.209999999999127"/>
    <x v="0"/>
    <s v="Imobiliário"/>
    <s v="Aguardando rentabilidade"/>
  </r>
  <r>
    <d v="2022-10-17T00:00:00"/>
    <x v="0"/>
    <x v="6"/>
    <x v="7"/>
    <s v="AÇÕ-156"/>
    <n v="7734.43"/>
    <n v="7370.91"/>
    <n v="-4.7000231432697742E-2"/>
    <n v="-363.52000000000044"/>
    <x v="0"/>
    <s v="Mercado"/>
    <s v="Aguardando rentabilidade"/>
  </r>
  <r>
    <d v="2022-03-28T00:00:00"/>
    <x v="0"/>
    <x v="5"/>
    <x v="5"/>
    <s v="ETF-437"/>
    <n v="7399.91"/>
    <n v="7954.9"/>
    <n v="7.4999560805469226E-2"/>
    <n v="554.98999999999978"/>
    <x v="2"/>
    <s v="Bolsa"/>
    <s v="Rendimento estável"/>
  </r>
  <r>
    <d v="2025-05-19T00:00:00"/>
    <x v="3"/>
    <x v="4"/>
    <x v="5"/>
    <s v="ETF-192"/>
    <n v="33392.21"/>
    <n v="33038.25"/>
    <n v="-1.0600077083846776E-2"/>
    <n v="-353.95999999999913"/>
    <x v="0"/>
    <s v="Bolsa"/>
    <s v="Aguardando rentabilidade"/>
  </r>
  <r>
    <d v="2024-05-01T00:00:00"/>
    <x v="4"/>
    <x v="4"/>
    <x v="7"/>
    <s v="AÇÕ-312"/>
    <n v="38670.75"/>
    <n v="39347.49"/>
    <n v="1.750004848625894E-2"/>
    <n v="676.73999999999796"/>
    <x v="0"/>
    <s v="Mercado"/>
    <s v="Aguardando rentabilidade"/>
  </r>
  <r>
    <d v="2025-07-30T00:00:00"/>
    <x v="3"/>
    <x v="2"/>
    <x v="5"/>
    <s v="ETF-312"/>
    <n v="26810.36"/>
    <n v="24459.09"/>
    <n v="-8.7700053262992378E-2"/>
    <n v="-2351.2700000000004"/>
    <x v="2"/>
    <s v="Bolsa"/>
    <s v="Aguardando rentabilidade"/>
  </r>
  <r>
    <d v="2024-03-26T00:00:00"/>
    <x v="4"/>
    <x v="5"/>
    <x v="1"/>
    <s v="TES-357"/>
    <n v="19708.52"/>
    <n v="23104.3"/>
    <n v="0.17230010168191212"/>
    <n v="3395.7799999999988"/>
    <x v="1"/>
    <s v="Governo"/>
    <s v="Dividendos Recebidos"/>
  </r>
  <r>
    <d v="2024-11-18T00:00:00"/>
    <x v="4"/>
    <x v="8"/>
    <x v="4"/>
    <s v="IMÓ-345"/>
    <n v="25564.21"/>
    <n v="28181.99"/>
    <n v="0.1024001915177509"/>
    <n v="2617.7800000000025"/>
    <x v="2"/>
    <s v="Imobiliário"/>
    <s v="Rendimento estável"/>
  </r>
  <r>
    <d v="2025-06-12T00:00:00"/>
    <x v="3"/>
    <x v="7"/>
    <x v="4"/>
    <s v="IMÓ-623"/>
    <n v="41512.400000000001"/>
    <n v="46996.19"/>
    <n v="0.13210004721480811"/>
    <n v="5483.7900000000009"/>
    <x v="2"/>
    <s v="Imobiliário"/>
    <s v="Rendimento estável"/>
  </r>
  <r>
    <d v="2021-01-10T00:00:00"/>
    <x v="1"/>
    <x v="0"/>
    <x v="0"/>
    <s v="REN-528"/>
    <n v="10360.9"/>
    <n v="10097.73"/>
    <n v="-2.5400303062475274E-2"/>
    <n v="-263.17000000000007"/>
    <x v="0"/>
    <s v="Banco"/>
    <s v="Investimento de Longo Prazo"/>
  </r>
  <r>
    <d v="2021-09-29T00:00:00"/>
    <x v="1"/>
    <x v="3"/>
    <x v="4"/>
    <s v="IMÓ-470"/>
    <n v="23849.43"/>
    <n v="23763.57"/>
    <n v="-3.6000860397921702E-3"/>
    <n v="-85.860000000000582"/>
    <x v="0"/>
    <s v="Imobiliário"/>
    <s v="Aguardando rentabilidade"/>
  </r>
  <r>
    <d v="2023-06-03T00:00:00"/>
    <x v="2"/>
    <x v="7"/>
    <x v="5"/>
    <s v="ETF-469"/>
    <n v="8472.16"/>
    <n v="10128.469999999999"/>
    <n v="0.19550032105153817"/>
    <n v="1656.3099999999995"/>
    <x v="1"/>
    <s v="Bolsa"/>
    <s v="Aplicação de Curto Prazo"/>
  </r>
  <r>
    <d v="2022-09-26T00:00:00"/>
    <x v="0"/>
    <x v="3"/>
    <x v="3"/>
    <s v="FUN-936"/>
    <n v="47152.57"/>
    <n v="42706.080000000002"/>
    <n v="-9.4300056179334402E-2"/>
    <n v="-4446.489999999998"/>
    <x v="2"/>
    <s v="Investimento"/>
    <s v="Aguardando rentabilidade"/>
  </r>
  <r>
    <d v="2020-04-23T00:00:00"/>
    <x v="5"/>
    <x v="9"/>
    <x v="1"/>
    <s v="TES-127"/>
    <n v="49088.46"/>
    <n v="52657.19"/>
    <n v="7.269997877301515E-2"/>
    <n v="3568.7300000000032"/>
    <x v="2"/>
    <s v="Governo"/>
    <s v="Rendimento estável"/>
  </r>
  <r>
    <d v="2021-07-13T00:00:00"/>
    <x v="1"/>
    <x v="2"/>
    <x v="6"/>
    <s v="POU-496"/>
    <n v="1349.56"/>
    <n v="1536.74"/>
    <n v="0.13869705681851868"/>
    <n v="187.18000000000006"/>
    <x v="2"/>
    <s v="Banco"/>
    <s v="Rendimento estável"/>
  </r>
  <r>
    <d v="2021-04-09T00:00:00"/>
    <x v="1"/>
    <x v="9"/>
    <x v="1"/>
    <s v="TES-132"/>
    <n v="36332.660000000003"/>
    <n v="39704.33"/>
    <n v="9.2799976660117869E-2"/>
    <n v="3371.6699999999983"/>
    <x v="2"/>
    <s v="Governo"/>
    <s v="Rendimento estável"/>
  </r>
  <r>
    <d v="2022-12-17T00:00:00"/>
    <x v="0"/>
    <x v="11"/>
    <x v="6"/>
    <s v="POU-364"/>
    <n v="22535.25"/>
    <n v="25408.49"/>
    <n v="0.12749980585970874"/>
    <n v="2873.2400000000016"/>
    <x v="2"/>
    <s v="Banco"/>
    <s v="Rendimento estável"/>
  </r>
  <r>
    <d v="2025-04-05T00:00:00"/>
    <x v="3"/>
    <x v="9"/>
    <x v="4"/>
    <s v="IMÓ-514"/>
    <n v="48192.54"/>
    <n v="56264.79"/>
    <n v="0.16749999066245522"/>
    <n v="8072.25"/>
    <x v="1"/>
    <s v="Imobiliário"/>
    <s v="Aplicação de Curto Prazo"/>
  </r>
  <r>
    <d v="2025-04-04T00:00:00"/>
    <x v="3"/>
    <x v="9"/>
    <x v="3"/>
    <s v="FUN-594"/>
    <n v="40024.65"/>
    <n v="42310.06"/>
    <n v="5.7100062086738949E-2"/>
    <n v="2285.4099999999962"/>
    <x v="0"/>
    <s v="Investimento"/>
    <s v="Aguardando rentabilidade"/>
  </r>
  <r>
    <d v="2025-06-22T00:00:00"/>
    <x v="3"/>
    <x v="7"/>
    <x v="1"/>
    <s v="TES-223"/>
    <n v="4325.53"/>
    <n v="4579.4399999999996"/>
    <n v="5.8700321116718614E-2"/>
    <n v="253.90999999999985"/>
    <x v="0"/>
    <s v="Governo"/>
    <s v="Investimento de Longo Prazo"/>
  </r>
  <r>
    <d v="2022-02-22T00:00:00"/>
    <x v="0"/>
    <x v="1"/>
    <x v="6"/>
    <s v="POU-235"/>
    <n v="34883.129999999997"/>
    <n v="41744.639999999999"/>
    <n v="0.1966999520971886"/>
    <n v="6861.510000000002"/>
    <x v="1"/>
    <s v="Banco"/>
    <s v="Dividendos Recebidos"/>
  </r>
  <r>
    <d v="2025-01-16T00:00:00"/>
    <x v="3"/>
    <x v="0"/>
    <x v="4"/>
    <s v="IMÓ-501"/>
    <n v="21242.74"/>
    <n v="20380.28"/>
    <n v="-4.0600223888255599E-2"/>
    <n v="-862.46000000000276"/>
    <x v="0"/>
    <s v="Imobiliário"/>
    <s v="Aguardando rentabilidade"/>
  </r>
  <r>
    <d v="2023-12-31T00:00:00"/>
    <x v="2"/>
    <x v="11"/>
    <x v="6"/>
    <s v="POU-894"/>
    <n v="19910.57"/>
    <n v="23623.89"/>
    <n v="0.18649993445692412"/>
    <n v="3713.3199999999997"/>
    <x v="1"/>
    <s v="Banco"/>
    <s v="Dividendos Recebidos"/>
  </r>
  <r>
    <d v="2020-12-05T00:00:00"/>
    <x v="5"/>
    <x v="11"/>
    <x v="1"/>
    <s v="TES-860"/>
    <n v="16756.23"/>
    <n v="17486.8"/>
    <n v="4.3599902842107068E-2"/>
    <n v="730.56999999999971"/>
    <x v="0"/>
    <s v="Governo"/>
    <s v="Investimento de Longo Prazo"/>
  </r>
  <r>
    <d v="2024-03-16T00:00:00"/>
    <x v="4"/>
    <x v="5"/>
    <x v="1"/>
    <s v="TES-390"/>
    <n v="17763.95"/>
    <n v="20959.68"/>
    <n v="0.1798997407671154"/>
    <n v="3195.7299999999996"/>
    <x v="1"/>
    <s v="Governo"/>
    <s v="Dividendos Recebidos"/>
  </r>
  <r>
    <d v="2024-06-15T00:00:00"/>
    <x v="4"/>
    <x v="7"/>
    <x v="6"/>
    <s v="POU-875"/>
    <n v="31494.83"/>
    <n v="37598.53"/>
    <n v="0.19380006178791873"/>
    <n v="6103.6999999999971"/>
    <x v="1"/>
    <s v="Banco"/>
    <s v="Dividendos Recebidos"/>
  </r>
  <r>
    <d v="2021-03-10T00:00:00"/>
    <x v="1"/>
    <x v="5"/>
    <x v="1"/>
    <s v="TES-771"/>
    <n v="34440"/>
    <n v="41000.82"/>
    <n v="0.1905"/>
    <n v="6560.82"/>
    <x v="1"/>
    <s v="Governo"/>
    <s v="Dividendos Recebidos"/>
  </r>
  <r>
    <d v="2020-08-10T00:00:00"/>
    <x v="5"/>
    <x v="10"/>
    <x v="5"/>
    <s v="ETF-296"/>
    <n v="40388.730000000003"/>
    <n v="47222.5"/>
    <n v="0.16919992284976518"/>
    <n v="6833.7699999999968"/>
    <x v="1"/>
    <s v="Bolsa"/>
    <s v="Aplicação de Curto Prazo"/>
  </r>
  <r>
    <d v="2024-09-14T00:00:00"/>
    <x v="4"/>
    <x v="3"/>
    <x v="3"/>
    <s v="FUN-836"/>
    <n v="46921.23"/>
    <n v="53241.52"/>
    <n v="0.13470000679862812"/>
    <n v="6320.2899999999936"/>
    <x v="2"/>
    <s v="Investimento"/>
    <s v="Rendimento estável"/>
  </r>
  <r>
    <d v="2023-11-27T00:00:00"/>
    <x v="2"/>
    <x v="8"/>
    <x v="1"/>
    <s v="TES-988"/>
    <n v="31115.61"/>
    <n v="29379.360000000001"/>
    <n v="-5.5799966640538302E-2"/>
    <n v="-1736.25"/>
    <x v="0"/>
    <s v="Governo"/>
    <s v="Investimento de Longo Prazo"/>
  </r>
  <r>
    <d v="2023-09-29T00:00:00"/>
    <x v="2"/>
    <x v="3"/>
    <x v="1"/>
    <s v="TES-234"/>
    <n v="20066.18"/>
    <n v="18330.46"/>
    <n v="-8.6499772253612855E-2"/>
    <n v="-1735.7200000000012"/>
    <x v="0"/>
    <s v="Governo"/>
    <s v="Investimento de Longo Prazo"/>
  </r>
  <r>
    <d v="2022-09-12T00:00:00"/>
    <x v="0"/>
    <x v="3"/>
    <x v="2"/>
    <s v="CRI-465"/>
    <n v="14046.11"/>
    <n v="16317.37"/>
    <n v="0.16170028570187761"/>
    <n v="2271.2600000000002"/>
    <x v="1"/>
    <s v="Cripto"/>
    <s v="Aplicação de Curto Prazo"/>
  </r>
  <r>
    <d v="2023-11-26T00:00:00"/>
    <x v="2"/>
    <x v="8"/>
    <x v="4"/>
    <s v="IMÓ-732"/>
    <n v="48563.65"/>
    <n v="47718.64"/>
    <n v="-1.740005127291713E-2"/>
    <n v="-845.01000000000204"/>
    <x v="0"/>
    <s v="Imobiliário"/>
    <s v="Aguardando rentabilidade"/>
  </r>
  <r>
    <d v="2023-05-17T00:00:00"/>
    <x v="2"/>
    <x v="4"/>
    <x v="2"/>
    <s v="CRI-650"/>
    <n v="37802.53"/>
    <n v="37965.08"/>
    <n v="4.2999767475881351E-3"/>
    <n v="162.55000000000291"/>
    <x v="0"/>
    <s v="Cripto"/>
    <s v="Aguardando rentabilidade"/>
  </r>
  <r>
    <d v="2025-09-11T00:00:00"/>
    <x v="3"/>
    <x v="3"/>
    <x v="0"/>
    <s v="REN-518"/>
    <n v="24923.9"/>
    <n v="23749.98"/>
    <n v="-4.7100172926387997E-2"/>
    <n v="-1173.9200000000019"/>
    <x v="0"/>
    <s v="Banco"/>
    <s v="Investimento de Longo Prazo"/>
  </r>
  <r>
    <d v="2020-05-27T00:00:00"/>
    <x v="5"/>
    <x v="4"/>
    <x v="6"/>
    <s v="POU-187"/>
    <n v="11658.51"/>
    <n v="13297.7"/>
    <n v="0.14060029969524412"/>
    <n v="1639.1900000000005"/>
    <x v="2"/>
    <s v="Banco"/>
    <s v="Rendimento estável"/>
  </r>
  <r>
    <d v="2021-04-25T00:00:00"/>
    <x v="1"/>
    <x v="9"/>
    <x v="5"/>
    <s v="ETF-760"/>
    <n v="49021.41"/>
    <n v="47727.24"/>
    <n v="-2.6400097426818311E-2"/>
    <n v="-1294.1700000000055"/>
    <x v="0"/>
    <s v="Bolsa"/>
    <s v="Aguardando rentabilidade"/>
  </r>
  <r>
    <d v="2022-06-29T00:00:00"/>
    <x v="0"/>
    <x v="7"/>
    <x v="3"/>
    <s v="FUN-758"/>
    <n v="7136.84"/>
    <n v="8531.3799999999992"/>
    <n v="0.19540020513280373"/>
    <n v="1394.5399999999991"/>
    <x v="1"/>
    <s v="Investimento"/>
    <s v="Aplicação de Curto Prazo"/>
  </r>
  <r>
    <d v="2020-03-20T00:00:00"/>
    <x v="5"/>
    <x v="5"/>
    <x v="6"/>
    <s v="POU-174"/>
    <n v="4835.97"/>
    <n v="5018.7700000000004"/>
    <n v="3.7800069065771741E-2"/>
    <n v="182.80000000000018"/>
    <x v="0"/>
    <s v="Banco"/>
    <s v="Investimento de Longo Prazo"/>
  </r>
  <r>
    <d v="2023-09-20T00:00:00"/>
    <x v="2"/>
    <x v="3"/>
    <x v="5"/>
    <s v="ETF-249"/>
    <n v="19928.400000000001"/>
    <n v="22594.82"/>
    <n v="0.13380000401437137"/>
    <n v="2666.4199999999983"/>
    <x v="2"/>
    <s v="Bolsa"/>
    <s v="Rendimento estável"/>
  </r>
  <r>
    <d v="2024-06-01T00:00:00"/>
    <x v="4"/>
    <x v="7"/>
    <x v="6"/>
    <s v="POU-721"/>
    <n v="43223.88"/>
    <n v="39433.15"/>
    <n v="-8.7699901073202968E-2"/>
    <n v="-3790.7299999999959"/>
    <x v="0"/>
    <s v="Banco"/>
    <s v="Investimento de Longo Prazo"/>
  </r>
  <r>
    <d v="2021-01-02T00:00:00"/>
    <x v="1"/>
    <x v="0"/>
    <x v="3"/>
    <s v="FUN-883"/>
    <n v="27540.29"/>
    <n v="26692.05"/>
    <n v="-3.0799966158671588E-2"/>
    <n v="-848.2400000000016"/>
    <x v="0"/>
    <s v="Investimento"/>
    <s v="Aguardando rentabilidade"/>
  </r>
  <r>
    <d v="2023-12-10T00:00:00"/>
    <x v="2"/>
    <x v="11"/>
    <x v="5"/>
    <s v="ETF-548"/>
    <n v="33072.199999999997"/>
    <n v="33498.83"/>
    <n v="1.2899958273111698E-2"/>
    <n v="426.63000000000466"/>
    <x v="0"/>
    <s v="Bolsa"/>
    <s v="Aguardando rentabilidade"/>
  </r>
  <r>
    <d v="2020-02-22T00:00:00"/>
    <x v="5"/>
    <x v="1"/>
    <x v="2"/>
    <s v="CRI-143"/>
    <n v="5781.73"/>
    <n v="5983.51"/>
    <n v="3.4899588877377645E-2"/>
    <n v="201.78000000000065"/>
    <x v="0"/>
    <s v="Cripto"/>
    <s v="Aguardando rentabilidade"/>
  </r>
  <r>
    <d v="2020-03-11T00:00:00"/>
    <x v="5"/>
    <x v="5"/>
    <x v="0"/>
    <s v="REN-962"/>
    <n v="34595.86"/>
    <n v="39833.67"/>
    <n v="0.15139990738776252"/>
    <n v="5237.8099999999977"/>
    <x v="1"/>
    <s v="Banco"/>
    <s v="Dividendos Recebidos"/>
  </r>
  <r>
    <d v="2023-11-16T00:00:00"/>
    <x v="2"/>
    <x v="8"/>
    <x v="1"/>
    <s v="TES-374"/>
    <n v="25098.61"/>
    <n v="28499.47"/>
    <n v="0.13549993406009339"/>
    <n v="3400.8600000000006"/>
    <x v="2"/>
    <s v="Governo"/>
    <s v="Rendimento estável"/>
  </r>
  <r>
    <d v="2025-08-27T00:00:00"/>
    <x v="3"/>
    <x v="10"/>
    <x v="7"/>
    <s v="AÇÕ-381"/>
    <n v="16574.04"/>
    <n v="15703.9"/>
    <n v="-5.250017497242683E-2"/>
    <n v="-870.14000000000124"/>
    <x v="2"/>
    <s v="Mercado"/>
    <s v="Aguardando rentabilidade"/>
  </r>
  <r>
    <d v="2025-04-17T00:00:00"/>
    <x v="3"/>
    <x v="9"/>
    <x v="1"/>
    <s v="TES-567"/>
    <n v="47040.67"/>
    <n v="49623.199999999997"/>
    <n v="5.4899940838427662E-2"/>
    <n v="2582.5299999999988"/>
    <x v="0"/>
    <s v="Governo"/>
    <s v="Investimento de Longo Prazo"/>
  </r>
  <r>
    <d v="2023-02-01T00:00:00"/>
    <x v="2"/>
    <x v="1"/>
    <x v="5"/>
    <s v="ETF-170"/>
    <n v="42813.06"/>
    <n v="49149.39"/>
    <n v="0.14799993273080694"/>
    <n v="6336.3300000000017"/>
    <x v="2"/>
    <s v="Bolsa"/>
    <s v="Rendimento estável"/>
  </r>
  <r>
    <d v="2025-05-29T00:00:00"/>
    <x v="3"/>
    <x v="4"/>
    <x v="1"/>
    <s v="TES-955"/>
    <n v="27144.03"/>
    <n v="30680.9"/>
    <n v="0.13030010650592425"/>
    <n v="3536.8700000000026"/>
    <x v="2"/>
    <s v="Governo"/>
    <s v="Rendimento estável"/>
  </r>
  <r>
    <d v="2022-03-12T00:00:00"/>
    <x v="0"/>
    <x v="5"/>
    <x v="3"/>
    <s v="FUN-228"/>
    <n v="31866.58"/>
    <n v="30387.97"/>
    <n v="-4.6400021590016889E-2"/>
    <n v="-1478.6100000000006"/>
    <x v="0"/>
    <s v="Investimento"/>
    <s v="Aguardando rentabilidade"/>
  </r>
  <r>
    <d v="2020-06-16T00:00:00"/>
    <x v="5"/>
    <x v="7"/>
    <x v="3"/>
    <s v="FUN-709"/>
    <n v="47194.29"/>
    <n v="50615.88"/>
    <n v="7.2500084226290853E-2"/>
    <n v="3421.5899999999965"/>
    <x v="2"/>
    <s v="Investimento"/>
    <s v="Rendimento estável"/>
  </r>
  <r>
    <d v="2022-09-16T00:00:00"/>
    <x v="0"/>
    <x v="3"/>
    <x v="2"/>
    <s v="CRI-827"/>
    <n v="28829.98"/>
    <n v="28161.119999999999"/>
    <n v="-2.3200154838817114E-2"/>
    <n v="-668.86000000000058"/>
    <x v="0"/>
    <s v="Cripto"/>
    <s v="Aguardando rentabilidade"/>
  </r>
  <r>
    <d v="2022-11-20T00:00:00"/>
    <x v="0"/>
    <x v="8"/>
    <x v="1"/>
    <s v="TES-481"/>
    <n v="24278.54"/>
    <n v="28425.31"/>
    <n v="0.17079980921422788"/>
    <n v="4146.7700000000004"/>
    <x v="1"/>
    <s v="Governo"/>
    <s v="Dividendos Recebidos"/>
  </r>
  <r>
    <d v="2021-08-27T00:00:00"/>
    <x v="1"/>
    <x v="10"/>
    <x v="0"/>
    <s v="REN-659"/>
    <n v="36110.53"/>
    <n v="33633.35"/>
    <n v="-6.8599934700487655E-2"/>
    <n v="-2477.1800000000003"/>
    <x v="0"/>
    <s v="Banco"/>
    <s v="Investimento de Longo Prazo"/>
  </r>
  <r>
    <d v="2020-07-29T00:00:00"/>
    <x v="5"/>
    <x v="2"/>
    <x v="4"/>
    <s v="IMÓ-214"/>
    <n v="34305.93"/>
    <n v="31081.17"/>
    <n v="-9.4000075205656924E-2"/>
    <n v="-3224.760000000002"/>
    <x v="2"/>
    <s v="Imobiliário"/>
    <s v="Aguardando rentabilidade"/>
  </r>
  <r>
    <d v="2021-05-14T00:00:00"/>
    <x v="1"/>
    <x v="4"/>
    <x v="0"/>
    <s v="REN-159"/>
    <n v="18368.07"/>
    <n v="17254.96"/>
    <n v="-6.0600269924929541E-2"/>
    <n v="-1113.1100000000006"/>
    <x v="0"/>
    <s v="Banco"/>
    <s v="Investimento de Longo Prazo"/>
  </r>
  <r>
    <d v="2020-05-04T00:00:00"/>
    <x v="5"/>
    <x v="4"/>
    <x v="6"/>
    <s v="POU-746"/>
    <n v="39549.82"/>
    <n v="39704.06"/>
    <n v="3.8998913269389841E-3"/>
    <n v="154.23999999999796"/>
    <x v="0"/>
    <s v="Banco"/>
    <s v="Investimento de Longo Prazo"/>
  </r>
  <r>
    <d v="2021-12-15T00:00:00"/>
    <x v="1"/>
    <x v="11"/>
    <x v="7"/>
    <s v="AÇÕ-728"/>
    <n v="42116.03"/>
    <n v="42857.27"/>
    <n v="1.7599949472920359E-2"/>
    <n v="741.23999999999796"/>
    <x v="0"/>
    <s v="Mercado"/>
    <s v="Aguardando rentabilidade"/>
  </r>
  <r>
    <d v="2024-01-04T00:00:00"/>
    <x v="4"/>
    <x v="0"/>
    <x v="5"/>
    <s v="ETF-312"/>
    <n v="8182.56"/>
    <n v="9287.2099999999991"/>
    <n v="0.13500053772902351"/>
    <n v="1104.6499999999987"/>
    <x v="2"/>
    <s v="Bolsa"/>
    <s v="Rendimento estável"/>
  </r>
  <r>
    <d v="2021-07-05T00:00:00"/>
    <x v="1"/>
    <x v="2"/>
    <x v="3"/>
    <s v="FUN-518"/>
    <n v="9352.65"/>
    <n v="8543.65"/>
    <n v="-8.6499548256376541E-2"/>
    <n v="-809"/>
    <x v="2"/>
    <s v="Investimento"/>
    <s v="Aguardando rentabilidade"/>
  </r>
  <r>
    <d v="2022-02-07T00:00:00"/>
    <x v="0"/>
    <x v="1"/>
    <x v="5"/>
    <s v="ETF-633"/>
    <n v="22390.7"/>
    <n v="23013.16"/>
    <n v="2.7799934794356544E-2"/>
    <n v="622.45999999999913"/>
    <x v="0"/>
    <s v="Bolsa"/>
    <s v="Aguardando rentabilidade"/>
  </r>
  <r>
    <d v="2025-06-24T00:00:00"/>
    <x v="3"/>
    <x v="7"/>
    <x v="7"/>
    <s v="AÇÕ-397"/>
    <n v="13728.28"/>
    <n v="14637.09"/>
    <n v="6.6199844408767847E-2"/>
    <n v="908.80999999999949"/>
    <x v="0"/>
    <s v="Mercado"/>
    <s v="Aguardando rentabilidade"/>
  </r>
  <r>
    <d v="2024-04-30T00:00:00"/>
    <x v="4"/>
    <x v="9"/>
    <x v="4"/>
    <s v="IMÓ-103"/>
    <n v="45637.61"/>
    <n v="43442.44"/>
    <n v="-4.8100021013370291E-2"/>
    <n v="-2195.1699999999983"/>
    <x v="0"/>
    <s v="Imobiliário"/>
    <s v="Aguardando rentabilidade"/>
  </r>
  <r>
    <d v="2023-03-18T00:00:00"/>
    <x v="2"/>
    <x v="5"/>
    <x v="6"/>
    <s v="POU-290"/>
    <n v="42478.96"/>
    <n v="40172.35"/>
    <n v="-5.4300058193515112E-2"/>
    <n v="-2306.6100000000006"/>
    <x v="0"/>
    <s v="Banco"/>
    <s v="Investimento de Longo Prazo"/>
  </r>
  <r>
    <d v="2022-01-16T00:00:00"/>
    <x v="0"/>
    <x v="0"/>
    <x v="0"/>
    <s v="REN-859"/>
    <n v="33834.53"/>
    <n v="40499.93"/>
    <n v="0.19699992877099229"/>
    <n v="6665.4000000000015"/>
    <x v="1"/>
    <s v="Banco"/>
    <s v="Dividendos Recebidos"/>
  </r>
  <r>
    <d v="2022-02-15T00:00:00"/>
    <x v="0"/>
    <x v="1"/>
    <x v="5"/>
    <s v="ETF-963"/>
    <n v="18972.150000000001"/>
    <n v="19042.349999999999"/>
    <n v="3.7001604984146278E-3"/>
    <n v="70.19999999999709"/>
    <x v="0"/>
    <s v="Bolsa"/>
    <s v="Aguardando rentabilidade"/>
  </r>
  <r>
    <d v="2021-06-05T00:00:00"/>
    <x v="1"/>
    <x v="7"/>
    <x v="7"/>
    <s v="AÇÕ-889"/>
    <n v="15063.5"/>
    <n v="13783.1"/>
    <n v="-8.5000165964085342E-2"/>
    <n v="-1280.3999999999996"/>
    <x v="2"/>
    <s v="Mercado"/>
    <s v="Aguardando rentabilidade"/>
  </r>
  <r>
    <d v="2024-09-24T00:00:00"/>
    <x v="4"/>
    <x v="3"/>
    <x v="5"/>
    <s v="ETF-593"/>
    <n v="4203.6400000000003"/>
    <n v="3808.92"/>
    <n v="-9.38995727512347E-2"/>
    <n v="-394.72000000000025"/>
    <x v="2"/>
    <s v="Bolsa"/>
    <s v="Aguardando rentabilidade"/>
  </r>
  <r>
    <d v="2022-11-02T00:00:00"/>
    <x v="0"/>
    <x v="8"/>
    <x v="3"/>
    <s v="FUN-743"/>
    <n v="45041.84"/>
    <n v="41420.480000000003"/>
    <n v="-8.0399912614582209E-2"/>
    <n v="-3621.3599999999933"/>
    <x v="2"/>
    <s v="Investimento"/>
    <s v="Aguardando rentabilidade"/>
  </r>
  <r>
    <d v="2025-08-17T00:00:00"/>
    <x v="3"/>
    <x v="10"/>
    <x v="7"/>
    <s v="AÇÕ-117"/>
    <n v="29837.71"/>
    <n v="27158.28"/>
    <n v="-8.9800122060305576E-2"/>
    <n v="-2679.4300000000003"/>
    <x v="2"/>
    <s v="Mercado"/>
    <s v="Aguardando rentabilidade"/>
  </r>
  <r>
    <d v="2023-06-20T00:00:00"/>
    <x v="2"/>
    <x v="7"/>
    <x v="5"/>
    <s v="ETF-583"/>
    <n v="33636.06"/>
    <n v="37884.29"/>
    <n v="0.1262998698420684"/>
    <n v="4248.2300000000032"/>
    <x v="2"/>
    <s v="Bolsa"/>
    <s v="Rendimento estável"/>
  </r>
  <r>
    <d v="2024-05-02T00:00:00"/>
    <x v="4"/>
    <x v="4"/>
    <x v="3"/>
    <s v="FUN-692"/>
    <n v="12939.71"/>
    <n v="13186.86"/>
    <n v="1.9100118936205022E-2"/>
    <n v="247.15000000000146"/>
    <x v="0"/>
    <s v="Investimento"/>
    <s v="Aguardando rentabilidade"/>
  </r>
  <r>
    <d v="2022-05-10T00:00:00"/>
    <x v="0"/>
    <x v="4"/>
    <x v="6"/>
    <s v="POU-246"/>
    <n v="9791.27"/>
    <n v="8842.5"/>
    <n v="-9.6899585038508831E-2"/>
    <n v="-948.77000000000044"/>
    <x v="0"/>
    <s v="Banco"/>
    <s v="Investimento de Longo Prazo"/>
  </r>
  <r>
    <d v="2022-05-26T00:00:00"/>
    <x v="0"/>
    <x v="4"/>
    <x v="3"/>
    <s v="FUN-954"/>
    <n v="48175.44"/>
    <n v="50116.91"/>
    <n v="4.0299995184268189E-2"/>
    <n v="1941.4700000000012"/>
    <x v="0"/>
    <s v="Investimento"/>
    <s v="Aguardando rentabilidade"/>
  </r>
  <r>
    <d v="2024-02-14T00:00:00"/>
    <x v="4"/>
    <x v="1"/>
    <x v="7"/>
    <s v="AÇÕ-282"/>
    <n v="9929.44"/>
    <n v="10924.37"/>
    <n v="0.1002000112795888"/>
    <n v="994.93000000000029"/>
    <x v="2"/>
    <s v="Mercado"/>
    <s v="Rendimento estável"/>
  </r>
  <r>
    <d v="2020-01-03T00:00:00"/>
    <x v="5"/>
    <x v="0"/>
    <x v="0"/>
    <s v="REN-878"/>
    <n v="5360.26"/>
    <n v="5706.53"/>
    <n v="6.4599478383511155E-2"/>
    <n v="346.26999999999953"/>
    <x v="0"/>
    <s v="Banco"/>
    <s v="Investimento de Longo Prazo"/>
  </r>
  <r>
    <d v="2020-06-07T00:00:00"/>
    <x v="5"/>
    <x v="7"/>
    <x v="1"/>
    <s v="TES-745"/>
    <n v="40364.949999999997"/>
    <n v="37664.53"/>
    <n v="-6.6900120029877372E-2"/>
    <n v="-2700.4199999999983"/>
    <x v="0"/>
    <s v="Governo"/>
    <s v="Investimento de Longo Prazo"/>
  </r>
  <r>
    <d v="2022-10-26T00:00:00"/>
    <x v="0"/>
    <x v="6"/>
    <x v="1"/>
    <s v="TES-784"/>
    <n v="32898.769999999997"/>
    <n v="34701.620000000003"/>
    <n v="5.4799921091275024E-2"/>
    <n v="1802.8500000000058"/>
    <x v="0"/>
    <s v="Governo"/>
    <s v="Investimento de Longo Prazo"/>
  </r>
  <r>
    <d v="2024-10-27T00:00:00"/>
    <x v="4"/>
    <x v="6"/>
    <x v="1"/>
    <s v="TES-691"/>
    <n v="44249.51"/>
    <n v="51639.18"/>
    <n v="0.16700004135639013"/>
    <n v="7389.6699999999983"/>
    <x v="1"/>
    <s v="Governo"/>
    <s v="Dividendos Recebidos"/>
  </r>
  <r>
    <d v="2020-01-30T00:00:00"/>
    <x v="5"/>
    <x v="0"/>
    <x v="5"/>
    <s v="ETF-238"/>
    <n v="30367.5"/>
    <n v="33079.32"/>
    <n v="8.9300074092368481E-2"/>
    <n v="2711.8199999999997"/>
    <x v="2"/>
    <s v="Bolsa"/>
    <s v="Rendimento estável"/>
  </r>
  <r>
    <d v="2025-01-18T00:00:00"/>
    <x v="3"/>
    <x v="0"/>
    <x v="7"/>
    <s v="AÇÕ-196"/>
    <n v="23595.09"/>
    <n v="23151.5"/>
    <n v="-1.8800097816961077E-2"/>
    <n v="-443.59000000000015"/>
    <x v="0"/>
    <s v="Mercado"/>
    <s v="Aguardando rentabilidade"/>
  </r>
  <r>
    <d v="2022-07-26T00:00:00"/>
    <x v="0"/>
    <x v="2"/>
    <x v="1"/>
    <s v="TES-277"/>
    <n v="13462.63"/>
    <n v="14496.56"/>
    <n v="7.6800001188475089E-2"/>
    <n v="1033.9300000000003"/>
    <x v="2"/>
    <s v="Governo"/>
    <s v="Rendimento estável"/>
  </r>
  <r>
    <d v="2022-08-03T00:00:00"/>
    <x v="0"/>
    <x v="10"/>
    <x v="6"/>
    <s v="POU-369"/>
    <n v="27643.31"/>
    <n v="29174.75"/>
    <n v="5.5400022645623791E-2"/>
    <n v="1531.4399999999987"/>
    <x v="0"/>
    <s v="Banco"/>
    <s v="Investimento de Longo Prazo"/>
  </r>
  <r>
    <d v="2020-05-20T00:00:00"/>
    <x v="5"/>
    <x v="4"/>
    <x v="0"/>
    <s v="REN-439"/>
    <n v="10000.99"/>
    <n v="9165.91"/>
    <n v="-8.3499733526380876E-2"/>
    <n v="-835.07999999999993"/>
    <x v="0"/>
    <s v="Banco"/>
    <s v="Investimento de Longo Prazo"/>
  </r>
  <r>
    <d v="2024-03-04T00:00:00"/>
    <x v="4"/>
    <x v="5"/>
    <x v="0"/>
    <s v="REN-969"/>
    <n v="12156.26"/>
    <n v="13942.01"/>
    <n v="0.14689962208771448"/>
    <n v="1785.75"/>
    <x v="2"/>
    <s v="Banco"/>
    <s v="Rendimento estável"/>
  </r>
  <r>
    <d v="2024-01-06T00:00:00"/>
    <x v="4"/>
    <x v="0"/>
    <x v="7"/>
    <s v="AÇÕ-889"/>
    <n v="31901.97"/>
    <n v="30558.9"/>
    <n v="-4.2099907936719888E-2"/>
    <n v="-1343.0699999999997"/>
    <x v="0"/>
    <s v="Mercado"/>
    <s v="Aguardando rentabilidade"/>
  </r>
  <r>
    <d v="2021-08-06T00:00:00"/>
    <x v="1"/>
    <x v="10"/>
    <x v="2"/>
    <s v="CRI-736"/>
    <n v="35420.519999999997"/>
    <n v="40035.81"/>
    <n v="0.13029989395977251"/>
    <n v="4615.2900000000009"/>
    <x v="2"/>
    <s v="Cripto"/>
    <s v="Rendimento estável"/>
  </r>
  <r>
    <d v="2024-11-03T00:00:00"/>
    <x v="4"/>
    <x v="8"/>
    <x v="2"/>
    <s v="CRI-644"/>
    <n v="36718.86"/>
    <n v="41789.730000000003"/>
    <n v="0.1380998756497343"/>
    <n v="5070.8700000000026"/>
    <x v="2"/>
    <s v="Cripto"/>
    <s v="Rendimento estável"/>
  </r>
  <r>
    <d v="2024-06-24T00:00:00"/>
    <x v="4"/>
    <x v="7"/>
    <x v="1"/>
    <s v="TES-181"/>
    <n v="7650.1"/>
    <n v="7842.12"/>
    <n v="2.5100325485941297E-2"/>
    <n v="192.01999999999953"/>
    <x v="0"/>
    <s v="Governo"/>
    <s v="Investimento de Longo Prazo"/>
  </r>
  <r>
    <d v="2023-04-05T00:00:00"/>
    <x v="2"/>
    <x v="9"/>
    <x v="2"/>
    <s v="CRI-454"/>
    <n v="20651.98"/>
    <n v="24633.68"/>
    <n v="0.19279991555289133"/>
    <n v="3981.7000000000007"/>
    <x v="1"/>
    <s v="Cripto"/>
    <s v="Aplicação de Curto Prazo"/>
  </r>
  <r>
    <d v="2023-10-07T00:00:00"/>
    <x v="2"/>
    <x v="6"/>
    <x v="5"/>
    <s v="ETF-476"/>
    <n v="17722.86"/>
    <n v="18596.599999999999"/>
    <n v="4.9300169385753649E-2"/>
    <n v="873.73999999999796"/>
    <x v="0"/>
    <s v="Bolsa"/>
    <s v="Aguardando rentabilidade"/>
  </r>
  <r>
    <d v="2021-01-25T00:00:00"/>
    <x v="1"/>
    <x v="0"/>
    <x v="6"/>
    <s v="POU-752"/>
    <n v="13752.07"/>
    <n v="13426.15"/>
    <n v="-2.3699704844434333E-2"/>
    <n v="-325.92000000000007"/>
    <x v="0"/>
    <s v="Banco"/>
    <s v="Investimento de Longo Prazo"/>
  </r>
  <r>
    <d v="2023-11-22T00:00:00"/>
    <x v="2"/>
    <x v="8"/>
    <x v="3"/>
    <s v="FUN-567"/>
    <n v="20956.36"/>
    <n v="20899.78"/>
    <n v="-2.6998963560466486E-3"/>
    <n v="-56.580000000001746"/>
    <x v="0"/>
    <s v="Investimento"/>
    <s v="Aguardando rentabilidade"/>
  </r>
  <r>
    <d v="2024-03-03T00:00:00"/>
    <x v="4"/>
    <x v="5"/>
    <x v="4"/>
    <s v="IMÓ-849"/>
    <n v="31977.32"/>
    <n v="33755.26"/>
    <n v="5.5600031522341532E-2"/>
    <n v="1777.9400000000023"/>
    <x v="0"/>
    <s v="Imobiliário"/>
    <s v="Aguardando rentabilidade"/>
  </r>
  <r>
    <d v="2023-03-28T00:00:00"/>
    <x v="2"/>
    <x v="5"/>
    <x v="0"/>
    <s v="REN-435"/>
    <n v="3128.12"/>
    <n v="2852.22"/>
    <n v="-8.819994117872719E-2"/>
    <n v="-275.90000000000009"/>
    <x v="0"/>
    <s v="Banco"/>
    <s v="Investimento de Longo Prazo"/>
  </r>
  <r>
    <d v="2021-05-13T00:00:00"/>
    <x v="1"/>
    <x v="4"/>
    <x v="3"/>
    <s v="FUN-481"/>
    <n v="31130.68"/>
    <n v="34545.72"/>
    <n v="0.10970014146815942"/>
    <n v="3415.0400000000009"/>
    <x v="2"/>
    <s v="Investimento"/>
    <s v="Rendimento estável"/>
  </r>
  <r>
    <d v="2025-06-20T00:00:00"/>
    <x v="3"/>
    <x v="7"/>
    <x v="7"/>
    <s v="AÇÕ-299"/>
    <n v="32562.71"/>
    <n v="29970.720000000001"/>
    <n v="-7.9599947301683363E-2"/>
    <n v="-2591.989999999998"/>
    <x v="2"/>
    <s v="Mercado"/>
    <s v="Aguardando rentabilidade"/>
  </r>
  <r>
    <d v="2025-06-08T00:00:00"/>
    <x v="3"/>
    <x v="7"/>
    <x v="3"/>
    <s v="FUN-265"/>
    <n v="9712.86"/>
    <n v="11349.48"/>
    <n v="0.16850031813492616"/>
    <n v="1636.619999999999"/>
    <x v="1"/>
    <s v="Investimento"/>
    <s v="Aplicação de Curto Prazo"/>
  </r>
  <r>
    <d v="2024-10-25T00:00:00"/>
    <x v="4"/>
    <x v="6"/>
    <x v="6"/>
    <s v="POU-278"/>
    <n v="48993.07"/>
    <n v="46886.37"/>
    <n v="-4.2999958973789498E-2"/>
    <n v="-2106.6999999999971"/>
    <x v="0"/>
    <s v="Banco"/>
    <s v="Investimento de Longo Prazo"/>
  </r>
  <r>
    <d v="2022-08-04T00:00:00"/>
    <x v="0"/>
    <x v="10"/>
    <x v="7"/>
    <s v="AÇÕ-859"/>
    <n v="10108.5"/>
    <n v="9516.14"/>
    <n v="-5.8600187960627249E-2"/>
    <n v="-592.36000000000058"/>
    <x v="2"/>
    <s v="Mercado"/>
    <s v="Aguardando rentabilidade"/>
  </r>
  <r>
    <d v="2021-01-25T00:00:00"/>
    <x v="1"/>
    <x v="0"/>
    <x v="7"/>
    <s v="AÇÕ-250"/>
    <n v="26203.14"/>
    <n v="27885.38"/>
    <n v="6.41999393965762E-2"/>
    <n v="1682.2400000000016"/>
    <x v="0"/>
    <s v="Mercado"/>
    <s v="Aguardando rentabilidade"/>
  </r>
  <r>
    <d v="2020-03-27T00:00:00"/>
    <x v="5"/>
    <x v="5"/>
    <x v="4"/>
    <s v="IMÓ-395"/>
    <n v="21468.49"/>
    <n v="22299.32"/>
    <n v="3.8699973775519286E-2"/>
    <n v="830.82999999999811"/>
    <x v="0"/>
    <s v="Imobiliário"/>
    <s v="Aguardando rentabilidade"/>
  </r>
  <r>
    <d v="2021-06-28T00:00:00"/>
    <x v="1"/>
    <x v="7"/>
    <x v="4"/>
    <s v="IMÓ-257"/>
    <n v="4323.51"/>
    <n v="4448.46"/>
    <n v="2.8900129755684574E-2"/>
    <n v="124.94999999999982"/>
    <x v="0"/>
    <s v="Imobiliário"/>
    <s v="Aguardando rentabilidade"/>
  </r>
  <r>
    <d v="2024-03-17T00:00:00"/>
    <x v="4"/>
    <x v="5"/>
    <x v="0"/>
    <s v="REN-341"/>
    <n v="34489.57"/>
    <n v="35255.24"/>
    <n v="2.2200044825145638E-2"/>
    <n v="765.66999999999825"/>
    <x v="0"/>
    <s v="Banco"/>
    <s v="Investimento de Longo Prazo"/>
  </r>
  <r>
    <d v="2023-02-21T00:00:00"/>
    <x v="2"/>
    <x v="1"/>
    <x v="5"/>
    <s v="ETF-291"/>
    <n v="35932.19"/>
    <n v="33244.46"/>
    <n v="-7.4800060892475609E-2"/>
    <n v="-2687.7300000000032"/>
    <x v="2"/>
    <s v="Bolsa"/>
    <s v="Aguardando rentabilidade"/>
  </r>
  <r>
    <d v="2024-08-03T00:00:00"/>
    <x v="4"/>
    <x v="10"/>
    <x v="6"/>
    <s v="POU-608"/>
    <n v="33858.9"/>
    <n v="35893.82"/>
    <n v="6.0100003248776485E-2"/>
    <n v="2034.9199999999983"/>
    <x v="0"/>
    <s v="Banco"/>
    <s v="Investimento de Longo Prazo"/>
  </r>
  <r>
    <d v="2020-03-05T00:00:00"/>
    <x v="5"/>
    <x v="5"/>
    <x v="7"/>
    <s v="AÇÕ-119"/>
    <n v="16020.58"/>
    <n v="16203.21"/>
    <n v="1.1399712120285233E-2"/>
    <n v="182.6299999999992"/>
    <x v="0"/>
    <s v="Mercado"/>
    <s v="Aguardando rentabilidade"/>
  </r>
  <r>
    <d v="2020-10-22T00:00:00"/>
    <x v="5"/>
    <x v="6"/>
    <x v="7"/>
    <s v="AÇÕ-489"/>
    <n v="44923.42"/>
    <n v="52704.160000000003"/>
    <n v="0.17320008138294024"/>
    <n v="7780.7400000000052"/>
    <x v="1"/>
    <s v="Mercado"/>
    <s v="Aplicação de Curto Prazo"/>
  </r>
  <r>
    <d v="2025-01-14T00:00:00"/>
    <x v="3"/>
    <x v="0"/>
    <x v="1"/>
    <s v="TES-157"/>
    <n v="40256.17"/>
    <n v="39785.17"/>
    <n v="-1.1700069827805278E-2"/>
    <n v="-471"/>
    <x v="0"/>
    <s v="Governo"/>
    <s v="Investimento de Longo Prazo"/>
  </r>
  <r>
    <d v="2022-12-30T00:00:00"/>
    <x v="0"/>
    <x v="11"/>
    <x v="3"/>
    <s v="FUN-349"/>
    <n v="34492.11"/>
    <n v="32815.79"/>
    <n v="-4.860010013884334E-2"/>
    <n v="-1676.3199999999997"/>
    <x v="0"/>
    <s v="Investimento"/>
    <s v="Aguardando rentabilidade"/>
  </r>
  <r>
    <d v="2022-01-17T00:00:00"/>
    <x v="0"/>
    <x v="0"/>
    <x v="1"/>
    <s v="TES-891"/>
    <n v="8188.93"/>
    <n v="8330.6"/>
    <n v="1.7300184517391168E-2"/>
    <n v="141.67000000000007"/>
    <x v="0"/>
    <s v="Governo"/>
    <s v="Investimento de Longo Prazo"/>
  </r>
  <r>
    <d v="2023-05-05T00:00:00"/>
    <x v="2"/>
    <x v="4"/>
    <x v="1"/>
    <s v="TES-943"/>
    <n v="12946.27"/>
    <n v="15468.2"/>
    <n v="0.19479973768506298"/>
    <n v="2521.9300000000003"/>
    <x v="1"/>
    <s v="Governo"/>
    <s v="Dividendos Recebidos"/>
  </r>
  <r>
    <d v="2023-11-25T00:00:00"/>
    <x v="2"/>
    <x v="8"/>
    <x v="0"/>
    <s v="REN-826"/>
    <n v="32455.68"/>
    <n v="33400.14"/>
    <n v="2.9099991126360598E-2"/>
    <n v="944.45999999999913"/>
    <x v="0"/>
    <s v="Banco"/>
    <s v="Investimento de Longo Prazo"/>
  </r>
  <r>
    <d v="2020-04-14T00:00:00"/>
    <x v="5"/>
    <x v="9"/>
    <x v="1"/>
    <s v="TES-670"/>
    <n v="5221.6000000000004"/>
    <n v="5852.89"/>
    <n v="0.12089972422246054"/>
    <n v="631.29"/>
    <x v="2"/>
    <s v="Governo"/>
    <s v="Rendimento estável"/>
  </r>
  <r>
    <d v="2025-05-11T00:00:00"/>
    <x v="3"/>
    <x v="4"/>
    <x v="7"/>
    <s v="AÇÕ-875"/>
    <n v="36605.93"/>
    <n v="35053.839999999997"/>
    <n v="-4.239996088065523E-2"/>
    <n v="-1552.0900000000038"/>
    <x v="0"/>
    <s v="Mercado"/>
    <s v="Aguardando rentabilidade"/>
  </r>
  <r>
    <d v="2020-09-10T00:00:00"/>
    <x v="5"/>
    <x v="3"/>
    <x v="6"/>
    <s v="POU-859"/>
    <n v="12663.73"/>
    <n v="11517.66"/>
    <n v="-9.0500192281421019E-2"/>
    <n v="-1146.0699999999997"/>
    <x v="0"/>
    <s v="Banco"/>
    <s v="Investimento de Longo Prazo"/>
  </r>
  <r>
    <d v="2020-04-28T00:00:00"/>
    <x v="5"/>
    <x v="9"/>
    <x v="0"/>
    <s v="REN-385"/>
    <n v="30857.119999999999"/>
    <n v="29021.119999999999"/>
    <n v="-5.9500044074106723E-2"/>
    <n v="-1836"/>
    <x v="0"/>
    <s v="Banco"/>
    <s v="Investimento de Longo Prazo"/>
  </r>
  <r>
    <d v="2022-07-27T00:00:00"/>
    <x v="0"/>
    <x v="2"/>
    <x v="2"/>
    <s v="CRI-819"/>
    <n v="40543.69"/>
    <n v="39534.15"/>
    <n v="-2.4900052264606422E-2"/>
    <n v="-1009.5400000000009"/>
    <x v="0"/>
    <s v="Cripto"/>
    <s v="Aguardando rentabilidade"/>
  </r>
  <r>
    <d v="2023-01-27T00:00:00"/>
    <x v="2"/>
    <x v="0"/>
    <x v="2"/>
    <s v="CRI-939"/>
    <n v="6949.01"/>
    <n v="6277.04"/>
    <n v="-9.6700105482651524E-2"/>
    <n v="-671.97000000000025"/>
    <x v="2"/>
    <s v="Cripto"/>
    <s v="Aguardando rentabilidade"/>
  </r>
  <r>
    <d v="2020-03-29T00:00:00"/>
    <x v="5"/>
    <x v="5"/>
    <x v="2"/>
    <s v="CRI-517"/>
    <n v="9443.65"/>
    <n v="8808.09"/>
    <n v="-6.7300249373917875E-2"/>
    <n v="-635.55999999999949"/>
    <x v="2"/>
    <s v="Cripto"/>
    <s v="Aguardando rentabilidade"/>
  </r>
  <r>
    <d v="2020-09-28T00:00:00"/>
    <x v="5"/>
    <x v="3"/>
    <x v="4"/>
    <s v="IMÓ-915"/>
    <n v="24709.360000000001"/>
    <n v="29638.880000000001"/>
    <n v="0.19950010846092334"/>
    <n v="4929.5200000000004"/>
    <x v="1"/>
    <s v="Imobiliário"/>
    <s v="Aplicação de Curto Prazo"/>
  </r>
  <r>
    <d v="2023-02-28T00:00:00"/>
    <x v="2"/>
    <x v="1"/>
    <x v="7"/>
    <s v="AÇÕ-832"/>
    <n v="26500.9"/>
    <n v="29824.11"/>
    <n v="0.1253998920791369"/>
    <n v="3323.2099999999991"/>
    <x v="2"/>
    <s v="Mercado"/>
    <s v="Rendimento estável"/>
  </r>
  <r>
    <d v="2020-10-10T00:00:00"/>
    <x v="5"/>
    <x v="6"/>
    <x v="6"/>
    <s v="POU-907"/>
    <n v="7230.98"/>
    <n v="6758.07"/>
    <n v="-6.5400540452331485E-2"/>
    <n v="-472.90999999999985"/>
    <x v="0"/>
    <s v="Banco"/>
    <s v="Investimento de Longo Prazo"/>
  </r>
  <r>
    <d v="2021-10-27T00:00:00"/>
    <x v="1"/>
    <x v="6"/>
    <x v="4"/>
    <s v="IMÓ-711"/>
    <n v="47147.46"/>
    <n v="53564.23"/>
    <n v="0.13610001471977504"/>
    <n v="6416.7700000000041"/>
    <x v="2"/>
    <s v="Imobiliário"/>
    <s v="Rendimento estável"/>
  </r>
  <r>
    <d v="2021-08-06T00:00:00"/>
    <x v="1"/>
    <x v="10"/>
    <x v="7"/>
    <s v="AÇÕ-206"/>
    <n v="13036.3"/>
    <n v="13018.05"/>
    <n v="-1.3999370987166605E-3"/>
    <n v="-18.25"/>
    <x v="0"/>
    <s v="Mercado"/>
    <s v="Aguardando rentabilidade"/>
  </r>
  <r>
    <d v="2023-05-11T00:00:00"/>
    <x v="2"/>
    <x v="4"/>
    <x v="6"/>
    <s v="POU-480"/>
    <n v="15274.16"/>
    <n v="16263.93"/>
    <n v="6.4800290163256141E-2"/>
    <n v="989.77000000000044"/>
    <x v="0"/>
    <s v="Banco"/>
    <s v="Investimento de Longo Prazo"/>
  </r>
  <r>
    <d v="2022-03-16T00:00:00"/>
    <x v="0"/>
    <x v="5"/>
    <x v="3"/>
    <s v="FUN-581"/>
    <n v="36722.69"/>
    <n v="40281.120000000003"/>
    <n v="9.6900036462470474E-2"/>
    <n v="3558.4300000000003"/>
    <x v="2"/>
    <s v="Investimento"/>
    <s v="Rendimento estável"/>
  </r>
  <r>
    <d v="2022-08-01T00:00:00"/>
    <x v="0"/>
    <x v="10"/>
    <x v="7"/>
    <s v="AÇÕ-291"/>
    <n v="48545.27"/>
    <n v="54870.720000000001"/>
    <n v="0.13030002717051536"/>
    <n v="6325.4500000000044"/>
    <x v="2"/>
    <s v="Mercado"/>
    <s v="Rendimento estável"/>
  </r>
  <r>
    <d v="2020-02-28T00:00:00"/>
    <x v="5"/>
    <x v="1"/>
    <x v="6"/>
    <s v="POU-519"/>
    <n v="19007.169999999998"/>
    <n v="22249.79"/>
    <n v="0.17059983153725689"/>
    <n v="3242.6200000000026"/>
    <x v="1"/>
    <s v="Banco"/>
    <s v="Dividendos Recebidos"/>
  </r>
  <r>
    <d v="2020-12-24T00:00:00"/>
    <x v="5"/>
    <x v="11"/>
    <x v="5"/>
    <s v="ETF-865"/>
    <n v="49779.28"/>
    <n v="53064.71"/>
    <n v="6.5999950180074929E-2"/>
    <n v="3285.4300000000003"/>
    <x v="0"/>
    <s v="Bolsa"/>
    <s v="Aguardando rentabilidade"/>
  </r>
  <r>
    <d v="2020-10-22T00:00:00"/>
    <x v="5"/>
    <x v="6"/>
    <x v="6"/>
    <s v="POU-924"/>
    <n v="4878.16"/>
    <n v="5802.08"/>
    <n v="0.18939928169637735"/>
    <n v="923.92000000000007"/>
    <x v="1"/>
    <s v="Banco"/>
    <s v="Dividendos Recebidos"/>
  </r>
  <r>
    <d v="2024-07-28T00:00:00"/>
    <x v="4"/>
    <x v="2"/>
    <x v="0"/>
    <s v="REN-998"/>
    <n v="33823.07"/>
    <n v="30995.46"/>
    <n v="-8.3600039854454383E-2"/>
    <n v="-2827.6100000000006"/>
    <x v="0"/>
    <s v="Banco"/>
    <s v="Investimento de Longo Prazo"/>
  </r>
  <r>
    <d v="2020-08-14T00:00:00"/>
    <x v="5"/>
    <x v="10"/>
    <x v="3"/>
    <s v="FUN-302"/>
    <n v="48217.95"/>
    <n v="45966.17"/>
    <n v="-4.6700035982450497E-2"/>
    <n v="-2251.7799999999988"/>
    <x v="0"/>
    <s v="Investimento"/>
    <s v="Aguardando rentabilidade"/>
  </r>
  <r>
    <d v="2024-11-30T00:00:00"/>
    <x v="4"/>
    <x v="8"/>
    <x v="3"/>
    <s v="FUN-843"/>
    <n v="35514.65"/>
    <n v="41907.29"/>
    <n v="0.18000008447218258"/>
    <n v="6392.6399999999994"/>
    <x v="1"/>
    <s v="Investimento"/>
    <s v="Aplicação de Curto Prazo"/>
  </r>
  <r>
    <d v="2020-03-27T00:00:00"/>
    <x v="5"/>
    <x v="5"/>
    <x v="4"/>
    <s v="IMÓ-340"/>
    <n v="7233.96"/>
    <n v="7922.63"/>
    <n v="9.5199586395280048E-2"/>
    <n v="688.67000000000007"/>
    <x v="2"/>
    <s v="Imobiliário"/>
    <s v="Rendimento estável"/>
  </r>
  <r>
    <d v="2024-02-02T00:00:00"/>
    <x v="4"/>
    <x v="1"/>
    <x v="7"/>
    <s v="AÇÕ-103"/>
    <n v="5065.6400000000003"/>
    <n v="4887.33"/>
    <n v="-3.519989576835314E-2"/>
    <n v="-178.3100000000004"/>
    <x v="0"/>
    <s v="Mercado"/>
    <s v="Aguardando rentabilidade"/>
  </r>
  <r>
    <d v="2021-08-03T00:00:00"/>
    <x v="1"/>
    <x v="10"/>
    <x v="4"/>
    <s v="IMÓ-865"/>
    <n v="22743.63"/>
    <n v="24829.22"/>
    <n v="9.1699961703562718E-2"/>
    <n v="2085.59"/>
    <x v="2"/>
    <s v="Imobiliário"/>
    <s v="Rendimento estável"/>
  </r>
  <r>
    <d v="2023-06-18T00:00:00"/>
    <x v="2"/>
    <x v="7"/>
    <x v="5"/>
    <s v="ETF-824"/>
    <n v="7004.08"/>
    <n v="6529.9"/>
    <n v="-6.7700540256536226E-2"/>
    <n v="-474.18000000000029"/>
    <x v="2"/>
    <s v="Bolsa"/>
    <s v="Aguardando rentabilidade"/>
  </r>
  <r>
    <d v="2022-01-29T00:00:00"/>
    <x v="0"/>
    <x v="0"/>
    <x v="7"/>
    <s v="AÇÕ-921"/>
    <n v="41964.5"/>
    <n v="43055.58"/>
    <n v="2.6000071488996693E-2"/>
    <n v="1091.0800000000017"/>
    <x v="0"/>
    <s v="Mercado"/>
    <s v="Aguardando rentabilidade"/>
  </r>
  <r>
    <d v="2021-01-03T00:00:00"/>
    <x v="1"/>
    <x v="0"/>
    <x v="7"/>
    <s v="AÇÕ-490"/>
    <n v="2375.7199999999998"/>
    <n v="2367.4"/>
    <n v="-3.5020962066235539E-3"/>
    <n v="-8.319999999999709"/>
    <x v="0"/>
    <s v="Mercado"/>
    <s v="Aguardando rentabilidade"/>
  </r>
  <r>
    <d v="2021-08-07T00:00:00"/>
    <x v="1"/>
    <x v="10"/>
    <x v="3"/>
    <s v="FUN-648"/>
    <n v="10817.37"/>
    <n v="10039.6"/>
    <n v="-7.1900101410971459E-2"/>
    <n v="-777.77000000000044"/>
    <x v="2"/>
    <s v="Investimento"/>
    <s v="Aguardando rentabilidade"/>
  </r>
  <r>
    <d v="2024-07-26T00:00:00"/>
    <x v="4"/>
    <x v="2"/>
    <x v="4"/>
    <s v="IMÓ-717"/>
    <n v="19765.03"/>
    <n v="20492.38"/>
    <n v="3.6799842954956419E-2"/>
    <n v="727.35000000000218"/>
    <x v="0"/>
    <s v="Imobiliário"/>
    <s v="Aguardando rentabilidade"/>
  </r>
  <r>
    <d v="2021-03-16T00:00:00"/>
    <x v="1"/>
    <x v="5"/>
    <x v="1"/>
    <s v="TES-992"/>
    <n v="19422.98"/>
    <n v="18601.39"/>
    <n v="-4.2299894248977253E-2"/>
    <n v="-821.59000000000015"/>
    <x v="0"/>
    <s v="Governo"/>
    <s v="Investimento de Longo Prazo"/>
  </r>
  <r>
    <d v="2021-08-11T00:00:00"/>
    <x v="1"/>
    <x v="10"/>
    <x v="5"/>
    <s v="ETF-711"/>
    <n v="22362.91"/>
    <n v="25234.31"/>
    <n v="0.12840010535301538"/>
    <n v="2871.4000000000015"/>
    <x v="2"/>
    <s v="Bolsa"/>
    <s v="Rendimento estável"/>
  </r>
  <r>
    <d v="2024-07-25T00:00:00"/>
    <x v="4"/>
    <x v="2"/>
    <x v="5"/>
    <s v="ETF-561"/>
    <n v="19784.169999999998"/>
    <n v="18897.84"/>
    <n v="-4.4799958754903453E-2"/>
    <n v="-886.32999999999811"/>
    <x v="0"/>
    <s v="Bolsa"/>
    <s v="Aguardando rentabilidade"/>
  </r>
  <r>
    <d v="2023-01-20T00:00:00"/>
    <x v="2"/>
    <x v="0"/>
    <x v="1"/>
    <s v="TES-188"/>
    <n v="15263.97"/>
    <n v="17426.87"/>
    <n v="0.14169970197792578"/>
    <n v="2162.8999999999996"/>
    <x v="2"/>
    <s v="Governo"/>
    <s v="Rendimento estável"/>
  </r>
  <r>
    <d v="2020-08-17T00:00:00"/>
    <x v="5"/>
    <x v="10"/>
    <x v="4"/>
    <s v="IMÓ-592"/>
    <n v="1964.47"/>
    <n v="2259.14"/>
    <n v="0.14999974547842412"/>
    <n v="294.66999999999985"/>
    <x v="2"/>
    <s v="Imobiliário"/>
    <s v="Rendimento estável"/>
  </r>
  <r>
    <d v="2022-08-02T00:00:00"/>
    <x v="0"/>
    <x v="10"/>
    <x v="4"/>
    <s v="IMÓ-730"/>
    <n v="33280"/>
    <n v="34414.85"/>
    <n v="3.4100060096153802E-2"/>
    <n v="1134.8499999999985"/>
    <x v="0"/>
    <s v="Imobiliário"/>
    <s v="Aguardando rentabilidade"/>
  </r>
  <r>
    <d v="2021-07-01T00:00:00"/>
    <x v="1"/>
    <x v="2"/>
    <x v="0"/>
    <s v="REN-138"/>
    <n v="22736.639999999999"/>
    <n v="23580.17"/>
    <n v="3.7100028852108266E-2"/>
    <n v="843.52999999999884"/>
    <x v="0"/>
    <s v="Banco"/>
    <s v="Investimento de Longo Prazo"/>
  </r>
  <r>
    <d v="2021-11-18T00:00:00"/>
    <x v="1"/>
    <x v="8"/>
    <x v="6"/>
    <s v="POU-907"/>
    <n v="46604.85"/>
    <n v="48949.07"/>
    <n v="5.0299915137587636E-2"/>
    <n v="2344.2200000000012"/>
    <x v="0"/>
    <s v="Banco"/>
    <s v="Investimento de Longo Prazo"/>
  </r>
  <r>
    <d v="2024-03-13T00:00:00"/>
    <x v="4"/>
    <x v="5"/>
    <x v="2"/>
    <s v="CRI-838"/>
    <n v="34071.75"/>
    <n v="37053.03"/>
    <n v="8.7500055030927351E-2"/>
    <n v="2981.2799999999988"/>
    <x v="2"/>
    <s v="Cripto"/>
    <s v="Rendimento estável"/>
  </r>
  <r>
    <d v="2022-03-19T00:00:00"/>
    <x v="0"/>
    <x v="5"/>
    <x v="6"/>
    <s v="POU-671"/>
    <n v="43351.67"/>
    <n v="51666.52"/>
    <n v="0.19179999294144837"/>
    <n v="8314.8499999999985"/>
    <x v="1"/>
    <s v="Banco"/>
    <s v="Dividendos Recebidos"/>
  </r>
  <r>
    <d v="2023-06-23T00:00:00"/>
    <x v="2"/>
    <x v="7"/>
    <x v="4"/>
    <s v="IMÓ-550"/>
    <n v="16066.16"/>
    <n v="17868.78"/>
    <n v="0.11219980381124046"/>
    <n v="1802.619999999999"/>
    <x v="2"/>
    <s v="Imobiliário"/>
    <s v="Rendimento estável"/>
  </r>
  <r>
    <d v="2022-04-23T00:00:00"/>
    <x v="0"/>
    <x v="9"/>
    <x v="2"/>
    <s v="CRI-618"/>
    <n v="19423.169999999998"/>
    <n v="23158.25"/>
    <n v="0.19230022699693211"/>
    <n v="3735.0800000000017"/>
    <x v="1"/>
    <s v="Cripto"/>
    <s v="Aplicação de Curto Prazo"/>
  </r>
  <r>
    <d v="2023-02-06T00:00:00"/>
    <x v="2"/>
    <x v="1"/>
    <x v="4"/>
    <s v="IMÓ-545"/>
    <n v="30320.53"/>
    <n v="27424.92"/>
    <n v="-9.5499979716713423E-2"/>
    <n v="-2895.6100000000006"/>
    <x v="2"/>
    <s v="Imobiliário"/>
    <s v="Aguardando rentabilidade"/>
  </r>
  <r>
    <d v="2024-10-07T00:00:00"/>
    <x v="4"/>
    <x v="6"/>
    <x v="6"/>
    <s v="POU-881"/>
    <n v="18857.439999999999"/>
    <n v="18303.03"/>
    <n v="-2.9400067029246805E-2"/>
    <n v="-554.40999999999985"/>
    <x v="0"/>
    <s v="Banco"/>
    <s v="Investimento de Longo Prazo"/>
  </r>
  <r>
    <d v="2020-04-14T00:00:00"/>
    <x v="5"/>
    <x v="9"/>
    <x v="1"/>
    <s v="TES-765"/>
    <n v="2631.66"/>
    <n v="3129.57"/>
    <n v="0.18919997264084279"/>
    <n v="497.91000000000031"/>
    <x v="1"/>
    <s v="Governo"/>
    <s v="Dividendos Recebidos"/>
  </r>
  <r>
    <d v="2022-08-12T00:00:00"/>
    <x v="0"/>
    <x v="10"/>
    <x v="4"/>
    <s v="IMÓ-586"/>
    <n v="6767.68"/>
    <n v="7387.6"/>
    <n v="9.1600075653695212E-2"/>
    <n v="619.92000000000007"/>
    <x v="2"/>
    <s v="Imobiliário"/>
    <s v="Rendimento estável"/>
  </r>
  <r>
    <d v="2024-06-06T00:00:00"/>
    <x v="4"/>
    <x v="7"/>
    <x v="1"/>
    <s v="TES-180"/>
    <n v="42586.96"/>
    <n v="47842.19"/>
    <n v="0.12339997971209975"/>
    <n v="5255.2300000000032"/>
    <x v="2"/>
    <s v="Governo"/>
    <s v="Rendimento estável"/>
  </r>
  <r>
    <d v="2025-01-13T00:00:00"/>
    <x v="3"/>
    <x v="0"/>
    <x v="5"/>
    <s v="ETF-257"/>
    <n v="29252.69"/>
    <n v="28816.82"/>
    <n v="-1.4900168155475582E-2"/>
    <n v="-435.86999999999898"/>
    <x v="0"/>
    <s v="Bolsa"/>
    <s v="Aguardando rentabilidade"/>
  </r>
  <r>
    <d v="2020-06-17T00:00:00"/>
    <x v="5"/>
    <x v="7"/>
    <x v="5"/>
    <s v="ETF-949"/>
    <n v="9382.0300000000007"/>
    <n v="9211.2800000000007"/>
    <n v="-1.8199685995461536E-2"/>
    <n v="-170.75"/>
    <x v="0"/>
    <s v="Bolsa"/>
    <s v="Aguardando rentabilidade"/>
  </r>
  <r>
    <d v="2024-03-08T00:00:00"/>
    <x v="4"/>
    <x v="5"/>
    <x v="3"/>
    <s v="FUN-477"/>
    <n v="36572.94"/>
    <n v="35519.64"/>
    <n v="-2.879998162575945E-2"/>
    <n v="-1053.3000000000029"/>
    <x v="0"/>
    <s v="Investimento"/>
    <s v="Aguardando rentabilidade"/>
  </r>
  <r>
    <d v="2024-12-22T00:00:00"/>
    <x v="4"/>
    <x v="11"/>
    <x v="2"/>
    <s v="CRI-645"/>
    <n v="16150.87"/>
    <n v="15332.02"/>
    <n v="-5.0700055167306794E-2"/>
    <n v="-818.85000000000036"/>
    <x v="2"/>
    <s v="Cripto"/>
    <s v="Aguardando rentabilidade"/>
  </r>
  <r>
    <d v="2023-06-11T00:00:00"/>
    <x v="2"/>
    <x v="7"/>
    <x v="2"/>
    <s v="CRI-734"/>
    <n v="21309.29"/>
    <n v="21202.74"/>
    <n v="-5.0001665940066168E-3"/>
    <n v="-106.54999999999927"/>
    <x v="0"/>
    <s v="Cripto"/>
    <s v="Aguardando rentabilidade"/>
  </r>
  <r>
    <d v="2025-07-09T00:00:00"/>
    <x v="3"/>
    <x v="2"/>
    <x v="6"/>
    <s v="POU-125"/>
    <n v="7800.04"/>
    <n v="8356.18"/>
    <n v="7.1299634360849476E-2"/>
    <n v="556.14000000000033"/>
    <x v="2"/>
    <s v="Banco"/>
    <s v="Rendimento estável"/>
  </r>
  <r>
    <d v="2024-05-06T00:00:00"/>
    <x v="4"/>
    <x v="4"/>
    <x v="3"/>
    <s v="FUN-977"/>
    <n v="34139.040000000001"/>
    <n v="32257.98"/>
    <n v="-5.5099967661656604E-2"/>
    <n v="-1881.0600000000013"/>
    <x v="2"/>
    <s v="Investimento"/>
    <s v="Aguardando rentabilidade"/>
  </r>
  <r>
    <d v="2020-02-07T00:00:00"/>
    <x v="5"/>
    <x v="1"/>
    <x v="1"/>
    <s v="TES-305"/>
    <n v="16298.96"/>
    <n v="14928.22"/>
    <n v="-8.4099844407250518E-2"/>
    <n v="-1370.7399999999998"/>
    <x v="0"/>
    <s v="Governo"/>
    <s v="Investimento de Longo Prazo"/>
  </r>
  <r>
    <d v="2022-07-14T00:00:00"/>
    <x v="0"/>
    <x v="2"/>
    <x v="2"/>
    <s v="CRI-698"/>
    <n v="26177.25"/>
    <n v="30745.18"/>
    <n v="0.17449999522486129"/>
    <n v="4567.93"/>
    <x v="1"/>
    <s v="Cripto"/>
    <s v="Aplicação de Curto Prazo"/>
  </r>
  <r>
    <d v="2021-07-28T00:00:00"/>
    <x v="1"/>
    <x v="2"/>
    <x v="6"/>
    <s v="POU-708"/>
    <n v="22015.43"/>
    <n v="21339.56"/>
    <n v="-3.0699831890633023E-2"/>
    <n v="-675.86999999999898"/>
    <x v="0"/>
    <s v="Banco"/>
    <s v="Investimento de Longo Prazo"/>
  </r>
  <r>
    <d v="2021-10-09T00:00:00"/>
    <x v="1"/>
    <x v="6"/>
    <x v="4"/>
    <s v="IMÓ-765"/>
    <n v="37769.050000000003"/>
    <n v="34660.660000000003"/>
    <n v="-8.2299925468075033E-2"/>
    <n v="-3108.3899999999994"/>
    <x v="2"/>
    <s v="Imobiliário"/>
    <s v="Aguardando rentabilidade"/>
  </r>
  <r>
    <d v="2022-11-16T00:00:00"/>
    <x v="0"/>
    <x v="8"/>
    <x v="6"/>
    <s v="POU-774"/>
    <n v="48161.94"/>
    <n v="56792.56"/>
    <n v="0.17920000730867558"/>
    <n v="8630.6199999999953"/>
    <x v="1"/>
    <s v="Banco"/>
    <s v="Dividendos Recebidos"/>
  </r>
  <r>
    <d v="2024-02-26T00:00:00"/>
    <x v="4"/>
    <x v="1"/>
    <x v="2"/>
    <s v="CRI-940"/>
    <n v="10824.05"/>
    <n v="10489.59"/>
    <n v="-3.0899709443322893E-2"/>
    <n v="-334.45999999999913"/>
    <x v="0"/>
    <s v="Cripto"/>
    <s v="Aguardando rentabilidade"/>
  </r>
  <r>
    <d v="2025-03-10T00:00:00"/>
    <x v="3"/>
    <x v="5"/>
    <x v="6"/>
    <s v="POU-248"/>
    <n v="39825.65"/>
    <n v="45178.22"/>
    <n v="0.13440006628893689"/>
    <n v="5352.57"/>
    <x v="2"/>
    <s v="Banco"/>
    <s v="Rendimento estável"/>
  </r>
  <r>
    <d v="2024-02-23T00:00:00"/>
    <x v="4"/>
    <x v="1"/>
    <x v="2"/>
    <s v="CRI-251"/>
    <n v="47440.37"/>
    <n v="43640.4"/>
    <n v="-8.0099923335336567E-2"/>
    <n v="-3799.9700000000012"/>
    <x v="2"/>
    <s v="Cripto"/>
    <s v="Aguardando rentabilidade"/>
  </r>
  <r>
    <d v="2023-11-06T00:00:00"/>
    <x v="2"/>
    <x v="8"/>
    <x v="7"/>
    <s v="AÇÕ-984"/>
    <n v="28007.06"/>
    <n v="32936.300000000003"/>
    <n v="0.17599990859447587"/>
    <n v="4929.2400000000016"/>
    <x v="1"/>
    <s v="Mercado"/>
    <s v="Aplicação de Curto Prazo"/>
  </r>
  <r>
    <d v="2023-10-09T00:00:00"/>
    <x v="2"/>
    <x v="6"/>
    <x v="0"/>
    <s v="REN-478"/>
    <n v="38598.57"/>
    <n v="44079.57"/>
    <n v="0.14200007927754837"/>
    <n v="5481"/>
    <x v="2"/>
    <s v="Banco"/>
    <s v="Rendimento estável"/>
  </r>
  <r>
    <d v="2020-11-16T00:00:00"/>
    <x v="5"/>
    <x v="8"/>
    <x v="2"/>
    <s v="CRI-916"/>
    <n v="15244.76"/>
    <n v="15163.96"/>
    <n v="-5.3001818329708756E-3"/>
    <n v="-80.800000000001091"/>
    <x v="0"/>
    <s v="Cripto"/>
    <s v="Aguardando rentabilidade"/>
  </r>
  <r>
    <d v="2025-06-13T00:00:00"/>
    <x v="3"/>
    <x v="7"/>
    <x v="0"/>
    <s v="REN-602"/>
    <n v="4078.51"/>
    <n v="4437.01"/>
    <n v="8.7899747701979392E-2"/>
    <n v="358.5"/>
    <x v="2"/>
    <s v="Banco"/>
    <s v="Rendimento estável"/>
  </r>
  <r>
    <d v="2022-01-19T00:00:00"/>
    <x v="0"/>
    <x v="0"/>
    <x v="5"/>
    <s v="ETF-171"/>
    <n v="43602.03"/>
    <n v="46423.08"/>
    <n v="6.4699969244551292E-2"/>
    <n v="2821.0500000000029"/>
    <x v="0"/>
    <s v="Bolsa"/>
    <s v="Aguardando rentabilidade"/>
  </r>
  <r>
    <d v="2025-02-16T00:00:00"/>
    <x v="3"/>
    <x v="1"/>
    <x v="1"/>
    <s v="TES-962"/>
    <n v="30629.3"/>
    <n v="27688.89"/>
    <n v="-9.599990858426409E-2"/>
    <n v="-2940.41"/>
    <x v="0"/>
    <s v="Governo"/>
    <s v="Investimento de Longo Prazo"/>
  </r>
  <r>
    <d v="2020-11-06T00:00:00"/>
    <x v="5"/>
    <x v="8"/>
    <x v="5"/>
    <s v="ETF-758"/>
    <n v="16720.72"/>
    <n v="16339.49"/>
    <n v="-2.2799855508614544E-2"/>
    <n v="-381.23000000000138"/>
    <x v="0"/>
    <s v="Bolsa"/>
    <s v="Aguardando rentabilidade"/>
  </r>
  <r>
    <d v="2023-07-04T00:00:00"/>
    <x v="2"/>
    <x v="2"/>
    <x v="6"/>
    <s v="POU-635"/>
    <n v="29248.639999999999"/>
    <n v="27350.400000000001"/>
    <n v="-6.4900111594932211E-2"/>
    <n v="-1898.239999999998"/>
    <x v="0"/>
    <s v="Banco"/>
    <s v="Investimento de Longo Prazo"/>
  </r>
  <r>
    <d v="2020-07-25T00:00:00"/>
    <x v="5"/>
    <x v="2"/>
    <x v="6"/>
    <s v="POU-718"/>
    <n v="47334.86"/>
    <n v="56470.49"/>
    <n v="0.19300004267467988"/>
    <n v="9135.6299999999974"/>
    <x v="1"/>
    <s v="Banco"/>
    <s v="Dividendos Recebidos"/>
  </r>
  <r>
    <d v="2025-09-30T00:00:00"/>
    <x v="3"/>
    <x v="3"/>
    <x v="5"/>
    <s v="ETF-605"/>
    <n v="10518.66"/>
    <n v="11916.59"/>
    <n v="0.13290000817594638"/>
    <n v="1397.9300000000003"/>
    <x v="2"/>
    <s v="Bolsa"/>
    <s v="Rendimento estável"/>
  </r>
  <r>
    <d v="2022-12-04T00:00:00"/>
    <x v="0"/>
    <x v="11"/>
    <x v="2"/>
    <s v="CRI-229"/>
    <n v="11090.77"/>
    <n v="13195.8"/>
    <n v="0.18980016716603074"/>
    <n v="2105.0299999999988"/>
    <x v="1"/>
    <s v="Cripto"/>
    <s v="Aplicação de Curto Prazo"/>
  </r>
  <r>
    <d v="2020-10-17T00:00:00"/>
    <x v="5"/>
    <x v="6"/>
    <x v="6"/>
    <s v="POU-553"/>
    <n v="36432.949999999997"/>
    <n v="39402.239999999998"/>
    <n v="8.1500125573141929E-2"/>
    <n v="2969.2900000000009"/>
    <x v="2"/>
    <s v="Banco"/>
    <s v="Rendimento estável"/>
  </r>
  <r>
    <d v="2020-04-07T00:00:00"/>
    <x v="5"/>
    <x v="9"/>
    <x v="7"/>
    <s v="AÇÕ-638"/>
    <n v="6288.64"/>
    <n v="7526.24"/>
    <n v="0.19679930795847742"/>
    <n v="1237.5999999999995"/>
    <x v="1"/>
    <s v="Mercado"/>
    <s v="Aplicação de Curto Prazo"/>
  </r>
  <r>
    <d v="2023-11-21T00:00:00"/>
    <x v="2"/>
    <x v="8"/>
    <x v="0"/>
    <s v="REN-353"/>
    <n v="33471.629999999997"/>
    <n v="32029"/>
    <n v="-4.310008206950177E-2"/>
    <n v="-1442.6299999999974"/>
    <x v="0"/>
    <s v="Banco"/>
    <s v="Investimento de Longo Prazo"/>
  </r>
  <r>
    <d v="2021-11-30T00:00:00"/>
    <x v="1"/>
    <x v="8"/>
    <x v="2"/>
    <s v="CRI-936"/>
    <n v="41131.49"/>
    <n v="45520.22"/>
    <n v="0.10670000041330872"/>
    <n v="4388.7300000000032"/>
    <x v="2"/>
    <s v="Cripto"/>
    <s v="Rendimento estável"/>
  </r>
  <r>
    <d v="2023-05-08T00:00:00"/>
    <x v="2"/>
    <x v="4"/>
    <x v="2"/>
    <s v="CRI-642"/>
    <n v="34022.9"/>
    <n v="33073.660000000003"/>
    <n v="-2.7900032037245441E-2"/>
    <n v="-949.23999999999796"/>
    <x v="0"/>
    <s v="Cripto"/>
    <s v="Aguardando rentabilidade"/>
  </r>
  <r>
    <d v="2023-07-31T00:00:00"/>
    <x v="2"/>
    <x v="2"/>
    <x v="5"/>
    <s v="ETF-840"/>
    <n v="44710.35"/>
    <n v="53437.81"/>
    <n v="0.1951999928428205"/>
    <n v="8727.4599999999991"/>
    <x v="1"/>
    <s v="Bolsa"/>
    <s v="Aplicação de Curto Prazo"/>
  </r>
  <r>
    <d v="2024-07-14T00:00:00"/>
    <x v="4"/>
    <x v="2"/>
    <x v="0"/>
    <s v="REN-135"/>
    <n v="40886.78"/>
    <n v="47514.53"/>
    <n v="0.16210007244395377"/>
    <n v="6627.75"/>
    <x v="1"/>
    <s v="Banco"/>
    <s v="Dividendos Recebidos"/>
  </r>
  <r>
    <d v="2021-06-01T00:00:00"/>
    <x v="1"/>
    <x v="7"/>
    <x v="4"/>
    <s v="IMÓ-350"/>
    <n v="28400.77"/>
    <n v="26182.67"/>
    <n v="-7.8099995176187195E-2"/>
    <n v="-2218.1000000000022"/>
    <x v="2"/>
    <s v="Imobiliário"/>
    <s v="Aguardando rentabilidade"/>
  </r>
  <r>
    <d v="2023-07-07T00:00:00"/>
    <x v="2"/>
    <x v="2"/>
    <x v="0"/>
    <s v="REN-660"/>
    <n v="49406.32"/>
    <n v="49277.86"/>
    <n v="-2.6000722174814705E-3"/>
    <n v="-128.45999999999913"/>
    <x v="0"/>
    <s v="Banco"/>
    <s v="Investimento de Longo Prazo"/>
  </r>
  <r>
    <d v="2023-05-02T00:00:00"/>
    <x v="2"/>
    <x v="4"/>
    <x v="1"/>
    <s v="TES-131"/>
    <n v="16802.099999999999"/>
    <n v="17850.55"/>
    <n v="6.2399938102975269E-2"/>
    <n v="1048.4500000000007"/>
    <x v="0"/>
    <s v="Governo"/>
    <s v="Investimento de Longo Prazo"/>
  </r>
  <r>
    <d v="2022-11-20T00:00:00"/>
    <x v="0"/>
    <x v="8"/>
    <x v="4"/>
    <s v="IMÓ-654"/>
    <n v="3376"/>
    <n v="3623.8"/>
    <n v="7.3400473933649346E-2"/>
    <n v="247.80000000000018"/>
    <x v="2"/>
    <s v="Imobiliário"/>
    <s v="Rendimento estável"/>
  </r>
  <r>
    <d v="2020-03-26T00:00:00"/>
    <x v="5"/>
    <x v="5"/>
    <x v="2"/>
    <s v="CRI-728"/>
    <n v="24647.95"/>
    <n v="27775.77"/>
    <n v="0.12689980302621515"/>
    <n v="3127.8199999999997"/>
    <x v="2"/>
    <s v="Cripto"/>
    <s v="Rendimento estável"/>
  </r>
  <r>
    <d v="2024-06-05T00:00:00"/>
    <x v="4"/>
    <x v="7"/>
    <x v="6"/>
    <s v="POU-819"/>
    <n v="42821.34"/>
    <n v="42517.31"/>
    <n v="-7.0999646437967349E-3"/>
    <n v="-304.02999999999884"/>
    <x v="0"/>
    <s v="Banco"/>
    <s v="Investimento de Longo Prazo"/>
  </r>
  <r>
    <d v="2021-09-01T00:00:00"/>
    <x v="1"/>
    <x v="3"/>
    <x v="3"/>
    <s v="FUN-364"/>
    <n v="13312.4"/>
    <n v="15073.63"/>
    <n v="0.13229996093867369"/>
    <n v="1761.2299999999996"/>
    <x v="2"/>
    <s v="Investimento"/>
    <s v="Rendimento estável"/>
  </r>
  <r>
    <d v="2025-03-08T00:00:00"/>
    <x v="3"/>
    <x v="5"/>
    <x v="4"/>
    <s v="IMÓ-406"/>
    <n v="5163.33"/>
    <n v="4676.9399999999996"/>
    <n v="-9.4200835507318018E-2"/>
    <n v="-486.39000000000033"/>
    <x v="2"/>
    <s v="Imobiliário"/>
    <s v="Aguardando rentabilidade"/>
  </r>
  <r>
    <d v="2024-12-12T00:00:00"/>
    <x v="4"/>
    <x v="11"/>
    <x v="4"/>
    <s v="IMÓ-588"/>
    <n v="13191.29"/>
    <n v="12209.86"/>
    <n v="-7.4399850204187781E-2"/>
    <n v="-981.43000000000029"/>
    <x v="2"/>
    <s v="Imobiliário"/>
    <s v="Aguardando rentabilidade"/>
  </r>
  <r>
    <d v="2022-03-24T00:00:00"/>
    <x v="0"/>
    <x v="5"/>
    <x v="6"/>
    <s v="POU-734"/>
    <n v="18928.89"/>
    <n v="21978.33"/>
    <n v="0.16109977922635729"/>
    <n v="3049.4400000000023"/>
    <x v="1"/>
    <s v="Banco"/>
    <s v="Dividendos Recebidos"/>
  </r>
  <r>
    <d v="2020-07-02T00:00:00"/>
    <x v="5"/>
    <x v="2"/>
    <x v="5"/>
    <s v="ETF-186"/>
    <n v="27548.66"/>
    <n v="30430.25"/>
    <n v="0.10460000595310262"/>
    <n v="2881.59"/>
    <x v="2"/>
    <s v="Bolsa"/>
    <s v="Rendimento estável"/>
  </r>
  <r>
    <d v="2022-11-20T00:00:00"/>
    <x v="0"/>
    <x v="8"/>
    <x v="6"/>
    <s v="POU-179"/>
    <n v="49155.99"/>
    <n v="47130.76"/>
    <n v="-4.1200065343002877E-2"/>
    <n v="-2025.2299999999959"/>
    <x v="0"/>
    <s v="Banco"/>
    <s v="Investimento de Longo Prazo"/>
  </r>
  <r>
    <d v="2021-04-19T00:00:00"/>
    <x v="1"/>
    <x v="9"/>
    <x v="5"/>
    <s v="ETF-124"/>
    <n v="21547.58"/>
    <n v="23008.51"/>
    <n v="6.7800189162773569E-2"/>
    <n v="1460.9299999999967"/>
    <x v="0"/>
    <s v="Bolsa"/>
    <s v="Aguardando rentabilidade"/>
  </r>
  <r>
    <d v="2020-12-16T00:00:00"/>
    <x v="5"/>
    <x v="11"/>
    <x v="4"/>
    <s v="IMÓ-810"/>
    <n v="34120.370000000003"/>
    <n v="30923.29"/>
    <n v="-9.3700039008955696E-2"/>
    <n v="-3197.0800000000017"/>
    <x v="2"/>
    <s v="Imobiliário"/>
    <s v="Aguardando rentabilidade"/>
  </r>
  <r>
    <d v="2023-01-13T00:00:00"/>
    <x v="2"/>
    <x v="0"/>
    <x v="3"/>
    <s v="FUN-874"/>
    <n v="22913.32"/>
    <n v="21653.09"/>
    <n v="-5.4999886528883615E-2"/>
    <n v="-1260.2299999999996"/>
    <x v="2"/>
    <s v="Investimento"/>
    <s v="Aguardando rentabilidade"/>
  </r>
  <r>
    <d v="2025-03-17T00:00:00"/>
    <x v="3"/>
    <x v="5"/>
    <x v="5"/>
    <s v="ETF-872"/>
    <n v="10295.06"/>
    <n v="12338.63"/>
    <n v="0.19850005730903947"/>
    <n v="2043.5699999999997"/>
    <x v="1"/>
    <s v="Bolsa"/>
    <s v="Aplicação de Curto Prazo"/>
  </r>
  <r>
    <d v="2021-04-03T00:00:00"/>
    <x v="1"/>
    <x v="9"/>
    <x v="2"/>
    <s v="CRI-295"/>
    <n v="44525.51"/>
    <n v="45273.54"/>
    <n v="1.6800032161338494E-2"/>
    <n v="748.02999999999884"/>
    <x v="0"/>
    <s v="Cripto"/>
    <s v="Aguardando rentabilidade"/>
  </r>
  <r>
    <d v="2023-05-18T00:00:00"/>
    <x v="2"/>
    <x v="4"/>
    <x v="1"/>
    <s v="TES-838"/>
    <n v="7145.61"/>
    <n v="8223.17"/>
    <n v="0.15080028157148243"/>
    <n v="1077.5600000000004"/>
    <x v="1"/>
    <s v="Governo"/>
    <s v="Dividendos Recebidos"/>
  </r>
  <r>
    <d v="2020-11-14T00:00:00"/>
    <x v="5"/>
    <x v="8"/>
    <x v="3"/>
    <s v="FUN-333"/>
    <n v="10945.93"/>
    <n v="9962.99"/>
    <n v="-8.9799587609275824E-2"/>
    <n v="-982.94000000000051"/>
    <x v="2"/>
    <s v="Investimento"/>
    <s v="Aguardando rentabilidade"/>
  </r>
  <r>
    <d v="2025-08-07T00:00:00"/>
    <x v="3"/>
    <x v="10"/>
    <x v="4"/>
    <s v="IMÓ-530"/>
    <n v="34650.94"/>
    <n v="36920.58"/>
    <n v="6.5500098987213595E-2"/>
    <n v="2269.6399999999994"/>
    <x v="0"/>
    <s v="Imobiliário"/>
    <s v="Aguardando rentabilidade"/>
  </r>
  <r>
    <d v="2020-01-19T00:00:00"/>
    <x v="5"/>
    <x v="0"/>
    <x v="4"/>
    <s v="IMÓ-918"/>
    <n v="20002.37"/>
    <n v="19970.37"/>
    <n v="-1.5998104224649379E-3"/>
    <n v="-32"/>
    <x v="0"/>
    <s v="Imobiliário"/>
    <s v="Aguardando rentabilidade"/>
  </r>
  <r>
    <d v="2020-01-29T00:00:00"/>
    <x v="5"/>
    <x v="0"/>
    <x v="0"/>
    <s v="REN-978"/>
    <n v="37804.699999999997"/>
    <n v="36681.9"/>
    <n v="-2.9700010845212253E-2"/>
    <n v="-1122.7999999999956"/>
    <x v="0"/>
    <s v="Banco"/>
    <s v="Investimento de Longo Prazo"/>
  </r>
  <r>
    <d v="2023-04-25T00:00:00"/>
    <x v="2"/>
    <x v="9"/>
    <x v="0"/>
    <s v="REN-957"/>
    <n v="36276.69"/>
    <n v="37332.339999999997"/>
    <n v="2.9099953716835634E-2"/>
    <n v="1055.6499999999942"/>
    <x v="0"/>
    <s v="Banco"/>
    <s v="Investimento de Longo Prazo"/>
  </r>
  <r>
    <d v="2020-07-18T00:00:00"/>
    <x v="5"/>
    <x v="2"/>
    <x v="5"/>
    <s v="ETF-157"/>
    <n v="46939.55"/>
    <n v="43287.65"/>
    <n v="-7.780006412502892E-2"/>
    <n v="-3651.9000000000015"/>
    <x v="2"/>
    <s v="Bolsa"/>
    <s v="Aguardando rentabilidade"/>
  </r>
  <r>
    <d v="2024-02-07T00:00:00"/>
    <x v="4"/>
    <x v="1"/>
    <x v="2"/>
    <s v="CRI-524"/>
    <n v="35721.79"/>
    <n v="34157.18"/>
    <n v="-4.3799876769893123E-2"/>
    <n v="-1564.6100000000006"/>
    <x v="0"/>
    <s v="Cripto"/>
    <s v="Aguardando rentabilidade"/>
  </r>
  <r>
    <d v="2022-02-03T00:00:00"/>
    <x v="0"/>
    <x v="1"/>
    <x v="2"/>
    <s v="CRI-369"/>
    <n v="34404.019999999997"/>
    <n v="36867.35"/>
    <n v="7.1600063015891807E-2"/>
    <n v="2463.3300000000017"/>
    <x v="2"/>
    <s v="Cripto"/>
    <s v="Rendimento estável"/>
  </r>
  <r>
    <d v="2021-07-30T00:00:00"/>
    <x v="1"/>
    <x v="2"/>
    <x v="4"/>
    <s v="IMÓ-336"/>
    <n v="7516.64"/>
    <n v="7754.17"/>
    <n v="3.1600555567381138E-2"/>
    <n v="237.52999999999975"/>
    <x v="0"/>
    <s v="Imobiliário"/>
    <s v="Aguardando rentabilidade"/>
  </r>
  <r>
    <d v="2022-01-21T00:00:00"/>
    <x v="0"/>
    <x v="0"/>
    <x v="1"/>
    <s v="TES-108"/>
    <n v="33888.050000000003"/>
    <n v="31488.78"/>
    <n v="-7.0799883734826999E-2"/>
    <n v="-2399.2700000000041"/>
    <x v="0"/>
    <s v="Governo"/>
    <s v="Investimento de Longo Prazo"/>
  </r>
  <r>
    <d v="2021-12-29T00:00:00"/>
    <x v="1"/>
    <x v="11"/>
    <x v="4"/>
    <s v="IMÓ-947"/>
    <n v="30847.360000000001"/>
    <n v="29249.47"/>
    <n v="-5.1799894707359052E-2"/>
    <n v="-1597.8899999999994"/>
    <x v="2"/>
    <s v="Imobiliário"/>
    <s v="Aguardando rentabilidade"/>
  </r>
  <r>
    <d v="2021-01-01T00:00:00"/>
    <x v="1"/>
    <x v="0"/>
    <x v="5"/>
    <s v="ETF-935"/>
    <n v="10056.44"/>
    <n v="10947.44"/>
    <n v="8.8599941927759718E-2"/>
    <n v="891"/>
    <x v="2"/>
    <s v="Bolsa"/>
    <s v="Rendimento estável"/>
  </r>
  <r>
    <d v="2024-12-01T00:00:00"/>
    <x v="4"/>
    <x v="11"/>
    <x v="5"/>
    <s v="ETF-985"/>
    <n v="40583.93"/>
    <n v="38595.32"/>
    <n v="-4.8999936674442336E-2"/>
    <n v="-1988.6100000000006"/>
    <x v="0"/>
    <s v="Bolsa"/>
    <s v="Aguardando rentabilidade"/>
  </r>
  <r>
    <d v="2024-07-05T00:00:00"/>
    <x v="4"/>
    <x v="2"/>
    <x v="5"/>
    <s v="ETF-120"/>
    <n v="49617.77"/>
    <n v="51433.78"/>
    <n v="3.6599992301145377E-2"/>
    <n v="1816.010000000002"/>
    <x v="0"/>
    <s v="Bolsa"/>
    <s v="Aguardando rentabilidade"/>
  </r>
  <r>
    <d v="2020-03-09T00:00:00"/>
    <x v="5"/>
    <x v="5"/>
    <x v="1"/>
    <s v="TES-820"/>
    <n v="3201.48"/>
    <n v="2953.37"/>
    <n v="-7.7498531928982886E-2"/>
    <n v="-248.11000000000013"/>
    <x v="0"/>
    <s v="Governo"/>
    <s v="Investimento de Longo Prazo"/>
  </r>
  <r>
    <d v="2024-09-02T00:00:00"/>
    <x v="4"/>
    <x v="3"/>
    <x v="4"/>
    <s v="IMÓ-843"/>
    <n v="30904.89"/>
    <n v="35426.28"/>
    <n v="0.14630014861725765"/>
    <n v="4521.3899999999994"/>
    <x v="2"/>
    <s v="Imobiliário"/>
    <s v="Rendimento estável"/>
  </r>
  <r>
    <d v="2023-08-23T00:00:00"/>
    <x v="2"/>
    <x v="10"/>
    <x v="0"/>
    <s v="REN-188"/>
    <n v="12753.18"/>
    <n v="14689.11"/>
    <n v="0.151799786406214"/>
    <n v="1935.9300000000003"/>
    <x v="1"/>
    <s v="Banco"/>
    <s v="Dividendos Recebidos"/>
  </r>
  <r>
    <d v="2024-03-03T00:00:00"/>
    <x v="4"/>
    <x v="5"/>
    <x v="6"/>
    <s v="POU-970"/>
    <n v="43103.06"/>
    <n v="48900.42"/>
    <n v="0.1344999635756719"/>
    <n v="5797.3600000000006"/>
    <x v="2"/>
    <s v="Banco"/>
    <s v="Rendimento estável"/>
  </r>
  <r>
    <d v="2022-02-06T00:00:00"/>
    <x v="0"/>
    <x v="1"/>
    <x v="6"/>
    <s v="POU-467"/>
    <n v="36677.26"/>
    <n v="42270.54"/>
    <n v="0.15249994138057202"/>
    <n v="5593.2799999999988"/>
    <x v="1"/>
    <s v="Banco"/>
    <s v="Dividendos Recebidos"/>
  </r>
  <r>
    <d v="2020-03-12T00:00:00"/>
    <x v="5"/>
    <x v="5"/>
    <x v="1"/>
    <s v="TES-922"/>
    <n v="47730.43"/>
    <n v="48422.52"/>
    <n v="1.449997412552111E-2"/>
    <n v="692.08999999999651"/>
    <x v="0"/>
    <s v="Governo"/>
    <s v="Investimento de Longo Prazo"/>
  </r>
  <r>
    <d v="2020-03-23T00:00:00"/>
    <x v="5"/>
    <x v="5"/>
    <x v="6"/>
    <s v="POU-625"/>
    <n v="12102.28"/>
    <n v="13607.8"/>
    <n v="0.12439969989126004"/>
    <n v="1505.5199999999986"/>
    <x v="2"/>
    <s v="Banco"/>
    <s v="Rendimento estável"/>
  </r>
  <r>
    <d v="2024-01-14T00:00:00"/>
    <x v="4"/>
    <x v="0"/>
    <x v="5"/>
    <s v="ETF-828"/>
    <n v="10986.58"/>
    <n v="11556.78"/>
    <n v="5.1899681247485632E-2"/>
    <n v="570.20000000000073"/>
    <x v="0"/>
    <s v="Bolsa"/>
    <s v="Aguardando rentabilidade"/>
  </r>
  <r>
    <d v="2021-04-12T00:00:00"/>
    <x v="1"/>
    <x v="9"/>
    <x v="0"/>
    <s v="REN-619"/>
    <n v="30448.39"/>
    <n v="28752.41"/>
    <n v="-5.5700153604180701E-2"/>
    <n v="-1695.9799999999996"/>
    <x v="0"/>
    <s v="Banco"/>
    <s v="Investimento de Longo Prazo"/>
  </r>
  <r>
    <d v="2020-09-12T00:00:00"/>
    <x v="5"/>
    <x v="3"/>
    <x v="4"/>
    <s v="IMÓ-181"/>
    <n v="11971.93"/>
    <n v="14016.74"/>
    <n v="0.17080036385110833"/>
    <n v="2044.8099999999995"/>
    <x v="1"/>
    <s v="Imobiliário"/>
    <s v="Aplicação de Curto Prazo"/>
  </r>
  <r>
    <d v="2024-08-30T00:00:00"/>
    <x v="4"/>
    <x v="10"/>
    <x v="4"/>
    <s v="IMÓ-293"/>
    <n v="47569.36"/>
    <n v="55575.28"/>
    <n v="0.16829993087987727"/>
    <n v="8005.9199999999983"/>
    <x v="1"/>
    <s v="Imobiliário"/>
    <s v="Aplicação de Curto Prazo"/>
  </r>
  <r>
    <d v="2023-10-18T00:00:00"/>
    <x v="2"/>
    <x v="6"/>
    <x v="1"/>
    <s v="TES-875"/>
    <n v="11915.7"/>
    <n v="12163.55"/>
    <n v="2.0800288694747142E-2"/>
    <n v="247.84999999999854"/>
    <x v="0"/>
    <s v="Governo"/>
    <s v="Investimento de Longo Prazo"/>
  </r>
  <r>
    <d v="2020-05-19T00:00:00"/>
    <x v="5"/>
    <x v="4"/>
    <x v="3"/>
    <s v="FUN-278"/>
    <n v="605.41999999999996"/>
    <n v="670.14"/>
    <n v="0.10690099435102909"/>
    <n v="64.720000000000027"/>
    <x v="2"/>
    <s v="Investimento"/>
    <s v="Rendimento estável"/>
  </r>
  <r>
    <d v="2021-01-02T00:00:00"/>
    <x v="1"/>
    <x v="0"/>
    <x v="2"/>
    <s v="CRI-212"/>
    <n v="26947.84"/>
    <n v="31612.51"/>
    <n v="0.17309995903196687"/>
    <n v="4664.6699999999983"/>
    <x v="1"/>
    <s v="Cripto"/>
    <s v="Aplicação de Curto Prazo"/>
  </r>
  <r>
    <d v="2022-04-18T00:00:00"/>
    <x v="0"/>
    <x v="9"/>
    <x v="3"/>
    <s v="FUN-163"/>
    <n v="44381.91"/>
    <n v="48216.51"/>
    <n v="8.6400067054347107E-2"/>
    <n v="3834.5999999999985"/>
    <x v="2"/>
    <s v="Investimento"/>
    <s v="Rendimento estável"/>
  </r>
  <r>
    <d v="2025-01-12T00:00:00"/>
    <x v="3"/>
    <x v="0"/>
    <x v="2"/>
    <s v="CRI-885"/>
    <n v="3870.67"/>
    <n v="4603.7700000000004"/>
    <n v="0.18939873458600201"/>
    <n v="733.10000000000036"/>
    <x v="1"/>
    <s v="Cripto"/>
    <s v="Aplicação de Curto Prazo"/>
  </r>
  <r>
    <d v="2020-09-01T00:00:00"/>
    <x v="5"/>
    <x v="3"/>
    <x v="7"/>
    <s v="AÇÕ-650"/>
    <n v="39706.050000000003"/>
    <n v="47000.05"/>
    <n v="0.18369996511866579"/>
    <n v="7294"/>
    <x v="1"/>
    <s v="Mercado"/>
    <s v="Aplicação de Curto Prazo"/>
  </r>
  <r>
    <d v="2024-09-16T00:00:00"/>
    <x v="4"/>
    <x v="3"/>
    <x v="7"/>
    <s v="AÇÕ-830"/>
    <n v="27707.73"/>
    <n v="29932.66"/>
    <n v="8.02999740505628E-2"/>
    <n v="2224.9300000000003"/>
    <x v="2"/>
    <s v="Mercado"/>
    <s v="Rendimento estável"/>
  </r>
  <r>
    <d v="2022-11-10T00:00:00"/>
    <x v="0"/>
    <x v="8"/>
    <x v="7"/>
    <s v="AÇÕ-591"/>
    <n v="32334.44"/>
    <n v="31222.14"/>
    <n v="-3.4399853530786347E-2"/>
    <n v="-1112.2999999999993"/>
    <x v="0"/>
    <s v="Mercado"/>
    <s v="Aguardando rentabilidade"/>
  </r>
  <r>
    <d v="2022-01-14T00:00:00"/>
    <x v="0"/>
    <x v="0"/>
    <x v="0"/>
    <s v="REN-593"/>
    <n v="6314.73"/>
    <n v="7305.51"/>
    <n v="0.15689981994479585"/>
    <n v="990.78000000000065"/>
    <x v="1"/>
    <s v="Banco"/>
    <s v="Dividendos Recebidos"/>
  </r>
  <r>
    <d v="2021-01-20T00:00:00"/>
    <x v="1"/>
    <x v="0"/>
    <x v="2"/>
    <s v="CRI-856"/>
    <n v="24591.06"/>
    <n v="25596.83"/>
    <n v="4.0899822943785274E-2"/>
    <n v="1005.7700000000004"/>
    <x v="0"/>
    <s v="Cripto"/>
    <s v="Aguardando rentabilidade"/>
  </r>
  <r>
    <d v="2023-01-16T00:00:00"/>
    <x v="2"/>
    <x v="0"/>
    <x v="6"/>
    <s v="POU-394"/>
    <n v="43097.2"/>
    <n v="40860.46"/>
    <n v="-5.18998914082585E-2"/>
    <n v="-2236.739999999998"/>
    <x v="0"/>
    <s v="Banco"/>
    <s v="Investimento de Longo Prazo"/>
  </r>
  <r>
    <d v="2024-07-17T00:00:00"/>
    <x v="4"/>
    <x v="2"/>
    <x v="7"/>
    <s v="AÇÕ-366"/>
    <n v="8948.15"/>
    <n v="9784.7999999999993"/>
    <n v="9.3499773696238853E-2"/>
    <n v="836.64999999999964"/>
    <x v="2"/>
    <s v="Mercado"/>
    <s v="Rendimento estável"/>
  </r>
  <r>
    <d v="2025-08-26T00:00:00"/>
    <x v="3"/>
    <x v="10"/>
    <x v="6"/>
    <s v="POU-553"/>
    <n v="6096.68"/>
    <n v="5733.32"/>
    <n v="-5.9599650957570444E-2"/>
    <n v="-363.36000000000058"/>
    <x v="0"/>
    <s v="Banco"/>
    <s v="Investimento de Longo Prazo"/>
  </r>
  <r>
    <d v="2020-12-27T00:00:00"/>
    <x v="5"/>
    <x v="11"/>
    <x v="7"/>
    <s v="AÇÕ-263"/>
    <n v="46799.82"/>
    <n v="44623.63"/>
    <n v="-4.6499965170806262E-2"/>
    <n v="-2176.1900000000023"/>
    <x v="0"/>
    <s v="Mercado"/>
    <s v="Aguardando rentabilidade"/>
  </r>
  <r>
    <d v="2024-08-09T00:00:00"/>
    <x v="4"/>
    <x v="10"/>
    <x v="1"/>
    <s v="TES-556"/>
    <n v="42165.24"/>
    <n v="38058.35"/>
    <n v="-9.7399896217832502E-2"/>
    <n v="-4106.8899999999994"/>
    <x v="0"/>
    <s v="Governo"/>
    <s v="Investimento de Longo Prazo"/>
  </r>
  <r>
    <d v="2022-06-26T00:00:00"/>
    <x v="0"/>
    <x v="7"/>
    <x v="6"/>
    <s v="POU-187"/>
    <n v="32142.55"/>
    <n v="37307.86"/>
    <n v="0.16070006891176963"/>
    <n v="5165.3100000000013"/>
    <x v="1"/>
    <s v="Banco"/>
    <s v="Dividendos Recebidos"/>
  </r>
  <r>
    <d v="2024-08-11T00:00:00"/>
    <x v="4"/>
    <x v="10"/>
    <x v="3"/>
    <s v="FUN-964"/>
    <n v="49276.56"/>
    <n v="51696.04"/>
    <n v="4.9100018345436515E-2"/>
    <n v="2419.4800000000032"/>
    <x v="0"/>
    <s v="Investimento"/>
    <s v="Aguardando rentabilidade"/>
  </r>
  <r>
    <d v="2024-01-22T00:00:00"/>
    <x v="4"/>
    <x v="0"/>
    <x v="5"/>
    <s v="ETF-547"/>
    <n v="9109.39"/>
    <n v="8425.27"/>
    <n v="-7.5100528136351499E-2"/>
    <n v="-684.11999999999898"/>
    <x v="2"/>
    <s v="Bolsa"/>
    <s v="Aguardando rentabilidade"/>
  </r>
  <r>
    <d v="2020-10-27T00:00:00"/>
    <x v="5"/>
    <x v="6"/>
    <x v="7"/>
    <s v="AÇÕ-340"/>
    <n v="18460.07"/>
    <n v="18388.080000000002"/>
    <n v="-3.8997685274215084E-3"/>
    <n v="-71.989999999997963"/>
    <x v="0"/>
    <s v="Mercado"/>
    <s v="Aguardando rentabilidade"/>
  </r>
  <r>
    <d v="2020-10-04T00:00:00"/>
    <x v="5"/>
    <x v="6"/>
    <x v="5"/>
    <s v="ETF-330"/>
    <n v="23385.9"/>
    <n v="23991.59"/>
    <n v="2.589979432050931E-2"/>
    <n v="605.68999999999869"/>
    <x v="0"/>
    <s v="Bolsa"/>
    <s v="Aguardando rentabilidade"/>
  </r>
  <r>
    <d v="2023-03-24T00:00:00"/>
    <x v="2"/>
    <x v="5"/>
    <x v="1"/>
    <s v="TES-127"/>
    <n v="7895.44"/>
    <n v="7980.71"/>
    <n v="1.0799904755149864E-2"/>
    <n v="85.270000000000437"/>
    <x v="0"/>
    <s v="Governo"/>
    <s v="Investimento de Longo Prazo"/>
  </r>
  <r>
    <d v="2020-03-30T00:00:00"/>
    <x v="5"/>
    <x v="5"/>
    <x v="4"/>
    <s v="IMÓ-995"/>
    <n v="23118.45"/>
    <n v="24399.21"/>
    <n v="5.5399907865795427E-2"/>
    <n v="1280.7599999999984"/>
    <x v="0"/>
    <s v="Imobiliário"/>
    <s v="Aguardando rentabilidade"/>
  </r>
  <r>
    <d v="2021-11-01T00:00:00"/>
    <x v="1"/>
    <x v="8"/>
    <x v="4"/>
    <s v="IMÓ-600"/>
    <n v="2789.69"/>
    <n v="3064.2"/>
    <n v="9.8401614516308175E-2"/>
    <n v="274.50999999999976"/>
    <x v="2"/>
    <s v="Imobiliário"/>
    <s v="Rendimento estável"/>
  </r>
  <r>
    <d v="2023-12-24T00:00:00"/>
    <x v="2"/>
    <x v="11"/>
    <x v="0"/>
    <s v="REN-122"/>
    <n v="37686.93"/>
    <n v="41523.46"/>
    <n v="0.10180001395709332"/>
    <n v="3836.5299999999988"/>
    <x v="2"/>
    <s v="Banco"/>
    <s v="Rendimento estável"/>
  </r>
  <r>
    <d v="2023-05-14T00:00:00"/>
    <x v="2"/>
    <x v="4"/>
    <x v="6"/>
    <s v="POU-666"/>
    <n v="15696.96"/>
    <n v="14505.56"/>
    <n v="-7.5900046888059833E-2"/>
    <n v="-1191.3999999999996"/>
    <x v="0"/>
    <s v="Banco"/>
    <s v="Investimento de Longo Prazo"/>
  </r>
  <r>
    <d v="2025-08-26T00:00:00"/>
    <x v="3"/>
    <x v="10"/>
    <x v="2"/>
    <s v="CRI-370"/>
    <n v="20844.79"/>
    <n v="24031.96"/>
    <n v="0.15290007718955184"/>
    <n v="3187.1699999999983"/>
    <x v="1"/>
    <s v="Cripto"/>
    <s v="Aplicação de Curto Prazo"/>
  </r>
  <r>
    <d v="2020-08-20T00:00:00"/>
    <x v="5"/>
    <x v="10"/>
    <x v="1"/>
    <s v="TES-507"/>
    <n v="36221.26"/>
    <n v="32751.26"/>
    <n v="-9.5800090885850009E-2"/>
    <n v="-3470.0000000000036"/>
    <x v="0"/>
    <s v="Governo"/>
    <s v="Investimento de Longo Prazo"/>
  </r>
  <r>
    <d v="2022-03-13T00:00:00"/>
    <x v="0"/>
    <x v="5"/>
    <x v="2"/>
    <s v="CRI-572"/>
    <n v="13627.63"/>
    <n v="16125.57"/>
    <n v="0.18329966399146444"/>
    <n v="2497.9400000000005"/>
    <x v="1"/>
    <s v="Cripto"/>
    <s v="Aplicação de Curto Prazo"/>
  </r>
  <r>
    <d v="2020-02-09T00:00:00"/>
    <x v="5"/>
    <x v="1"/>
    <x v="0"/>
    <s v="REN-343"/>
    <n v="5596.08"/>
    <n v="5447.78"/>
    <n v="-2.6500693342482628E-2"/>
    <n v="-148.30000000000018"/>
    <x v="0"/>
    <s v="Banco"/>
    <s v="Investimento de Longo Prazo"/>
  </r>
  <r>
    <d v="2023-04-12T00:00:00"/>
    <x v="2"/>
    <x v="9"/>
    <x v="0"/>
    <s v="REN-836"/>
    <n v="10200.64"/>
    <n v="9401.93"/>
    <n v="-7.8299989020296681E-2"/>
    <n v="-798.70999999999913"/>
    <x v="0"/>
    <s v="Banco"/>
    <s v="Investimento de Longo Prazo"/>
  </r>
  <r>
    <d v="2022-12-27T00:00:00"/>
    <x v="0"/>
    <x v="11"/>
    <x v="3"/>
    <s v="FUN-791"/>
    <n v="13647.28"/>
    <n v="13813.78"/>
    <n v="1.2200233306563652E-2"/>
    <n v="166.5"/>
    <x v="0"/>
    <s v="Investimento"/>
    <s v="Aguardando rentabilidade"/>
  </r>
  <r>
    <d v="2025-09-27T00:00:00"/>
    <x v="3"/>
    <x v="3"/>
    <x v="5"/>
    <s v="ETF-803"/>
    <n v="18420.41"/>
    <n v="20382.18"/>
    <n v="0.10649980103591616"/>
    <n v="1961.7700000000004"/>
    <x v="2"/>
    <s v="Bolsa"/>
    <s v="Rendimento estável"/>
  </r>
  <r>
    <d v="2023-12-24T00:00:00"/>
    <x v="2"/>
    <x v="11"/>
    <x v="4"/>
    <s v="IMÓ-813"/>
    <n v="15183.07"/>
    <n v="16830.43"/>
    <n v="0.10849979615453269"/>
    <n v="1647.3600000000006"/>
    <x v="2"/>
    <s v="Imobiliário"/>
    <s v="Rendimento estável"/>
  </r>
  <r>
    <d v="2024-01-16T00:00:00"/>
    <x v="4"/>
    <x v="0"/>
    <x v="1"/>
    <s v="TES-869"/>
    <n v="35756.03"/>
    <n v="42578.28"/>
    <n v="0.19079998534512921"/>
    <n v="6822.25"/>
    <x v="1"/>
    <s v="Governo"/>
    <s v="Dividendos Recebidos"/>
  </r>
  <r>
    <d v="2022-02-27T00:00:00"/>
    <x v="0"/>
    <x v="1"/>
    <x v="2"/>
    <s v="CRI-924"/>
    <n v="28140.18"/>
    <n v="26795.08"/>
    <n v="-4.7799978536029214E-2"/>
    <n v="-1345.0999999999985"/>
    <x v="0"/>
    <s v="Cripto"/>
    <s v="Aguardando rentabilidade"/>
  </r>
  <r>
    <d v="2022-09-29T00:00:00"/>
    <x v="0"/>
    <x v="3"/>
    <x v="5"/>
    <s v="ETF-599"/>
    <n v="31616.03"/>
    <n v="28672.58"/>
    <n v="-9.3099924310547436E-2"/>
    <n v="-2943.4499999999971"/>
    <x v="2"/>
    <s v="Bolsa"/>
    <s v="Aguardando rentabilidade"/>
  </r>
  <r>
    <d v="2024-07-10T00:00:00"/>
    <x v="4"/>
    <x v="2"/>
    <x v="6"/>
    <s v="POU-569"/>
    <n v="20243.54"/>
    <n v="23968.35"/>
    <n v="0.1839999328180742"/>
    <n v="3724.8099999999977"/>
    <x v="1"/>
    <s v="Banco"/>
    <s v="Dividendos Recebidos"/>
  </r>
  <r>
    <d v="2021-12-16T00:00:00"/>
    <x v="1"/>
    <x v="11"/>
    <x v="3"/>
    <s v="FUN-823"/>
    <n v="39422.42"/>
    <n v="39248.959999999999"/>
    <n v="-4.4000342952055993E-3"/>
    <n v="-173.45999999999913"/>
    <x v="0"/>
    <s v="Investimento"/>
    <s v="Aguardando rentabilidade"/>
  </r>
  <r>
    <d v="2024-09-05T00:00:00"/>
    <x v="4"/>
    <x v="3"/>
    <x v="3"/>
    <s v="FUN-392"/>
    <n v="27714.59"/>
    <n v="31095.77"/>
    <n v="0.12200000072164158"/>
    <n v="3381.1800000000003"/>
    <x v="2"/>
    <s v="Investimento"/>
    <s v="Rendimento estável"/>
  </r>
  <r>
    <d v="2021-08-02T00:00:00"/>
    <x v="1"/>
    <x v="10"/>
    <x v="1"/>
    <s v="TES-155"/>
    <n v="27507.43"/>
    <n v="28497.7"/>
    <n v="3.6000091611611863E-2"/>
    <n v="990.27000000000044"/>
    <x v="0"/>
    <s v="Governo"/>
    <s v="Investimento de Longo Prazo"/>
  </r>
  <r>
    <d v="2025-07-24T00:00:00"/>
    <x v="3"/>
    <x v="2"/>
    <x v="1"/>
    <s v="TES-601"/>
    <n v="47502.11"/>
    <n v="48537.66"/>
    <n v="2.1800084248889216E-2"/>
    <n v="1035.5500000000029"/>
    <x v="0"/>
    <s v="Governo"/>
    <s v="Investimento de Longo Prazo"/>
  </r>
  <r>
    <d v="2020-06-19T00:00:00"/>
    <x v="5"/>
    <x v="7"/>
    <x v="0"/>
    <s v="REN-576"/>
    <n v="5334.72"/>
    <n v="5829.78"/>
    <n v="9.2799622098254347E-2"/>
    <n v="495.05999999999949"/>
    <x v="2"/>
    <s v="Banco"/>
    <s v="Rendimento estável"/>
  </r>
  <r>
    <d v="2021-11-07T00:00:00"/>
    <x v="1"/>
    <x v="8"/>
    <x v="5"/>
    <s v="ETF-616"/>
    <n v="45186.28"/>
    <n v="47630.86"/>
    <n v="5.4100049838136752E-2"/>
    <n v="2444.5800000000017"/>
    <x v="0"/>
    <s v="Bolsa"/>
    <s v="Aguardando rentabilidade"/>
  </r>
  <r>
    <d v="2025-09-26T00:00:00"/>
    <x v="3"/>
    <x v="3"/>
    <x v="6"/>
    <s v="POU-605"/>
    <n v="49676.78"/>
    <n v="47530.74"/>
    <n v="-4.3200062483921081E-2"/>
    <n v="-2146.0400000000009"/>
    <x v="0"/>
    <s v="Banco"/>
    <s v="Investimento de Longo Prazo"/>
  </r>
  <r>
    <d v="2021-03-30T00:00:00"/>
    <x v="1"/>
    <x v="5"/>
    <x v="5"/>
    <s v="ETF-602"/>
    <n v="2148.29"/>
    <n v="2062.5700000000002"/>
    <n v="-3.9901503055918802E-2"/>
    <n v="-85.7199999999998"/>
    <x v="0"/>
    <s v="Bolsa"/>
    <s v="Aguardando rentabilidade"/>
  </r>
  <r>
    <d v="2022-12-12T00:00:00"/>
    <x v="0"/>
    <x v="11"/>
    <x v="5"/>
    <s v="ETF-679"/>
    <n v="44990.37"/>
    <n v="42214.46"/>
    <n v="-6.1700092708728629E-2"/>
    <n v="-2775.9100000000035"/>
    <x v="2"/>
    <s v="Bolsa"/>
    <s v="Aguardando rentabilidade"/>
  </r>
  <r>
    <d v="2023-07-25T00:00:00"/>
    <x v="2"/>
    <x v="2"/>
    <x v="5"/>
    <s v="ETF-141"/>
    <n v="14308.98"/>
    <n v="12882.37"/>
    <n v="-9.9700328045744621E-2"/>
    <n v="-1426.6099999999988"/>
    <x v="2"/>
    <s v="Bolsa"/>
    <s v="Aguardando rentabilidade"/>
  </r>
  <r>
    <d v="2021-04-09T00:00:00"/>
    <x v="1"/>
    <x v="9"/>
    <x v="7"/>
    <s v="AÇÕ-385"/>
    <n v="13630.89"/>
    <n v="12676.73"/>
    <n v="-6.9999831265603343E-2"/>
    <n v="-954.15999999999985"/>
    <x v="2"/>
    <s v="Mercado"/>
    <s v="Aguardando rentabilidade"/>
  </r>
  <r>
    <d v="2022-01-31T00:00:00"/>
    <x v="0"/>
    <x v="0"/>
    <x v="1"/>
    <s v="TES-982"/>
    <n v="3291.8"/>
    <n v="3772.07"/>
    <n v="0.14589890029770944"/>
    <n v="480.27"/>
    <x v="2"/>
    <s v="Governo"/>
    <s v="Rendimento estável"/>
  </r>
  <r>
    <d v="2025-09-19T00:00:00"/>
    <x v="3"/>
    <x v="3"/>
    <x v="4"/>
    <s v="IMÓ-634"/>
    <n v="32884.629999999997"/>
    <n v="33690.300000000003"/>
    <n v="2.4499895543906244E-2"/>
    <n v="805.67000000000553"/>
    <x v="0"/>
    <s v="Imobiliário"/>
    <s v="Aguardando rentabilidade"/>
  </r>
  <r>
    <d v="2024-07-18T00:00:00"/>
    <x v="4"/>
    <x v="2"/>
    <x v="3"/>
    <s v="FUN-155"/>
    <n v="40764.5"/>
    <n v="47107.46"/>
    <n v="0.15560009321836399"/>
    <n v="6342.9599999999991"/>
    <x v="1"/>
    <s v="Investimento"/>
    <s v="Aplicação de Curto Prazo"/>
  </r>
  <r>
    <d v="2022-05-16T00:00:00"/>
    <x v="0"/>
    <x v="4"/>
    <x v="6"/>
    <s v="POU-164"/>
    <n v="30259.279999999999"/>
    <n v="27669.09"/>
    <n v="-8.559985564758972E-2"/>
    <n v="-2590.1899999999987"/>
    <x v="0"/>
    <s v="Banco"/>
    <s v="Investimento de Longo Prazo"/>
  </r>
  <r>
    <d v="2020-10-08T00:00:00"/>
    <x v="5"/>
    <x v="6"/>
    <x v="5"/>
    <s v="ETF-269"/>
    <n v="25400.49"/>
    <n v="29843.040000000001"/>
    <n v="0.17490016924870344"/>
    <n v="4442.5499999999993"/>
    <x v="1"/>
    <s v="Bolsa"/>
    <s v="Aplicação de Curto Prazo"/>
  </r>
  <r>
    <d v="2021-06-20T00:00:00"/>
    <x v="1"/>
    <x v="7"/>
    <x v="1"/>
    <s v="TES-307"/>
    <n v="43947.47"/>
    <n v="51387.78"/>
    <n v="0.16930007574952546"/>
    <n v="7440.3099999999977"/>
    <x v="1"/>
    <s v="Governo"/>
    <s v="Dividendos Recebidos"/>
  </r>
  <r>
    <d v="2025-06-01T00:00:00"/>
    <x v="3"/>
    <x v="7"/>
    <x v="4"/>
    <s v="IMÓ-985"/>
    <n v="24190.240000000002"/>
    <n v="24526.48"/>
    <n v="1.389982075415531E-2"/>
    <n v="336.23999999999796"/>
    <x v="0"/>
    <s v="Imobiliário"/>
    <s v="Aguardando rentabilidade"/>
  </r>
  <r>
    <d v="2022-11-30T00:00:00"/>
    <x v="0"/>
    <x v="8"/>
    <x v="1"/>
    <s v="TES-668"/>
    <n v="31382.720000000001"/>
    <n v="32998.93"/>
    <n v="5.149999745082641E-2"/>
    <n v="1616.2099999999991"/>
    <x v="0"/>
    <s v="Governo"/>
    <s v="Investimento de Longo Prazo"/>
  </r>
  <r>
    <d v="2025-05-21T00:00:00"/>
    <x v="3"/>
    <x v="4"/>
    <x v="2"/>
    <s v="CRI-947"/>
    <n v="8238.02"/>
    <n v="8573.31"/>
    <n v="4.0700313910381258E-2"/>
    <n v="335.28999999999905"/>
    <x v="0"/>
    <s v="Cripto"/>
    <s v="Aguardando rentabilidade"/>
  </r>
  <r>
    <d v="2023-08-07T00:00:00"/>
    <x v="2"/>
    <x v="10"/>
    <x v="7"/>
    <s v="AÇÕ-395"/>
    <n v="14360.58"/>
    <n v="14686.57"/>
    <n v="2.2700336615930541E-2"/>
    <n v="325.98999999999978"/>
    <x v="0"/>
    <s v="Mercado"/>
    <s v="Aguardando rentabilidade"/>
  </r>
  <r>
    <d v="2023-10-28T00:00:00"/>
    <x v="2"/>
    <x v="6"/>
    <x v="0"/>
    <s v="REN-141"/>
    <n v="42002.16"/>
    <n v="46378.79"/>
    <n v="0.10420011732729929"/>
    <n v="4376.6299999999974"/>
    <x v="2"/>
    <s v="Banco"/>
    <s v="Rendimento estável"/>
  </r>
  <r>
    <d v="2025-05-23T00:00:00"/>
    <x v="3"/>
    <x v="4"/>
    <x v="6"/>
    <s v="POU-527"/>
    <n v="9481.4500000000007"/>
    <n v="8908.77"/>
    <n v="-6.0400044297022108E-2"/>
    <n v="-572.68000000000029"/>
    <x v="0"/>
    <s v="Banco"/>
    <s v="Investimento de Longo Prazo"/>
  </r>
  <r>
    <d v="2024-12-29T00:00:00"/>
    <x v="4"/>
    <x v="11"/>
    <x v="1"/>
    <s v="TES-491"/>
    <n v="35241.68"/>
    <n v="32683.13"/>
    <n v="-7.2600114409982708E-2"/>
    <n v="-2558.5499999999993"/>
    <x v="0"/>
    <s v="Governo"/>
    <s v="Investimento de Longo Prazo"/>
  </r>
  <r>
    <d v="2022-12-30T00:00:00"/>
    <x v="0"/>
    <x v="11"/>
    <x v="6"/>
    <s v="POU-866"/>
    <n v="42567.38"/>
    <n v="43503.86"/>
    <n v="2.1999944558485942E-2"/>
    <n v="936.4800000000032"/>
    <x v="0"/>
    <s v="Banco"/>
    <s v="Investimento de Longo Prazo"/>
  </r>
  <r>
    <d v="2024-02-05T00:00:00"/>
    <x v="4"/>
    <x v="1"/>
    <x v="2"/>
    <s v="CRI-515"/>
    <n v="39294.29"/>
    <n v="46178.65"/>
    <n v="0.17520000997600416"/>
    <n v="6884.3600000000006"/>
    <x v="1"/>
    <s v="Cripto"/>
    <s v="Aplicação de Curto Prazo"/>
  </r>
  <r>
    <d v="2023-11-05T00:00:00"/>
    <x v="2"/>
    <x v="8"/>
    <x v="0"/>
    <s v="REN-705"/>
    <n v="45778.45"/>
    <n v="50392.92"/>
    <n v="0.10080004893132033"/>
    <n v="4614.4700000000012"/>
    <x v="2"/>
    <s v="Banco"/>
    <s v="Rendimento estável"/>
  </r>
  <r>
    <d v="2021-07-09T00:00:00"/>
    <x v="1"/>
    <x v="2"/>
    <x v="3"/>
    <s v="FUN-574"/>
    <n v="21003.51"/>
    <n v="22912.73"/>
    <n v="9.0900044802035534E-2"/>
    <n v="1909.2200000000012"/>
    <x v="2"/>
    <s v="Investimento"/>
    <s v="Rendimento estável"/>
  </r>
  <r>
    <d v="2025-09-09T00:00:00"/>
    <x v="3"/>
    <x v="3"/>
    <x v="2"/>
    <s v="CRI-394"/>
    <n v="47591.71"/>
    <n v="52127.199999999997"/>
    <n v="9.5300000777446284E-2"/>
    <n v="4535.489999999998"/>
    <x v="2"/>
    <s v="Cripto"/>
    <s v="Rendimento estável"/>
  </r>
  <r>
    <d v="2023-10-27T00:00:00"/>
    <x v="2"/>
    <x v="6"/>
    <x v="2"/>
    <s v="CRI-518"/>
    <n v="28046.53"/>
    <n v="29140.34"/>
    <n v="3.899983349098806E-2"/>
    <n v="1093.8100000000013"/>
    <x v="0"/>
    <s v="Cripto"/>
    <s v="Aguardando rentabilidade"/>
  </r>
  <r>
    <d v="2021-01-21T00:00:00"/>
    <x v="1"/>
    <x v="0"/>
    <x v="5"/>
    <s v="ETF-819"/>
    <n v="9651.94"/>
    <n v="8850.83"/>
    <n v="-8.2999894321763343E-2"/>
    <n v="-801.11000000000058"/>
    <x v="2"/>
    <s v="Bolsa"/>
    <s v="Aguardando rentabilidade"/>
  </r>
  <r>
    <d v="2020-04-29T00:00:00"/>
    <x v="5"/>
    <x v="9"/>
    <x v="2"/>
    <s v="CRI-606"/>
    <n v="15605.15"/>
    <n v="16229.36"/>
    <n v="4.0000256325636148E-2"/>
    <n v="624.21000000000095"/>
    <x v="0"/>
    <s v="Cripto"/>
    <s v="Aguardando rentabilidade"/>
  </r>
  <r>
    <d v="2021-07-25T00:00:00"/>
    <x v="1"/>
    <x v="2"/>
    <x v="7"/>
    <s v="AÇÕ-495"/>
    <n v="28208.49"/>
    <n v="28112.58"/>
    <n v="-3.4000402006629867E-3"/>
    <n v="-95.909999999999854"/>
    <x v="0"/>
    <s v="Mercado"/>
    <s v="Aguardando rentabilidade"/>
  </r>
  <r>
    <d v="2022-07-18T00:00:00"/>
    <x v="0"/>
    <x v="2"/>
    <x v="7"/>
    <s v="AÇÕ-854"/>
    <n v="1226.79"/>
    <n v="1309.5999999999999"/>
    <n v="6.7501365351853165E-2"/>
    <n v="82.809999999999945"/>
    <x v="0"/>
    <s v="Mercado"/>
    <s v="Aguardando rentabilidade"/>
  </r>
  <r>
    <d v="2021-09-27T00:00:00"/>
    <x v="1"/>
    <x v="3"/>
    <x v="6"/>
    <s v="POU-570"/>
    <n v="5801.36"/>
    <n v="6876.35"/>
    <n v="0.18529965387426409"/>
    <n v="1074.9900000000007"/>
    <x v="1"/>
    <s v="Banco"/>
    <s v="Dividendos Recebidos"/>
  </r>
  <r>
    <d v="2022-05-22T00:00:00"/>
    <x v="0"/>
    <x v="4"/>
    <x v="5"/>
    <s v="ETF-203"/>
    <n v="41183.65"/>
    <n v="49033.25"/>
    <n v="0.19059991040133642"/>
    <n v="7849.5999999999985"/>
    <x v="1"/>
    <s v="Bolsa"/>
    <s v="Aplicação de Curto Prazo"/>
  </r>
  <r>
    <d v="2025-02-24T00:00:00"/>
    <x v="3"/>
    <x v="1"/>
    <x v="1"/>
    <s v="TES-140"/>
    <n v="13885.1"/>
    <n v="14654.33"/>
    <n v="5.5399673030802773E-2"/>
    <n v="769.22999999999956"/>
    <x v="0"/>
    <s v="Governo"/>
    <s v="Investimento de Longo Prazo"/>
  </r>
  <r>
    <d v="2025-01-29T00:00:00"/>
    <x v="3"/>
    <x v="0"/>
    <x v="3"/>
    <s v="FUN-948"/>
    <n v="1511.78"/>
    <n v="1728.57"/>
    <n v="0.14340049478098663"/>
    <n v="216.78999999999996"/>
    <x v="2"/>
    <s v="Investimento"/>
    <s v="Rendimento estável"/>
  </r>
  <r>
    <d v="2024-01-19T00:00:00"/>
    <x v="4"/>
    <x v="0"/>
    <x v="1"/>
    <s v="TES-769"/>
    <n v="31465.279999999999"/>
    <n v="34712.5"/>
    <n v="0.10320009864841506"/>
    <n v="3247.2200000000012"/>
    <x v="2"/>
    <s v="Governo"/>
    <s v="Rendimento estável"/>
  </r>
  <r>
    <d v="2020-03-25T00:00:00"/>
    <x v="5"/>
    <x v="5"/>
    <x v="2"/>
    <s v="CRI-122"/>
    <n v="35481.089999999997"/>
    <n v="32348.11"/>
    <n v="-8.8299993038545216E-2"/>
    <n v="-3132.9799999999959"/>
    <x v="2"/>
    <s v="Cripto"/>
    <s v="Aguardando rentabilidade"/>
  </r>
  <r>
    <d v="2023-03-24T00:00:00"/>
    <x v="2"/>
    <x v="5"/>
    <x v="3"/>
    <s v="FUN-342"/>
    <n v="7296.95"/>
    <n v="8576.84"/>
    <n v="0.17540068110648974"/>
    <n v="1279.8900000000003"/>
    <x v="1"/>
    <s v="Investimento"/>
    <s v="Aplicação de Curto Prazo"/>
  </r>
  <r>
    <d v="2023-11-28T00:00:00"/>
    <x v="2"/>
    <x v="8"/>
    <x v="5"/>
    <s v="ETF-349"/>
    <n v="10625.76"/>
    <n v="11904.04"/>
    <n v="0.12030010088690132"/>
    <n v="1278.2800000000007"/>
    <x v="2"/>
    <s v="Bolsa"/>
    <s v="Rendimento estável"/>
  </r>
  <r>
    <d v="2024-01-25T00:00:00"/>
    <x v="4"/>
    <x v="0"/>
    <x v="7"/>
    <s v="AÇÕ-583"/>
    <n v="11909.35"/>
    <n v="11188.83"/>
    <n v="-6.0500363160038158E-2"/>
    <n v="-720.52000000000044"/>
    <x v="2"/>
    <s v="Mercado"/>
    <s v="Aguardando rentabilidade"/>
  </r>
  <r>
    <d v="2022-12-01T00:00:00"/>
    <x v="0"/>
    <x v="11"/>
    <x v="6"/>
    <s v="POU-179"/>
    <n v="10256.09"/>
    <n v="9958.66"/>
    <n v="-2.9000330535320994E-2"/>
    <n v="-297.43000000000029"/>
    <x v="0"/>
    <s v="Banco"/>
    <s v="Investimento de Longo Prazo"/>
  </r>
  <r>
    <d v="2022-08-02T00:00:00"/>
    <x v="0"/>
    <x v="10"/>
    <x v="4"/>
    <s v="IMÓ-628"/>
    <n v="27749.03"/>
    <n v="31753.22"/>
    <n v="0.14430017914139712"/>
    <n v="4004.1900000000023"/>
    <x v="2"/>
    <s v="Imobiliário"/>
    <s v="Rendimento estável"/>
  </r>
  <r>
    <d v="2022-03-26T00:00:00"/>
    <x v="0"/>
    <x v="5"/>
    <x v="3"/>
    <s v="FUN-529"/>
    <n v="28739.84"/>
    <n v="31001.67"/>
    <n v="7.8700159778203285E-2"/>
    <n v="2261.8299999999981"/>
    <x v="2"/>
    <s v="Investimento"/>
    <s v="Rendimento estável"/>
  </r>
  <r>
    <d v="2022-11-19T00:00:00"/>
    <x v="0"/>
    <x v="8"/>
    <x v="4"/>
    <s v="IMÓ-878"/>
    <n v="45222.39"/>
    <n v="40722.76"/>
    <n v="-9.9500048537903396E-2"/>
    <n v="-4499.6299999999974"/>
    <x v="2"/>
    <s v="Imobiliário"/>
    <s v="Aguardando rentabilidade"/>
  </r>
  <r>
    <d v="2020-06-18T00:00:00"/>
    <x v="5"/>
    <x v="7"/>
    <x v="5"/>
    <s v="ETF-174"/>
    <n v="9892.5300000000007"/>
    <n v="11335.85"/>
    <n v="0.14589998716203031"/>
    <n v="1443.3199999999997"/>
    <x v="2"/>
    <s v="Bolsa"/>
    <s v="Rendimento estável"/>
  </r>
  <r>
    <d v="2021-02-04T00:00:00"/>
    <x v="1"/>
    <x v="1"/>
    <x v="2"/>
    <s v="CRI-464"/>
    <n v="16825.310000000001"/>
    <n v="18033.37"/>
    <n v="7.180016296876536E-2"/>
    <n v="1208.0599999999977"/>
    <x v="2"/>
    <s v="Cripto"/>
    <s v="Rendimento estável"/>
  </r>
  <r>
    <d v="2021-11-20T00:00:00"/>
    <x v="1"/>
    <x v="8"/>
    <x v="3"/>
    <s v="FUN-356"/>
    <n v="27846.04"/>
    <n v="32774.79"/>
    <n v="0.1770000330388091"/>
    <n v="4928.75"/>
    <x v="1"/>
    <s v="Investimento"/>
    <s v="Aplicação de Curto Prazo"/>
  </r>
  <r>
    <d v="2024-02-19T00:00:00"/>
    <x v="4"/>
    <x v="1"/>
    <x v="2"/>
    <s v="CRI-717"/>
    <n v="42104.9"/>
    <n v="39944.92"/>
    <n v="-5.1299967462219438E-2"/>
    <n v="-2159.9800000000032"/>
    <x v="2"/>
    <s v="Cripto"/>
    <s v="Aguardando rentabilidade"/>
  </r>
  <r>
    <d v="2022-08-21T00:00:00"/>
    <x v="0"/>
    <x v="10"/>
    <x v="6"/>
    <s v="POU-806"/>
    <n v="12066.89"/>
    <n v="12028.28"/>
    <n v="-3.1996645365954912E-3"/>
    <n v="-38.609999999998763"/>
    <x v="0"/>
    <s v="Banco"/>
    <s v="Investimento de Longo Prazo"/>
  </r>
  <r>
    <d v="2023-09-29T00:00:00"/>
    <x v="2"/>
    <x v="3"/>
    <x v="0"/>
    <s v="REN-546"/>
    <n v="12782.3"/>
    <n v="11615.28"/>
    <n v="-9.1299687849604433E-2"/>
    <n v="-1167.0199999999986"/>
    <x v="0"/>
    <s v="Banco"/>
    <s v="Investimento de Longo Prazo"/>
  </r>
  <r>
    <d v="2021-07-08T00:00:00"/>
    <x v="1"/>
    <x v="2"/>
    <x v="2"/>
    <s v="CRI-576"/>
    <n v="8064.4"/>
    <n v="9347.4500000000007"/>
    <n v="0.15910049104707122"/>
    <n v="1283.0500000000011"/>
    <x v="1"/>
    <s v="Cripto"/>
    <s v="Aplicação de Curto Prazo"/>
  </r>
  <r>
    <d v="2022-03-10T00:00:00"/>
    <x v="0"/>
    <x v="5"/>
    <x v="7"/>
    <s v="AÇÕ-283"/>
    <n v="11579.08"/>
    <n v="11779.4"/>
    <n v="1.7300165470831855E-2"/>
    <n v="200.31999999999971"/>
    <x v="0"/>
    <s v="Mercado"/>
    <s v="Aguardando rentabilidade"/>
  </r>
  <r>
    <d v="2020-08-29T00:00:00"/>
    <x v="5"/>
    <x v="10"/>
    <x v="6"/>
    <s v="POU-954"/>
    <n v="33656.76"/>
    <n v="31883.05"/>
    <n v="-5.2699962800935168E-2"/>
    <n v="-1773.7100000000028"/>
    <x v="0"/>
    <s v="Banco"/>
    <s v="Investimento de Longo Prazo"/>
  </r>
  <r>
    <d v="2022-12-17T00:00:00"/>
    <x v="0"/>
    <x v="11"/>
    <x v="1"/>
    <s v="TES-852"/>
    <n v="12958.26"/>
    <n v="11946.22"/>
    <n v="-7.8099991819889469E-2"/>
    <n v="-1012.0400000000009"/>
    <x v="0"/>
    <s v="Governo"/>
    <s v="Investimento de Longo Prazo"/>
  </r>
  <r>
    <d v="2022-08-23T00:00:00"/>
    <x v="0"/>
    <x v="10"/>
    <x v="6"/>
    <s v="POU-605"/>
    <n v="39517.35"/>
    <n v="36735.33"/>
    <n v="-7.0399963560309503E-2"/>
    <n v="-2782.0199999999968"/>
    <x v="0"/>
    <s v="Banco"/>
    <s v="Investimento de Longo Prazo"/>
  </r>
  <r>
    <d v="2024-12-06T00:00:00"/>
    <x v="4"/>
    <x v="11"/>
    <x v="2"/>
    <s v="CRI-683"/>
    <n v="46205.97"/>
    <n v="44390.080000000002"/>
    <n v="-3.929989999127817E-2"/>
    <n v="-1815.8899999999994"/>
    <x v="0"/>
    <s v="Cripto"/>
    <s v="Aguardando rentabilidade"/>
  </r>
  <r>
    <d v="2023-12-24T00:00:00"/>
    <x v="2"/>
    <x v="11"/>
    <x v="2"/>
    <s v="CRI-113"/>
    <n v="35395.519999999997"/>
    <n v="38637.75"/>
    <n v="9.1600010396796078E-2"/>
    <n v="3242.2300000000032"/>
    <x v="2"/>
    <s v="Cripto"/>
    <s v="Rendimento estável"/>
  </r>
  <r>
    <d v="2023-05-31T00:00:00"/>
    <x v="2"/>
    <x v="4"/>
    <x v="5"/>
    <s v="ETF-942"/>
    <n v="33518.81"/>
    <n v="39508.620000000003"/>
    <n v="0.17869995981360928"/>
    <n v="5989.8100000000049"/>
    <x v="1"/>
    <s v="Bolsa"/>
    <s v="Aplicação de Curto Prazo"/>
  </r>
  <r>
    <d v="2023-04-19T00:00:00"/>
    <x v="2"/>
    <x v="9"/>
    <x v="7"/>
    <s v="AÇÕ-804"/>
    <n v="49485.89"/>
    <n v="45591.35"/>
    <n v="-7.8700009234955681E-2"/>
    <n v="-3894.5400000000009"/>
    <x v="2"/>
    <s v="Mercado"/>
    <s v="Aguardando rentabilidade"/>
  </r>
  <r>
    <d v="2021-07-04T00:00:00"/>
    <x v="1"/>
    <x v="2"/>
    <x v="7"/>
    <s v="AÇÕ-516"/>
    <n v="646"/>
    <n v="766.54"/>
    <n v="0.186594427244582"/>
    <n v="120.53999999999996"/>
    <x v="1"/>
    <s v="Mercado"/>
    <s v="Aplicação de Curto Prazo"/>
  </r>
  <r>
    <d v="2020-06-11T00:00:00"/>
    <x v="5"/>
    <x v="7"/>
    <x v="6"/>
    <s v="POU-914"/>
    <n v="3646.2"/>
    <n v="3427.43"/>
    <n v="-5.9999451483736491E-2"/>
    <n v="-218.76999999999998"/>
    <x v="0"/>
    <s v="Banco"/>
    <s v="Investimento de Longo Prazo"/>
  </r>
  <r>
    <d v="2022-06-18T00:00:00"/>
    <x v="0"/>
    <x v="7"/>
    <x v="1"/>
    <s v="TES-660"/>
    <n v="9540.59"/>
    <n v="11050.87"/>
    <n v="0.15830048246492101"/>
    <n v="1510.2800000000007"/>
    <x v="1"/>
    <s v="Governo"/>
    <s v="Dividendos Recebidos"/>
  </r>
  <r>
    <d v="2024-10-04T00:00:00"/>
    <x v="4"/>
    <x v="6"/>
    <x v="5"/>
    <s v="ETF-981"/>
    <n v="27301.51"/>
    <n v="26468.81"/>
    <n v="-3.0500144497502046E-2"/>
    <n v="-832.69999999999709"/>
    <x v="0"/>
    <s v="Bolsa"/>
    <s v="Aguardando rentabilidade"/>
  </r>
  <r>
    <d v="2024-06-29T00:00:00"/>
    <x v="4"/>
    <x v="7"/>
    <x v="6"/>
    <s v="POU-735"/>
    <n v="9063.7900000000009"/>
    <n v="10213.98"/>
    <n v="0.12689945376051284"/>
    <n v="1150.1899999999987"/>
    <x v="2"/>
    <s v="Banco"/>
    <s v="Rendimento estável"/>
  </r>
  <r>
    <d v="2022-06-12T00:00:00"/>
    <x v="0"/>
    <x v="7"/>
    <x v="3"/>
    <s v="FUN-888"/>
    <n v="20922.98"/>
    <n v="19238.68"/>
    <n v="-8.0500005257377258E-2"/>
    <n v="-1684.2999999999993"/>
    <x v="2"/>
    <s v="Investimento"/>
    <s v="Aguardando rentabilidade"/>
  </r>
  <r>
    <d v="2023-05-26T00:00:00"/>
    <x v="2"/>
    <x v="4"/>
    <x v="5"/>
    <s v="ETF-971"/>
    <n v="4363.93"/>
    <n v="4522.34"/>
    <n v="3.6299848989328393E-2"/>
    <n v="158.40999999999985"/>
    <x v="0"/>
    <s v="Bolsa"/>
    <s v="Aguardando rentabilidade"/>
  </r>
  <r>
    <d v="2023-04-26T00:00:00"/>
    <x v="2"/>
    <x v="9"/>
    <x v="7"/>
    <s v="AÇÕ-771"/>
    <n v="38786.35"/>
    <n v="35636.9"/>
    <n v="-8.1199958232728714E-2"/>
    <n v="-3149.4499999999971"/>
    <x v="2"/>
    <s v="Mercado"/>
    <s v="Aguardando rentabilidade"/>
  </r>
  <r>
    <d v="2023-06-12T00:00:00"/>
    <x v="2"/>
    <x v="7"/>
    <x v="1"/>
    <s v="TES-778"/>
    <n v="30036.560000000001"/>
    <n v="34427.910000000003"/>
    <n v="0.14620016406672409"/>
    <n v="4391.3500000000022"/>
    <x v="2"/>
    <s v="Governo"/>
    <s v="Rendimento estável"/>
  </r>
  <r>
    <d v="2020-10-28T00:00:00"/>
    <x v="5"/>
    <x v="6"/>
    <x v="1"/>
    <s v="TES-399"/>
    <n v="37731.42"/>
    <n v="39380.28"/>
    <n v="4.3699919059500034E-2"/>
    <n v="1648.8600000000006"/>
    <x v="0"/>
    <s v="Governo"/>
    <s v="Investimento de Longo Prazo"/>
  </r>
  <r>
    <d v="2022-10-07T00:00:00"/>
    <x v="0"/>
    <x v="6"/>
    <x v="7"/>
    <s v="AÇÕ-841"/>
    <n v="44708.36"/>
    <n v="52344.55"/>
    <n v="0.17080004723948725"/>
    <n v="7636.1900000000023"/>
    <x v="1"/>
    <s v="Mercado"/>
    <s v="Aplicação de Curto Prazo"/>
  </r>
  <r>
    <d v="2024-11-21T00:00:00"/>
    <x v="4"/>
    <x v="8"/>
    <x v="3"/>
    <s v="FUN-562"/>
    <n v="41732.870000000003"/>
    <n v="46198.29"/>
    <n v="0.1070000697292086"/>
    <n v="4465.4199999999983"/>
    <x v="2"/>
    <s v="Investimento"/>
    <s v="Rendimento estável"/>
  </r>
  <r>
    <d v="2022-03-09T00:00:00"/>
    <x v="0"/>
    <x v="5"/>
    <x v="2"/>
    <s v="CRI-372"/>
    <n v="38418.559999999998"/>
    <n v="35564.06"/>
    <n v="-7.4300025820853252E-2"/>
    <n v="-2854.5"/>
    <x v="2"/>
    <s v="Cripto"/>
    <s v="Aguardando rentabilidade"/>
  </r>
  <r>
    <d v="2023-02-08T00:00:00"/>
    <x v="2"/>
    <x v="1"/>
    <x v="0"/>
    <s v="REN-370"/>
    <n v="24767.71"/>
    <n v="29025.279999999999"/>
    <n v="0.17190002628422246"/>
    <n v="4257.57"/>
    <x v="1"/>
    <s v="Banco"/>
    <s v="Dividendos Recebidos"/>
  </r>
  <r>
    <d v="2022-08-22T00:00:00"/>
    <x v="0"/>
    <x v="10"/>
    <x v="0"/>
    <s v="REN-207"/>
    <n v="10091.879999999999"/>
    <n v="11295.84"/>
    <n v="0.11929987276899855"/>
    <n v="1203.9600000000009"/>
    <x v="2"/>
    <s v="Banco"/>
    <s v="Rendimento estável"/>
  </r>
  <r>
    <d v="2024-10-27T00:00:00"/>
    <x v="4"/>
    <x v="6"/>
    <x v="5"/>
    <s v="ETF-116"/>
    <n v="21605.77"/>
    <n v="22969.09"/>
    <n v="6.309981083756791E-2"/>
    <n v="1363.3199999999997"/>
    <x v="0"/>
    <s v="Bolsa"/>
    <s v="Aguardando rentabilidade"/>
  </r>
  <r>
    <d v="2024-08-04T00:00:00"/>
    <x v="4"/>
    <x v="10"/>
    <x v="0"/>
    <s v="REN-250"/>
    <n v="39289.699999999997"/>
    <n v="37714.18"/>
    <n v="-4.0100077119448532E-2"/>
    <n v="-1575.5199999999968"/>
    <x v="0"/>
    <s v="Banco"/>
    <s v="Investimento de Longo Prazo"/>
  </r>
  <r>
    <d v="2020-02-29T00:00:00"/>
    <x v="5"/>
    <x v="1"/>
    <x v="4"/>
    <s v="IMÓ-170"/>
    <n v="25753.27"/>
    <n v="25469.98"/>
    <n v="-1.1000156484982329E-2"/>
    <n v="-283.29000000000087"/>
    <x v="0"/>
    <s v="Imobiliário"/>
    <s v="Aguardando rentabilidade"/>
  </r>
  <r>
    <d v="2022-07-04T00:00:00"/>
    <x v="0"/>
    <x v="2"/>
    <x v="4"/>
    <s v="IMÓ-603"/>
    <n v="15915.79"/>
    <n v="14816.01"/>
    <n v="-6.9099931577383256E-2"/>
    <n v="-1099.7800000000007"/>
    <x v="2"/>
    <s v="Imobiliário"/>
    <s v="Aguardando rentabilidade"/>
  </r>
  <r>
    <d v="2024-03-06T00:00:00"/>
    <x v="4"/>
    <x v="5"/>
    <x v="5"/>
    <s v="ETF-426"/>
    <n v="6519.5"/>
    <n v="6506.46"/>
    <n v="-2.0001533859958531E-3"/>
    <n v="-13.039999999999964"/>
    <x v="0"/>
    <s v="Bolsa"/>
    <s v="Aguardando rentabilidade"/>
  </r>
  <r>
    <d v="2021-07-26T00:00:00"/>
    <x v="1"/>
    <x v="2"/>
    <x v="6"/>
    <s v="POU-914"/>
    <n v="37110.230000000003"/>
    <n v="41986.51"/>
    <n v="0.13139988623083174"/>
    <n v="4876.2799999999988"/>
    <x v="2"/>
    <s v="Banco"/>
    <s v="Rendimento estável"/>
  </r>
  <r>
    <d v="2021-12-08T00:00:00"/>
    <x v="1"/>
    <x v="11"/>
    <x v="6"/>
    <s v="POU-668"/>
    <n v="16344.87"/>
    <n v="18345.48"/>
    <n v="0.12239987225349597"/>
    <n v="2000.6099999999988"/>
    <x v="2"/>
    <s v="Banco"/>
    <s v="Rendimento estável"/>
  </r>
  <r>
    <d v="2022-12-23T00:00:00"/>
    <x v="0"/>
    <x v="11"/>
    <x v="5"/>
    <s v="ETF-881"/>
    <n v="48074.31"/>
    <n v="54448.959999999999"/>
    <n v="0.13259992707123622"/>
    <n v="6374.6500000000015"/>
    <x v="2"/>
    <s v="Bolsa"/>
    <s v="Rendimento estável"/>
  </r>
  <r>
    <d v="2021-08-17T00:00:00"/>
    <x v="1"/>
    <x v="10"/>
    <x v="3"/>
    <s v="FUN-902"/>
    <n v="2346.8000000000002"/>
    <n v="2267.71"/>
    <n v="-3.3701210158513781E-2"/>
    <n v="-79.090000000000146"/>
    <x v="0"/>
    <s v="Investimento"/>
    <s v="Aguardando rentabilidade"/>
  </r>
  <r>
    <d v="2024-09-26T00:00:00"/>
    <x v="4"/>
    <x v="3"/>
    <x v="3"/>
    <s v="FUN-957"/>
    <n v="19416.04"/>
    <n v="21293.57"/>
    <n v="9.6699944993932793E-2"/>
    <n v="1877.5299999999988"/>
    <x v="2"/>
    <s v="Investimento"/>
    <s v="Rendimento estável"/>
  </r>
  <r>
    <d v="2022-07-02T00:00:00"/>
    <x v="0"/>
    <x v="2"/>
    <x v="7"/>
    <s v="AÇÕ-452"/>
    <n v="3896.88"/>
    <n v="4325.93"/>
    <n v="0.1101009012338076"/>
    <n v="429.05000000000018"/>
    <x v="2"/>
    <s v="Mercado"/>
    <s v="Rendimento estável"/>
  </r>
  <r>
    <d v="2025-04-12T00:00:00"/>
    <x v="3"/>
    <x v="9"/>
    <x v="0"/>
    <s v="REN-483"/>
    <n v="38906.04"/>
    <n v="43679.81"/>
    <n v="0.12269997152113134"/>
    <n v="4773.7699999999968"/>
    <x v="2"/>
    <s v="Banco"/>
    <s v="Rendimento estável"/>
  </r>
  <r>
    <d v="2024-05-12T00:00:00"/>
    <x v="4"/>
    <x v="4"/>
    <x v="4"/>
    <s v="IMÓ-995"/>
    <n v="26861.32"/>
    <n v="28223.19"/>
    <n v="5.0700040057599517E-2"/>
    <n v="1361.869999999999"/>
    <x v="0"/>
    <s v="Imobiliário"/>
    <s v="Aguardando rentabilidade"/>
  </r>
  <r>
    <d v="2021-06-08T00:00:00"/>
    <x v="1"/>
    <x v="7"/>
    <x v="1"/>
    <s v="TES-140"/>
    <n v="27932.67"/>
    <n v="33505.24"/>
    <n v="0.19950008359387056"/>
    <n v="5572.57"/>
    <x v="1"/>
    <s v="Governo"/>
    <s v="Dividendos Recebidos"/>
  </r>
  <r>
    <d v="2020-04-18T00:00:00"/>
    <x v="5"/>
    <x v="9"/>
    <x v="0"/>
    <s v="REN-306"/>
    <n v="24356.11"/>
    <n v="29205.41"/>
    <n v="0.19909993837275325"/>
    <n v="4849.2999999999993"/>
    <x v="1"/>
    <s v="Banco"/>
    <s v="Dividendos Recebidos"/>
  </r>
  <r>
    <d v="2023-09-26T00:00:00"/>
    <x v="2"/>
    <x v="3"/>
    <x v="4"/>
    <s v="IMÓ-393"/>
    <n v="46933.64"/>
    <n v="44779.39"/>
    <n v="-4.5899913153976554E-2"/>
    <n v="-2154.25"/>
    <x v="0"/>
    <s v="Imobiliário"/>
    <s v="Aguardando rentabilidade"/>
  </r>
  <r>
    <d v="2022-02-25T00:00:00"/>
    <x v="0"/>
    <x v="1"/>
    <x v="1"/>
    <s v="TES-570"/>
    <n v="11528.33"/>
    <n v="11604.42"/>
    <n v="6.6002621368403012E-3"/>
    <n v="76.090000000000146"/>
    <x v="0"/>
    <s v="Governo"/>
    <s v="Investimento de Longo Prazo"/>
  </r>
  <r>
    <d v="2020-08-21T00:00:00"/>
    <x v="5"/>
    <x v="10"/>
    <x v="1"/>
    <s v="TES-915"/>
    <n v="46802.6"/>
    <n v="54534.39"/>
    <n v="0.16520001025584052"/>
    <n v="7731.7900000000009"/>
    <x v="1"/>
    <s v="Governo"/>
    <s v="Dividendos Recebidos"/>
  </r>
  <r>
    <d v="2025-03-17T00:00:00"/>
    <x v="3"/>
    <x v="5"/>
    <x v="4"/>
    <s v="IMÓ-967"/>
    <n v="39855.440000000002"/>
    <n v="40425.370000000003"/>
    <n v="1.4299929946827843E-2"/>
    <n v="569.93000000000029"/>
    <x v="0"/>
    <s v="Imobiliário"/>
    <s v="Aguardando rentabilidade"/>
  </r>
  <r>
    <d v="2025-02-01T00:00:00"/>
    <x v="3"/>
    <x v="1"/>
    <x v="2"/>
    <s v="CRI-255"/>
    <n v="9376.92"/>
    <n v="9389.11"/>
    <n v="1.3000004265793575E-3"/>
    <n v="12.190000000000509"/>
    <x v="0"/>
    <s v="Cripto"/>
    <s v="Aguardando rentabilidade"/>
  </r>
  <r>
    <d v="2021-03-21T00:00:00"/>
    <x v="1"/>
    <x v="5"/>
    <x v="2"/>
    <s v="CRI-152"/>
    <n v="29781.69"/>
    <n v="32554.37"/>
    <n v="9.3100156505557627E-2"/>
    <n v="2772.6800000000003"/>
    <x v="2"/>
    <s v="Cripto"/>
    <s v="Rendimento estável"/>
  </r>
  <r>
    <d v="2024-01-13T00:00:00"/>
    <x v="4"/>
    <x v="0"/>
    <x v="2"/>
    <s v="CRI-472"/>
    <n v="13530.56"/>
    <n v="14722.6"/>
    <n v="8.8099827353782911E-2"/>
    <n v="1192.0400000000009"/>
    <x v="2"/>
    <s v="Cripto"/>
    <s v="Rendimento estável"/>
  </r>
  <r>
    <d v="2022-11-26T00:00:00"/>
    <x v="0"/>
    <x v="8"/>
    <x v="5"/>
    <s v="ETF-189"/>
    <n v="24811.759999999998"/>
    <n v="24781.99"/>
    <n v="-1.1998342721353424E-3"/>
    <n v="-29.769999999996799"/>
    <x v="0"/>
    <s v="Bolsa"/>
    <s v="Aguardando rentabilidade"/>
  </r>
  <r>
    <d v="2022-02-07T00:00:00"/>
    <x v="0"/>
    <x v="1"/>
    <x v="7"/>
    <s v="AÇÕ-307"/>
    <n v="24143.29"/>
    <n v="21948.66"/>
    <n v="-9.0900204570296794E-2"/>
    <n v="-2194.630000000001"/>
    <x v="2"/>
    <s v="Mercado"/>
    <s v="Aguardando rentabilidade"/>
  </r>
  <r>
    <d v="2022-02-18T00:00:00"/>
    <x v="0"/>
    <x v="1"/>
    <x v="4"/>
    <s v="IMÓ-863"/>
    <n v="18547.86"/>
    <n v="19803.55"/>
    <n v="6.7699993422421709E-2"/>
    <n v="1255.6899999999987"/>
    <x v="0"/>
    <s v="Imobiliário"/>
    <s v="Aguardando rentabilidade"/>
  </r>
  <r>
    <d v="2025-02-27T00:00:00"/>
    <x v="3"/>
    <x v="1"/>
    <x v="3"/>
    <s v="FUN-747"/>
    <n v="10104.799999999999"/>
    <n v="9376.24"/>
    <n v="-7.2100387934446952E-2"/>
    <n v="-728.55999999999949"/>
    <x v="2"/>
    <s v="Investimento"/>
    <s v="Aguardando rentabilidade"/>
  </r>
  <r>
    <d v="2024-02-03T00:00:00"/>
    <x v="4"/>
    <x v="1"/>
    <x v="3"/>
    <s v="FUN-898"/>
    <n v="13166.86"/>
    <n v="12954.87"/>
    <n v="-1.6100269920087232E-2"/>
    <n v="-211.98999999999978"/>
    <x v="0"/>
    <s v="Investimento"/>
    <s v="Aguardando rentabilidade"/>
  </r>
  <r>
    <d v="2021-10-17T00:00:00"/>
    <x v="1"/>
    <x v="6"/>
    <x v="5"/>
    <s v="ETF-614"/>
    <n v="49639.89"/>
    <n v="45137.55"/>
    <n v="-9.07000398268408E-2"/>
    <n v="-4502.3399999999965"/>
    <x v="2"/>
    <s v="Bolsa"/>
    <s v="Aguardando rentabilidade"/>
  </r>
  <r>
    <d v="2022-06-28T00:00:00"/>
    <x v="0"/>
    <x v="7"/>
    <x v="0"/>
    <s v="REN-775"/>
    <n v="41537.9"/>
    <n v="40831.760000000002"/>
    <n v="-1.699989648008203E-2"/>
    <n v="-706.13999999999942"/>
    <x v="0"/>
    <s v="Banco"/>
    <s v="Investimento de Longo Prazo"/>
  </r>
  <r>
    <d v="2020-11-24T00:00:00"/>
    <x v="5"/>
    <x v="8"/>
    <x v="6"/>
    <s v="POU-375"/>
    <n v="19208.43"/>
    <n v="21517.279999999999"/>
    <n v="0.12019982892927733"/>
    <n v="2308.8499999999985"/>
    <x v="2"/>
    <s v="Banco"/>
    <s v="Rendimento estável"/>
  </r>
  <r>
    <d v="2022-01-13T00:00:00"/>
    <x v="0"/>
    <x v="0"/>
    <x v="6"/>
    <s v="POU-330"/>
    <n v="35902.519999999997"/>
    <n v="36516.449999999997"/>
    <n v="1.7099913877911644E-2"/>
    <n v="613.93000000000029"/>
    <x v="0"/>
    <s v="Banco"/>
    <s v="Investimento de Longo Prazo"/>
  </r>
  <r>
    <d v="2020-12-23T00:00:00"/>
    <x v="5"/>
    <x v="11"/>
    <x v="0"/>
    <s v="REN-907"/>
    <n v="5386.99"/>
    <n v="4956.57"/>
    <n v="-7.9899906998156689E-2"/>
    <n v="-430.42000000000007"/>
    <x v="0"/>
    <s v="Banco"/>
    <s v="Investimento de Longo Prazo"/>
  </r>
  <r>
    <d v="2023-11-22T00:00:00"/>
    <x v="2"/>
    <x v="8"/>
    <x v="4"/>
    <s v="IMÓ-676"/>
    <n v="43565.45"/>
    <n v="51742.68"/>
    <n v="0.18769988603354273"/>
    <n v="8177.2300000000032"/>
    <x v="1"/>
    <s v="Imobiliário"/>
    <s v="Aplicação de Curto Prazo"/>
  </r>
  <r>
    <d v="2022-02-27T00:00:00"/>
    <x v="0"/>
    <x v="1"/>
    <x v="2"/>
    <s v="CRI-880"/>
    <n v="10688.59"/>
    <n v="9835.64"/>
    <n v="-7.980004846289368E-2"/>
    <n v="-852.95000000000073"/>
    <x v="2"/>
    <s v="Cripto"/>
    <s v="Aguardando rentabilidade"/>
  </r>
  <r>
    <d v="2025-08-04T00:00:00"/>
    <x v="3"/>
    <x v="10"/>
    <x v="6"/>
    <s v="POU-583"/>
    <n v="31256.32"/>
    <n v="32300.28"/>
    <n v="3.3399965191039736E-2"/>
    <n v="1043.9599999999991"/>
    <x v="0"/>
    <s v="Banco"/>
    <s v="Investimento de Longo Prazo"/>
  </r>
  <r>
    <d v="2020-06-09T00:00:00"/>
    <x v="5"/>
    <x v="7"/>
    <x v="5"/>
    <s v="ETF-123"/>
    <n v="10514.57"/>
    <n v="9533.56"/>
    <n v="-9.3300058870690886E-2"/>
    <n v="-981.01000000000022"/>
    <x v="2"/>
    <s v="Bolsa"/>
    <s v="Aguardando rentabilidade"/>
  </r>
  <r>
    <d v="2020-07-05T00:00:00"/>
    <x v="5"/>
    <x v="2"/>
    <x v="7"/>
    <s v="AÇÕ-771"/>
    <n v="30459.82"/>
    <n v="28842.400000000001"/>
    <n v="-5.3100116809619957E-2"/>
    <n v="-1617.4199999999983"/>
    <x v="2"/>
    <s v="Mercado"/>
    <s v="Aguardando rentabilidade"/>
  </r>
  <r>
    <d v="2025-09-17T00:00:00"/>
    <x v="3"/>
    <x v="3"/>
    <x v="0"/>
    <s v="REN-567"/>
    <n v="30385.81"/>
    <n v="29911.79"/>
    <n v="-1.5600044889374363E-2"/>
    <n v="-474.02000000000044"/>
    <x v="0"/>
    <s v="Banco"/>
    <s v="Investimento de Longo Prazo"/>
  </r>
  <r>
    <d v="2022-12-04T00:00:00"/>
    <x v="0"/>
    <x v="11"/>
    <x v="0"/>
    <s v="REN-225"/>
    <n v="34842.61"/>
    <n v="39818.129999999997"/>
    <n v="0.14279986487809027"/>
    <n v="4975.5199999999968"/>
    <x v="2"/>
    <s v="Banco"/>
    <s v="Rendimento estável"/>
  </r>
  <r>
    <d v="2023-10-02T00:00:00"/>
    <x v="2"/>
    <x v="6"/>
    <x v="3"/>
    <s v="FUN-925"/>
    <n v="32881.910000000003"/>
    <n v="37215.75"/>
    <n v="0.13180012961534157"/>
    <n v="4333.8399999999965"/>
    <x v="2"/>
    <s v="Investimento"/>
    <s v="Rendimento estável"/>
  </r>
  <r>
    <d v="2021-03-10T00:00:00"/>
    <x v="1"/>
    <x v="5"/>
    <x v="6"/>
    <s v="POU-289"/>
    <n v="33634.639999999999"/>
    <n v="32760.14"/>
    <n v="-2.5999980971997919E-2"/>
    <n v="-874.5"/>
    <x v="0"/>
    <s v="Banco"/>
    <s v="Investimento de Longo Prazo"/>
  </r>
  <r>
    <d v="2023-04-21T00:00:00"/>
    <x v="2"/>
    <x v="9"/>
    <x v="5"/>
    <s v="ETF-376"/>
    <n v="16535.75"/>
    <n v="15923.93"/>
    <n v="-3.6999833693663713E-2"/>
    <n v="-611.81999999999971"/>
    <x v="0"/>
    <s v="Bolsa"/>
    <s v="Aguardando rentabilidade"/>
  </r>
  <r>
    <d v="2020-01-12T00:00:00"/>
    <x v="5"/>
    <x v="0"/>
    <x v="1"/>
    <s v="TES-733"/>
    <n v="16210.89"/>
    <n v="19018.62"/>
    <n v="0.17320023761804562"/>
    <n v="2807.7299999999996"/>
    <x v="1"/>
    <s v="Governo"/>
    <s v="Dividendos Recebidos"/>
  </r>
  <r>
    <d v="2022-03-31T00:00:00"/>
    <x v="0"/>
    <x v="5"/>
    <x v="4"/>
    <s v="IMÓ-701"/>
    <n v="28739.83"/>
    <n v="33513.519999999997"/>
    <n v="0.16610014742606322"/>
    <n v="4773.6899999999951"/>
    <x v="1"/>
    <s v="Imobiliário"/>
    <s v="Aplicação de Curto Prazo"/>
  </r>
  <r>
    <d v="2023-06-30T00:00:00"/>
    <x v="2"/>
    <x v="7"/>
    <x v="4"/>
    <s v="IMÓ-503"/>
    <n v="28106.93"/>
    <n v="26929.25"/>
    <n v="-4.1899986942721963E-2"/>
    <n v="-1177.6800000000003"/>
    <x v="0"/>
    <s v="Imobiliário"/>
    <s v="Aguardando rentabilidade"/>
  </r>
  <r>
    <d v="2023-11-11T00:00:00"/>
    <x v="2"/>
    <x v="8"/>
    <x v="2"/>
    <s v="CRI-445"/>
    <n v="15457.35"/>
    <n v="15197.67"/>
    <n v="-1.6799774864384921E-2"/>
    <n v="-259.68000000000029"/>
    <x v="0"/>
    <s v="Cripto"/>
    <s v="Aguardando rentabilidade"/>
  </r>
  <r>
    <d v="2023-05-18T00:00:00"/>
    <x v="2"/>
    <x v="4"/>
    <x v="2"/>
    <s v="CRI-705"/>
    <n v="25006.43"/>
    <n v="24231.23"/>
    <n v="-3.1000026793108842E-2"/>
    <n v="-775.20000000000073"/>
    <x v="0"/>
    <s v="Cripto"/>
    <s v="Aguardando rentabilidade"/>
  </r>
  <r>
    <d v="2020-10-24T00:00:00"/>
    <x v="5"/>
    <x v="6"/>
    <x v="7"/>
    <s v="AÇÕ-415"/>
    <n v="33413.54"/>
    <n v="35488.519999999997"/>
    <n v="6.2099975040058486E-2"/>
    <n v="2074.9799999999959"/>
    <x v="0"/>
    <s v="Mercado"/>
    <s v="Aguardando rentabilidade"/>
  </r>
  <r>
    <d v="2025-02-18T00:00:00"/>
    <x v="3"/>
    <x v="1"/>
    <x v="7"/>
    <s v="AÇÕ-907"/>
    <n v="20576.86"/>
    <n v="22356.76"/>
    <n v="8.6500078243230388E-2"/>
    <n v="1779.8999999999978"/>
    <x v="2"/>
    <s v="Mercado"/>
    <s v="Rendimento estável"/>
  </r>
  <r>
    <d v="2020-04-05T00:00:00"/>
    <x v="5"/>
    <x v="9"/>
    <x v="7"/>
    <s v="AÇÕ-814"/>
    <n v="29346.17"/>
    <n v="26481.98"/>
    <n v="-9.7600129761396426E-2"/>
    <n v="-2864.1899999999987"/>
    <x v="2"/>
    <s v="Mercado"/>
    <s v="Aguardando rentabilidade"/>
  </r>
  <r>
    <d v="2024-02-15T00:00:00"/>
    <x v="4"/>
    <x v="1"/>
    <x v="4"/>
    <s v="IMÓ-552"/>
    <n v="3366.57"/>
    <n v="3318.09"/>
    <n v="-1.4400413477218658E-2"/>
    <n v="-48.480000000000018"/>
    <x v="0"/>
    <s v="Imobiliário"/>
    <s v="Aguardando rentabilidade"/>
  </r>
  <r>
    <d v="2020-01-04T00:00:00"/>
    <x v="5"/>
    <x v="0"/>
    <x v="4"/>
    <s v="IMÓ-927"/>
    <n v="6507.47"/>
    <n v="7388.58"/>
    <n v="0.13539977902318406"/>
    <n v="881.10999999999967"/>
    <x v="2"/>
    <s v="Imobiliário"/>
    <s v="Rendimento estável"/>
  </r>
  <r>
    <d v="2023-02-23T00:00:00"/>
    <x v="2"/>
    <x v="1"/>
    <x v="0"/>
    <s v="REN-918"/>
    <n v="16437.38"/>
    <n v="18975.310000000001"/>
    <n v="0.15439991044801546"/>
    <n v="2537.9300000000003"/>
    <x v="1"/>
    <s v="Banco"/>
    <s v="Dividendos Recebidos"/>
  </r>
  <r>
    <d v="2024-09-16T00:00:00"/>
    <x v="4"/>
    <x v="3"/>
    <x v="0"/>
    <s v="REN-671"/>
    <n v="31791.95"/>
    <n v="32071.72"/>
    <n v="8.8000264217828854E-3"/>
    <n v="279.77000000000044"/>
    <x v="0"/>
    <s v="Banco"/>
    <s v="Investimento de Longo Prazo"/>
  </r>
  <r>
    <d v="2023-07-01T00:00:00"/>
    <x v="2"/>
    <x v="2"/>
    <x v="4"/>
    <s v="IMÓ-729"/>
    <n v="44511.06"/>
    <n v="46856.79"/>
    <n v="5.2699935701374073E-2"/>
    <n v="2345.7300000000032"/>
    <x v="0"/>
    <s v="Imobiliário"/>
    <s v="Aguardando rentabilidade"/>
  </r>
  <r>
    <d v="2024-10-13T00:00:00"/>
    <x v="4"/>
    <x v="6"/>
    <x v="1"/>
    <s v="TES-479"/>
    <n v="23238.86"/>
    <n v="27050.03"/>
    <n v="0.16399986918463291"/>
    <n v="3811.1699999999983"/>
    <x v="1"/>
    <s v="Governo"/>
    <s v="Dividendos Recebidos"/>
  </r>
  <r>
    <d v="2020-02-29T00:00:00"/>
    <x v="5"/>
    <x v="1"/>
    <x v="2"/>
    <s v="CRI-101"/>
    <n v="43337.55"/>
    <n v="45617.11"/>
    <n v="5.2600112373680501E-2"/>
    <n v="2279.5599999999977"/>
    <x v="0"/>
    <s v="Cripto"/>
    <s v="Aguardando rentabilidade"/>
  </r>
  <r>
    <d v="2024-08-20T00:00:00"/>
    <x v="4"/>
    <x v="10"/>
    <x v="2"/>
    <s v="CRI-942"/>
    <n v="5617.34"/>
    <n v="5743.73"/>
    <n v="2.2499973296969636E-2"/>
    <n v="126.38999999999942"/>
    <x v="0"/>
    <s v="Cripto"/>
    <s v="Aguardando rentabilidade"/>
  </r>
  <r>
    <d v="2025-03-29T00:00:00"/>
    <x v="3"/>
    <x v="5"/>
    <x v="7"/>
    <s v="AÇÕ-332"/>
    <n v="3337.99"/>
    <n v="3257.21"/>
    <n v="-2.420019233131308E-2"/>
    <n v="-80.779999999999745"/>
    <x v="0"/>
    <s v="Mercado"/>
    <s v="Aguardando rentabilidade"/>
  </r>
  <r>
    <d v="2025-03-07T00:00:00"/>
    <x v="3"/>
    <x v="5"/>
    <x v="2"/>
    <s v="CRI-572"/>
    <n v="16060.2"/>
    <n v="16625.52"/>
    <n v="3.5200059775096181E-2"/>
    <n v="565.31999999999971"/>
    <x v="0"/>
    <s v="Cripto"/>
    <s v="Aguardando rentabilidade"/>
  </r>
  <r>
    <d v="2020-07-12T00:00:00"/>
    <x v="5"/>
    <x v="2"/>
    <x v="1"/>
    <s v="TES-782"/>
    <n v="30568.05"/>
    <n v="36232.31"/>
    <n v="0.18530001095915502"/>
    <n v="5664.2599999999984"/>
    <x v="1"/>
    <s v="Governo"/>
    <s v="Dividendos Recebidos"/>
  </r>
  <r>
    <d v="2024-07-17T00:00:00"/>
    <x v="4"/>
    <x v="2"/>
    <x v="7"/>
    <s v="AÇÕ-296"/>
    <n v="32922.800000000003"/>
    <n v="29775.38"/>
    <n v="-9.5600009719707973E-2"/>
    <n v="-3147.4200000000019"/>
    <x v="2"/>
    <s v="Mercado"/>
    <s v="Aguardando rentabilidade"/>
  </r>
  <r>
    <d v="2020-03-21T00:00:00"/>
    <x v="5"/>
    <x v="5"/>
    <x v="0"/>
    <s v="REN-680"/>
    <n v="12102.82"/>
    <n v="14264.38"/>
    <n v="0.17859969825214286"/>
    <n v="2161.5599999999995"/>
    <x v="1"/>
    <s v="Banco"/>
    <s v="Dividendos Recebidos"/>
  </r>
  <r>
    <d v="2021-08-10T00:00:00"/>
    <x v="1"/>
    <x v="10"/>
    <x v="3"/>
    <s v="FUN-738"/>
    <n v="2216.6"/>
    <n v="2230.34"/>
    <n v="6.198682667147991E-3"/>
    <n v="13.740000000000236"/>
    <x v="0"/>
    <s v="Investimento"/>
    <s v="Aguardando rentabilidade"/>
  </r>
  <r>
    <d v="2021-02-03T00:00:00"/>
    <x v="1"/>
    <x v="1"/>
    <x v="3"/>
    <s v="FUN-277"/>
    <n v="40607.31"/>
    <n v="48570.400000000001"/>
    <n v="0.19609991403025723"/>
    <n v="7963.0900000000038"/>
    <x v="1"/>
    <s v="Investimento"/>
    <s v="Aplicação de Curto Prazo"/>
  </r>
  <r>
    <d v="2021-08-16T00:00:00"/>
    <x v="1"/>
    <x v="10"/>
    <x v="2"/>
    <s v="CRI-596"/>
    <n v="47617.42"/>
    <n v="48317.4"/>
    <n v="1.4700082448818168E-2"/>
    <n v="699.9800000000032"/>
    <x v="0"/>
    <s v="Cripto"/>
    <s v="Aguardando rentabilidade"/>
  </r>
  <r>
    <d v="2022-10-15T00:00:00"/>
    <x v="0"/>
    <x v="6"/>
    <x v="0"/>
    <s v="REN-449"/>
    <n v="35650.76"/>
    <n v="36046.480000000003"/>
    <n v="1.1099903620568008E-2"/>
    <n v="395.72000000000116"/>
    <x v="0"/>
    <s v="Banco"/>
    <s v="Investimento de Longo Prazo"/>
  </r>
  <r>
    <d v="2024-05-14T00:00:00"/>
    <x v="4"/>
    <x v="4"/>
    <x v="2"/>
    <s v="CRI-535"/>
    <n v="29278.87"/>
    <n v="33351.56"/>
    <n v="0.1390999720959176"/>
    <n v="4072.6899999999987"/>
    <x v="2"/>
    <s v="Cripto"/>
    <s v="Rendimento estável"/>
  </r>
  <r>
    <d v="2025-03-25T00:00:00"/>
    <x v="3"/>
    <x v="5"/>
    <x v="4"/>
    <s v="IMÓ-122"/>
    <n v="18115.95"/>
    <n v="18528.990000000002"/>
    <n v="2.2799797968088942E-2"/>
    <n v="413.04000000000087"/>
    <x v="0"/>
    <s v="Imobiliário"/>
    <s v="Aguardando rentabilidade"/>
  </r>
  <r>
    <d v="2024-07-12T00:00:00"/>
    <x v="4"/>
    <x v="2"/>
    <x v="5"/>
    <s v="ETF-966"/>
    <n v="31028.57"/>
    <n v="35828.69"/>
    <n v="0.15470000712246817"/>
    <n v="4800.1200000000026"/>
    <x v="1"/>
    <s v="Bolsa"/>
    <s v="Aplicação de Curto Prazo"/>
  </r>
  <r>
    <d v="2023-10-14T00:00:00"/>
    <x v="2"/>
    <x v="6"/>
    <x v="1"/>
    <s v="TES-574"/>
    <n v="1276.51"/>
    <n v="1351.57"/>
    <n v="5.8800949463772276E-2"/>
    <n v="75.059999999999945"/>
    <x v="0"/>
    <s v="Governo"/>
    <s v="Investimento de Longo Prazo"/>
  </r>
  <r>
    <d v="2025-09-27T00:00:00"/>
    <x v="3"/>
    <x v="3"/>
    <x v="1"/>
    <s v="TES-117"/>
    <n v="33623.46"/>
    <n v="31004.19"/>
    <n v="-7.7900073341648973E-2"/>
    <n v="-2619.2700000000004"/>
    <x v="0"/>
    <s v="Governo"/>
    <s v="Investimento de Longo Prazo"/>
  </r>
  <r>
    <d v="2021-01-14T00:00:00"/>
    <x v="1"/>
    <x v="0"/>
    <x v="0"/>
    <s v="REN-765"/>
    <n v="14801.14"/>
    <n v="17213.73"/>
    <n v="0.16300028241067918"/>
    <n v="2412.59"/>
    <x v="1"/>
    <s v="Banco"/>
    <s v="Dividendos Recebidos"/>
  </r>
  <r>
    <d v="2021-10-20T00:00:00"/>
    <x v="1"/>
    <x v="6"/>
    <x v="2"/>
    <s v="CRI-279"/>
    <n v="39352.379999999997"/>
    <n v="40104.01"/>
    <n v="1.9099988361568086E-2"/>
    <n v="751.63000000000466"/>
    <x v="0"/>
    <s v="Cripto"/>
    <s v="Aguardando rentabilidade"/>
  </r>
  <r>
    <d v="2023-08-24T00:00:00"/>
    <x v="2"/>
    <x v="10"/>
    <x v="6"/>
    <s v="POU-798"/>
    <n v="26595.42"/>
    <n v="24145.98"/>
    <n v="-9.2100068357634471E-2"/>
    <n v="-2449.4399999999987"/>
    <x v="0"/>
    <s v="Banco"/>
    <s v="Investimento de Longo Prazo"/>
  </r>
  <r>
    <d v="2022-03-22T00:00:00"/>
    <x v="0"/>
    <x v="5"/>
    <x v="4"/>
    <s v="IMÓ-655"/>
    <n v="4528.33"/>
    <n v="4882.8999999999996"/>
    <n v="7.8300388885085614E-2"/>
    <n v="354.56999999999971"/>
    <x v="2"/>
    <s v="Imobiliário"/>
    <s v="Rendimento estável"/>
  </r>
  <r>
    <d v="2023-10-03T00:00:00"/>
    <x v="2"/>
    <x v="6"/>
    <x v="5"/>
    <s v="ETF-410"/>
    <n v="23988.75"/>
    <n v="23182.73"/>
    <n v="-3.3599916627585866E-2"/>
    <n v="-806.02000000000044"/>
    <x v="0"/>
    <s v="Bolsa"/>
    <s v="Aguardando rentabilidade"/>
  </r>
  <r>
    <d v="2021-05-17T00:00:00"/>
    <x v="1"/>
    <x v="4"/>
    <x v="2"/>
    <s v="CRI-767"/>
    <n v="34392.29"/>
    <n v="36173.81"/>
    <n v="5.1799981914551103E-2"/>
    <n v="1781.5199999999968"/>
    <x v="0"/>
    <s v="Cripto"/>
    <s v="Aguardando rentabilidade"/>
  </r>
  <r>
    <d v="2023-07-06T00:00:00"/>
    <x v="2"/>
    <x v="2"/>
    <x v="6"/>
    <s v="POU-565"/>
    <n v="8509.39"/>
    <n v="9354.3700000000008"/>
    <n v="9.9299714785666363E-2"/>
    <n v="844.98000000000138"/>
    <x v="2"/>
    <s v="Banco"/>
    <s v="Rendimento estável"/>
  </r>
  <r>
    <d v="2023-11-16T00:00:00"/>
    <x v="2"/>
    <x v="8"/>
    <x v="4"/>
    <s v="IMÓ-155"/>
    <n v="8881.7099999999991"/>
    <n v="9625.11"/>
    <n v="8.3700098291883157E-2"/>
    <n v="743.40000000000146"/>
    <x v="2"/>
    <s v="Imobiliário"/>
    <s v="Rendimento estável"/>
  </r>
  <r>
    <d v="2023-09-26T00:00:00"/>
    <x v="2"/>
    <x v="3"/>
    <x v="7"/>
    <s v="AÇÕ-388"/>
    <n v="2718.49"/>
    <n v="2655.42"/>
    <n v="-2.3200379622510921E-2"/>
    <n v="-63.069999999999709"/>
    <x v="0"/>
    <s v="Mercado"/>
    <s v="Aguardando rentabilidade"/>
  </r>
  <r>
    <d v="2022-04-22T00:00:00"/>
    <x v="0"/>
    <x v="9"/>
    <x v="3"/>
    <s v="FUN-245"/>
    <n v="41596.93"/>
    <n v="37495.47"/>
    <n v="-9.8600064956716735E-2"/>
    <n v="-4101.4599999999991"/>
    <x v="2"/>
    <s v="Investimento"/>
    <s v="Aguardando rentabilidade"/>
  </r>
  <r>
    <d v="2020-05-06T00:00:00"/>
    <x v="5"/>
    <x v="4"/>
    <x v="0"/>
    <s v="REN-940"/>
    <n v="23065.02"/>
    <n v="22126.27"/>
    <n v="-4.0700159809096199E-2"/>
    <n v="-938.75"/>
    <x v="0"/>
    <s v="Banco"/>
    <s v="Investimento de Longo Prazo"/>
  </r>
  <r>
    <d v="2022-07-14T00:00:00"/>
    <x v="0"/>
    <x v="2"/>
    <x v="0"/>
    <s v="REN-389"/>
    <n v="43669.98"/>
    <n v="41726.67"/>
    <n v="-4.4499905885003951E-2"/>
    <n v="-1943.3100000000049"/>
    <x v="0"/>
    <s v="Banco"/>
    <s v="Investimento de Longo Prazo"/>
  </r>
  <r>
    <d v="2021-11-14T00:00:00"/>
    <x v="1"/>
    <x v="8"/>
    <x v="7"/>
    <s v="AÇÕ-552"/>
    <n v="39789.279999999999"/>
    <n v="36411.17"/>
    <n v="-8.4900003216946893E-2"/>
    <n v="-3378.1100000000006"/>
    <x v="2"/>
    <s v="Mercado"/>
    <s v="Aguardando rentabilidade"/>
  </r>
  <r>
    <d v="2024-04-16T00:00:00"/>
    <x v="4"/>
    <x v="9"/>
    <x v="2"/>
    <s v="CRI-315"/>
    <n v="14060.43"/>
    <n v="15958.59"/>
    <n v="0.13500013868708138"/>
    <n v="1898.1599999999999"/>
    <x v="2"/>
    <s v="Cripto"/>
    <s v="Rendimento estável"/>
  </r>
  <r>
    <d v="2022-04-06T00:00:00"/>
    <x v="0"/>
    <x v="9"/>
    <x v="3"/>
    <s v="FUN-430"/>
    <n v="24428.89"/>
    <n v="24915.02"/>
    <n v="1.9899798967533973E-2"/>
    <n v="486.13000000000102"/>
    <x v="0"/>
    <s v="Investimento"/>
    <s v="Aguardando rentabilidade"/>
  </r>
  <r>
    <d v="2022-01-24T00:00:00"/>
    <x v="0"/>
    <x v="0"/>
    <x v="1"/>
    <s v="TES-908"/>
    <n v="11365.33"/>
    <n v="13449.73"/>
    <n v="0.18339986608395881"/>
    <n v="2084.3999999999996"/>
    <x v="1"/>
    <s v="Governo"/>
    <s v="Dividendos Recebidos"/>
  </r>
  <r>
    <d v="2023-11-21T00:00:00"/>
    <x v="2"/>
    <x v="8"/>
    <x v="2"/>
    <s v="CRI-351"/>
    <n v="23746.93"/>
    <n v="26112.12"/>
    <n v="9.9599821955932769E-2"/>
    <n v="2365.1899999999987"/>
    <x v="2"/>
    <s v="Cripto"/>
    <s v="Rendimento estável"/>
  </r>
  <r>
    <d v="2022-05-16T00:00:00"/>
    <x v="0"/>
    <x v="4"/>
    <x v="4"/>
    <s v="IMÓ-263"/>
    <n v="37615.97"/>
    <n v="34757.160000000003"/>
    <n v="-7.5999901105833448E-2"/>
    <n v="-2858.8099999999977"/>
    <x v="2"/>
    <s v="Imobiliário"/>
    <s v="Aguardando rentabilidade"/>
  </r>
  <r>
    <d v="2023-01-17T00:00:00"/>
    <x v="2"/>
    <x v="0"/>
    <x v="7"/>
    <s v="AÇÕ-491"/>
    <n v="27407.9"/>
    <n v="29263.41"/>
    <n v="6.7699823773437529E-2"/>
    <n v="1855.5099999999984"/>
    <x v="0"/>
    <s v="Mercado"/>
    <s v="Aguardando rentabilidade"/>
  </r>
  <r>
    <d v="2021-09-07T00:00:00"/>
    <x v="1"/>
    <x v="3"/>
    <x v="4"/>
    <s v="IMÓ-479"/>
    <n v="14958.91"/>
    <n v="16697.14"/>
    <n v="0.11620031138632424"/>
    <n v="1738.2299999999996"/>
    <x v="2"/>
    <s v="Imobiliário"/>
    <s v="Rendimento estável"/>
  </r>
  <r>
    <d v="2022-10-31T00:00:00"/>
    <x v="0"/>
    <x v="6"/>
    <x v="5"/>
    <s v="ETF-694"/>
    <n v="13495.98"/>
    <n v="14918.46"/>
    <n v="0.10540027474848063"/>
    <n v="1422.4799999999996"/>
    <x v="2"/>
    <s v="Bolsa"/>
    <s v="Rendimento estável"/>
  </r>
  <r>
    <d v="2022-06-26T00:00:00"/>
    <x v="0"/>
    <x v="7"/>
    <x v="3"/>
    <s v="FUN-576"/>
    <n v="35741.199999999997"/>
    <n v="34618.93"/>
    <n v="-3.1399897037592384E-2"/>
    <n v="-1122.2699999999968"/>
    <x v="0"/>
    <s v="Investimento"/>
    <s v="Aguardando rentabilidade"/>
  </r>
  <r>
    <d v="2020-08-17T00:00:00"/>
    <x v="5"/>
    <x v="10"/>
    <x v="6"/>
    <s v="POU-231"/>
    <n v="39654.03"/>
    <n v="36013.79"/>
    <n v="-9.1800001160033368E-2"/>
    <n v="-3640.239999999998"/>
    <x v="0"/>
    <s v="Banco"/>
    <s v="Investimento de Longo Prazo"/>
  </r>
  <r>
    <d v="2021-06-17T00:00:00"/>
    <x v="1"/>
    <x v="7"/>
    <x v="2"/>
    <s v="CRI-300"/>
    <n v="27706.82"/>
    <n v="30610.49"/>
    <n v="0.10479982906735605"/>
    <n v="2903.6700000000019"/>
    <x v="2"/>
    <s v="Cripto"/>
    <s v="Rendimento estável"/>
  </r>
  <r>
    <d v="2020-01-18T00:00:00"/>
    <x v="5"/>
    <x v="0"/>
    <x v="7"/>
    <s v="AÇÕ-166"/>
    <n v="36820.300000000003"/>
    <n v="41043.589999999997"/>
    <n v="0.11470004318270066"/>
    <n v="4223.2899999999936"/>
    <x v="2"/>
    <s v="Mercado"/>
    <s v="Rendimento estável"/>
  </r>
  <r>
    <d v="2020-12-14T00:00:00"/>
    <x v="5"/>
    <x v="11"/>
    <x v="6"/>
    <s v="POU-619"/>
    <n v="27113.83"/>
    <n v="31590.32"/>
    <n v="0.16509987707380322"/>
    <n v="4476.489999999998"/>
    <x v="1"/>
    <s v="Banco"/>
    <s v="Dividendos Recebidos"/>
  </r>
  <r>
    <d v="2023-11-05T00:00:00"/>
    <x v="2"/>
    <x v="8"/>
    <x v="2"/>
    <s v="CRI-659"/>
    <n v="15578.57"/>
    <n v="17564.84"/>
    <n v="0.12750014924348002"/>
    <n v="1986.2700000000004"/>
    <x v="2"/>
    <s v="Cripto"/>
    <s v="Rendimento estável"/>
  </r>
  <r>
    <d v="2020-02-21T00:00:00"/>
    <x v="5"/>
    <x v="1"/>
    <x v="0"/>
    <s v="REN-659"/>
    <n v="6600.43"/>
    <n v="6529.15"/>
    <n v="-1.0799296409476451E-2"/>
    <n v="-71.280000000000655"/>
    <x v="0"/>
    <s v="Banco"/>
    <s v="Investimento de Longo Prazo"/>
  </r>
  <r>
    <d v="2021-06-08T00:00:00"/>
    <x v="1"/>
    <x v="7"/>
    <x v="1"/>
    <s v="TES-237"/>
    <n v="5832.51"/>
    <n v="5856.42"/>
    <n v="4.0994357489313954E-3"/>
    <n v="23.909999999999854"/>
    <x v="0"/>
    <s v="Governo"/>
    <s v="Investimento de Longo Prazo"/>
  </r>
  <r>
    <d v="2025-07-04T00:00:00"/>
    <x v="3"/>
    <x v="2"/>
    <x v="5"/>
    <s v="ETF-431"/>
    <n v="48278.54"/>
    <n v="55737.57"/>
    <n v="0.15449990824080428"/>
    <n v="7459.0299999999988"/>
    <x v="1"/>
    <s v="Bolsa"/>
    <s v="Aplicação de Curto Prazo"/>
  </r>
  <r>
    <d v="2025-01-16T00:00:00"/>
    <x v="3"/>
    <x v="0"/>
    <x v="2"/>
    <s v="CRI-457"/>
    <n v="44407.64"/>
    <n v="40153.39"/>
    <n v="-9.5799956944345607E-2"/>
    <n v="-4254.25"/>
    <x v="2"/>
    <s v="Cripto"/>
    <s v="Aguardando rentabilidade"/>
  </r>
  <r>
    <d v="2025-01-02T00:00:00"/>
    <x v="3"/>
    <x v="0"/>
    <x v="7"/>
    <s v="AÇÕ-950"/>
    <n v="16786.27"/>
    <n v="18251.71"/>
    <n v="8.7299918326108103E-2"/>
    <n v="1465.4399999999987"/>
    <x v="2"/>
    <s v="Mercado"/>
    <s v="Rendimento estável"/>
  </r>
  <r>
    <d v="2021-09-10T00:00:00"/>
    <x v="1"/>
    <x v="3"/>
    <x v="3"/>
    <s v="FUN-451"/>
    <n v="28593.38"/>
    <n v="30720.73"/>
    <n v="7.4400088412072948E-2"/>
    <n v="2127.3499999999985"/>
    <x v="2"/>
    <s v="Investimento"/>
    <s v="Rendimento estável"/>
  </r>
  <r>
    <d v="2024-05-13T00:00:00"/>
    <x v="4"/>
    <x v="4"/>
    <x v="2"/>
    <s v="CRI-173"/>
    <n v="11405.82"/>
    <n v="12147.2"/>
    <n v="6.5000149046714834E-2"/>
    <n v="741.38000000000102"/>
    <x v="0"/>
    <s v="Cripto"/>
    <s v="Aguardando rentabilidade"/>
  </r>
  <r>
    <d v="2024-08-15T00:00:00"/>
    <x v="4"/>
    <x v="10"/>
    <x v="2"/>
    <s v="CRI-942"/>
    <n v="20812.900000000001"/>
    <n v="24338.61"/>
    <n v="0.16940022774337066"/>
    <n v="3525.7099999999991"/>
    <x v="1"/>
    <s v="Cripto"/>
    <s v="Aplicação de Curto Prazo"/>
  </r>
  <r>
    <d v="2020-07-17T00:00:00"/>
    <x v="5"/>
    <x v="2"/>
    <x v="3"/>
    <s v="FUN-330"/>
    <n v="2313.2800000000002"/>
    <n v="2575.37"/>
    <n v="0.11329800110665361"/>
    <n v="262.08999999999969"/>
    <x v="2"/>
    <s v="Investimento"/>
    <s v="Rendimento estável"/>
  </r>
  <r>
    <d v="2021-03-28T00:00:00"/>
    <x v="1"/>
    <x v="5"/>
    <x v="7"/>
    <s v="AÇÕ-487"/>
    <n v="49483.87"/>
    <n v="50265.72"/>
    <n v="1.5800098092570335E-2"/>
    <n v="781.84999999999854"/>
    <x v="0"/>
    <s v="Mercado"/>
    <s v="Aguardando rentabilidade"/>
  </r>
  <r>
    <d v="2020-12-25T00:00:00"/>
    <x v="5"/>
    <x v="11"/>
    <x v="1"/>
    <s v="TES-562"/>
    <n v="40461.120000000003"/>
    <n v="46040.71"/>
    <n v="0.13790003835781106"/>
    <n v="5579.5899999999965"/>
    <x v="2"/>
    <s v="Governo"/>
    <s v="Rendimento estável"/>
  </r>
  <r>
    <d v="2024-01-08T00:00:00"/>
    <x v="4"/>
    <x v="0"/>
    <x v="2"/>
    <s v="CRI-397"/>
    <n v="2366.64"/>
    <n v="2366.17"/>
    <n v="-1.9859378697216303E-4"/>
    <n v="-0.46999999999979991"/>
    <x v="0"/>
    <s v="Cripto"/>
    <s v="Aguardando rentabilidade"/>
  </r>
  <r>
    <d v="2020-10-29T00:00:00"/>
    <x v="5"/>
    <x v="6"/>
    <x v="0"/>
    <s v="REN-389"/>
    <n v="39422.660000000003"/>
    <n v="40656.589999999997"/>
    <n v="3.1300018821662286E-2"/>
    <n v="1233.929999999993"/>
    <x v="0"/>
    <s v="Banco"/>
    <s v="Investimento de Longo Prazo"/>
  </r>
  <r>
    <d v="2021-05-15T00:00:00"/>
    <x v="1"/>
    <x v="4"/>
    <x v="7"/>
    <s v="AÇÕ-638"/>
    <n v="30522.07"/>
    <n v="30674.68"/>
    <n v="4.9999885328878609E-3"/>
    <n v="152.61000000000058"/>
    <x v="0"/>
    <s v="Mercado"/>
    <s v="Aguardando rentabilidade"/>
  </r>
  <r>
    <d v="2023-02-03T00:00:00"/>
    <x v="2"/>
    <x v="1"/>
    <x v="3"/>
    <s v="FUN-333"/>
    <n v="25118.16"/>
    <n v="25341.71"/>
    <n v="8.8999353455826088E-3"/>
    <n v="223.54999999999927"/>
    <x v="0"/>
    <s v="Investimento"/>
    <s v="Aguardando rentabilidade"/>
  </r>
  <r>
    <d v="2023-10-18T00:00:00"/>
    <x v="2"/>
    <x v="6"/>
    <x v="7"/>
    <s v="AÇÕ-611"/>
    <n v="10372.540000000001"/>
    <n v="10576.88"/>
    <n v="1.9700092744881999E-2"/>
    <n v="204.33999999999833"/>
    <x v="0"/>
    <s v="Mercado"/>
    <s v="Aguardando rentabilidade"/>
  </r>
  <r>
    <d v="2021-04-08T00:00:00"/>
    <x v="1"/>
    <x v="9"/>
    <x v="1"/>
    <s v="TES-819"/>
    <n v="6364.35"/>
    <n v="7012.24"/>
    <n v="0.10179986958605347"/>
    <n v="647.88999999999942"/>
    <x v="2"/>
    <s v="Governo"/>
    <s v="Rendimento estável"/>
  </r>
  <r>
    <d v="2020-06-06T00:00:00"/>
    <x v="5"/>
    <x v="7"/>
    <x v="4"/>
    <s v="IMÓ-705"/>
    <n v="874.31"/>
    <n v="860.5"/>
    <n v="-1.5795312875295887E-2"/>
    <n v="-13.809999999999945"/>
    <x v="0"/>
    <s v="Imobiliário"/>
    <s v="Aguardando rentabilidade"/>
  </r>
  <r>
    <d v="2024-04-15T00:00:00"/>
    <x v="4"/>
    <x v="9"/>
    <x v="3"/>
    <s v="FUN-384"/>
    <n v="39295.21"/>
    <n v="46226.89"/>
    <n v="0.1764001261222424"/>
    <n v="6931.68"/>
    <x v="1"/>
    <s v="Investimento"/>
    <s v="Aplicação de Curto Prazo"/>
  </r>
  <r>
    <d v="2024-12-15T00:00:00"/>
    <x v="4"/>
    <x v="11"/>
    <x v="5"/>
    <s v="ETF-935"/>
    <n v="6437.27"/>
    <n v="7339.78"/>
    <n v="0.1402007372690596"/>
    <n v="902.50999999999931"/>
    <x v="2"/>
    <s v="Bolsa"/>
    <s v="Rendimento estável"/>
  </r>
  <r>
    <d v="2022-01-07T00:00:00"/>
    <x v="0"/>
    <x v="0"/>
    <x v="4"/>
    <s v="IMÓ-201"/>
    <n v="24012.63"/>
    <n v="25487.01"/>
    <n v="6.1400188150985434E-2"/>
    <n v="1474.3799999999974"/>
    <x v="0"/>
    <s v="Imobiliário"/>
    <s v="Aguardando rentabilidade"/>
  </r>
  <r>
    <d v="2020-06-14T00:00:00"/>
    <x v="5"/>
    <x v="7"/>
    <x v="5"/>
    <s v="ETF-697"/>
    <n v="13969.11"/>
    <n v="14170.27"/>
    <n v="1.4400344760689826E-2"/>
    <n v="201.15999999999985"/>
    <x v="0"/>
    <s v="Bolsa"/>
    <s v="Aguardando rentabilidade"/>
  </r>
  <r>
    <d v="2024-01-09T00:00:00"/>
    <x v="4"/>
    <x v="0"/>
    <x v="2"/>
    <s v="CRI-659"/>
    <n v="30019.52"/>
    <n v="35050.79"/>
    <n v="0.16759994830030595"/>
    <n v="5031.2700000000004"/>
    <x v="1"/>
    <s v="Cripto"/>
    <s v="Aplicação de Curto Prazo"/>
  </r>
  <r>
    <d v="2025-02-16T00:00:00"/>
    <x v="3"/>
    <x v="1"/>
    <x v="0"/>
    <s v="REN-841"/>
    <n v="2551.54"/>
    <n v="2380.84"/>
    <n v="-6.690077365042281E-2"/>
    <n v="-170.69999999999982"/>
    <x v="0"/>
    <s v="Banco"/>
    <s v="Investimento de Longo Prazo"/>
  </r>
  <r>
    <d v="2024-05-24T00:00:00"/>
    <x v="4"/>
    <x v="4"/>
    <x v="4"/>
    <s v="IMÓ-608"/>
    <n v="40322.379999999997"/>
    <n v="45213.48"/>
    <n v="0.12129988358822089"/>
    <n v="4891.1000000000058"/>
    <x v="2"/>
    <s v="Imobiliário"/>
    <s v="Rendimento estável"/>
  </r>
  <r>
    <d v="2024-07-28T00:00:00"/>
    <x v="4"/>
    <x v="2"/>
    <x v="4"/>
    <s v="IMÓ-420"/>
    <n v="43670.42"/>
    <n v="45460.91"/>
    <n v="4.1000063658650533E-2"/>
    <n v="1790.4900000000052"/>
    <x v="0"/>
    <s v="Imobiliário"/>
    <s v="Aguardando rentabilidade"/>
  </r>
  <r>
    <d v="2023-11-02T00:00:00"/>
    <x v="2"/>
    <x v="8"/>
    <x v="4"/>
    <s v="IMÓ-174"/>
    <n v="35793.18"/>
    <n v="39415.449999999997"/>
    <n v="0.10120000514064402"/>
    <n v="3622.2699999999968"/>
    <x v="2"/>
    <s v="Imobiliário"/>
    <s v="Rendimento estável"/>
  </r>
  <r>
    <d v="2024-05-25T00:00:00"/>
    <x v="4"/>
    <x v="4"/>
    <x v="6"/>
    <s v="POU-531"/>
    <n v="3675.01"/>
    <n v="3671.33"/>
    <n v="-1.001357819434584E-3"/>
    <n v="-3.680000000000291"/>
    <x v="0"/>
    <s v="Banco"/>
    <s v="Investimento de Longo Prazo"/>
  </r>
  <r>
    <d v="2023-12-01T00:00:00"/>
    <x v="2"/>
    <x v="11"/>
    <x v="7"/>
    <s v="AÇÕ-592"/>
    <n v="26789.66"/>
    <n v="29050.71"/>
    <n v="8.4400100635842315E-2"/>
    <n v="2261.0499999999993"/>
    <x v="2"/>
    <s v="Mercado"/>
    <s v="Rendimento estável"/>
  </r>
  <r>
    <d v="2023-06-10T00:00:00"/>
    <x v="2"/>
    <x v="7"/>
    <x v="4"/>
    <s v="IMÓ-333"/>
    <n v="34593.08"/>
    <n v="35582.44"/>
    <n v="2.8599939641107429E-2"/>
    <n v="989.36000000000058"/>
    <x v="0"/>
    <s v="Imobiliário"/>
    <s v="Aguardando rentabilidade"/>
  </r>
  <r>
    <d v="2025-09-13T00:00:00"/>
    <x v="3"/>
    <x v="3"/>
    <x v="5"/>
    <s v="ETF-748"/>
    <n v="7524.21"/>
    <n v="8416.58"/>
    <n v="0.11859982642696042"/>
    <n v="892.36999999999989"/>
    <x v="2"/>
    <s v="Bolsa"/>
    <s v="Rendimento estável"/>
  </r>
  <r>
    <d v="2020-12-17T00:00:00"/>
    <x v="5"/>
    <x v="11"/>
    <x v="2"/>
    <s v="CRI-515"/>
    <n v="36722.31"/>
    <n v="41191.42"/>
    <n v="0.12170013269862383"/>
    <n v="4469.1100000000006"/>
    <x v="2"/>
    <s v="Cripto"/>
    <s v="Rendimento estável"/>
  </r>
  <r>
    <d v="2025-08-31T00:00:00"/>
    <x v="3"/>
    <x v="10"/>
    <x v="6"/>
    <s v="POU-720"/>
    <n v="2529.42"/>
    <n v="2884.3"/>
    <n v="0.14030093855508383"/>
    <n v="354.88000000000011"/>
    <x v="2"/>
    <s v="Banco"/>
    <s v="Rendimento estável"/>
  </r>
  <r>
    <d v="2022-02-16T00:00:00"/>
    <x v="0"/>
    <x v="1"/>
    <x v="1"/>
    <s v="TES-638"/>
    <n v="43451.47"/>
    <n v="51368.33"/>
    <n v="0.18220004984871629"/>
    <n v="7916.8600000000006"/>
    <x v="1"/>
    <s v="Governo"/>
    <s v="Dividendos Recebidos"/>
  </r>
  <r>
    <d v="2020-12-26T00:00:00"/>
    <x v="5"/>
    <x v="11"/>
    <x v="7"/>
    <s v="AÇÕ-617"/>
    <n v="3653.84"/>
    <n v="3911.44"/>
    <n v="7.0501171370393856E-2"/>
    <n v="257.59999999999991"/>
    <x v="2"/>
    <s v="Mercado"/>
    <s v="Rendimento estável"/>
  </r>
  <r>
    <d v="2020-09-24T00:00:00"/>
    <x v="5"/>
    <x v="3"/>
    <x v="6"/>
    <s v="POU-295"/>
    <n v="40168.76"/>
    <n v="47547.76"/>
    <n v="0.18369996982729861"/>
    <n v="7379"/>
    <x v="1"/>
    <s v="Banco"/>
    <s v="Dividendos Recebidos"/>
  </r>
  <r>
    <d v="2020-07-10T00:00:00"/>
    <x v="5"/>
    <x v="2"/>
    <x v="1"/>
    <s v="TES-560"/>
    <n v="3107.26"/>
    <n v="3533.58"/>
    <n v="0.13720126413624856"/>
    <n v="426.31999999999971"/>
    <x v="2"/>
    <s v="Governo"/>
    <s v="Rendimento estável"/>
  </r>
  <r>
    <d v="2022-03-21T00:00:00"/>
    <x v="0"/>
    <x v="5"/>
    <x v="5"/>
    <s v="ETF-454"/>
    <n v="46706.86"/>
    <n v="42718.09"/>
    <n v="-8.5400088980505301E-2"/>
    <n v="-3988.7700000000041"/>
    <x v="2"/>
    <s v="Bolsa"/>
    <s v="Aguardando rentabilidade"/>
  </r>
  <r>
    <d v="2025-03-27T00:00:00"/>
    <x v="3"/>
    <x v="5"/>
    <x v="2"/>
    <s v="CRI-811"/>
    <n v="43446"/>
    <n v="39735.71"/>
    <n v="-8.5400036827325901E-2"/>
    <n v="-3710.2900000000009"/>
    <x v="2"/>
    <s v="Cripto"/>
    <s v="Aguardando rentabilidade"/>
  </r>
  <r>
    <d v="2021-02-26T00:00:00"/>
    <x v="1"/>
    <x v="1"/>
    <x v="2"/>
    <s v="CRI-411"/>
    <n v="42958.43"/>
    <n v="40814.800000000003"/>
    <n v="-4.9900101097735586E-2"/>
    <n v="-2143.6299999999974"/>
    <x v="0"/>
    <s v="Cripto"/>
    <s v="Aguardando rentabilidade"/>
  </r>
  <r>
    <d v="2025-08-20T00:00:00"/>
    <x v="3"/>
    <x v="10"/>
    <x v="4"/>
    <s v="IMÓ-318"/>
    <n v="4131.95"/>
    <n v="3919.57"/>
    <n v="-5.1399460303246568E-2"/>
    <n v="-212.37999999999965"/>
    <x v="2"/>
    <s v="Imobiliário"/>
    <s v="Aguardando rentabilidade"/>
  </r>
  <r>
    <d v="2020-05-14T00:00:00"/>
    <x v="5"/>
    <x v="4"/>
    <x v="0"/>
    <s v="REN-154"/>
    <n v="13832.45"/>
    <n v="13410.56"/>
    <n v="-3.0500019880787658E-2"/>
    <n v="-421.89000000000124"/>
    <x v="0"/>
    <s v="Banco"/>
    <s v="Investimento de Longo Prazo"/>
  </r>
  <r>
    <d v="2020-07-07T00:00:00"/>
    <x v="5"/>
    <x v="2"/>
    <x v="2"/>
    <s v="CRI-451"/>
    <n v="7672.6"/>
    <n v="8970.7999999999993"/>
    <n v="0.16919948909105112"/>
    <n v="1298.1999999999989"/>
    <x v="1"/>
    <s v="Cripto"/>
    <s v="Aplicação de Curto Prazo"/>
  </r>
  <r>
    <d v="2023-01-12T00:00:00"/>
    <x v="2"/>
    <x v="0"/>
    <x v="0"/>
    <s v="REN-531"/>
    <n v="27165.58"/>
    <n v="31998.34"/>
    <n v="0.17790012213985484"/>
    <n v="4832.7599999999984"/>
    <x v="1"/>
    <s v="Banco"/>
    <s v="Dividendos Recebidos"/>
  </r>
  <r>
    <d v="2020-04-25T00:00:00"/>
    <x v="5"/>
    <x v="9"/>
    <x v="4"/>
    <s v="IMÓ-438"/>
    <n v="1324.18"/>
    <n v="1428.39"/>
    <n v="7.8697760123246113E-2"/>
    <n v="104.21000000000004"/>
    <x v="2"/>
    <s v="Imobiliário"/>
    <s v="Rendimento estável"/>
  </r>
  <r>
    <d v="2023-09-29T00:00:00"/>
    <x v="2"/>
    <x v="3"/>
    <x v="2"/>
    <s v="CRI-928"/>
    <n v="2080.98"/>
    <n v="2319.04"/>
    <n v="0.11439802400791932"/>
    <n v="238.05999999999995"/>
    <x v="2"/>
    <s v="Cripto"/>
    <s v="Rendimento estável"/>
  </r>
  <r>
    <d v="2024-09-28T00:00:00"/>
    <x v="4"/>
    <x v="3"/>
    <x v="0"/>
    <s v="REN-916"/>
    <n v="25697.47"/>
    <n v="24587.34"/>
    <n v="-4.3199972604306996E-2"/>
    <n v="-1110.130000000001"/>
    <x v="0"/>
    <s v="Banco"/>
    <s v="Investimento de Longo Prazo"/>
  </r>
  <r>
    <d v="2024-12-16T00:00:00"/>
    <x v="4"/>
    <x v="11"/>
    <x v="4"/>
    <s v="IMÓ-469"/>
    <n v="5446.52"/>
    <n v="6472.64"/>
    <n v="0.18839919802002009"/>
    <n v="1026.1199999999999"/>
    <x v="1"/>
    <s v="Imobiliário"/>
    <s v="Aplicação de Curto Prazo"/>
  </r>
  <r>
    <d v="2021-04-25T00:00:00"/>
    <x v="1"/>
    <x v="9"/>
    <x v="2"/>
    <s v="CRI-564"/>
    <n v="12617.89"/>
    <n v="14292.28"/>
    <n v="0.13269968275202917"/>
    <n v="1674.3900000000012"/>
    <x v="2"/>
    <s v="Cripto"/>
    <s v="Rendimento estável"/>
  </r>
  <r>
    <d v="2023-12-29T00:00:00"/>
    <x v="2"/>
    <x v="11"/>
    <x v="6"/>
    <s v="POU-406"/>
    <n v="24898.75"/>
    <n v="25336.97"/>
    <n v="1.7600080325317582E-2"/>
    <n v="438.22000000000116"/>
    <x v="0"/>
    <s v="Banco"/>
    <s v="Investimento de Longo Prazo"/>
  </r>
  <r>
    <d v="2022-03-11T00:00:00"/>
    <x v="0"/>
    <x v="5"/>
    <x v="7"/>
    <s v="AÇÕ-896"/>
    <n v="40498.199999999997"/>
    <n v="44467.02"/>
    <n v="9.7999911107160317E-2"/>
    <n v="3968.8199999999997"/>
    <x v="2"/>
    <s v="Mercado"/>
    <s v="Rendimento estável"/>
  </r>
  <r>
    <d v="2022-02-20T00:00:00"/>
    <x v="0"/>
    <x v="1"/>
    <x v="4"/>
    <s v="IMÓ-458"/>
    <n v="34722.080000000002"/>
    <n v="39149.15"/>
    <n v="0.12750013824056622"/>
    <n v="4427.07"/>
    <x v="2"/>
    <s v="Imobiliário"/>
    <s v="Rendimento estável"/>
  </r>
  <r>
    <d v="2020-08-01T00:00:00"/>
    <x v="5"/>
    <x v="10"/>
    <x v="3"/>
    <s v="FUN-343"/>
    <n v="23249.01"/>
    <n v="22446.92"/>
    <n v="-3.4499963654366368E-2"/>
    <n v="-802.09000000000015"/>
    <x v="0"/>
    <s v="Investimento"/>
    <s v="Aguardando rentabilidade"/>
  </r>
  <r>
    <d v="2023-04-14T00:00:00"/>
    <x v="2"/>
    <x v="9"/>
    <x v="4"/>
    <s v="IMÓ-256"/>
    <n v="37066.19"/>
    <n v="34668.01"/>
    <n v="-6.4699932741940844E-2"/>
    <n v="-2398.1800000000003"/>
    <x v="2"/>
    <s v="Imobiliário"/>
    <s v="Aguardando rentabilidade"/>
  </r>
  <r>
    <d v="2023-10-30T00:00:00"/>
    <x v="2"/>
    <x v="6"/>
    <x v="7"/>
    <s v="AÇÕ-248"/>
    <n v="21295.21"/>
    <n v="21444.28"/>
    <n v="7.0001657649771806E-3"/>
    <n v="149.06999999999971"/>
    <x v="0"/>
    <s v="Mercado"/>
    <s v="Aguardando rentabilidade"/>
  </r>
  <r>
    <d v="2025-03-27T00:00:00"/>
    <x v="3"/>
    <x v="5"/>
    <x v="6"/>
    <s v="POU-924"/>
    <n v="11324.13"/>
    <n v="11601.57"/>
    <n v="2.4499895356199595E-2"/>
    <n v="277.44000000000051"/>
    <x v="0"/>
    <s v="Banco"/>
    <s v="Investimento de Longo Prazo"/>
  </r>
  <r>
    <d v="2025-07-19T00:00:00"/>
    <x v="3"/>
    <x v="2"/>
    <x v="3"/>
    <s v="FUN-881"/>
    <n v="10286.75"/>
    <n v="10773.31"/>
    <n v="4.7299681629280332E-2"/>
    <n v="486.55999999999949"/>
    <x v="0"/>
    <s v="Investimento"/>
    <s v="Aguardando rentabilidade"/>
  </r>
  <r>
    <d v="2022-10-29T00:00:00"/>
    <x v="0"/>
    <x v="6"/>
    <x v="0"/>
    <s v="REN-934"/>
    <n v="44796.88"/>
    <n v="52183.89"/>
    <n v="0.16490010018554868"/>
    <n v="7387.010000000002"/>
    <x v="1"/>
    <s v="Banco"/>
    <s v="Dividendos Recebidos"/>
  </r>
  <r>
    <d v="2023-11-23T00:00:00"/>
    <x v="2"/>
    <x v="8"/>
    <x v="5"/>
    <s v="ETF-462"/>
    <n v="38814.54"/>
    <n v="35375.57"/>
    <n v="-8.8600045240778358E-2"/>
    <n v="-3438.9700000000012"/>
    <x v="2"/>
    <s v="Bolsa"/>
    <s v="Aguardando rentabilidade"/>
  </r>
  <r>
    <d v="2022-06-06T00:00:00"/>
    <x v="0"/>
    <x v="7"/>
    <x v="7"/>
    <s v="AÇÕ-768"/>
    <n v="49798.09"/>
    <n v="55315.72"/>
    <n v="0.11080003269201701"/>
    <n v="5517.6300000000047"/>
    <x v="2"/>
    <s v="Mercado"/>
    <s v="Rendimento estável"/>
  </r>
  <r>
    <d v="2024-04-17T00:00:00"/>
    <x v="4"/>
    <x v="9"/>
    <x v="0"/>
    <s v="REN-128"/>
    <n v="13649.72"/>
    <n v="15499.26"/>
    <n v="0.1355002153890337"/>
    <n v="1849.5400000000009"/>
    <x v="2"/>
    <s v="Banco"/>
    <s v="Rendimento estável"/>
  </r>
  <r>
    <d v="2024-08-06T00:00:00"/>
    <x v="4"/>
    <x v="10"/>
    <x v="0"/>
    <s v="REN-624"/>
    <n v="8560.2099999999991"/>
    <n v="8257.18"/>
    <n v="-3.5399832480745082E-2"/>
    <n v="-303.02999999999884"/>
    <x v="0"/>
    <s v="Banco"/>
    <s v="Investimento de Longo Prazo"/>
  </r>
  <r>
    <d v="2020-03-17T00:00:00"/>
    <x v="5"/>
    <x v="5"/>
    <x v="5"/>
    <s v="ETF-116"/>
    <n v="1137.98"/>
    <n v="1071.4100000000001"/>
    <n v="-5.8498391887379333E-2"/>
    <n v="-66.569999999999936"/>
    <x v="2"/>
    <s v="Bolsa"/>
    <s v="Aguardando rentabilidade"/>
  </r>
  <r>
    <d v="2020-12-30T00:00:00"/>
    <x v="5"/>
    <x v="11"/>
    <x v="6"/>
    <s v="POU-650"/>
    <n v="1650.29"/>
    <n v="1741.06"/>
    <n v="5.5002454114125389E-2"/>
    <n v="90.769999999999982"/>
    <x v="0"/>
    <s v="Banco"/>
    <s v="Investimento de Longo Prazo"/>
  </r>
  <r>
    <d v="2022-10-13T00:00:00"/>
    <x v="0"/>
    <x v="6"/>
    <x v="0"/>
    <s v="REN-967"/>
    <n v="5688.22"/>
    <n v="6767.28"/>
    <n v="0.18970082029176077"/>
    <n v="1079.0599999999995"/>
    <x v="1"/>
    <s v="Banco"/>
    <s v="Dividendos Recebidos"/>
  </r>
  <r>
    <d v="2020-08-20T00:00:00"/>
    <x v="5"/>
    <x v="10"/>
    <x v="4"/>
    <s v="IMÓ-161"/>
    <n v="6228.87"/>
    <n v="5748"/>
    <n v="-7.7200198430855016E-2"/>
    <n v="-480.86999999999989"/>
    <x v="2"/>
    <s v="Imobiliário"/>
    <s v="Aguardando rentabilidade"/>
  </r>
  <r>
    <d v="2024-07-10T00:00:00"/>
    <x v="4"/>
    <x v="2"/>
    <x v="4"/>
    <s v="IMÓ-800"/>
    <n v="2760.23"/>
    <n v="3194.41"/>
    <n v="0.15729848599573218"/>
    <n v="434.17999999999984"/>
    <x v="1"/>
    <s v="Imobiliário"/>
    <s v="Aplicação de Curto Prazo"/>
  </r>
  <r>
    <d v="2022-03-25T00:00:00"/>
    <x v="0"/>
    <x v="5"/>
    <x v="1"/>
    <s v="TES-413"/>
    <n v="23497.03"/>
    <n v="24413.41"/>
    <n v="3.8999822530762444E-2"/>
    <n v="916.38000000000102"/>
    <x v="0"/>
    <s v="Governo"/>
    <s v="Investimento de Longo Prazo"/>
  </r>
  <r>
    <d v="2023-07-03T00:00:00"/>
    <x v="2"/>
    <x v="2"/>
    <x v="6"/>
    <s v="POU-324"/>
    <n v="39715.339999999997"/>
    <n v="42813.14"/>
    <n v="7.8000087623573244E-2"/>
    <n v="3097.8000000000029"/>
    <x v="2"/>
    <s v="Banco"/>
    <s v="Rendimento estável"/>
  </r>
  <r>
    <d v="2020-09-28T00:00:00"/>
    <x v="5"/>
    <x v="3"/>
    <x v="7"/>
    <s v="AÇÕ-887"/>
    <n v="29104.83"/>
    <n v="28624.6"/>
    <n v="-1.6500010479360408E-2"/>
    <n v="-480.2300000000032"/>
    <x v="0"/>
    <s v="Mercado"/>
    <s v="Aguardando rentabilidade"/>
  </r>
  <r>
    <d v="2023-04-12T00:00:00"/>
    <x v="2"/>
    <x v="9"/>
    <x v="2"/>
    <s v="CRI-905"/>
    <n v="38666.15"/>
    <n v="41879.31"/>
    <n v="8.310007590618658E-2"/>
    <n v="3213.1599999999962"/>
    <x v="2"/>
    <s v="Cripto"/>
    <s v="Rendimento estável"/>
  </r>
  <r>
    <d v="2020-01-28T00:00:00"/>
    <x v="5"/>
    <x v="0"/>
    <x v="2"/>
    <s v="CRI-601"/>
    <n v="35090.53"/>
    <n v="33918.51"/>
    <n v="-3.3399894501450873E-2"/>
    <n v="-1172.0199999999968"/>
    <x v="0"/>
    <s v="Cripto"/>
    <s v="Aguardando rentabilidade"/>
  </r>
  <r>
    <d v="2021-11-30T00:00:00"/>
    <x v="1"/>
    <x v="8"/>
    <x v="4"/>
    <s v="IMÓ-863"/>
    <n v="32271.95"/>
    <n v="37403.19"/>
    <n v="0.15899999845066695"/>
    <n v="5131.2400000000016"/>
    <x v="1"/>
    <s v="Imobiliário"/>
    <s v="Aplicação de Curto Prazo"/>
  </r>
  <r>
    <d v="2020-06-16T00:00:00"/>
    <x v="5"/>
    <x v="7"/>
    <x v="2"/>
    <s v="CRI-531"/>
    <n v="18652.84"/>
    <n v="21857.4"/>
    <n v="0.17180011194005854"/>
    <n v="3204.5600000000013"/>
    <x v="1"/>
    <s v="Cripto"/>
    <s v="Aplicação de Curto Prazo"/>
  </r>
  <r>
    <d v="2022-03-21T00:00:00"/>
    <x v="0"/>
    <x v="5"/>
    <x v="4"/>
    <s v="IMÓ-128"/>
    <n v="49434.720000000001"/>
    <n v="49627.519999999997"/>
    <n v="3.9000928901791218E-3"/>
    <n v="192.79999999999563"/>
    <x v="0"/>
    <s v="Imobiliário"/>
    <s v="Aguardando rentabilidade"/>
  </r>
  <r>
    <d v="2025-03-07T00:00:00"/>
    <x v="3"/>
    <x v="5"/>
    <x v="7"/>
    <s v="AÇÕ-894"/>
    <n v="2298.11"/>
    <n v="2411.1799999999998"/>
    <n v="4.9201300198858933E-2"/>
    <n v="113.06999999999971"/>
    <x v="0"/>
    <s v="Mercado"/>
    <s v="Aguardando rentabilidade"/>
  </r>
  <r>
    <d v="2025-03-05T00:00:00"/>
    <x v="3"/>
    <x v="5"/>
    <x v="6"/>
    <s v="POU-264"/>
    <n v="17246.810000000001"/>
    <n v="17139.88"/>
    <n v="-6.1999871280544218E-3"/>
    <n v="-106.93000000000029"/>
    <x v="0"/>
    <s v="Banco"/>
    <s v="Investimento de Longo Prazo"/>
  </r>
  <r>
    <d v="2024-10-10T00:00:00"/>
    <x v="4"/>
    <x v="6"/>
    <x v="1"/>
    <s v="TES-168"/>
    <n v="15066.31"/>
    <n v="14743.89"/>
    <n v="-2.1400064116562059E-2"/>
    <n v="-322.42000000000007"/>
    <x v="0"/>
    <s v="Governo"/>
    <s v="Investimento de Longo Prazo"/>
  </r>
  <r>
    <d v="2022-04-13T00:00:00"/>
    <x v="0"/>
    <x v="9"/>
    <x v="3"/>
    <s v="FUN-841"/>
    <n v="47605.33"/>
    <n v="49533.35"/>
    <n v="4.0500086860021697E-2"/>
    <n v="1928.0199999999968"/>
    <x v="0"/>
    <s v="Investimento"/>
    <s v="Aguardando rentabilidade"/>
  </r>
  <r>
    <d v="2023-09-13T00:00:00"/>
    <x v="2"/>
    <x v="3"/>
    <x v="6"/>
    <s v="POU-549"/>
    <n v="13347.65"/>
    <n v="15523.32"/>
    <n v="0.16300022850464316"/>
    <n v="2175.67"/>
    <x v="1"/>
    <s v="Banco"/>
    <s v="Dividendos Recebidos"/>
  </r>
  <r>
    <d v="2024-06-27T00:00:00"/>
    <x v="4"/>
    <x v="7"/>
    <x v="0"/>
    <s v="REN-298"/>
    <n v="25136.77"/>
    <n v="27235.69"/>
    <n v="8.3499988264204114E-2"/>
    <n v="2098.9199999999983"/>
    <x v="2"/>
    <s v="Banco"/>
    <s v="Rendimento estável"/>
  </r>
  <r>
    <d v="2021-12-10T00:00:00"/>
    <x v="1"/>
    <x v="11"/>
    <x v="7"/>
    <s v="AÇÕ-999"/>
    <n v="6678.46"/>
    <n v="7258.82"/>
    <n v="8.6900273416326473E-2"/>
    <n v="580.35999999999967"/>
    <x v="2"/>
    <s v="Mercado"/>
    <s v="Rendimento estável"/>
  </r>
  <r>
    <d v="2022-05-22T00:00:00"/>
    <x v="0"/>
    <x v="4"/>
    <x v="1"/>
    <s v="TES-326"/>
    <n v="10788.95"/>
    <n v="12267.04"/>
    <n v="0.1370003568465884"/>
    <n v="1478.0900000000001"/>
    <x v="2"/>
    <s v="Governo"/>
    <s v="Rendimento estável"/>
  </r>
  <r>
    <d v="2024-01-21T00:00:00"/>
    <x v="4"/>
    <x v="0"/>
    <x v="0"/>
    <s v="REN-800"/>
    <n v="13960"/>
    <n v="13922.31"/>
    <n v="-2.6998567335243919E-3"/>
    <n v="-37.690000000000509"/>
    <x v="0"/>
    <s v="Banco"/>
    <s v="Investimento de Longo Prazo"/>
  </r>
  <r>
    <d v="2022-10-08T00:00:00"/>
    <x v="0"/>
    <x v="6"/>
    <x v="7"/>
    <s v="AÇÕ-197"/>
    <n v="2275.52"/>
    <n v="2609.34"/>
    <n v="0.14670053438334982"/>
    <n v="333.82000000000016"/>
    <x v="2"/>
    <s v="Mercado"/>
    <s v="Rendimento estável"/>
  </r>
  <r>
    <d v="2021-03-19T00:00:00"/>
    <x v="1"/>
    <x v="5"/>
    <x v="7"/>
    <s v="AÇÕ-470"/>
    <n v="10943.25"/>
    <n v="12591.3"/>
    <n v="0.15059968473716667"/>
    <n v="1648.0499999999993"/>
    <x v="1"/>
    <s v="Mercado"/>
    <s v="Aplicação de Curto Prazo"/>
  </r>
  <r>
    <d v="2025-03-27T00:00:00"/>
    <x v="3"/>
    <x v="5"/>
    <x v="4"/>
    <s v="IMÓ-977"/>
    <n v="28359.96"/>
    <n v="28022.48"/>
    <n v="-1.1899875740304273E-2"/>
    <n v="-337.47999999999956"/>
    <x v="0"/>
    <s v="Imobiliário"/>
    <s v="Aguardando rentabilidade"/>
  </r>
  <r>
    <d v="2022-05-17T00:00:00"/>
    <x v="0"/>
    <x v="4"/>
    <x v="2"/>
    <s v="CRI-924"/>
    <n v="35479.22"/>
    <n v="41354.58"/>
    <n v="0.16560003292067865"/>
    <n v="5875.3600000000006"/>
    <x v="1"/>
    <s v="Cripto"/>
    <s v="Aplicação de Curto Prazo"/>
  </r>
  <r>
    <d v="2024-03-17T00:00:00"/>
    <x v="4"/>
    <x v="5"/>
    <x v="3"/>
    <s v="FUN-196"/>
    <n v="15521.21"/>
    <n v="15566.22"/>
    <n v="2.8999027781983636E-3"/>
    <n v="45.010000000000218"/>
    <x v="0"/>
    <s v="Investimento"/>
    <s v="Aguardando rentabilidade"/>
  </r>
  <r>
    <d v="2024-12-15T00:00:00"/>
    <x v="4"/>
    <x v="11"/>
    <x v="7"/>
    <s v="AÇÕ-129"/>
    <n v="34605.019999999997"/>
    <n v="39899.589999999997"/>
    <n v="0.15300005606123043"/>
    <n v="5294.57"/>
    <x v="1"/>
    <s v="Mercado"/>
    <s v="Aplicação de Curto Prazo"/>
  </r>
  <r>
    <d v="2023-07-30T00:00:00"/>
    <x v="2"/>
    <x v="2"/>
    <x v="6"/>
    <s v="POU-237"/>
    <n v="26372.63"/>
    <n v="29189.23"/>
    <n v="0.10680011815279698"/>
    <n v="2816.5999999999985"/>
    <x v="2"/>
    <s v="Banco"/>
    <s v="Rendimento estável"/>
  </r>
  <r>
    <d v="2021-03-27T00:00:00"/>
    <x v="1"/>
    <x v="5"/>
    <x v="1"/>
    <s v="TES-355"/>
    <n v="46444.43"/>
    <n v="51813.41"/>
    <n v="0.11560008379906919"/>
    <n v="5368.9800000000032"/>
    <x v="2"/>
    <s v="Governo"/>
    <s v="Rendimento estável"/>
  </r>
  <r>
    <d v="2020-02-13T00:00:00"/>
    <x v="5"/>
    <x v="1"/>
    <x v="6"/>
    <s v="POU-339"/>
    <n v="1514.13"/>
    <n v="1616.64"/>
    <n v="6.7702244853480212E-2"/>
    <n v="102.50999999999999"/>
    <x v="0"/>
    <s v="Banco"/>
    <s v="Investimento de Longo Prazo"/>
  </r>
  <r>
    <d v="2023-04-17T00:00:00"/>
    <x v="2"/>
    <x v="9"/>
    <x v="3"/>
    <s v="FUN-413"/>
    <n v="48832.36"/>
    <n v="46551.89"/>
    <n v="-4.6699975180392699E-2"/>
    <n v="-2280.4700000000012"/>
    <x v="0"/>
    <s v="Investimento"/>
    <s v="Aguardando rentabilidade"/>
  </r>
  <r>
    <d v="2020-09-17T00:00:00"/>
    <x v="5"/>
    <x v="3"/>
    <x v="1"/>
    <s v="TES-686"/>
    <n v="12179.61"/>
    <n v="12789.81"/>
    <n v="5.0100126358725683E-2"/>
    <n v="610.19999999999891"/>
    <x v="0"/>
    <s v="Governo"/>
    <s v="Investimento de Longo Prazo"/>
  </r>
  <r>
    <d v="2023-12-19T00:00:00"/>
    <x v="2"/>
    <x v="11"/>
    <x v="5"/>
    <s v="ETF-123"/>
    <n v="42124.68"/>
    <n v="49108.95"/>
    <n v="0.16579995385128141"/>
    <n v="6984.2699999999968"/>
    <x v="1"/>
    <s v="Bolsa"/>
    <s v="Aplicação de Curto Prazo"/>
  </r>
  <r>
    <d v="2021-06-17T00:00:00"/>
    <x v="1"/>
    <x v="7"/>
    <x v="3"/>
    <s v="FUN-696"/>
    <n v="30098.720000000001"/>
    <n v="35980.01"/>
    <n v="0.19540000372108848"/>
    <n v="5881.2900000000009"/>
    <x v="1"/>
    <s v="Investimento"/>
    <s v="Aplicação de Curto Prazo"/>
  </r>
  <r>
    <d v="2021-02-12T00:00:00"/>
    <x v="1"/>
    <x v="1"/>
    <x v="4"/>
    <s v="IMÓ-239"/>
    <n v="27653.439999999999"/>
    <n v="31854"/>
    <n v="0.15190008910283861"/>
    <n v="4200.5600000000013"/>
    <x v="1"/>
    <s v="Imobiliário"/>
    <s v="Aplicação de Curto Prazo"/>
  </r>
  <r>
    <d v="2020-10-29T00:00:00"/>
    <x v="5"/>
    <x v="6"/>
    <x v="6"/>
    <s v="POU-930"/>
    <n v="43239.15"/>
    <n v="39347.629999999997"/>
    <n v="-8.9999919054838132E-2"/>
    <n v="-3891.5200000000041"/>
    <x v="0"/>
    <s v="Banco"/>
    <s v="Investimento de Longo Prazo"/>
  </r>
  <r>
    <d v="2021-08-06T00:00:00"/>
    <x v="1"/>
    <x v="10"/>
    <x v="6"/>
    <s v="POU-967"/>
    <n v="9264.2099999999991"/>
    <n v="9952.5400000000009"/>
    <n v="7.4299913322345007E-2"/>
    <n v="688.33000000000175"/>
    <x v="2"/>
    <s v="Banco"/>
    <s v="Rendimento estável"/>
  </r>
  <r>
    <d v="2025-07-31T00:00:00"/>
    <x v="3"/>
    <x v="2"/>
    <x v="3"/>
    <s v="FUN-952"/>
    <n v="9036.8700000000008"/>
    <n v="8346.4500000000007"/>
    <n v="-7.640034658017654E-2"/>
    <n v="-690.42000000000007"/>
    <x v="2"/>
    <s v="Investimento"/>
    <s v="Aguardando rentabilidade"/>
  </r>
  <r>
    <d v="2024-07-21T00:00:00"/>
    <x v="4"/>
    <x v="2"/>
    <x v="0"/>
    <s v="REN-871"/>
    <n v="577.72"/>
    <n v="643.41"/>
    <n v="0.1137056013293636"/>
    <n v="65.689999999999941"/>
    <x v="2"/>
    <s v="Banco"/>
    <s v="Rendimento estável"/>
  </r>
  <r>
    <d v="2021-07-28T00:00:00"/>
    <x v="1"/>
    <x v="2"/>
    <x v="0"/>
    <s v="REN-373"/>
    <n v="21066.82"/>
    <n v="24142.58"/>
    <n v="0.14600020316307835"/>
    <n v="3075.760000000002"/>
    <x v="2"/>
    <s v="Banco"/>
    <s v="Rendimento estável"/>
  </r>
  <r>
    <d v="2020-04-04T00:00:00"/>
    <x v="5"/>
    <x v="9"/>
    <x v="4"/>
    <s v="IMÓ-596"/>
    <n v="31787.61"/>
    <n v="29047.52"/>
    <n v="-8.6199937648662489E-2"/>
    <n v="-2740.09"/>
    <x v="2"/>
    <s v="Imobiliário"/>
    <s v="Aguardando rentabilidade"/>
  </r>
  <r>
    <d v="2025-01-07T00:00:00"/>
    <x v="3"/>
    <x v="0"/>
    <x v="3"/>
    <s v="FUN-139"/>
    <n v="4164.54"/>
    <n v="3917.58"/>
    <n v="-5.9300667060467674E-2"/>
    <n v="-246.96000000000004"/>
    <x v="2"/>
    <s v="Investimento"/>
    <s v="Aguardando rentabilidade"/>
  </r>
  <r>
    <d v="2025-03-11T00:00:00"/>
    <x v="3"/>
    <x v="5"/>
    <x v="6"/>
    <s v="POU-581"/>
    <n v="19821.490000000002"/>
    <n v="19320.009999999998"/>
    <n v="-2.5299813485262872E-2"/>
    <n v="-501.4800000000032"/>
    <x v="0"/>
    <s v="Banco"/>
    <s v="Investimento de Longo Prazo"/>
  </r>
  <r>
    <d v="2022-11-25T00:00:00"/>
    <x v="0"/>
    <x v="8"/>
    <x v="7"/>
    <s v="AÇÕ-801"/>
    <n v="6727.57"/>
    <n v="6276.15"/>
    <n v="-6.7100007878030263E-2"/>
    <n v="-451.42000000000007"/>
    <x v="2"/>
    <s v="Mercado"/>
    <s v="Aguardando rentabilidade"/>
  </r>
  <r>
    <d v="2025-09-25T00:00:00"/>
    <x v="3"/>
    <x v="3"/>
    <x v="3"/>
    <s v="FUN-634"/>
    <n v="16615.66"/>
    <n v="16206.91"/>
    <n v="-2.4600286717470145E-2"/>
    <n v="-408.75"/>
    <x v="0"/>
    <s v="Investimento"/>
    <s v="Aguardando rentabilidade"/>
  </r>
  <r>
    <d v="2021-04-24T00:00:00"/>
    <x v="1"/>
    <x v="9"/>
    <x v="6"/>
    <s v="POU-941"/>
    <n v="8272.81"/>
    <n v="8317.48"/>
    <n v="5.3996163335070036E-3"/>
    <n v="44.670000000000073"/>
    <x v="0"/>
    <s v="Banco"/>
    <s v="Investimento de Longo Prazo"/>
  </r>
  <r>
    <d v="2021-09-25T00:00:00"/>
    <x v="1"/>
    <x v="3"/>
    <x v="0"/>
    <s v="REN-630"/>
    <n v="38048.11"/>
    <n v="40715.279999999999"/>
    <n v="7.0099934004606221E-2"/>
    <n v="2667.1699999999983"/>
    <x v="2"/>
    <s v="Banco"/>
    <s v="Rendimento estável"/>
  </r>
  <r>
    <d v="2023-05-09T00:00:00"/>
    <x v="2"/>
    <x v="4"/>
    <x v="0"/>
    <s v="REN-148"/>
    <n v="30444.27"/>
    <n v="35032.22"/>
    <n v="0.15069995109096065"/>
    <n v="4587.9500000000007"/>
    <x v="1"/>
    <s v="Banco"/>
    <s v="Dividendos Recebidos"/>
  </r>
  <r>
    <d v="2022-03-03T00:00:00"/>
    <x v="0"/>
    <x v="5"/>
    <x v="3"/>
    <s v="FUN-866"/>
    <n v="12447.92"/>
    <n v="12970.73"/>
    <n v="4.1999787916374744E-2"/>
    <n v="522.80999999999949"/>
    <x v="0"/>
    <s v="Investimento"/>
    <s v="Aguardando rentabilidade"/>
  </r>
  <r>
    <d v="2023-12-26T00:00:00"/>
    <x v="2"/>
    <x v="11"/>
    <x v="4"/>
    <s v="IMÓ-201"/>
    <n v="43003.28"/>
    <n v="43437.61"/>
    <n v="1.009992726136243E-2"/>
    <n v="434.33000000000175"/>
    <x v="0"/>
    <s v="Imobiliário"/>
    <s v="Aguardando rentabilidade"/>
  </r>
  <r>
    <d v="2021-02-03T00:00:00"/>
    <x v="1"/>
    <x v="1"/>
    <x v="7"/>
    <s v="AÇÕ-966"/>
    <n v="39629.78"/>
    <n v="40497.67"/>
    <n v="2.1899944940395821E-2"/>
    <n v="867.88999999999942"/>
    <x v="0"/>
    <s v="Mercado"/>
    <s v="Aguardando rentabilidade"/>
  </r>
  <r>
    <d v="2022-07-09T00:00:00"/>
    <x v="0"/>
    <x v="2"/>
    <x v="6"/>
    <s v="POU-814"/>
    <n v="23263.96"/>
    <n v="21889.06"/>
    <n v="-5.9099998452541949E-2"/>
    <n v="-1374.8999999999978"/>
    <x v="0"/>
    <s v="Banco"/>
    <s v="Investimento de Longo Prazo"/>
  </r>
  <r>
    <d v="2023-04-29T00:00:00"/>
    <x v="2"/>
    <x v="9"/>
    <x v="3"/>
    <s v="FUN-493"/>
    <n v="26154.37"/>
    <n v="29795.06"/>
    <n v="0.13920006484576009"/>
    <n v="3640.6900000000023"/>
    <x v="2"/>
    <s v="Investimento"/>
    <s v="Rendimento estável"/>
  </r>
  <r>
    <d v="2020-09-14T00:00:00"/>
    <x v="5"/>
    <x v="3"/>
    <x v="4"/>
    <s v="IMÓ-946"/>
    <n v="45680.71"/>
    <n v="43812.37"/>
    <n v="-4.0899977255169556E-2"/>
    <n v="-1868.3399999999965"/>
    <x v="0"/>
    <s v="Imobiliário"/>
    <s v="Aguardando rentabilidade"/>
  </r>
  <r>
    <d v="2024-10-16T00:00:00"/>
    <x v="4"/>
    <x v="6"/>
    <x v="5"/>
    <s v="ETF-797"/>
    <n v="16450.7"/>
    <n v="16962.32"/>
    <n v="3.1100196344228451E-2"/>
    <n v="511.61999999999898"/>
    <x v="0"/>
    <s v="Bolsa"/>
    <s v="Aguardando rentabilidade"/>
  </r>
  <r>
    <d v="2021-05-10T00:00:00"/>
    <x v="1"/>
    <x v="4"/>
    <x v="3"/>
    <s v="FUN-521"/>
    <n v="3222.61"/>
    <n v="3701.17"/>
    <n v="0.14850074939257307"/>
    <n v="478.55999999999995"/>
    <x v="2"/>
    <s v="Investimento"/>
    <s v="Rendimento estável"/>
  </r>
  <r>
    <d v="2023-07-31T00:00:00"/>
    <x v="2"/>
    <x v="2"/>
    <x v="2"/>
    <s v="CRI-554"/>
    <n v="18772.63"/>
    <n v="20199.349999999999"/>
    <n v="7.6000006392284797E-2"/>
    <n v="1426.7199999999975"/>
    <x v="2"/>
    <s v="Cripto"/>
    <s v="Rendimento estável"/>
  </r>
  <r>
    <d v="2021-11-14T00:00:00"/>
    <x v="1"/>
    <x v="8"/>
    <x v="2"/>
    <s v="CRI-553"/>
    <n v="12387.85"/>
    <n v="11787.04"/>
    <n v="-4.8499941474912878E-2"/>
    <n v="-600.80999999999949"/>
    <x v="0"/>
    <s v="Cripto"/>
    <s v="Aguardando rentabilidade"/>
  </r>
  <r>
    <d v="2025-05-10T00:00:00"/>
    <x v="3"/>
    <x v="4"/>
    <x v="5"/>
    <s v="ETF-438"/>
    <n v="25760.94"/>
    <n v="25884.59"/>
    <n v="4.7999024880303852E-3"/>
    <n v="123.65000000000146"/>
    <x v="0"/>
    <s v="Bolsa"/>
    <s v="Aguardando rentabilidade"/>
  </r>
  <r>
    <d v="2024-08-03T00:00:00"/>
    <x v="4"/>
    <x v="10"/>
    <x v="6"/>
    <s v="POU-593"/>
    <n v="9742.9500000000007"/>
    <n v="9302.57"/>
    <n v="-4.5199862464654031E-2"/>
    <n v="-440.38000000000102"/>
    <x v="0"/>
    <s v="Banco"/>
    <s v="Investimento de Longo Prazo"/>
  </r>
  <r>
    <d v="2021-05-29T00:00:00"/>
    <x v="1"/>
    <x v="4"/>
    <x v="7"/>
    <s v="AÇÕ-270"/>
    <n v="13378.39"/>
    <n v="15271.43"/>
    <n v="0.14149983667690963"/>
    <n v="1893.0400000000009"/>
    <x v="2"/>
    <s v="Mercado"/>
    <s v="Rendimento estável"/>
  </r>
  <r>
    <d v="2024-06-14T00:00:00"/>
    <x v="4"/>
    <x v="7"/>
    <x v="1"/>
    <s v="TES-386"/>
    <n v="43295.08"/>
    <n v="40809.94"/>
    <n v="-5.74000556183289E-2"/>
    <n v="-2485.1399999999994"/>
    <x v="0"/>
    <s v="Governo"/>
    <s v="Investimento de Longo Prazo"/>
  </r>
  <r>
    <d v="2025-01-11T00:00:00"/>
    <x v="3"/>
    <x v="0"/>
    <x v="6"/>
    <s v="POU-182"/>
    <n v="28136.61"/>
    <n v="26620.05"/>
    <n v="-5.38998834614405E-2"/>
    <n v="-1516.5600000000013"/>
    <x v="0"/>
    <s v="Banco"/>
    <s v="Investimento de Longo Prazo"/>
  </r>
  <r>
    <d v="2020-02-06T00:00:00"/>
    <x v="5"/>
    <x v="1"/>
    <x v="2"/>
    <s v="CRI-123"/>
    <n v="44605.18"/>
    <n v="43922.720000000001"/>
    <n v="-1.5300016724514936E-2"/>
    <n v="-682.45999999999913"/>
    <x v="0"/>
    <s v="Cripto"/>
    <s v="Aguardando rentabilidade"/>
  </r>
  <r>
    <d v="2024-04-02T00:00:00"/>
    <x v="4"/>
    <x v="9"/>
    <x v="5"/>
    <s v="ETF-959"/>
    <n v="2063.6799999999998"/>
    <n v="2102.06"/>
    <n v="1.859784462707402E-2"/>
    <n v="38.380000000000109"/>
    <x v="0"/>
    <s v="Bolsa"/>
    <s v="Aguardando rentabilidade"/>
  </r>
  <r>
    <d v="2022-09-03T00:00:00"/>
    <x v="0"/>
    <x v="3"/>
    <x v="3"/>
    <s v="FUN-572"/>
    <n v="30640.3"/>
    <n v="30477.91"/>
    <n v="-5.2998828340453394E-3"/>
    <n v="-162.38999999999942"/>
    <x v="0"/>
    <s v="Investimento"/>
    <s v="Aguardando rentabilidade"/>
  </r>
  <r>
    <d v="2023-03-07T00:00:00"/>
    <x v="2"/>
    <x v="5"/>
    <x v="5"/>
    <s v="ETF-652"/>
    <n v="34658.730000000003"/>
    <n v="36849.160000000003"/>
    <n v="6.3199949911609571E-2"/>
    <n v="2190.4300000000003"/>
    <x v="0"/>
    <s v="Bolsa"/>
    <s v="Aguardando rentabilidade"/>
  </r>
  <r>
    <d v="2023-10-05T00:00:00"/>
    <x v="2"/>
    <x v="6"/>
    <x v="2"/>
    <s v="CRI-136"/>
    <n v="45425.78"/>
    <n v="44335.56"/>
    <n v="-2.4000028177832086E-2"/>
    <n v="-1090.2200000000012"/>
    <x v="0"/>
    <s v="Cripto"/>
    <s v="Aguardando rentabilidade"/>
  </r>
  <r>
    <d v="2021-06-23T00:00:00"/>
    <x v="1"/>
    <x v="7"/>
    <x v="6"/>
    <s v="POU-691"/>
    <n v="40613.22"/>
    <n v="40544.18"/>
    <n v="-1.699939083874681E-3"/>
    <n v="-69.040000000000873"/>
    <x v="0"/>
    <s v="Banco"/>
    <s v="Investimento de Longo Prazo"/>
  </r>
  <r>
    <d v="2024-01-08T00:00:00"/>
    <x v="4"/>
    <x v="0"/>
    <x v="4"/>
    <s v="IMÓ-956"/>
    <n v="20112.79"/>
    <n v="23731.08"/>
    <n v="0.17989995420824265"/>
    <n v="3618.2900000000009"/>
    <x v="1"/>
    <s v="Imobiliário"/>
    <s v="Aplicação de Curto Prazo"/>
  </r>
  <r>
    <d v="2021-08-09T00:00:00"/>
    <x v="1"/>
    <x v="10"/>
    <x v="3"/>
    <s v="FUN-313"/>
    <n v="38342.959999999999"/>
    <n v="39048.47"/>
    <n v="1.8399987898691236E-2"/>
    <n v="705.51000000000204"/>
    <x v="0"/>
    <s v="Investimento"/>
    <s v="Aguardando rentabilidade"/>
  </r>
  <r>
    <d v="2023-10-15T00:00:00"/>
    <x v="2"/>
    <x v="6"/>
    <x v="1"/>
    <s v="TES-751"/>
    <n v="31430.58"/>
    <n v="37128.94"/>
    <n v="0.18129986783571925"/>
    <n v="5698.3600000000006"/>
    <x v="1"/>
    <s v="Governo"/>
    <s v="Dividendos Recebidos"/>
  </r>
  <r>
    <d v="2024-01-10T00:00:00"/>
    <x v="4"/>
    <x v="0"/>
    <x v="0"/>
    <s v="REN-846"/>
    <n v="29673.88"/>
    <n v="31611.58"/>
    <n v="6.5299852934634792E-2"/>
    <n v="1937.7000000000007"/>
    <x v="0"/>
    <s v="Banco"/>
    <s v="Investimento de Longo Prazo"/>
  </r>
  <r>
    <d v="2021-12-17T00:00:00"/>
    <x v="1"/>
    <x v="11"/>
    <x v="6"/>
    <s v="POU-684"/>
    <n v="16019.24"/>
    <n v="18366.060000000001"/>
    <n v="0.14650008364941167"/>
    <n v="2346.8200000000015"/>
    <x v="2"/>
    <s v="Banco"/>
    <s v="Rendimento estável"/>
  </r>
  <r>
    <d v="2021-04-17T00:00:00"/>
    <x v="1"/>
    <x v="9"/>
    <x v="7"/>
    <s v="AÇÕ-185"/>
    <n v="13641.33"/>
    <n v="13373.96"/>
    <n v="-1.9599995015148874E-2"/>
    <n v="-267.3700000000008"/>
    <x v="0"/>
    <s v="Mercado"/>
    <s v="Aguardando rentabilidade"/>
  </r>
  <r>
    <d v="2024-04-10T00:00:00"/>
    <x v="4"/>
    <x v="9"/>
    <x v="1"/>
    <s v="TES-140"/>
    <n v="33206.129999999997"/>
    <n v="34381.629999999997"/>
    <n v="3.5400090284534814E-2"/>
    <n v="1175.5"/>
    <x v="0"/>
    <s v="Governo"/>
    <s v="Investimento de Longo Prazo"/>
  </r>
  <r>
    <d v="2020-09-12T00:00:00"/>
    <x v="5"/>
    <x v="3"/>
    <x v="4"/>
    <s v="IMÓ-527"/>
    <n v="32000.43"/>
    <n v="30755.61"/>
    <n v="-3.8900102279875608E-2"/>
    <n v="-1244.8199999999997"/>
    <x v="0"/>
    <s v="Imobiliário"/>
    <s v="Aguardando rentabilidade"/>
  </r>
  <r>
    <d v="2025-07-18T00:00:00"/>
    <x v="3"/>
    <x v="2"/>
    <x v="0"/>
    <s v="REN-256"/>
    <n v="44542.17"/>
    <n v="52198.97"/>
    <n v="0.17190002193427045"/>
    <n v="7656.8000000000029"/>
    <x v="1"/>
    <s v="Banco"/>
    <s v="Dividendos Recebidos"/>
  </r>
  <r>
    <d v="2023-06-12T00:00:00"/>
    <x v="2"/>
    <x v="7"/>
    <x v="7"/>
    <s v="AÇÕ-317"/>
    <n v="41778.160000000003"/>
    <n v="46812.43"/>
    <n v="0.12050004116983602"/>
    <n v="5034.2699999999968"/>
    <x v="2"/>
    <s v="Mercado"/>
    <s v="Rendimento estável"/>
  </r>
  <r>
    <d v="2025-06-19T00:00:00"/>
    <x v="3"/>
    <x v="7"/>
    <x v="5"/>
    <s v="ETF-195"/>
    <n v="1130.94"/>
    <n v="1339.03"/>
    <n v="0.18399738270818958"/>
    <n v="208.08999999999992"/>
    <x v="1"/>
    <s v="Bolsa"/>
    <s v="Aplicação de Curto Prazo"/>
  </r>
  <r>
    <d v="2024-12-02T00:00:00"/>
    <x v="4"/>
    <x v="11"/>
    <x v="3"/>
    <s v="FUN-165"/>
    <n v="42952.22"/>
    <n v="47015.5"/>
    <n v="9.4599999720619762E-2"/>
    <n v="4063.2799999999988"/>
    <x v="2"/>
    <s v="Investimento"/>
    <s v="Rendimento estável"/>
  </r>
  <r>
    <d v="2021-07-26T00:00:00"/>
    <x v="1"/>
    <x v="2"/>
    <x v="1"/>
    <s v="TES-746"/>
    <n v="22466.799999999999"/>
    <n v="25185.279999999999"/>
    <n v="0.1209998753716595"/>
    <n v="2718.4799999999996"/>
    <x v="2"/>
    <s v="Governo"/>
    <s v="Rendimento estável"/>
  </r>
  <r>
    <d v="2020-06-16T00:00:00"/>
    <x v="5"/>
    <x v="7"/>
    <x v="6"/>
    <s v="POU-243"/>
    <n v="544.96"/>
    <n v="586.80999999999995"/>
    <n v="7.6794627128596415E-2"/>
    <n v="41.849999999999909"/>
    <x v="2"/>
    <s v="Banco"/>
    <s v="Rendimento estável"/>
  </r>
  <r>
    <d v="2022-11-03T00:00:00"/>
    <x v="0"/>
    <x v="8"/>
    <x v="6"/>
    <s v="POU-149"/>
    <n v="40451.03"/>
    <n v="42550.44"/>
    <n v="5.1900038144887868E-2"/>
    <n v="2099.4100000000035"/>
    <x v="0"/>
    <s v="Banco"/>
    <s v="Investimento de Longo Prazo"/>
  </r>
  <r>
    <d v="2024-08-09T00:00:00"/>
    <x v="4"/>
    <x v="10"/>
    <x v="2"/>
    <s v="CRI-474"/>
    <n v="44497.23"/>
    <n v="50366.41"/>
    <n v="0.1318998957912661"/>
    <n v="5869.18"/>
    <x v="2"/>
    <s v="Cripto"/>
    <s v="Rendimento estável"/>
  </r>
  <r>
    <d v="2024-02-13T00:00:00"/>
    <x v="4"/>
    <x v="1"/>
    <x v="1"/>
    <s v="TES-281"/>
    <n v="22680.14"/>
    <n v="25433.51"/>
    <n v="0.12140004426780431"/>
    <n v="2753.369999999999"/>
    <x v="2"/>
    <s v="Governo"/>
    <s v="Rendimento estável"/>
  </r>
  <r>
    <d v="2024-09-07T00:00:00"/>
    <x v="4"/>
    <x v="3"/>
    <x v="4"/>
    <s v="IMÓ-163"/>
    <n v="42611.06"/>
    <n v="42282.95"/>
    <n v="-7.7001135385977399E-3"/>
    <n v="-328.11000000000058"/>
    <x v="0"/>
    <s v="Imobiliário"/>
    <s v="Aguardando rentabilidade"/>
  </r>
  <r>
    <d v="2023-06-14T00:00:00"/>
    <x v="2"/>
    <x v="7"/>
    <x v="5"/>
    <s v="ETF-321"/>
    <n v="20505.419999999998"/>
    <n v="19139.759999999998"/>
    <n v="-6.6599952597898499E-2"/>
    <n v="-1365.6599999999999"/>
    <x v="2"/>
    <s v="Bolsa"/>
    <s v="Aguardando rentabilidade"/>
  </r>
  <r>
    <d v="2020-12-07T00:00:00"/>
    <x v="5"/>
    <x v="11"/>
    <x v="3"/>
    <s v="FUN-651"/>
    <n v="5265.11"/>
    <n v="4809.1499999999996"/>
    <n v="-8.6600279956164275E-2"/>
    <n v="-455.96000000000004"/>
    <x v="2"/>
    <s v="Investimento"/>
    <s v="Aguardando rentabilidade"/>
  </r>
  <r>
    <d v="2024-12-15T00:00:00"/>
    <x v="4"/>
    <x v="11"/>
    <x v="1"/>
    <s v="TES-130"/>
    <n v="30118.959999999999"/>
    <n v="27498.61"/>
    <n v="-8.7000015936805203E-2"/>
    <n v="-2620.3499999999985"/>
    <x v="0"/>
    <s v="Governo"/>
    <s v="Investimento de Longo Prazo"/>
  </r>
  <r>
    <d v="2025-05-28T00:00:00"/>
    <x v="3"/>
    <x v="4"/>
    <x v="1"/>
    <s v="TES-198"/>
    <n v="8225.48"/>
    <n v="8170.37"/>
    <n v="-6.6999129534081507E-3"/>
    <n v="-55.109999999999673"/>
    <x v="0"/>
    <s v="Governo"/>
    <s v="Investimento de Longo Prazo"/>
  </r>
  <r>
    <d v="2025-02-15T00:00:00"/>
    <x v="3"/>
    <x v="1"/>
    <x v="5"/>
    <s v="ETF-157"/>
    <n v="10695.34"/>
    <n v="9864.31"/>
    <n v="-7.7700194664218306E-2"/>
    <n v="-831.03000000000065"/>
    <x v="2"/>
    <s v="Bolsa"/>
    <s v="Aguardando rentabilidade"/>
  </r>
  <r>
    <d v="2024-02-19T00:00:00"/>
    <x v="4"/>
    <x v="1"/>
    <x v="7"/>
    <s v="AÇÕ-365"/>
    <n v="843.6"/>
    <n v="819.3"/>
    <n v="-2.880512091038415E-2"/>
    <n v="-24.300000000000068"/>
    <x v="0"/>
    <s v="Mercado"/>
    <s v="Aguardando rentabilidade"/>
  </r>
  <r>
    <d v="2021-05-15T00:00:00"/>
    <x v="1"/>
    <x v="4"/>
    <x v="1"/>
    <s v="TES-197"/>
    <n v="49919.21"/>
    <n v="48002.31"/>
    <n v="-3.8400046795612382E-2"/>
    <n v="-1916.9000000000015"/>
    <x v="0"/>
    <s v="Governo"/>
    <s v="Investimento de Longo Prazo"/>
  </r>
  <r>
    <d v="2021-10-08T00:00:00"/>
    <x v="1"/>
    <x v="6"/>
    <x v="6"/>
    <s v="POU-351"/>
    <n v="2490.7199999999998"/>
    <n v="2314.88"/>
    <n v="-7.0598059998715115E-2"/>
    <n v="-175.83999999999969"/>
    <x v="0"/>
    <s v="Banco"/>
    <s v="Investimento de Longo Prazo"/>
  </r>
  <r>
    <d v="2021-08-03T00:00:00"/>
    <x v="1"/>
    <x v="10"/>
    <x v="5"/>
    <s v="ETF-238"/>
    <n v="5829.13"/>
    <n v="5909.57"/>
    <n v="1.3799657924938986E-2"/>
    <n v="80.4399999999996"/>
    <x v="0"/>
    <s v="Bolsa"/>
    <s v="Aguardando rentabilidade"/>
  </r>
  <r>
    <d v="2024-10-24T00:00:00"/>
    <x v="4"/>
    <x v="6"/>
    <x v="3"/>
    <s v="FUN-883"/>
    <n v="25726.7"/>
    <n v="25572.34"/>
    <n v="-5.9999922259753712E-3"/>
    <n v="-154.36000000000058"/>
    <x v="0"/>
    <s v="Investimento"/>
    <s v="Aguardando rentabilidade"/>
  </r>
  <r>
    <d v="2023-04-18T00:00:00"/>
    <x v="2"/>
    <x v="9"/>
    <x v="4"/>
    <s v="IMÓ-685"/>
    <n v="37192.410000000003"/>
    <n v="43693.64"/>
    <n v="0.17479991213260973"/>
    <n v="6501.2299999999959"/>
    <x v="1"/>
    <s v="Imobiliário"/>
    <s v="Aplicação de Curto Prazo"/>
  </r>
  <r>
    <d v="2024-10-24T00:00:00"/>
    <x v="4"/>
    <x v="6"/>
    <x v="4"/>
    <s v="IMÓ-239"/>
    <n v="42819.02"/>
    <n v="43808.14"/>
    <n v="2.3100014899920706E-2"/>
    <n v="989.12000000000262"/>
    <x v="0"/>
    <s v="Imobiliário"/>
    <s v="Aguardando rentabilidade"/>
  </r>
  <r>
    <d v="2025-05-15T00:00:00"/>
    <x v="3"/>
    <x v="4"/>
    <x v="4"/>
    <s v="IMÓ-105"/>
    <n v="21251.02"/>
    <n v="24884.94"/>
    <n v="0.17099979200998344"/>
    <n v="3633.9199999999983"/>
    <x v="1"/>
    <s v="Imobiliário"/>
    <s v="Aplicação de Curto Prazo"/>
  </r>
  <r>
    <d v="2021-09-10T00:00:00"/>
    <x v="1"/>
    <x v="3"/>
    <x v="3"/>
    <s v="FUN-699"/>
    <n v="38544.75"/>
    <n v="35102.699999999997"/>
    <n v="-8.9300099235304492E-2"/>
    <n v="-3442.0500000000029"/>
    <x v="2"/>
    <s v="Investimento"/>
    <s v="Aguardando rentabilidade"/>
  </r>
  <r>
    <d v="2023-07-01T00:00:00"/>
    <x v="2"/>
    <x v="2"/>
    <x v="2"/>
    <s v="CRI-511"/>
    <n v="36435.24"/>
    <n v="36730.370000000003"/>
    <n v="8.1001250437764283E-3"/>
    <n v="295.13000000000466"/>
    <x v="0"/>
    <s v="Cripto"/>
    <s v="Aguardando rentabilidade"/>
  </r>
  <r>
    <d v="2023-09-23T00:00:00"/>
    <x v="2"/>
    <x v="3"/>
    <x v="3"/>
    <s v="FUN-750"/>
    <n v="11915.28"/>
    <n v="11519.69"/>
    <n v="-3.3200226935497956E-2"/>
    <n v="-395.59000000000015"/>
    <x v="0"/>
    <s v="Investimento"/>
    <s v="Aguardando rentabilidade"/>
  </r>
  <r>
    <d v="2024-06-26T00:00:00"/>
    <x v="4"/>
    <x v="7"/>
    <x v="2"/>
    <s v="CRI-840"/>
    <n v="25756.32"/>
    <n v="25617.24"/>
    <n v="-5.3998397286568155E-3"/>
    <n v="-139.07999999999811"/>
    <x v="0"/>
    <s v="Cripto"/>
    <s v="Aguardando rentabilidade"/>
  </r>
  <r>
    <d v="2022-04-04T00:00:00"/>
    <x v="0"/>
    <x v="9"/>
    <x v="7"/>
    <s v="AÇÕ-722"/>
    <n v="9466.4"/>
    <n v="9879.14"/>
    <n v="4.3600523958421344E-2"/>
    <n v="412.73999999999978"/>
    <x v="0"/>
    <s v="Mercado"/>
    <s v="Aguardando rentabilidade"/>
  </r>
  <r>
    <d v="2024-11-27T00:00:00"/>
    <x v="4"/>
    <x v="8"/>
    <x v="5"/>
    <s v="ETF-578"/>
    <n v="17283.939999999999"/>
    <n v="18894.8"/>
    <n v="9.3199814394171743E-2"/>
    <n v="1610.8600000000006"/>
    <x v="2"/>
    <s v="Bolsa"/>
    <s v="Rendimento estável"/>
  </r>
  <r>
    <d v="2021-03-05T00:00:00"/>
    <x v="1"/>
    <x v="5"/>
    <x v="7"/>
    <s v="AÇÕ-333"/>
    <n v="744.38"/>
    <n v="733.44"/>
    <n v="-1.4696794647894813E-2"/>
    <n v="-10.939999999999941"/>
    <x v="0"/>
    <s v="Mercado"/>
    <s v="Aguardando rentabilidade"/>
  </r>
  <r>
    <d v="2025-05-11T00:00:00"/>
    <x v="3"/>
    <x v="4"/>
    <x v="3"/>
    <s v="FUN-887"/>
    <n v="1702.8"/>
    <n v="1811.78"/>
    <n v="6.4000469814423311E-2"/>
    <n v="108.98000000000002"/>
    <x v="0"/>
    <s v="Investimento"/>
    <s v="Aguardando rentabilidade"/>
  </r>
  <r>
    <d v="2021-06-11T00:00:00"/>
    <x v="1"/>
    <x v="7"/>
    <x v="2"/>
    <s v="CRI-119"/>
    <n v="3768.93"/>
    <n v="4027.86"/>
    <n v="6.8701196360770905E-2"/>
    <n v="258.93000000000029"/>
    <x v="0"/>
    <s v="Cripto"/>
    <s v="Aguardando rentabilidade"/>
  </r>
  <r>
    <d v="2023-08-11T00:00:00"/>
    <x v="2"/>
    <x v="10"/>
    <x v="7"/>
    <s v="AÇÕ-432"/>
    <n v="14253.55"/>
    <n v="14168.03"/>
    <n v="-5.9999087946510602E-3"/>
    <n v="-85.519999999998618"/>
    <x v="0"/>
    <s v="Mercado"/>
    <s v="Aguardando rentabilidade"/>
  </r>
  <r>
    <d v="2024-07-30T00:00:00"/>
    <x v="4"/>
    <x v="2"/>
    <x v="3"/>
    <s v="FUN-368"/>
    <n v="5940.84"/>
    <n v="6820.08"/>
    <n v="0.14799927283010481"/>
    <n v="879.23999999999978"/>
    <x v="2"/>
    <s v="Investimento"/>
    <s v="Rendimento estável"/>
  </r>
  <r>
    <d v="2021-01-30T00:00:00"/>
    <x v="1"/>
    <x v="0"/>
    <x v="1"/>
    <s v="TES-312"/>
    <n v="46126.71"/>
    <n v="48963.5"/>
    <n v="6.1499942224364168E-2"/>
    <n v="2836.7900000000009"/>
    <x v="0"/>
    <s v="Governo"/>
    <s v="Investimento de Longo Prazo"/>
  </r>
  <r>
    <d v="2020-07-01T00:00:00"/>
    <x v="5"/>
    <x v="2"/>
    <x v="7"/>
    <s v="AÇÕ-570"/>
    <n v="3948.83"/>
    <n v="4586.96"/>
    <n v="0.1615997649936817"/>
    <n v="638.13000000000011"/>
    <x v="1"/>
    <s v="Mercado"/>
    <s v="Aplicação de Curto Prazo"/>
  </r>
  <r>
    <d v="2021-06-07T00:00:00"/>
    <x v="1"/>
    <x v="7"/>
    <x v="2"/>
    <s v="CRI-462"/>
    <n v="44726.47"/>
    <n v="47405.59"/>
    <n v="5.9900099426581067E-2"/>
    <n v="2679.1199999999953"/>
    <x v="0"/>
    <s v="Cripto"/>
    <s v="Aguardando rentabilidade"/>
  </r>
  <r>
    <d v="2020-07-08T00:00:00"/>
    <x v="5"/>
    <x v="2"/>
    <x v="5"/>
    <s v="ETF-855"/>
    <n v="34585.699999999997"/>
    <n v="34993.81"/>
    <n v="1.1799963568758204E-2"/>
    <n v="408.11000000000058"/>
    <x v="0"/>
    <s v="Bolsa"/>
    <s v="Aguardando rentabilidade"/>
  </r>
  <r>
    <d v="2021-03-02T00:00:00"/>
    <x v="1"/>
    <x v="5"/>
    <x v="6"/>
    <s v="POU-976"/>
    <n v="2940.22"/>
    <n v="3388.31"/>
    <n v="0.15240016053220512"/>
    <n v="448.09000000000015"/>
    <x v="1"/>
    <s v="Banco"/>
    <s v="Dividendos Recebidos"/>
  </r>
  <r>
    <d v="2023-07-06T00:00:00"/>
    <x v="2"/>
    <x v="2"/>
    <x v="5"/>
    <s v="ETF-281"/>
    <n v="12714.1"/>
    <n v="12093.65"/>
    <n v="-4.8800151013441824E-2"/>
    <n v="-620.45000000000073"/>
    <x v="0"/>
    <s v="Bolsa"/>
    <s v="Aguardando rentabilidade"/>
  </r>
  <r>
    <d v="2024-11-26T00:00:00"/>
    <x v="4"/>
    <x v="8"/>
    <x v="3"/>
    <s v="FUN-642"/>
    <n v="8399.69"/>
    <n v="9327.02"/>
    <n v="0.11040050287570136"/>
    <n v="927.32999999999993"/>
    <x v="2"/>
    <s v="Investimento"/>
    <s v="Rendimento estável"/>
  </r>
  <r>
    <d v="2024-03-10T00:00:00"/>
    <x v="4"/>
    <x v="5"/>
    <x v="1"/>
    <s v="TES-209"/>
    <n v="23696.67"/>
    <n v="22073.45"/>
    <n v="-6.8499920030957839E-2"/>
    <n v="-1623.2199999999975"/>
    <x v="0"/>
    <s v="Governo"/>
    <s v="Investimento de Longo Prazo"/>
  </r>
  <r>
    <d v="2021-11-20T00:00:00"/>
    <x v="1"/>
    <x v="8"/>
    <x v="5"/>
    <s v="ETF-599"/>
    <n v="5765.38"/>
    <n v="5959.67"/>
    <n v="3.3699426577259425E-2"/>
    <n v="194.28999999999996"/>
    <x v="0"/>
    <s v="Bolsa"/>
    <s v="Aguardando rentabilidade"/>
  </r>
  <r>
    <d v="2025-04-07T00:00:00"/>
    <x v="3"/>
    <x v="9"/>
    <x v="1"/>
    <s v="TES-614"/>
    <n v="34192.49"/>
    <n v="39362.39"/>
    <n v="0.15119986874310709"/>
    <n v="5169.9000000000015"/>
    <x v="1"/>
    <s v="Governo"/>
    <s v="Dividendos Recebidos"/>
  </r>
  <r>
    <d v="2022-04-02T00:00:00"/>
    <x v="0"/>
    <x v="9"/>
    <x v="7"/>
    <s v="AÇÕ-961"/>
    <n v="42150.82"/>
    <n v="45809.51"/>
    <n v="8.6799972100186959E-2"/>
    <n v="3658.6900000000023"/>
    <x v="2"/>
    <s v="Mercado"/>
    <s v="Rendimento estável"/>
  </r>
  <r>
    <d v="2025-06-05T00:00:00"/>
    <x v="3"/>
    <x v="7"/>
    <x v="0"/>
    <s v="REN-136"/>
    <n v="28578.58"/>
    <n v="26838.14"/>
    <n v="-6.0900156690780374E-2"/>
    <n v="-1740.4400000000023"/>
    <x v="0"/>
    <s v="Banco"/>
    <s v="Investimento de Longo Prazo"/>
  </r>
  <r>
    <d v="2023-10-06T00:00:00"/>
    <x v="2"/>
    <x v="6"/>
    <x v="3"/>
    <s v="FUN-934"/>
    <n v="49777.599999999999"/>
    <n v="50927.46"/>
    <n v="2.3099948571244911E-2"/>
    <n v="1149.8600000000006"/>
    <x v="0"/>
    <s v="Investimento"/>
    <s v="Aguardando rentabilidade"/>
  </r>
  <r>
    <d v="2024-08-09T00:00:00"/>
    <x v="4"/>
    <x v="10"/>
    <x v="1"/>
    <s v="TES-991"/>
    <n v="42928.58"/>
    <n v="49599.68"/>
    <n v="0.15539996897171995"/>
    <n v="6671.0999999999985"/>
    <x v="1"/>
    <s v="Governo"/>
    <s v="Dividendos Recebidos"/>
  </r>
  <r>
    <d v="2022-03-11T00:00:00"/>
    <x v="0"/>
    <x v="5"/>
    <x v="7"/>
    <s v="AÇÕ-663"/>
    <n v="31188.46"/>
    <n v="32875.760000000002"/>
    <n v="5.4100138320391677E-2"/>
    <n v="1687.3000000000029"/>
    <x v="0"/>
    <s v="Mercado"/>
    <s v="Aguardando rentabilidade"/>
  </r>
  <r>
    <d v="2022-03-10T00:00:00"/>
    <x v="0"/>
    <x v="5"/>
    <x v="0"/>
    <s v="REN-446"/>
    <n v="7377.71"/>
    <n v="8806.0300000000007"/>
    <n v="0.19359936890986507"/>
    <n v="1428.3200000000006"/>
    <x v="1"/>
    <s v="Banco"/>
    <s v="Dividendos Recebidos"/>
  </r>
  <r>
    <d v="2023-07-19T00:00:00"/>
    <x v="2"/>
    <x v="2"/>
    <x v="7"/>
    <s v="AÇÕ-155"/>
    <n v="22962.1"/>
    <n v="24844.99"/>
    <n v="8.1999904189947917E-2"/>
    <n v="1882.8900000000031"/>
    <x v="2"/>
    <s v="Mercado"/>
    <s v="Rendimento estável"/>
  </r>
  <r>
    <d v="2021-10-03T00:00:00"/>
    <x v="1"/>
    <x v="6"/>
    <x v="5"/>
    <s v="ETF-111"/>
    <n v="22761.42"/>
    <n v="26225.71"/>
    <n v="0.15220008242016539"/>
    <n v="3464.2900000000009"/>
    <x v="1"/>
    <s v="Bolsa"/>
    <s v="Aplicação de Curto Prazo"/>
  </r>
  <r>
    <d v="2021-12-04T00:00:00"/>
    <x v="1"/>
    <x v="11"/>
    <x v="1"/>
    <s v="TES-560"/>
    <n v="39792.51"/>
    <n v="40823.14"/>
    <n v="2.5900100295256502E-2"/>
    <n v="1030.6299999999974"/>
    <x v="0"/>
    <s v="Governo"/>
    <s v="Investimento de Longo Prazo"/>
  </r>
  <r>
    <d v="2025-06-16T00:00:00"/>
    <x v="3"/>
    <x v="7"/>
    <x v="3"/>
    <s v="FUN-189"/>
    <n v="46605.19"/>
    <n v="55297.06"/>
    <n v="0.18650004430836983"/>
    <n v="8691.8699999999953"/>
    <x v="1"/>
    <s v="Investimento"/>
    <s v="Aplicação de Curto Prazo"/>
  </r>
  <r>
    <d v="2022-02-05T00:00:00"/>
    <x v="0"/>
    <x v="1"/>
    <x v="5"/>
    <s v="ETF-709"/>
    <n v="2541.4"/>
    <n v="2669.74"/>
    <n v="5.0499724561265322E-2"/>
    <n v="128.33999999999969"/>
    <x v="0"/>
    <s v="Bolsa"/>
    <s v="Aguardando rentabilidade"/>
  </r>
  <r>
    <d v="2023-04-26T00:00:00"/>
    <x v="2"/>
    <x v="9"/>
    <x v="2"/>
    <s v="CRI-723"/>
    <n v="45586.12"/>
    <n v="53385.91"/>
    <n v="0.17110010678689042"/>
    <n v="7799.7900000000009"/>
    <x v="1"/>
    <s v="Cripto"/>
    <s v="Aplicação de Curto Prazo"/>
  </r>
  <r>
    <d v="2023-06-14T00:00:00"/>
    <x v="2"/>
    <x v="7"/>
    <x v="0"/>
    <s v="REN-694"/>
    <n v="33675.360000000001"/>
    <n v="35301.879999999997"/>
    <n v="4.830000332587378E-2"/>
    <n v="1626.5199999999968"/>
    <x v="0"/>
    <s v="Banco"/>
    <s v="Investimento de Longo Prazo"/>
  </r>
  <r>
    <d v="2022-07-08T00:00:00"/>
    <x v="0"/>
    <x v="2"/>
    <x v="7"/>
    <s v="AÇÕ-763"/>
    <n v="10461.950000000001"/>
    <n v="11238.23"/>
    <n v="7.4200316384612691E-2"/>
    <n v="776.27999999999884"/>
    <x v="2"/>
    <s v="Mercado"/>
    <s v="Rendimento estável"/>
  </r>
  <r>
    <d v="2022-03-20T00:00:00"/>
    <x v="0"/>
    <x v="5"/>
    <x v="7"/>
    <s v="AÇÕ-343"/>
    <n v="31174.46"/>
    <n v="37234.78"/>
    <n v="0.19440015961784102"/>
    <n v="6060.32"/>
    <x v="1"/>
    <s v="Mercado"/>
    <s v="Aplicação de Curto Prazo"/>
  </r>
  <r>
    <d v="2021-12-13T00:00:00"/>
    <x v="1"/>
    <x v="11"/>
    <x v="0"/>
    <s v="REN-449"/>
    <n v="26415.03"/>
    <n v="29722.19"/>
    <n v="0.12519993352269523"/>
    <n v="3307.16"/>
    <x v="2"/>
    <s v="Banco"/>
    <s v="Rendimento estável"/>
  </r>
  <r>
    <d v="2022-02-19T00:00:00"/>
    <x v="0"/>
    <x v="1"/>
    <x v="3"/>
    <s v="FUN-353"/>
    <n v="3273.5"/>
    <n v="3740.63"/>
    <n v="0.1427004734993127"/>
    <n v="467.13000000000011"/>
    <x v="2"/>
    <s v="Investimento"/>
    <s v="Rendimento estável"/>
  </r>
  <r>
    <d v="2025-03-10T00:00:00"/>
    <x v="3"/>
    <x v="5"/>
    <x v="7"/>
    <s v="AÇÕ-339"/>
    <n v="25081.040000000001"/>
    <n v="26666.16"/>
    <n v="6.3199931103335383E-2"/>
    <n v="1585.119999999999"/>
    <x v="0"/>
    <s v="Mercado"/>
    <s v="Aguardando rentabilidade"/>
  </r>
  <r>
    <d v="2023-10-03T00:00:00"/>
    <x v="2"/>
    <x v="6"/>
    <x v="2"/>
    <s v="CRI-940"/>
    <n v="2986.04"/>
    <n v="2727.45"/>
    <n v="-8.6599643675235483E-2"/>
    <n v="-258.59000000000015"/>
    <x v="2"/>
    <s v="Cripto"/>
    <s v="Aguardando rentabilidade"/>
  </r>
  <r>
    <d v="2020-08-24T00:00:00"/>
    <x v="5"/>
    <x v="10"/>
    <x v="2"/>
    <s v="CRI-584"/>
    <n v="37594.019999999997"/>
    <n v="35041.39"/>
    <n v="-6.7899894717298057E-2"/>
    <n v="-2552.6299999999974"/>
    <x v="2"/>
    <s v="Cripto"/>
    <s v="Aguardando rentabilidade"/>
  </r>
  <r>
    <d v="2020-01-03T00:00:00"/>
    <x v="5"/>
    <x v="0"/>
    <x v="3"/>
    <s v="FUN-131"/>
    <n v="39999.519999999997"/>
    <n v="45687.45"/>
    <n v="0.1421999563994768"/>
    <n v="5687.93"/>
    <x v="2"/>
    <s v="Investimento"/>
    <s v="Rendimento estável"/>
  </r>
  <r>
    <d v="2022-11-14T00:00:00"/>
    <x v="0"/>
    <x v="8"/>
    <x v="5"/>
    <s v="ETF-340"/>
    <n v="42065.63"/>
    <n v="41123.360000000001"/>
    <n v="-2.2399997337493743E-2"/>
    <n v="-942.2699999999968"/>
    <x v="0"/>
    <s v="Bolsa"/>
    <s v="Aguardando rentabilidade"/>
  </r>
  <r>
    <d v="2022-10-02T00:00:00"/>
    <x v="0"/>
    <x v="6"/>
    <x v="4"/>
    <s v="IMÓ-392"/>
    <n v="4075.71"/>
    <n v="4272.97"/>
    <n v="4.8398929266311938E-2"/>
    <n v="197.26000000000022"/>
    <x v="0"/>
    <s v="Imobiliário"/>
    <s v="Aguardando rentabilidade"/>
  </r>
  <r>
    <d v="2020-10-13T00:00:00"/>
    <x v="5"/>
    <x v="6"/>
    <x v="2"/>
    <s v="CRI-955"/>
    <n v="21748.99"/>
    <n v="20013.419999999998"/>
    <n v="-7.9800027495529821E-2"/>
    <n v="-1735.5700000000033"/>
    <x v="2"/>
    <s v="Cripto"/>
    <s v="Aguardando rentabilidade"/>
  </r>
  <r>
    <d v="2021-01-10T00:00:00"/>
    <x v="1"/>
    <x v="0"/>
    <x v="2"/>
    <s v="CRI-387"/>
    <n v="7681.7"/>
    <n v="8601.2000000000007"/>
    <n v="0.11970006639155407"/>
    <n v="919.50000000000091"/>
    <x v="2"/>
    <s v="Cripto"/>
    <s v="Rendimento estável"/>
  </r>
  <r>
    <d v="2025-09-01T00:00:00"/>
    <x v="3"/>
    <x v="3"/>
    <x v="4"/>
    <s v="IMÓ-315"/>
    <n v="48972.46"/>
    <n v="47694.28"/>
    <n v="-2.6099975373914244E-2"/>
    <n v="-1278.1800000000003"/>
    <x v="0"/>
    <s v="Imobiliário"/>
    <s v="Aguardando rentabilidade"/>
  </r>
  <r>
    <d v="2024-06-11T00:00:00"/>
    <x v="4"/>
    <x v="7"/>
    <x v="3"/>
    <s v="FUN-356"/>
    <n v="11295.98"/>
    <n v="12195.14"/>
    <n v="7.9599999291783435E-2"/>
    <n v="899.15999999999985"/>
    <x v="2"/>
    <s v="Investimento"/>
    <s v="Rendimento estável"/>
  </r>
  <r>
    <d v="2023-05-30T00:00:00"/>
    <x v="2"/>
    <x v="4"/>
    <x v="2"/>
    <s v="CRI-534"/>
    <n v="31889.67"/>
    <n v="37486.31"/>
    <n v="0.17550009140891076"/>
    <n v="5596.6399999999994"/>
    <x v="1"/>
    <s v="Cripto"/>
    <s v="Aplicação de Curto Prazo"/>
  </r>
  <r>
    <d v="2020-07-30T00:00:00"/>
    <x v="5"/>
    <x v="2"/>
    <x v="3"/>
    <s v="FUN-553"/>
    <n v="11093.98"/>
    <n v="10946.43"/>
    <n v="-1.3300005949172369E-2"/>
    <n v="-147.54999999999927"/>
    <x v="0"/>
    <s v="Investimento"/>
    <s v="Aguardando rentabilidade"/>
  </r>
  <r>
    <d v="2023-09-07T00:00:00"/>
    <x v="2"/>
    <x v="3"/>
    <x v="1"/>
    <s v="TES-368"/>
    <n v="40880.370000000003"/>
    <n v="45324.07"/>
    <n v="0.10870009248937808"/>
    <n v="4443.6999999999971"/>
    <x v="2"/>
    <s v="Governo"/>
    <s v="Rendimento estável"/>
  </r>
  <r>
    <d v="2020-06-29T00:00:00"/>
    <x v="5"/>
    <x v="7"/>
    <x v="5"/>
    <s v="ETF-187"/>
    <n v="24061.03"/>
    <n v="21739.14"/>
    <n v="-9.6500025144393223E-2"/>
    <n v="-2321.8899999999994"/>
    <x v="2"/>
    <s v="Bolsa"/>
    <s v="Aguardando rentabilidade"/>
  </r>
  <r>
    <d v="2023-12-30T00:00:00"/>
    <x v="2"/>
    <x v="11"/>
    <x v="6"/>
    <s v="POU-701"/>
    <n v="47453.52"/>
    <n v="50950.84"/>
    <n v="7.3699906771931778E-2"/>
    <n v="3497.3199999999997"/>
    <x v="2"/>
    <s v="Banco"/>
    <s v="Rendimento estável"/>
  </r>
  <r>
    <d v="2022-02-01T00:00:00"/>
    <x v="0"/>
    <x v="1"/>
    <x v="3"/>
    <s v="FUN-632"/>
    <n v="18340.560000000001"/>
    <n v="17806.849999999999"/>
    <n v="-2.9099983860907341E-2"/>
    <n v="-533.71000000000276"/>
    <x v="0"/>
    <s v="Investimento"/>
    <s v="Aguardando rentabilidade"/>
  </r>
  <r>
    <d v="2025-06-24T00:00:00"/>
    <x v="3"/>
    <x v="7"/>
    <x v="5"/>
    <s v="ETF-268"/>
    <n v="10373.629999999999"/>
    <n v="10490.85"/>
    <n v="1.1299805371890185E-2"/>
    <n v="117.22000000000116"/>
    <x v="0"/>
    <s v="Bolsa"/>
    <s v="Aguardando rentabilidade"/>
  </r>
  <r>
    <d v="2020-05-22T00:00:00"/>
    <x v="5"/>
    <x v="4"/>
    <x v="1"/>
    <s v="TES-321"/>
    <n v="48476.5"/>
    <n v="48539.519999999997"/>
    <n v="1.3000113457035222E-3"/>
    <n v="63.019999999996799"/>
    <x v="0"/>
    <s v="Governo"/>
    <s v="Investimento de Longo Prazo"/>
  </r>
  <r>
    <d v="2020-12-10T00:00:00"/>
    <x v="5"/>
    <x v="11"/>
    <x v="5"/>
    <s v="ETF-747"/>
    <n v="42981.06"/>
    <n v="39697.31"/>
    <n v="-7.6399930574071462E-2"/>
    <n v="-3283.75"/>
    <x v="2"/>
    <s v="Bolsa"/>
    <s v="Aguardando rentabilidade"/>
  </r>
  <r>
    <d v="2021-12-09T00:00:00"/>
    <x v="1"/>
    <x v="11"/>
    <x v="2"/>
    <s v="CRI-939"/>
    <n v="28531.200000000001"/>
    <n v="29241.63"/>
    <n v="2.4900109353970398E-2"/>
    <n v="710.43000000000029"/>
    <x v="0"/>
    <s v="Cripto"/>
    <s v="Aguardando rentabilidade"/>
  </r>
  <r>
    <d v="2025-04-30T00:00:00"/>
    <x v="3"/>
    <x v="9"/>
    <x v="3"/>
    <s v="FUN-861"/>
    <n v="38299.67"/>
    <n v="34956.11"/>
    <n v="-8.729996890312626E-2"/>
    <n v="-3343.5599999999977"/>
    <x v="2"/>
    <s v="Investimento"/>
    <s v="Aguardando rentabilidade"/>
  </r>
  <r>
    <d v="2020-01-26T00:00:00"/>
    <x v="5"/>
    <x v="0"/>
    <x v="2"/>
    <s v="CRI-864"/>
    <n v="5789.81"/>
    <n v="6504.27"/>
    <n v="0.1233995588801705"/>
    <n v="714.46"/>
    <x v="2"/>
    <s v="Cripto"/>
    <s v="Rendimento estável"/>
  </r>
  <r>
    <d v="2022-12-04T00:00:00"/>
    <x v="0"/>
    <x v="11"/>
    <x v="6"/>
    <s v="POU-745"/>
    <n v="6006.34"/>
    <n v="6179.92"/>
    <n v="2.8899462900868068E-2"/>
    <n v="173.57999999999993"/>
    <x v="0"/>
    <s v="Banco"/>
    <s v="Investimento de Longo Prazo"/>
  </r>
  <r>
    <d v="2025-04-06T00:00:00"/>
    <x v="3"/>
    <x v="9"/>
    <x v="7"/>
    <s v="AÇÕ-648"/>
    <n v="45130.07"/>
    <n v="45012.73"/>
    <n v="-2.6000402835625229E-3"/>
    <n v="-117.33999999999651"/>
    <x v="0"/>
    <s v="Mercado"/>
    <s v="Aguardando rentabilidade"/>
  </r>
  <r>
    <d v="2021-07-28T00:00:00"/>
    <x v="1"/>
    <x v="2"/>
    <x v="4"/>
    <s v="IMÓ-321"/>
    <n v="25337.64"/>
    <n v="22976.17"/>
    <n v="-9.3200077039534909E-2"/>
    <n v="-2361.4700000000012"/>
    <x v="2"/>
    <s v="Imobiliário"/>
    <s v="Aguardando rentabilidade"/>
  </r>
  <r>
    <d v="2025-06-02T00:00:00"/>
    <x v="3"/>
    <x v="7"/>
    <x v="2"/>
    <s v="CRI-582"/>
    <n v="42459.64"/>
    <n v="40285.71"/>
    <n v="-5.1199915967257384E-2"/>
    <n v="-2173.9300000000003"/>
    <x v="2"/>
    <s v="Cripto"/>
    <s v="Aguardando rentabilidade"/>
  </r>
  <r>
    <d v="2021-08-08T00:00:00"/>
    <x v="1"/>
    <x v="10"/>
    <x v="0"/>
    <s v="REN-892"/>
    <n v="46597.43"/>
    <n v="49775.37"/>
    <n v="6.8199898578097592E-2"/>
    <n v="3177.9400000000023"/>
    <x v="0"/>
    <s v="Banco"/>
    <s v="Investimento de Longo Prazo"/>
  </r>
  <r>
    <d v="2025-02-23T00:00:00"/>
    <x v="3"/>
    <x v="1"/>
    <x v="7"/>
    <s v="AÇÕ-139"/>
    <n v="36397.279999999999"/>
    <n v="34519.18"/>
    <n v="-5.1600009671052306E-2"/>
    <n v="-1878.0999999999985"/>
    <x v="2"/>
    <s v="Mercado"/>
    <s v="Aguardando rentabilidade"/>
  </r>
  <r>
    <d v="2024-09-14T00:00:00"/>
    <x v="4"/>
    <x v="3"/>
    <x v="6"/>
    <s v="POU-957"/>
    <n v="42199.75"/>
    <n v="40904.22"/>
    <n v="-3.0699944904886849E-2"/>
    <n v="-1295.5299999999988"/>
    <x v="0"/>
    <s v="Banco"/>
    <s v="Investimento de Longo Prazo"/>
  </r>
  <r>
    <d v="2025-03-28T00:00:00"/>
    <x v="3"/>
    <x v="5"/>
    <x v="0"/>
    <s v="REN-453"/>
    <n v="4210.16"/>
    <n v="4976.41"/>
    <n v="0.18200020901818459"/>
    <n v="766.25"/>
    <x v="1"/>
    <s v="Banco"/>
    <s v="Dividendos Recebidos"/>
  </r>
  <r>
    <d v="2024-09-01T00:00:00"/>
    <x v="4"/>
    <x v="3"/>
    <x v="0"/>
    <s v="REN-634"/>
    <n v="46948.88"/>
    <n v="48254.06"/>
    <n v="2.7800024196530361E-2"/>
    <n v="1305.1800000000003"/>
    <x v="0"/>
    <s v="Banco"/>
    <s v="Investimento de Longo Prazo"/>
  </r>
  <r>
    <d v="2020-05-06T00:00:00"/>
    <x v="5"/>
    <x v="4"/>
    <x v="6"/>
    <s v="POU-804"/>
    <n v="1731.33"/>
    <n v="2003.32"/>
    <n v="0.15709887774138959"/>
    <n v="271.99"/>
    <x v="1"/>
    <s v="Banco"/>
    <s v="Dividendos Recebidos"/>
  </r>
  <r>
    <d v="2021-05-07T00:00:00"/>
    <x v="1"/>
    <x v="4"/>
    <x v="0"/>
    <s v="REN-847"/>
    <n v="4362.58"/>
    <n v="5102.47"/>
    <n v="0.169599182135342"/>
    <n v="739.89000000000033"/>
    <x v="1"/>
    <s v="Banco"/>
    <s v="Dividendos Recebidos"/>
  </r>
  <r>
    <d v="2024-08-02T00:00:00"/>
    <x v="4"/>
    <x v="10"/>
    <x v="1"/>
    <s v="TES-156"/>
    <n v="47096.75"/>
    <n v="54806.49"/>
    <n v="0.16370004299659738"/>
    <n v="7709.739999999998"/>
    <x v="1"/>
    <s v="Governo"/>
    <s v="Dividendos Recebidos"/>
  </r>
  <r>
    <d v="2021-11-02T00:00:00"/>
    <x v="1"/>
    <x v="8"/>
    <x v="0"/>
    <s v="REN-315"/>
    <n v="11519.08"/>
    <n v="12430.24"/>
    <n v="7.9100067019241105E-2"/>
    <n v="911.15999999999985"/>
    <x v="2"/>
    <s v="Banco"/>
    <s v="Rendimento estável"/>
  </r>
  <r>
    <d v="2025-04-28T00:00:00"/>
    <x v="3"/>
    <x v="9"/>
    <x v="3"/>
    <s v="FUN-497"/>
    <n v="3507.59"/>
    <n v="3506.19"/>
    <n v="-3.9913444843898255E-4"/>
    <n v="-1.4000000000000909"/>
    <x v="0"/>
    <s v="Investimento"/>
    <s v="Aguardando rentabilidade"/>
  </r>
  <r>
    <d v="2020-03-16T00:00:00"/>
    <x v="5"/>
    <x v="5"/>
    <x v="2"/>
    <s v="CRI-543"/>
    <n v="37766.15"/>
    <n v="34979.01"/>
    <n v="-7.3799950484759486E-2"/>
    <n v="-2787.1399999999994"/>
    <x v="2"/>
    <s v="Cripto"/>
    <s v="Aguardando rentabilidade"/>
  </r>
  <r>
    <d v="2022-10-04T00:00:00"/>
    <x v="0"/>
    <x v="6"/>
    <x v="7"/>
    <s v="AÇÕ-818"/>
    <n v="41986.98"/>
    <n v="38157.769999999997"/>
    <n v="-9.1199938647647583E-2"/>
    <n v="-3829.2100000000064"/>
    <x v="2"/>
    <s v="Mercado"/>
    <s v="Aguardando rentabilidade"/>
  </r>
  <r>
    <d v="2025-09-07T00:00:00"/>
    <x v="3"/>
    <x v="3"/>
    <x v="2"/>
    <s v="CRI-330"/>
    <n v="8842.35"/>
    <n v="8532.8700000000008"/>
    <n v="-3.4999745542757248E-2"/>
    <n v="-309.47999999999956"/>
    <x v="0"/>
    <s v="Cripto"/>
    <s v="Aguardando rentabilidade"/>
  </r>
  <r>
    <d v="2024-07-24T00:00:00"/>
    <x v="4"/>
    <x v="2"/>
    <x v="6"/>
    <s v="POU-308"/>
    <n v="7584.1"/>
    <n v="6930.35"/>
    <n v="-8.6200076475784856E-2"/>
    <n v="-653.75"/>
    <x v="0"/>
    <s v="Banco"/>
    <s v="Investimento de Longo Prazo"/>
  </r>
  <r>
    <d v="2020-10-28T00:00:00"/>
    <x v="5"/>
    <x v="6"/>
    <x v="1"/>
    <s v="TES-637"/>
    <n v="33851.599999999999"/>
    <n v="37318"/>
    <n v="0.10239988656370752"/>
    <n v="3466.4000000000015"/>
    <x v="2"/>
    <s v="Governo"/>
    <s v="Rendimento estável"/>
  </r>
  <r>
    <d v="2023-05-30T00:00:00"/>
    <x v="2"/>
    <x v="4"/>
    <x v="5"/>
    <s v="ETF-105"/>
    <n v="4692.62"/>
    <n v="5067.5600000000004"/>
    <n v="7.989992797200722E-2"/>
    <n v="374.94000000000051"/>
    <x v="2"/>
    <s v="Bolsa"/>
    <s v="Rendimento estável"/>
  </r>
  <r>
    <d v="2022-06-25T00:00:00"/>
    <x v="0"/>
    <x v="7"/>
    <x v="1"/>
    <s v="TES-828"/>
    <n v="5035.5"/>
    <n v="5724.36"/>
    <n v="0.13680071492403925"/>
    <n v="688.85999999999967"/>
    <x v="2"/>
    <s v="Governo"/>
    <s v="Rendimento estável"/>
  </r>
  <r>
    <d v="2024-06-27T00:00:00"/>
    <x v="4"/>
    <x v="7"/>
    <x v="7"/>
    <s v="AÇÕ-231"/>
    <n v="47213.47"/>
    <n v="56099.05"/>
    <n v="0.18820010475823959"/>
    <n v="8885.5800000000017"/>
    <x v="1"/>
    <s v="Mercado"/>
    <s v="Aplicação de Curto Prazo"/>
  </r>
  <r>
    <d v="2020-11-17T00:00:00"/>
    <x v="5"/>
    <x v="8"/>
    <x v="3"/>
    <s v="FUN-455"/>
    <n v="40908.92"/>
    <n v="42336.639999999999"/>
    <n v="3.4899968026533119E-2"/>
    <n v="1427.7200000000012"/>
    <x v="0"/>
    <s v="Investimento"/>
    <s v="Aguardando rentabilidade"/>
  </r>
  <r>
    <d v="2023-02-08T00:00:00"/>
    <x v="2"/>
    <x v="1"/>
    <x v="2"/>
    <s v="CRI-763"/>
    <n v="48488.08"/>
    <n v="48124.42"/>
    <n v="-7.4999876258248109E-3"/>
    <n v="-363.66000000000349"/>
    <x v="0"/>
    <s v="Cripto"/>
    <s v="Aguardando rentabilidade"/>
  </r>
  <r>
    <d v="2023-02-12T00:00:00"/>
    <x v="2"/>
    <x v="1"/>
    <x v="2"/>
    <s v="CRI-157"/>
    <n v="29024.45"/>
    <n v="34010.85"/>
    <n v="0.17179998242860753"/>
    <n v="4986.3999999999978"/>
    <x v="1"/>
    <s v="Cripto"/>
    <s v="Aplicação de Curto Prazo"/>
  </r>
  <r>
    <d v="2021-02-09T00:00:00"/>
    <x v="1"/>
    <x v="1"/>
    <x v="4"/>
    <s v="IMÓ-650"/>
    <n v="43030.87"/>
    <n v="40384.47"/>
    <n v="-6.1500034742500008E-2"/>
    <n v="-2646.4000000000015"/>
    <x v="2"/>
    <s v="Imobiliário"/>
    <s v="Aguardando rentabilidade"/>
  </r>
  <r>
    <d v="2022-07-31T00:00:00"/>
    <x v="0"/>
    <x v="2"/>
    <x v="0"/>
    <s v="REN-349"/>
    <n v="34815.94"/>
    <n v="36911.86"/>
    <n v="6.0200011833660048E-2"/>
    <n v="2095.9199999999983"/>
    <x v="0"/>
    <s v="Banco"/>
    <s v="Investimento de Longo Prazo"/>
  </r>
  <r>
    <d v="2021-04-11T00:00:00"/>
    <x v="1"/>
    <x v="9"/>
    <x v="3"/>
    <s v="FUN-185"/>
    <n v="43032.81"/>
    <n v="46910.07"/>
    <n v="9.0100088746238094E-2"/>
    <n v="3877.260000000002"/>
    <x v="2"/>
    <s v="Investimento"/>
    <s v="Rendimento estável"/>
  </r>
  <r>
    <d v="2021-08-07T00:00:00"/>
    <x v="1"/>
    <x v="10"/>
    <x v="7"/>
    <s v="AÇÕ-944"/>
    <n v="35087.78"/>
    <n v="36936.910000000003"/>
    <n v="5.2700113828803213E-2"/>
    <n v="1849.1300000000047"/>
    <x v="0"/>
    <s v="Mercado"/>
    <s v="Aguardando rentabilidade"/>
  </r>
  <r>
    <d v="2020-08-17T00:00:00"/>
    <x v="5"/>
    <x v="10"/>
    <x v="6"/>
    <s v="POU-686"/>
    <n v="20458.330000000002"/>
    <n v="19903.91"/>
    <n v="-2.7099963682275231E-2"/>
    <n v="-554.42000000000189"/>
    <x v="0"/>
    <s v="Banco"/>
    <s v="Investimento de Longo Prazo"/>
  </r>
  <r>
    <d v="2024-07-04T00:00:00"/>
    <x v="4"/>
    <x v="2"/>
    <x v="4"/>
    <s v="IMÓ-966"/>
    <n v="18045.849999999999"/>
    <n v="17681.32"/>
    <n v="-2.0200212237162497E-2"/>
    <n v="-364.52999999999884"/>
    <x v="0"/>
    <s v="Imobiliário"/>
    <s v="Aguardando rentabilidade"/>
  </r>
  <r>
    <d v="2020-09-21T00:00:00"/>
    <x v="5"/>
    <x v="3"/>
    <x v="0"/>
    <s v="REN-661"/>
    <n v="2133.9299999999998"/>
    <n v="2249.16"/>
    <n v="5.3998959665968439E-2"/>
    <n v="115.23000000000002"/>
    <x v="0"/>
    <s v="Banco"/>
    <s v="Investimento de Longo Prazo"/>
  </r>
  <r>
    <d v="2020-11-07T00:00:00"/>
    <x v="5"/>
    <x v="8"/>
    <x v="4"/>
    <s v="IMÓ-745"/>
    <n v="25591.25"/>
    <n v="28135.02"/>
    <n v="9.9399990231036017E-2"/>
    <n v="2543.7700000000004"/>
    <x v="2"/>
    <s v="Imobiliário"/>
    <s v="Rendimento estável"/>
  </r>
  <r>
    <d v="2023-12-21T00:00:00"/>
    <x v="2"/>
    <x v="11"/>
    <x v="2"/>
    <s v="CRI-102"/>
    <n v="10034.93"/>
    <n v="11111.68"/>
    <n v="0.10730020040000279"/>
    <n v="1076.75"/>
    <x v="2"/>
    <s v="Cripto"/>
    <s v="Rendimento estável"/>
  </r>
  <r>
    <d v="2025-02-01T00:00:00"/>
    <x v="3"/>
    <x v="1"/>
    <x v="5"/>
    <s v="ETF-814"/>
    <n v="11846.64"/>
    <n v="12198.49"/>
    <n v="2.9700404502880175E-2"/>
    <n v="351.85000000000036"/>
    <x v="0"/>
    <s v="Bolsa"/>
    <s v="Aguardando rentabilidade"/>
  </r>
  <r>
    <d v="2022-04-10T00:00:00"/>
    <x v="0"/>
    <x v="9"/>
    <x v="2"/>
    <s v="CRI-470"/>
    <n v="34870.519999999997"/>
    <n v="37192.9"/>
    <n v="6.6600096585884144E-2"/>
    <n v="2322.3800000000047"/>
    <x v="0"/>
    <s v="Cripto"/>
    <s v="Aguardando rentabilidade"/>
  </r>
  <r>
    <d v="2023-09-26T00:00:00"/>
    <x v="2"/>
    <x v="3"/>
    <x v="7"/>
    <s v="AÇÕ-278"/>
    <n v="44728.160000000003"/>
    <n v="46087.9"/>
    <n v="3.0400087998254294E-2"/>
    <n v="1359.739999999998"/>
    <x v="0"/>
    <s v="Mercado"/>
    <s v="Aguardando rentabilidade"/>
  </r>
  <r>
    <d v="2023-10-24T00:00:00"/>
    <x v="2"/>
    <x v="6"/>
    <x v="2"/>
    <s v="CRI-497"/>
    <n v="11715.66"/>
    <n v="13778.79"/>
    <n v="0.17610019409918015"/>
    <n v="2063.130000000001"/>
    <x v="1"/>
    <s v="Cripto"/>
    <s v="Aplicação de Curto Prazo"/>
  </r>
  <r>
    <d v="2020-03-08T00:00:00"/>
    <x v="5"/>
    <x v="5"/>
    <x v="0"/>
    <s v="REN-898"/>
    <n v="2362.73"/>
    <n v="2551.98"/>
    <n v="8.0098022203129435E-2"/>
    <n v="189.25"/>
    <x v="2"/>
    <s v="Banco"/>
    <s v="Rendimento estável"/>
  </r>
  <r>
    <d v="2021-10-29T00:00:00"/>
    <x v="1"/>
    <x v="6"/>
    <x v="6"/>
    <s v="POU-149"/>
    <n v="26610.14"/>
    <n v="31240.3"/>
    <n v="0.17399983615268466"/>
    <n v="4630.16"/>
    <x v="1"/>
    <s v="Banco"/>
    <s v="Dividendos Recebidos"/>
  </r>
  <r>
    <d v="2021-12-30T00:00:00"/>
    <x v="1"/>
    <x v="11"/>
    <x v="7"/>
    <s v="AÇÕ-660"/>
    <n v="25539.93"/>
    <n v="25588.46"/>
    <n v="1.9001618250323645E-3"/>
    <n v="48.529999999998836"/>
    <x v="0"/>
    <s v="Mercado"/>
    <s v="Aguardando rentabilidade"/>
  </r>
  <r>
    <d v="2023-06-27T00:00:00"/>
    <x v="2"/>
    <x v="7"/>
    <x v="3"/>
    <s v="FUN-531"/>
    <n v="46695.040000000001"/>
    <n v="44430.33"/>
    <n v="-4.8500011992708411E-2"/>
    <n v="-2264.7099999999991"/>
    <x v="0"/>
    <s v="Investimento"/>
    <s v="Aguardando rentabilidade"/>
  </r>
  <r>
    <d v="2024-06-01T00:00:00"/>
    <x v="4"/>
    <x v="7"/>
    <x v="7"/>
    <s v="AÇÕ-517"/>
    <n v="21233.45"/>
    <n v="22456.5"/>
    <n v="5.7600154473248538E-2"/>
    <n v="1223.0499999999993"/>
    <x v="0"/>
    <s v="Mercado"/>
    <s v="Aguardando rentabilidade"/>
  </r>
  <r>
    <d v="2023-02-10T00:00:00"/>
    <x v="2"/>
    <x v="1"/>
    <x v="7"/>
    <s v="AÇÕ-569"/>
    <n v="41229.919999999998"/>
    <n v="42409.1"/>
    <n v="2.8600104002142142E-2"/>
    <n v="1179.1800000000003"/>
    <x v="0"/>
    <s v="Mercado"/>
    <s v="Aguardando rentabilidade"/>
  </r>
  <r>
    <d v="2023-01-02T00:00:00"/>
    <x v="2"/>
    <x v="0"/>
    <x v="0"/>
    <s v="REN-942"/>
    <n v="2026.49"/>
    <n v="2168.5500000000002"/>
    <n v="7.0101505558872818E-2"/>
    <n v="142.06000000000017"/>
    <x v="2"/>
    <s v="Banco"/>
    <s v="Rendimento estável"/>
  </r>
  <r>
    <d v="2022-02-06T00:00:00"/>
    <x v="0"/>
    <x v="1"/>
    <x v="5"/>
    <s v="ETF-635"/>
    <n v="27018.89"/>
    <n v="30615.1"/>
    <n v="0.13309984236954217"/>
    <n v="3596.2099999999991"/>
    <x v="2"/>
    <s v="Bolsa"/>
    <s v="Rendimento estável"/>
  </r>
  <r>
    <d v="2020-05-04T00:00:00"/>
    <x v="5"/>
    <x v="4"/>
    <x v="4"/>
    <s v="IMÓ-164"/>
    <n v="11257.48"/>
    <n v="11272.11"/>
    <n v="1.2995803678977017E-3"/>
    <n v="14.630000000001019"/>
    <x v="0"/>
    <s v="Imobiliário"/>
    <s v="Aguardando rentabilidade"/>
  </r>
  <r>
    <d v="2020-09-14T00:00:00"/>
    <x v="5"/>
    <x v="3"/>
    <x v="4"/>
    <s v="IMÓ-598"/>
    <n v="39373.440000000002"/>
    <n v="40444.400000000001"/>
    <n v="2.7200061767526512E-2"/>
    <n v="1070.9599999999991"/>
    <x v="0"/>
    <s v="Imobiliário"/>
    <s v="Aguardando rentabilidade"/>
  </r>
  <r>
    <d v="2023-03-14T00:00:00"/>
    <x v="2"/>
    <x v="5"/>
    <x v="5"/>
    <s v="ETF-801"/>
    <n v="12704.73"/>
    <n v="13771.93"/>
    <n v="8.4000210945057524E-2"/>
    <n v="1067.2000000000007"/>
    <x v="2"/>
    <s v="Bolsa"/>
    <s v="Rendimento estável"/>
  </r>
  <r>
    <d v="2025-08-30T00:00:00"/>
    <x v="3"/>
    <x v="10"/>
    <x v="6"/>
    <s v="POU-540"/>
    <n v="20688.79"/>
    <n v="20452.939999999999"/>
    <n v="-1.1399893372207953E-2"/>
    <n v="-235.85000000000218"/>
    <x v="0"/>
    <s v="Banco"/>
    <s v="Investimento de Longo Prazo"/>
  </r>
  <r>
    <d v="2021-08-12T00:00:00"/>
    <x v="1"/>
    <x v="10"/>
    <x v="5"/>
    <s v="ETF-223"/>
    <n v="40911.9"/>
    <n v="43092.5"/>
    <n v="5.3299895629388964E-2"/>
    <n v="2180.5999999999985"/>
    <x v="0"/>
    <s v="Bolsa"/>
    <s v="Aguardando rentabilidade"/>
  </r>
  <r>
    <d v="2022-06-22T00:00:00"/>
    <x v="0"/>
    <x v="7"/>
    <x v="2"/>
    <s v="CRI-334"/>
    <n v="690.32"/>
    <n v="805.19"/>
    <n v="0.16640108934986672"/>
    <n v="114.87"/>
    <x v="1"/>
    <s v="Cripto"/>
    <s v="Aplicação de Curto Prazo"/>
  </r>
  <r>
    <d v="2025-03-18T00:00:00"/>
    <x v="3"/>
    <x v="5"/>
    <x v="7"/>
    <s v="AÇÕ-709"/>
    <n v="39166.339999999997"/>
    <n v="42945.89"/>
    <n v="9.6499953786848683E-2"/>
    <n v="3779.5500000000029"/>
    <x v="2"/>
    <s v="Mercado"/>
    <s v="Rendimento estável"/>
  </r>
  <r>
    <d v="2024-02-17T00:00:00"/>
    <x v="4"/>
    <x v="1"/>
    <x v="6"/>
    <s v="POU-389"/>
    <n v="38915.08"/>
    <n v="37307.89"/>
    <n v="-4.129992794567048E-2"/>
    <n v="-1607.1900000000023"/>
    <x v="0"/>
    <s v="Banco"/>
    <s v="Investimento de Longo Prazo"/>
  </r>
  <r>
    <d v="2023-08-13T00:00:00"/>
    <x v="2"/>
    <x v="10"/>
    <x v="4"/>
    <s v="IMÓ-553"/>
    <n v="33115.06"/>
    <n v="39373.81"/>
    <n v="0.1890001105237315"/>
    <n v="6258.75"/>
    <x v="1"/>
    <s v="Imobiliário"/>
    <s v="Aplicação de Curto Prazo"/>
  </r>
  <r>
    <d v="2024-02-21T00:00:00"/>
    <x v="4"/>
    <x v="1"/>
    <x v="0"/>
    <s v="REN-647"/>
    <n v="49777.94"/>
    <n v="57334.23"/>
    <n v="0.15179997404472745"/>
    <n v="7556.2900000000009"/>
    <x v="1"/>
    <s v="Banco"/>
    <s v="Dividendos Recebidos"/>
  </r>
  <r>
    <d v="2021-10-31T00:00:00"/>
    <x v="1"/>
    <x v="6"/>
    <x v="4"/>
    <s v="IMÓ-988"/>
    <n v="18272.490000000002"/>
    <n v="19809.21"/>
    <n v="8.4100196524939802E-2"/>
    <n v="1536.7199999999975"/>
    <x v="2"/>
    <s v="Imobiliário"/>
    <s v="Rendimento estável"/>
  </r>
  <r>
    <d v="2023-01-07T00:00:00"/>
    <x v="2"/>
    <x v="0"/>
    <x v="5"/>
    <s v="ETF-433"/>
    <n v="7004.78"/>
    <n v="6421.28"/>
    <n v="-8.3300260679136248E-2"/>
    <n v="-583.5"/>
    <x v="2"/>
    <s v="Bolsa"/>
    <s v="Aguardando rentabilidade"/>
  </r>
  <r>
    <d v="2025-01-04T00:00:00"/>
    <x v="3"/>
    <x v="0"/>
    <x v="2"/>
    <s v="CRI-934"/>
    <n v="5414.27"/>
    <n v="5230.18"/>
    <n v="-3.4000890240050853E-2"/>
    <n v="-184.09000000000015"/>
    <x v="0"/>
    <s v="Cripto"/>
    <s v="Aguardando rentabilidade"/>
  </r>
  <r>
    <d v="2023-11-25T00:00:00"/>
    <x v="2"/>
    <x v="8"/>
    <x v="0"/>
    <s v="REN-149"/>
    <n v="23107.279999999999"/>
    <n v="25595.93"/>
    <n v="0.10769982447090275"/>
    <n v="2488.6500000000015"/>
    <x v="2"/>
    <s v="Banco"/>
    <s v="Rendimento estável"/>
  </r>
  <r>
    <d v="2025-06-26T00:00:00"/>
    <x v="3"/>
    <x v="7"/>
    <x v="6"/>
    <s v="POU-608"/>
    <n v="9417.9500000000007"/>
    <n v="10805.21"/>
    <n v="0.14729957156281337"/>
    <n v="1387.2599999999984"/>
    <x v="2"/>
    <s v="Banco"/>
    <s v="Rendimento estável"/>
  </r>
  <r>
    <d v="2022-08-19T00:00:00"/>
    <x v="0"/>
    <x v="10"/>
    <x v="2"/>
    <s v="CRI-673"/>
    <n v="30720.3"/>
    <n v="28127.51"/>
    <n v="-8.4399891928138751E-2"/>
    <n v="-2592.7900000000009"/>
    <x v="2"/>
    <s v="Cripto"/>
    <s v="Aguardando rentabilidade"/>
  </r>
  <r>
    <d v="2020-09-29T00:00:00"/>
    <x v="5"/>
    <x v="3"/>
    <x v="1"/>
    <s v="TES-881"/>
    <n v="19289.38"/>
    <n v="18816.79"/>
    <n v="-2.4500009849979631E-2"/>
    <n v="-472.59000000000015"/>
    <x v="0"/>
    <s v="Governo"/>
    <s v="Investimento de Longo Prazo"/>
  </r>
  <r>
    <d v="2024-03-04T00:00:00"/>
    <x v="4"/>
    <x v="5"/>
    <x v="6"/>
    <s v="POU-538"/>
    <n v="23880.18"/>
    <n v="28023.39"/>
    <n v="0.17349994849285053"/>
    <n v="4143.2099999999991"/>
    <x v="1"/>
    <s v="Banco"/>
    <s v="Dividendos Recebidos"/>
  </r>
  <r>
    <d v="2023-01-22T00:00:00"/>
    <x v="2"/>
    <x v="0"/>
    <x v="1"/>
    <s v="TES-414"/>
    <n v="12540.34"/>
    <n v="13873.38"/>
    <n v="0.106300148161852"/>
    <n v="1333.0399999999991"/>
    <x v="2"/>
    <s v="Governo"/>
    <s v="Rendimento estável"/>
  </r>
  <r>
    <d v="2025-03-17T00:00:00"/>
    <x v="3"/>
    <x v="5"/>
    <x v="7"/>
    <s v="AÇÕ-445"/>
    <n v="29672.03"/>
    <n v="32366.25"/>
    <n v="9.0799989080625809E-2"/>
    <n v="2694.2200000000012"/>
    <x v="2"/>
    <s v="Mercado"/>
    <s v="Rendimento estável"/>
  </r>
  <r>
    <d v="2024-07-15T00:00:00"/>
    <x v="4"/>
    <x v="2"/>
    <x v="6"/>
    <s v="POU-903"/>
    <n v="22766.87"/>
    <n v="21435.01"/>
    <n v="-5.8499916765018672E-2"/>
    <n v="-1331.8600000000006"/>
    <x v="0"/>
    <s v="Banco"/>
    <s v="Investimento de Longo Prazo"/>
  </r>
  <r>
    <d v="2020-12-10T00:00:00"/>
    <x v="5"/>
    <x v="11"/>
    <x v="1"/>
    <s v="TES-325"/>
    <n v="35962.339999999997"/>
    <n v="35757.35"/>
    <n v="-5.7001296356131992E-3"/>
    <n v="-204.98999999999796"/>
    <x v="0"/>
    <s v="Governo"/>
    <s v="Investimento de Longo Prazo"/>
  </r>
  <r>
    <d v="2022-05-18T00:00:00"/>
    <x v="0"/>
    <x v="4"/>
    <x v="4"/>
    <s v="IMÓ-409"/>
    <n v="6167.82"/>
    <n v="6288.09"/>
    <n v="1.9499596291720649E-2"/>
    <n v="120.27000000000044"/>
    <x v="0"/>
    <s v="Imobiliário"/>
    <s v="Aguardando rentabilidade"/>
  </r>
  <r>
    <d v="2024-05-25T00:00:00"/>
    <x v="4"/>
    <x v="4"/>
    <x v="7"/>
    <s v="AÇÕ-419"/>
    <n v="19475.689999999999"/>
    <n v="23347.46"/>
    <n v="0.19880014520666536"/>
    <n v="3871.7700000000004"/>
    <x v="1"/>
    <s v="Mercado"/>
    <s v="Aplicação de Curto Prazo"/>
  </r>
  <r>
    <d v="2020-05-02T00:00:00"/>
    <x v="5"/>
    <x v="4"/>
    <x v="3"/>
    <s v="FUN-537"/>
    <n v="29812.93"/>
    <n v="29786.1"/>
    <n v="-8.9994509093878881E-4"/>
    <n v="-26.830000000001746"/>
    <x v="0"/>
    <s v="Investimento"/>
    <s v="Aguardando rentabilidade"/>
  </r>
  <r>
    <d v="2024-01-01T00:00:00"/>
    <x v="4"/>
    <x v="0"/>
    <x v="1"/>
    <s v="TES-358"/>
    <n v="7327.11"/>
    <n v="8329.4599999999991"/>
    <n v="0.13680018452022688"/>
    <n v="1002.3499999999995"/>
    <x v="2"/>
    <s v="Governo"/>
    <s v="Rendimento estável"/>
  </r>
  <r>
    <d v="2023-02-02T00:00:00"/>
    <x v="2"/>
    <x v="1"/>
    <x v="1"/>
    <s v="TES-235"/>
    <n v="26882.76"/>
    <n v="31517.35"/>
    <n v="0.17240008094406975"/>
    <n v="4634.59"/>
    <x v="1"/>
    <s v="Governo"/>
    <s v="Dividendos Recebidos"/>
  </r>
  <r>
    <d v="2021-06-23T00:00:00"/>
    <x v="1"/>
    <x v="7"/>
    <x v="2"/>
    <s v="CRI-376"/>
    <n v="49832.87"/>
    <n v="52867.69"/>
    <n v="6.0899964220403113E-2"/>
    <n v="3034.8199999999997"/>
    <x v="0"/>
    <s v="Cripto"/>
    <s v="Aguardando rentabilidade"/>
  </r>
  <r>
    <d v="2021-08-05T00:00:00"/>
    <x v="1"/>
    <x v="10"/>
    <x v="6"/>
    <s v="POU-950"/>
    <n v="47579.03"/>
    <n v="49306.15"/>
    <n v="3.630002545238948E-2"/>
    <n v="1727.1200000000026"/>
    <x v="0"/>
    <s v="Banco"/>
    <s v="Investimento de Longo Prazo"/>
  </r>
  <r>
    <d v="2024-10-25T00:00:00"/>
    <x v="4"/>
    <x v="6"/>
    <x v="6"/>
    <s v="POU-210"/>
    <n v="26897.65"/>
    <n v="31381.49"/>
    <n v="0.16670006487555605"/>
    <n v="4483.84"/>
    <x v="1"/>
    <s v="Banco"/>
    <s v="Dividendos Recebidos"/>
  </r>
  <r>
    <d v="2024-09-03T00:00:00"/>
    <x v="4"/>
    <x v="3"/>
    <x v="3"/>
    <s v="FUN-180"/>
    <n v="43992.29"/>
    <n v="52773.15"/>
    <n v="0.19959997535931864"/>
    <n v="8780.86"/>
    <x v="1"/>
    <s v="Investimento"/>
    <s v="Aplicação de Curto Prazo"/>
  </r>
  <r>
    <d v="2020-08-26T00:00:00"/>
    <x v="5"/>
    <x v="10"/>
    <x v="7"/>
    <s v="AÇÕ-705"/>
    <n v="47714.29"/>
    <n v="43038.29"/>
    <n v="-9.7999991197605579E-2"/>
    <n v="-4676"/>
    <x v="2"/>
    <s v="Mercado"/>
    <s v="Aguardando rentabilidade"/>
  </r>
  <r>
    <d v="2025-05-04T00:00:00"/>
    <x v="3"/>
    <x v="4"/>
    <x v="4"/>
    <s v="IMÓ-557"/>
    <n v="17192.16"/>
    <n v="15595.01"/>
    <n v="-9.2899903211696472E-2"/>
    <n v="-1597.1499999999996"/>
    <x v="2"/>
    <s v="Imobiliário"/>
    <s v="Aguardando rentabilidade"/>
  </r>
  <r>
    <d v="2023-10-04T00:00:00"/>
    <x v="2"/>
    <x v="6"/>
    <x v="5"/>
    <s v="ETF-751"/>
    <n v="9081.16"/>
    <n v="10410.64"/>
    <n v="0.14639979914460263"/>
    <n v="1329.4799999999996"/>
    <x v="2"/>
    <s v="Bolsa"/>
    <s v="Rendimento estável"/>
  </r>
  <r>
    <d v="2023-03-21T00:00:00"/>
    <x v="2"/>
    <x v="5"/>
    <x v="7"/>
    <s v="AÇÕ-668"/>
    <n v="13321.62"/>
    <n v="14363.37"/>
    <n v="7.8199948654893325E-2"/>
    <n v="1041.75"/>
    <x v="2"/>
    <s v="Mercado"/>
    <s v="Rendimento estável"/>
  </r>
  <r>
    <d v="2023-06-22T00:00:00"/>
    <x v="2"/>
    <x v="7"/>
    <x v="3"/>
    <s v="FUN-323"/>
    <n v="22579.46"/>
    <n v="25309.32"/>
    <n v="0.12090014553049544"/>
    <n v="2729.8600000000006"/>
    <x v="2"/>
    <s v="Investimento"/>
    <s v="Rendimento estável"/>
  </r>
  <r>
    <d v="2025-08-26T00:00:00"/>
    <x v="3"/>
    <x v="10"/>
    <x v="7"/>
    <s v="AÇÕ-863"/>
    <n v="15829.06"/>
    <n v="15835.39"/>
    <n v="3.9989740388879233E-4"/>
    <n v="6.3299999999999272"/>
    <x v="0"/>
    <s v="Mercado"/>
    <s v="Aguardando rentabilidade"/>
  </r>
  <r>
    <d v="2020-02-16T00:00:00"/>
    <x v="5"/>
    <x v="1"/>
    <x v="5"/>
    <s v="ETF-290"/>
    <n v="3564.31"/>
    <n v="3769.61"/>
    <n v="5.7598805939999657E-2"/>
    <n v="205.30000000000018"/>
    <x v="0"/>
    <s v="Bolsa"/>
    <s v="Aguardando rentabilidade"/>
  </r>
  <r>
    <d v="2020-04-20T00:00:00"/>
    <x v="5"/>
    <x v="9"/>
    <x v="4"/>
    <s v="IMÓ-235"/>
    <n v="1889.32"/>
    <n v="2064.08"/>
    <n v="9.2498888488980163E-2"/>
    <n v="174.76"/>
    <x v="2"/>
    <s v="Imobiliário"/>
    <s v="Rendimento estável"/>
  </r>
  <r>
    <d v="2020-09-29T00:00:00"/>
    <x v="5"/>
    <x v="3"/>
    <x v="1"/>
    <s v="TES-166"/>
    <n v="12582.83"/>
    <n v="12095.87"/>
    <n v="-3.8700355961258245E-2"/>
    <n v="-486.95999999999913"/>
    <x v="0"/>
    <s v="Governo"/>
    <s v="Investimento de Longo Prazo"/>
  </r>
  <r>
    <d v="2022-05-17T00:00:00"/>
    <x v="0"/>
    <x v="4"/>
    <x v="0"/>
    <s v="REN-622"/>
    <n v="33191.769999999997"/>
    <n v="31113.97"/>
    <n v="-6.2599855325582085E-2"/>
    <n v="-2077.7999999999956"/>
    <x v="0"/>
    <s v="Banco"/>
    <s v="Investimento de Longo Prazo"/>
  </r>
  <r>
    <d v="2022-09-30T00:00:00"/>
    <x v="0"/>
    <x v="3"/>
    <x v="1"/>
    <s v="TES-320"/>
    <n v="38194.78"/>
    <n v="37346.86"/>
    <n v="-2.2199892236583068E-2"/>
    <n v="-847.91999999999825"/>
    <x v="0"/>
    <s v="Governo"/>
    <s v="Investimento de Longo Prazo"/>
  </r>
  <r>
    <d v="2022-01-10T00:00:00"/>
    <x v="0"/>
    <x v="0"/>
    <x v="7"/>
    <s v="AÇÕ-164"/>
    <n v="7830.84"/>
    <n v="9084.56"/>
    <n v="0.1601003212937564"/>
    <n v="1253.7199999999993"/>
    <x v="1"/>
    <s v="Mercado"/>
    <s v="Aplicação de Curto Prazo"/>
  </r>
  <r>
    <d v="2021-02-25T00:00:00"/>
    <x v="1"/>
    <x v="1"/>
    <x v="3"/>
    <s v="FUN-145"/>
    <n v="43031.43"/>
    <n v="44223.4"/>
    <n v="2.7699985801076125E-2"/>
    <n v="1191.9700000000012"/>
    <x v="0"/>
    <s v="Investimento"/>
    <s v="Aguardando rentabilidade"/>
  </r>
  <r>
    <d v="2024-01-14T00:00:00"/>
    <x v="4"/>
    <x v="0"/>
    <x v="6"/>
    <s v="POU-326"/>
    <n v="2159.7800000000002"/>
    <n v="2382.2399999999998"/>
    <n v="0.10300123160692272"/>
    <n v="222.45999999999958"/>
    <x v="2"/>
    <s v="Banco"/>
    <s v="Rendimento estável"/>
  </r>
  <r>
    <d v="2020-04-23T00:00:00"/>
    <x v="5"/>
    <x v="9"/>
    <x v="7"/>
    <s v="AÇÕ-712"/>
    <n v="29516.97"/>
    <n v="31674.66"/>
    <n v="7.3099982823440157E-2"/>
    <n v="2157.6899999999987"/>
    <x v="2"/>
    <s v="Mercado"/>
    <s v="Rendimento estável"/>
  </r>
  <r>
    <d v="2021-10-30T00:00:00"/>
    <x v="1"/>
    <x v="6"/>
    <x v="1"/>
    <s v="TES-880"/>
    <n v="32017.11"/>
    <n v="31184.67"/>
    <n v="-2.599984820616234E-2"/>
    <n v="-832.44000000000233"/>
    <x v="0"/>
    <s v="Governo"/>
    <s v="Investimento de Longo Prazo"/>
  </r>
  <r>
    <d v="2024-03-24T00:00:00"/>
    <x v="4"/>
    <x v="5"/>
    <x v="6"/>
    <s v="POU-567"/>
    <n v="4539.3999999999996"/>
    <n v="5440.02"/>
    <n v="0.19840066969202996"/>
    <n v="900.6200000000008"/>
    <x v="1"/>
    <s v="Banco"/>
    <s v="Dividendos Recebidos"/>
  </r>
  <r>
    <d v="2021-11-26T00:00:00"/>
    <x v="1"/>
    <x v="8"/>
    <x v="7"/>
    <s v="AÇÕ-879"/>
    <n v="34701.160000000003"/>
    <n v="31890.37"/>
    <n v="-8.0999885882777525E-2"/>
    <n v="-2810.7900000000045"/>
    <x v="2"/>
    <s v="Mercado"/>
    <s v="Aguardando rentabilidade"/>
  </r>
  <r>
    <d v="2023-06-02T00:00:00"/>
    <x v="2"/>
    <x v="7"/>
    <x v="6"/>
    <s v="POU-355"/>
    <n v="49875.86"/>
    <n v="50130.23"/>
    <n v="5.1000624350137046E-3"/>
    <n v="254.37000000000262"/>
    <x v="0"/>
    <s v="Banco"/>
    <s v="Investimento de Longo Prazo"/>
  </r>
  <r>
    <d v="2021-05-05T00:00:00"/>
    <x v="1"/>
    <x v="4"/>
    <x v="1"/>
    <s v="TES-776"/>
    <n v="18158.099999999999"/>
    <n v="21163.27"/>
    <n v="0.16550024506969352"/>
    <n v="3005.1700000000019"/>
    <x v="1"/>
    <s v="Governo"/>
    <s v="Dividendos Recebidos"/>
  </r>
  <r>
    <d v="2023-06-24T00:00:00"/>
    <x v="2"/>
    <x v="7"/>
    <x v="1"/>
    <s v="TES-113"/>
    <n v="6136.58"/>
    <n v="6066.01"/>
    <n v="-1.149989081866442E-2"/>
    <n v="-70.569999999999709"/>
    <x v="0"/>
    <s v="Governo"/>
    <s v="Investimento de Longo Prazo"/>
  </r>
  <r>
    <d v="2020-02-26T00:00:00"/>
    <x v="5"/>
    <x v="1"/>
    <x v="4"/>
    <s v="IMÓ-899"/>
    <n v="5743.23"/>
    <n v="5871.88"/>
    <n v="2.2400286946544116E-2"/>
    <n v="128.65000000000055"/>
    <x v="0"/>
    <s v="Imobiliário"/>
    <s v="Aguardando rentabilidade"/>
  </r>
  <r>
    <d v="2022-10-08T00:00:00"/>
    <x v="0"/>
    <x v="6"/>
    <x v="6"/>
    <s v="POU-599"/>
    <n v="39609.58"/>
    <n v="40520.6"/>
    <n v="2.2999991416217915E-2"/>
    <n v="911.0199999999968"/>
    <x v="0"/>
    <s v="Banco"/>
    <s v="Investimento de Longo Prazo"/>
  </r>
  <r>
    <d v="2021-02-17T00:00:00"/>
    <x v="1"/>
    <x v="1"/>
    <x v="0"/>
    <s v="REN-292"/>
    <n v="16950.830000000002"/>
    <n v="16828.78"/>
    <n v="-7.2002373925054344E-3"/>
    <n v="-122.05000000000291"/>
    <x v="0"/>
    <s v="Banco"/>
    <s v="Investimento de Longo Prazo"/>
  </r>
  <r>
    <d v="2020-03-15T00:00:00"/>
    <x v="5"/>
    <x v="5"/>
    <x v="3"/>
    <s v="FUN-561"/>
    <n v="26180.05"/>
    <n v="26774.34"/>
    <n v="2.2700109434473995E-2"/>
    <n v="594.29000000000087"/>
    <x v="0"/>
    <s v="Investimento"/>
    <s v="Aguardando rentabilidade"/>
  </r>
  <r>
    <d v="2025-07-25T00:00:00"/>
    <x v="3"/>
    <x v="2"/>
    <x v="5"/>
    <s v="ETF-155"/>
    <n v="49884.92"/>
    <n v="46378.01"/>
    <n v="-7.0300002485721061E-2"/>
    <n v="-3506.9099999999962"/>
    <x v="2"/>
    <s v="Bolsa"/>
    <s v="Aguardando rentabilidade"/>
  </r>
  <r>
    <d v="2023-10-02T00:00:00"/>
    <x v="2"/>
    <x v="6"/>
    <x v="2"/>
    <s v="CRI-570"/>
    <n v="27678.41"/>
    <n v="27105.47"/>
    <n v="-2.0699888469026893E-2"/>
    <n v="-572.93999999999869"/>
    <x v="0"/>
    <s v="Cripto"/>
    <s v="Aguardando rentabilidade"/>
  </r>
  <r>
    <d v="2021-01-10T00:00:00"/>
    <x v="1"/>
    <x v="0"/>
    <x v="7"/>
    <s v="AÇÕ-370"/>
    <n v="45599.96"/>
    <n v="42613.16"/>
    <n v="-6.5500057456190655E-2"/>
    <n v="-2986.7999999999956"/>
    <x v="2"/>
    <s v="Mercado"/>
    <s v="Aguardando rentabilidade"/>
  </r>
  <r>
    <d v="2024-01-05T00:00:00"/>
    <x v="4"/>
    <x v="0"/>
    <x v="3"/>
    <s v="FUN-465"/>
    <n v="1081.6600000000001"/>
    <n v="1112.1600000000001"/>
    <n v="2.8197400292143553E-2"/>
    <n v="30.5"/>
    <x v="0"/>
    <s v="Investimento"/>
    <s v="Aguardando rentabilidade"/>
  </r>
  <r>
    <d v="2024-06-23T00:00:00"/>
    <x v="4"/>
    <x v="7"/>
    <x v="6"/>
    <s v="POU-393"/>
    <n v="1416.62"/>
    <n v="1427.39"/>
    <n v="7.6026033798761916E-3"/>
    <n v="10.770000000000209"/>
    <x v="0"/>
    <s v="Banco"/>
    <s v="Investimento de Longo Prazo"/>
  </r>
  <r>
    <d v="2022-07-18T00:00:00"/>
    <x v="0"/>
    <x v="2"/>
    <x v="6"/>
    <s v="POU-734"/>
    <n v="46788"/>
    <n v="49122.720000000001"/>
    <n v="4.9899974352398076E-2"/>
    <n v="2334.7200000000012"/>
    <x v="0"/>
    <s v="Banco"/>
    <s v="Investimento de Longo Prazo"/>
  </r>
  <r>
    <d v="2025-04-26T00:00:00"/>
    <x v="3"/>
    <x v="9"/>
    <x v="6"/>
    <s v="POU-219"/>
    <n v="24465.98"/>
    <n v="25231.77"/>
    <n v="3.1300197253492437E-2"/>
    <n v="765.79000000000087"/>
    <x v="0"/>
    <s v="Banco"/>
    <s v="Investimento de Longo Prazo"/>
  </r>
  <r>
    <d v="2020-08-08T00:00:00"/>
    <x v="5"/>
    <x v="10"/>
    <x v="7"/>
    <s v="AÇÕ-300"/>
    <n v="2099.6"/>
    <n v="1987.27"/>
    <n v="-5.3500666793674954E-2"/>
    <n v="-112.32999999999993"/>
    <x v="2"/>
    <s v="Mercado"/>
    <s v="Aguardando rentabilidade"/>
  </r>
  <r>
    <d v="2022-02-12T00:00:00"/>
    <x v="0"/>
    <x v="1"/>
    <x v="0"/>
    <s v="REN-958"/>
    <n v="41846.730000000003"/>
    <n v="40758.720000000001"/>
    <n v="-2.5999880994285622E-2"/>
    <n v="-1088.010000000002"/>
    <x v="0"/>
    <s v="Banco"/>
    <s v="Investimento de Longo Prazo"/>
  </r>
  <r>
    <d v="2021-04-02T00:00:00"/>
    <x v="1"/>
    <x v="9"/>
    <x v="7"/>
    <s v="AÇÕ-997"/>
    <n v="31186.07"/>
    <n v="35137.35"/>
    <n v="0.12670015811546625"/>
    <n v="3951.2799999999988"/>
    <x v="2"/>
    <s v="Mercado"/>
    <s v="Rendimento estável"/>
  </r>
  <r>
    <d v="2022-02-15T00:00:00"/>
    <x v="0"/>
    <x v="1"/>
    <x v="0"/>
    <s v="REN-905"/>
    <n v="49847.199999999997"/>
    <n v="57568.53"/>
    <n v="0.15489997432152663"/>
    <n v="7721.3300000000017"/>
    <x v="1"/>
    <s v="Banco"/>
    <s v="Dividendos Recebidos"/>
  </r>
  <r>
    <d v="2023-04-22T00:00:00"/>
    <x v="2"/>
    <x v="9"/>
    <x v="4"/>
    <s v="IMÓ-568"/>
    <n v="11016.25"/>
    <n v="12041.86"/>
    <n v="9.3099739021899525E-2"/>
    <n v="1025.6100000000006"/>
    <x v="2"/>
    <s v="Imobiliário"/>
    <s v="Rendimento estável"/>
  </r>
  <r>
    <d v="2024-03-08T00:00:00"/>
    <x v="4"/>
    <x v="5"/>
    <x v="4"/>
    <s v="IMÓ-730"/>
    <n v="26319.119999999999"/>
    <n v="28461.5"/>
    <n v="8.1400137998534947E-2"/>
    <n v="2142.380000000001"/>
    <x v="2"/>
    <s v="Imobiliário"/>
    <s v="Rendimento estável"/>
  </r>
  <r>
    <d v="2020-07-23T00:00:00"/>
    <x v="5"/>
    <x v="2"/>
    <x v="2"/>
    <s v="CRI-466"/>
    <n v="7673.71"/>
    <n v="8596.86"/>
    <n v="0.12030035015657362"/>
    <n v="923.15000000000055"/>
    <x v="2"/>
    <s v="Cripto"/>
    <s v="Rendimento estável"/>
  </r>
  <r>
    <d v="2025-06-29T00:00:00"/>
    <x v="3"/>
    <x v="7"/>
    <x v="5"/>
    <s v="ETF-944"/>
    <n v="46080.72"/>
    <n v="54306.13"/>
    <n v="0.17850003211755364"/>
    <n v="8225.4099999999962"/>
    <x v="1"/>
    <s v="Bolsa"/>
    <s v="Aplicação de Curto Prazo"/>
  </r>
  <r>
    <d v="2025-05-14T00:00:00"/>
    <x v="3"/>
    <x v="4"/>
    <x v="3"/>
    <s v="FUN-703"/>
    <n v="48783.18"/>
    <n v="58466.64"/>
    <n v="0.19849997478639153"/>
    <n v="9683.4599999999991"/>
    <x v="1"/>
    <s v="Investimento"/>
    <s v="Aplicação de Curto Prazo"/>
  </r>
  <r>
    <d v="2024-07-09T00:00:00"/>
    <x v="4"/>
    <x v="2"/>
    <x v="5"/>
    <s v="ETF-305"/>
    <n v="40354.129999999997"/>
    <n v="38748.04"/>
    <n v="-3.979989160960716E-2"/>
    <n v="-1606.0899999999965"/>
    <x v="0"/>
    <s v="Bolsa"/>
    <s v="Aguardando rentabilidade"/>
  </r>
  <r>
    <d v="2022-04-03T00:00:00"/>
    <x v="0"/>
    <x v="9"/>
    <x v="0"/>
    <s v="REN-397"/>
    <n v="1479.62"/>
    <n v="1745.06"/>
    <n v="0.17939741284924512"/>
    <n v="265.44000000000005"/>
    <x v="1"/>
    <s v="Banco"/>
    <s v="Dividendos Recebidos"/>
  </r>
  <r>
    <d v="2021-02-20T00:00:00"/>
    <x v="1"/>
    <x v="1"/>
    <x v="0"/>
    <s v="REN-111"/>
    <n v="34752.839999999997"/>
    <n v="34457.440000000002"/>
    <n v="-8.5000247461788515E-3"/>
    <n v="-295.39999999999418"/>
    <x v="0"/>
    <s v="Banco"/>
    <s v="Investimento de Longo Prazo"/>
  </r>
  <r>
    <d v="2020-05-26T00:00:00"/>
    <x v="5"/>
    <x v="4"/>
    <x v="2"/>
    <s v="CRI-805"/>
    <n v="32394.58"/>
    <n v="37616.589999999997"/>
    <n v="0.16120011434011475"/>
    <n v="5222.0099999999948"/>
    <x v="1"/>
    <s v="Cripto"/>
    <s v="Aplicação de Curto Prazo"/>
  </r>
  <r>
    <d v="2025-08-08T00:00:00"/>
    <x v="3"/>
    <x v="10"/>
    <x v="5"/>
    <s v="ETF-526"/>
    <n v="27670.37"/>
    <n v="29881.23"/>
    <n v="7.9899907373844323E-2"/>
    <n v="2210.8600000000006"/>
    <x v="2"/>
    <s v="Bolsa"/>
    <s v="Rendimento estável"/>
  </r>
  <r>
    <d v="2022-07-02T00:00:00"/>
    <x v="0"/>
    <x v="2"/>
    <x v="7"/>
    <s v="AÇÕ-413"/>
    <n v="2258.39"/>
    <n v="2597.15"/>
    <n v="0.15000066418997615"/>
    <n v="338.76000000000022"/>
    <x v="1"/>
    <s v="Mercado"/>
    <s v="Aplicação de Curto Prazo"/>
  </r>
  <r>
    <d v="2020-12-28T00:00:00"/>
    <x v="5"/>
    <x v="11"/>
    <x v="1"/>
    <s v="TES-373"/>
    <n v="47166.61"/>
    <n v="52751.14"/>
    <n v="0.1184000715760577"/>
    <n v="5584.5299999999988"/>
    <x v="2"/>
    <s v="Governo"/>
    <s v="Rendimento estável"/>
  </r>
  <r>
    <d v="2020-12-10T00:00:00"/>
    <x v="5"/>
    <x v="11"/>
    <x v="5"/>
    <s v="ETF-629"/>
    <n v="1826.1"/>
    <n v="2090.15"/>
    <n v="0.14459777668254761"/>
    <n v="264.05000000000018"/>
    <x v="2"/>
    <s v="Bolsa"/>
    <s v="Rendimento estável"/>
  </r>
  <r>
    <d v="2020-02-02T00:00:00"/>
    <x v="5"/>
    <x v="1"/>
    <x v="0"/>
    <s v="REN-593"/>
    <n v="13962.17"/>
    <n v="15760.5"/>
    <n v="0.12880017934174989"/>
    <n v="1798.33"/>
    <x v="2"/>
    <s v="Banco"/>
    <s v="Rendimento estável"/>
  </r>
  <r>
    <d v="2022-08-19T00:00:00"/>
    <x v="0"/>
    <x v="10"/>
    <x v="0"/>
    <s v="REN-551"/>
    <n v="21170.76"/>
    <n v="23082.48"/>
    <n v="9.0300017571405156E-2"/>
    <n v="1911.7200000000012"/>
    <x v="2"/>
    <s v="Banco"/>
    <s v="Rendimento estável"/>
  </r>
  <r>
    <d v="2023-03-13T00:00:00"/>
    <x v="2"/>
    <x v="5"/>
    <x v="7"/>
    <s v="AÇÕ-628"/>
    <n v="46575.57"/>
    <n v="43431.72"/>
    <n v="-6.7499979066278706E-2"/>
    <n v="-3143.8499999999985"/>
    <x v="2"/>
    <s v="Mercado"/>
    <s v="Aguardando rentabilidade"/>
  </r>
  <r>
    <d v="2025-02-18T00:00:00"/>
    <x v="3"/>
    <x v="1"/>
    <x v="6"/>
    <s v="POU-283"/>
    <n v="36821.86"/>
    <n v="41373.040000000001"/>
    <n v="0.12359994850884774"/>
    <n v="4551.18"/>
    <x v="2"/>
    <s v="Banco"/>
    <s v="Rendimento estável"/>
  </r>
  <r>
    <d v="2025-06-25T00:00:00"/>
    <x v="3"/>
    <x v="7"/>
    <x v="6"/>
    <s v="POU-506"/>
    <n v="4672.75"/>
    <n v="5155.91"/>
    <n v="0.10339949708415812"/>
    <n v="483.15999999999985"/>
    <x v="2"/>
    <s v="Banco"/>
    <s v="Rendimento estável"/>
  </r>
  <r>
    <d v="2020-09-08T00:00:00"/>
    <x v="5"/>
    <x v="3"/>
    <x v="7"/>
    <s v="AÇÕ-418"/>
    <n v="42881.83"/>
    <n v="51076.55"/>
    <n v="0.19110005333261199"/>
    <n v="8194.7200000000012"/>
    <x v="1"/>
    <s v="Mercado"/>
    <s v="Aplicação de Curto Prazo"/>
  </r>
  <r>
    <d v="2024-07-04T00:00:00"/>
    <x v="4"/>
    <x v="2"/>
    <x v="6"/>
    <s v="POU-551"/>
    <n v="47415.23"/>
    <n v="52431.76"/>
    <n v="0.10579997186557986"/>
    <n v="5016.5299999999988"/>
    <x v="2"/>
    <s v="Banco"/>
    <s v="Rendimento estável"/>
  </r>
  <r>
    <d v="2020-05-10T00:00:00"/>
    <x v="5"/>
    <x v="4"/>
    <x v="0"/>
    <s v="REN-481"/>
    <n v="11016.95"/>
    <n v="11991.95"/>
    <n v="8.849999319230821E-2"/>
    <n v="975"/>
    <x v="2"/>
    <s v="Banco"/>
    <s v="Rendimento estável"/>
  </r>
  <r>
    <d v="2023-04-23T00:00:00"/>
    <x v="2"/>
    <x v="9"/>
    <x v="4"/>
    <s v="IMÓ-995"/>
    <n v="47265.68"/>
    <n v="52852.480000000003"/>
    <n v="0.11819992857396747"/>
    <n v="5586.8000000000029"/>
    <x v="2"/>
    <s v="Imobiliário"/>
    <s v="Rendimento estável"/>
  </r>
  <r>
    <d v="2023-09-12T00:00:00"/>
    <x v="2"/>
    <x v="3"/>
    <x v="5"/>
    <s v="ETF-764"/>
    <n v="3295.09"/>
    <n v="3034.12"/>
    <n v="-7.9199657672476401E-2"/>
    <n v="-260.97000000000025"/>
    <x v="2"/>
    <s v="Bolsa"/>
    <s v="Aguardando rentabilidade"/>
  </r>
  <r>
    <d v="2024-10-31T00:00:00"/>
    <x v="4"/>
    <x v="6"/>
    <x v="3"/>
    <s v="FUN-772"/>
    <n v="20765.05"/>
    <n v="23204.94"/>
    <n v="0.11749983746728274"/>
    <n v="2439.8899999999994"/>
    <x v="2"/>
    <s v="Investimento"/>
    <s v="Rendimento estável"/>
  </r>
  <r>
    <d v="2022-04-24T00:00:00"/>
    <x v="0"/>
    <x v="9"/>
    <x v="2"/>
    <s v="CRI-380"/>
    <n v="33477.17"/>
    <n v="35402.11"/>
    <n v="5.75000813987563E-2"/>
    <n v="1924.9400000000023"/>
    <x v="0"/>
    <s v="Cripto"/>
    <s v="Aguardando rentabilidade"/>
  </r>
  <r>
    <d v="2025-08-30T00:00:00"/>
    <x v="3"/>
    <x v="10"/>
    <x v="3"/>
    <s v="FUN-232"/>
    <n v="43061.66"/>
    <n v="43927.199999999997"/>
    <n v="2.0100014723073694E-2"/>
    <n v="865.5399999999936"/>
    <x v="0"/>
    <s v="Investimento"/>
    <s v="Aguardando rentabilidade"/>
  </r>
  <r>
    <d v="2022-08-16T00:00:00"/>
    <x v="0"/>
    <x v="10"/>
    <x v="1"/>
    <s v="TES-238"/>
    <n v="2470.0300000000002"/>
    <n v="2230.19"/>
    <n v="-9.7100035222244321E-2"/>
    <n v="-239.84000000000015"/>
    <x v="0"/>
    <s v="Governo"/>
    <s v="Investimento de Longo Prazo"/>
  </r>
  <r>
    <d v="2024-10-31T00:00:00"/>
    <x v="4"/>
    <x v="6"/>
    <x v="0"/>
    <s v="REN-960"/>
    <n v="7001.05"/>
    <n v="7419.01"/>
    <n v="5.969961648609852E-2"/>
    <n v="417.96000000000004"/>
    <x v="0"/>
    <s v="Banco"/>
    <s v="Investimento de Longo Prazo"/>
  </r>
  <r>
    <d v="2020-06-14T00:00:00"/>
    <x v="5"/>
    <x v="7"/>
    <x v="0"/>
    <s v="REN-895"/>
    <n v="38038.660000000003"/>
    <n v="35999.79"/>
    <n v="-5.3599942795040691E-2"/>
    <n v="-2038.8700000000026"/>
    <x v="0"/>
    <s v="Banco"/>
    <s v="Investimento de Longo Prazo"/>
  </r>
  <r>
    <d v="2023-01-13T00:00:00"/>
    <x v="2"/>
    <x v="0"/>
    <x v="2"/>
    <s v="CRI-301"/>
    <n v="27436.11"/>
    <n v="32100.25"/>
    <n v="0.17000004738281044"/>
    <n v="4664.1399999999994"/>
    <x v="1"/>
    <s v="Cripto"/>
    <s v="Aplicação de Curto Prazo"/>
  </r>
  <r>
    <d v="2024-05-23T00:00:00"/>
    <x v="4"/>
    <x v="4"/>
    <x v="0"/>
    <s v="REN-252"/>
    <n v="4801.76"/>
    <n v="5223.3500000000004"/>
    <n v="8.7799057012428808E-2"/>
    <n v="421.59000000000015"/>
    <x v="2"/>
    <s v="Banco"/>
    <s v="Rendimento estável"/>
  </r>
  <r>
    <d v="2024-06-11T00:00:00"/>
    <x v="4"/>
    <x v="7"/>
    <x v="1"/>
    <s v="TES-953"/>
    <n v="31287.21"/>
    <n v="34700.639999999999"/>
    <n v="0.10909985262348418"/>
    <n v="3413.4300000000003"/>
    <x v="2"/>
    <s v="Governo"/>
    <s v="Rendimento estável"/>
  </r>
  <r>
    <d v="2021-10-09T00:00:00"/>
    <x v="1"/>
    <x v="6"/>
    <x v="2"/>
    <s v="CRI-425"/>
    <n v="12095.12"/>
    <n v="13616.69"/>
    <n v="0.12580032277480502"/>
    <n v="1521.5699999999997"/>
    <x v="2"/>
    <s v="Cripto"/>
    <s v="Rendimento estável"/>
  </r>
  <r>
    <d v="2021-01-24T00:00:00"/>
    <x v="1"/>
    <x v="0"/>
    <x v="7"/>
    <s v="AÇÕ-112"/>
    <n v="45938.44"/>
    <n v="46687.24"/>
    <n v="1.6300074621602205E-2"/>
    <n v="748.79999999999563"/>
    <x v="0"/>
    <s v="Mercado"/>
    <s v="Aguardando rentabilidade"/>
  </r>
  <r>
    <d v="2024-08-04T00:00:00"/>
    <x v="4"/>
    <x v="10"/>
    <x v="1"/>
    <s v="TES-777"/>
    <n v="16279.26"/>
    <n v="15792.51"/>
    <n v="-2.9900007739909553E-2"/>
    <n v="-486.75"/>
    <x v="0"/>
    <s v="Governo"/>
    <s v="Investimento de Longo Prazo"/>
  </r>
  <r>
    <d v="2025-01-12T00:00:00"/>
    <x v="3"/>
    <x v="0"/>
    <x v="3"/>
    <s v="FUN-639"/>
    <n v="35868.019999999997"/>
    <n v="41560.269999999997"/>
    <n v="0.15869986690093293"/>
    <n v="5692.25"/>
    <x v="1"/>
    <s v="Investimento"/>
    <s v="Aplicação de Curto Prazo"/>
  </r>
  <r>
    <d v="2024-02-06T00:00:00"/>
    <x v="4"/>
    <x v="1"/>
    <x v="6"/>
    <s v="POU-908"/>
    <n v="29973.09"/>
    <n v="33569.86"/>
    <n v="0.11999997330939187"/>
    <n v="3596.7700000000004"/>
    <x v="2"/>
    <s v="Banco"/>
    <s v="Rendimento estável"/>
  </r>
  <r>
    <d v="2021-01-25T00:00:00"/>
    <x v="1"/>
    <x v="0"/>
    <x v="6"/>
    <s v="POU-450"/>
    <n v="22918.75"/>
    <n v="27367.279999999999"/>
    <n v="0.19410002727024811"/>
    <n v="4448.5299999999988"/>
    <x v="1"/>
    <s v="Banco"/>
    <s v="Dividendos Recebidos"/>
  </r>
  <r>
    <d v="2022-09-05T00:00:00"/>
    <x v="0"/>
    <x v="3"/>
    <x v="0"/>
    <s v="REN-167"/>
    <n v="42923.49"/>
    <n v="45704.93"/>
    <n v="6.4799949864281836E-2"/>
    <n v="2781.4400000000023"/>
    <x v="0"/>
    <s v="Banco"/>
    <s v="Investimento de Longo Prazo"/>
  </r>
  <r>
    <d v="2024-04-29T00:00:00"/>
    <x v="4"/>
    <x v="9"/>
    <x v="4"/>
    <s v="IMÓ-376"/>
    <n v="8011.77"/>
    <n v="8057.44"/>
    <n v="5.7003633404352798E-3"/>
    <n v="45.669999999999163"/>
    <x v="0"/>
    <s v="Imobiliário"/>
    <s v="Aguardando rentabilidade"/>
  </r>
  <r>
    <d v="2024-04-10T00:00:00"/>
    <x v="4"/>
    <x v="9"/>
    <x v="4"/>
    <s v="IMÓ-627"/>
    <n v="4375.63"/>
    <n v="4192.29"/>
    <n v="-4.1900252077986519E-2"/>
    <n v="-183.34000000000015"/>
    <x v="0"/>
    <s v="Imobiliário"/>
    <s v="Aguardando rentabilidade"/>
  </r>
  <r>
    <d v="2024-07-11T00:00:00"/>
    <x v="4"/>
    <x v="2"/>
    <x v="3"/>
    <s v="FUN-895"/>
    <n v="14111"/>
    <n v="12879.11"/>
    <n v="-8.7299978739990042E-2"/>
    <n v="-1231.8899999999994"/>
    <x v="2"/>
    <s v="Investimento"/>
    <s v="Aguardando rentabilidade"/>
  </r>
  <r>
    <d v="2021-11-15T00:00:00"/>
    <x v="1"/>
    <x v="8"/>
    <x v="6"/>
    <s v="POU-334"/>
    <n v="2317.81"/>
    <n v="2444.59"/>
    <n v="5.46981849245625E-2"/>
    <n v="126.7800000000002"/>
    <x v="0"/>
    <s v="Banco"/>
    <s v="Investimento de Longo Prazo"/>
  </r>
  <r>
    <d v="2023-02-01T00:00:00"/>
    <x v="2"/>
    <x v="1"/>
    <x v="3"/>
    <s v="FUN-143"/>
    <n v="46048.07"/>
    <n v="54212.39"/>
    <n v="0.17729993895509627"/>
    <n v="8164.32"/>
    <x v="1"/>
    <s v="Investimento"/>
    <s v="Aplicação de Curto Prazo"/>
  </r>
  <r>
    <d v="2024-02-10T00:00:00"/>
    <x v="4"/>
    <x v="1"/>
    <x v="0"/>
    <s v="REN-212"/>
    <n v="10897.18"/>
    <n v="10618.21"/>
    <n v="-2.5600201152958944E-2"/>
    <n v="-278.97000000000116"/>
    <x v="0"/>
    <s v="Banco"/>
    <s v="Investimento de Longo Prazo"/>
  </r>
  <r>
    <d v="2020-10-15T00:00:00"/>
    <x v="5"/>
    <x v="6"/>
    <x v="2"/>
    <s v="CRI-694"/>
    <n v="35523.230000000003"/>
    <n v="41771.769999999997"/>
    <n v="0.1759001081827298"/>
    <n v="6248.5399999999936"/>
    <x v="1"/>
    <s v="Cripto"/>
    <s v="Aplicação de Curto Prazo"/>
  </r>
  <r>
    <d v="2024-08-25T00:00:00"/>
    <x v="4"/>
    <x v="10"/>
    <x v="5"/>
    <s v="ETF-225"/>
    <n v="10414.950000000001"/>
    <n v="9519.26"/>
    <n v="-8.6000412868040693E-2"/>
    <n v="-895.69000000000051"/>
    <x v="2"/>
    <s v="Bolsa"/>
    <s v="Aguardando rentabilidade"/>
  </r>
  <r>
    <d v="2025-02-18T00:00:00"/>
    <x v="3"/>
    <x v="1"/>
    <x v="7"/>
    <s v="AÇÕ-145"/>
    <n v="42987.58"/>
    <n v="47316.43"/>
    <n v="0.10070001614419789"/>
    <n v="4328.8499999999985"/>
    <x v="2"/>
    <s v="Mercado"/>
    <s v="Rendimento estável"/>
  </r>
  <r>
    <d v="2021-08-02T00:00:00"/>
    <x v="1"/>
    <x v="10"/>
    <x v="7"/>
    <s v="AÇÕ-139"/>
    <n v="22843.43"/>
    <n v="21029.66"/>
    <n v="-7.9400072581044104E-2"/>
    <n v="-1813.7700000000004"/>
    <x v="2"/>
    <s v="Mercado"/>
    <s v="Aguardando rentabilidade"/>
  </r>
  <r>
    <d v="2023-09-24T00:00:00"/>
    <x v="2"/>
    <x v="3"/>
    <x v="7"/>
    <s v="AÇÕ-324"/>
    <n v="27217.73"/>
    <n v="32451.7"/>
    <n v="0.19230001914193437"/>
    <n v="5233.9700000000012"/>
    <x v="1"/>
    <s v="Mercado"/>
    <s v="Aplicação de Curto Prazo"/>
  </r>
  <r>
    <d v="2024-09-18T00:00:00"/>
    <x v="4"/>
    <x v="3"/>
    <x v="1"/>
    <s v="TES-987"/>
    <n v="41442.31"/>
    <n v="40120.300000000003"/>
    <n v="-3.1900007504407808E-2"/>
    <n v="-1322.0099999999948"/>
    <x v="0"/>
    <s v="Governo"/>
    <s v="Investimento de Longo Prazo"/>
  </r>
  <r>
    <d v="2024-08-31T00:00:00"/>
    <x v="4"/>
    <x v="10"/>
    <x v="6"/>
    <s v="POU-302"/>
    <n v="36421.980000000003"/>
    <n v="33704.9"/>
    <n v="-7.460000801713694E-2"/>
    <n v="-2717.0800000000017"/>
    <x v="0"/>
    <s v="Banco"/>
    <s v="Investimento de Longo Prazo"/>
  </r>
  <r>
    <d v="2020-05-29T00:00:00"/>
    <x v="5"/>
    <x v="4"/>
    <x v="4"/>
    <s v="IMÓ-564"/>
    <n v="23868.13"/>
    <n v="26004.33"/>
    <n v="8.9500099086103541E-2"/>
    <n v="2136.2000000000007"/>
    <x v="2"/>
    <s v="Imobiliário"/>
    <s v="Rendimento estável"/>
  </r>
  <r>
    <d v="2022-04-15T00:00:00"/>
    <x v="0"/>
    <x v="9"/>
    <x v="3"/>
    <s v="FUN-569"/>
    <n v="34028.160000000003"/>
    <n v="33150.230000000003"/>
    <n v="-2.5800102033139618E-2"/>
    <n v="-877.93000000000029"/>
    <x v="0"/>
    <s v="Investimento"/>
    <s v="Aguardando rentabilidade"/>
  </r>
  <r>
    <d v="2025-08-19T00:00:00"/>
    <x v="3"/>
    <x v="10"/>
    <x v="5"/>
    <s v="ETF-639"/>
    <n v="17559.97"/>
    <n v="20499.509999999998"/>
    <n v="0.16740005820055484"/>
    <n v="2939.5399999999972"/>
    <x v="1"/>
    <s v="Bolsa"/>
    <s v="Aplicação de Curto Prazo"/>
  </r>
  <r>
    <d v="2020-12-23T00:00:00"/>
    <x v="5"/>
    <x v="11"/>
    <x v="4"/>
    <s v="IMÓ-929"/>
    <n v="27711.599999999999"/>
    <n v="29551.65"/>
    <n v="6.6399991339367012E-2"/>
    <n v="1840.0500000000029"/>
    <x v="0"/>
    <s v="Imobiliário"/>
    <s v="Aguardando rentabilidade"/>
  </r>
  <r>
    <d v="2020-10-26T00:00:00"/>
    <x v="5"/>
    <x v="6"/>
    <x v="0"/>
    <s v="REN-641"/>
    <n v="11644.87"/>
    <n v="13808.49"/>
    <n v="0.18580027084888012"/>
    <n v="2163.619999999999"/>
    <x v="1"/>
    <s v="Banco"/>
    <s v="Dividendos Recebidos"/>
  </r>
  <r>
    <d v="2021-08-05T00:00:00"/>
    <x v="1"/>
    <x v="10"/>
    <x v="5"/>
    <s v="ETF-591"/>
    <n v="31872.42"/>
    <n v="37823"/>
    <n v="0.18669997446067799"/>
    <n v="5950.5800000000017"/>
    <x v="1"/>
    <s v="Bolsa"/>
    <s v="Aplicação de Curto Prazo"/>
  </r>
  <r>
    <d v="2022-05-01T00:00:00"/>
    <x v="0"/>
    <x v="4"/>
    <x v="6"/>
    <s v="POU-707"/>
    <n v="2341.66"/>
    <n v="2147.54"/>
    <n v="-8.2898456650410346E-2"/>
    <n v="-194.11999999999989"/>
    <x v="0"/>
    <s v="Banco"/>
    <s v="Investimento de Longo Prazo"/>
  </r>
  <r>
    <d v="2020-01-17T00:00:00"/>
    <x v="5"/>
    <x v="0"/>
    <x v="7"/>
    <s v="AÇÕ-565"/>
    <n v="18365.990000000002"/>
    <n v="18051.93"/>
    <n v="-1.7100085538541688E-2"/>
    <n v="-314.06000000000131"/>
    <x v="0"/>
    <s v="Mercado"/>
    <s v="Aguardando rentabilidade"/>
  </r>
  <r>
    <d v="2023-02-26T00:00:00"/>
    <x v="2"/>
    <x v="1"/>
    <x v="0"/>
    <s v="REN-889"/>
    <n v="29941.84"/>
    <n v="34786.43"/>
    <n v="0.16180000961864735"/>
    <n v="4844.59"/>
    <x v="1"/>
    <s v="Banco"/>
    <s v="Dividendos Recebidos"/>
  </r>
  <r>
    <d v="2020-08-22T00:00:00"/>
    <x v="5"/>
    <x v="10"/>
    <x v="3"/>
    <s v="FUN-778"/>
    <n v="31045.4"/>
    <n v="35593.550000000003"/>
    <n v="0.14649996456801978"/>
    <n v="4548.1500000000015"/>
    <x v="2"/>
    <s v="Investimento"/>
    <s v="Rendimento estável"/>
  </r>
  <r>
    <d v="2022-11-02T00:00:00"/>
    <x v="0"/>
    <x v="8"/>
    <x v="1"/>
    <s v="TES-448"/>
    <n v="7934.99"/>
    <n v="7815.97"/>
    <n v="-1.4999388783098597E-2"/>
    <n v="-119.01999999999953"/>
    <x v="0"/>
    <s v="Governo"/>
    <s v="Investimento de Longo Prazo"/>
  </r>
  <r>
    <d v="2020-06-12T00:00:00"/>
    <x v="5"/>
    <x v="7"/>
    <x v="7"/>
    <s v="AÇÕ-643"/>
    <n v="24930.53"/>
    <n v="23058.25"/>
    <n v="-7.5099887567572729E-2"/>
    <n v="-1872.2799999999988"/>
    <x v="2"/>
    <s v="Mercado"/>
    <s v="Aguardando rentabilidade"/>
  </r>
  <r>
    <d v="2024-09-13T00:00:00"/>
    <x v="4"/>
    <x v="3"/>
    <x v="6"/>
    <s v="POU-207"/>
    <n v="20958.59"/>
    <n v="21692.14"/>
    <n v="3.4999968986463272E-2"/>
    <n v="733.54999999999927"/>
    <x v="0"/>
    <s v="Banco"/>
    <s v="Investimento de Longo Prazo"/>
  </r>
  <r>
    <d v="2022-12-08T00:00:00"/>
    <x v="0"/>
    <x v="11"/>
    <x v="4"/>
    <s v="IMÓ-407"/>
    <n v="40214.92"/>
    <n v="43464.29"/>
    <n v="8.080011100357784E-2"/>
    <n v="3249.3700000000026"/>
    <x v="2"/>
    <s v="Imobiliário"/>
    <s v="Rendimento estável"/>
  </r>
  <r>
    <d v="2020-07-04T00:00:00"/>
    <x v="5"/>
    <x v="2"/>
    <x v="7"/>
    <s v="AÇÕ-758"/>
    <n v="9775.4599999999991"/>
    <n v="10162.57"/>
    <n v="3.9600182497805794E-2"/>
    <n v="387.11000000000058"/>
    <x v="0"/>
    <s v="Mercado"/>
    <s v="Aguardando rentabilidade"/>
  </r>
  <r>
    <d v="2022-04-21T00:00:00"/>
    <x v="0"/>
    <x v="9"/>
    <x v="1"/>
    <s v="TES-402"/>
    <n v="10044.870000000001"/>
    <n v="9411.0400000000009"/>
    <n v="-6.3099870879364278E-2"/>
    <n v="-633.82999999999993"/>
    <x v="0"/>
    <s v="Governo"/>
    <s v="Investimento de Longo Prazo"/>
  </r>
  <r>
    <d v="2020-08-13T00:00:00"/>
    <x v="5"/>
    <x v="10"/>
    <x v="2"/>
    <s v="CRI-908"/>
    <n v="29531"/>
    <n v="31329.439999999999"/>
    <n v="6.0900071111713069E-2"/>
    <n v="1798.4399999999987"/>
    <x v="0"/>
    <s v="Cripto"/>
    <s v="Aguardando rentabilidade"/>
  </r>
  <r>
    <d v="2021-05-30T00:00:00"/>
    <x v="1"/>
    <x v="4"/>
    <x v="6"/>
    <s v="POU-786"/>
    <n v="18575.97"/>
    <n v="18895.48"/>
    <n v="1.7200178510193457E-2"/>
    <n v="319.5099999999984"/>
    <x v="0"/>
    <s v="Banco"/>
    <s v="Investimento de Longo Prazo"/>
  </r>
  <r>
    <d v="2025-06-11T00:00:00"/>
    <x v="3"/>
    <x v="7"/>
    <x v="7"/>
    <s v="AÇÕ-617"/>
    <n v="29703.89"/>
    <n v="27835.52"/>
    <n v="-6.289984241121277E-2"/>
    <n v="-1868.369999999999"/>
    <x v="2"/>
    <s v="Mercado"/>
    <s v="Aguardando rentabilidade"/>
  </r>
  <r>
    <d v="2024-02-28T00:00:00"/>
    <x v="4"/>
    <x v="1"/>
    <x v="4"/>
    <s v="IMÓ-498"/>
    <n v="34019.67"/>
    <n v="37469.26"/>
    <n v="0.1013998666065839"/>
    <n v="3449.5900000000038"/>
    <x v="2"/>
    <s v="Imobiliário"/>
    <s v="Rendimento estável"/>
  </r>
  <r>
    <d v="2022-08-12T00:00:00"/>
    <x v="0"/>
    <x v="10"/>
    <x v="4"/>
    <s v="IMÓ-498"/>
    <n v="11050.31"/>
    <n v="12134.35"/>
    <n v="9.8100415282467268E-2"/>
    <n v="1084.0400000000009"/>
    <x v="2"/>
    <s v="Imobiliário"/>
    <s v="Rendimento estável"/>
  </r>
  <r>
    <d v="2022-03-25T00:00:00"/>
    <x v="0"/>
    <x v="5"/>
    <x v="0"/>
    <s v="REN-292"/>
    <n v="4510.63"/>
    <n v="5398.32"/>
    <n v="0.19679956015013414"/>
    <n v="887.6899999999996"/>
    <x v="1"/>
    <s v="Banco"/>
    <s v="Dividendos Recebidos"/>
  </r>
  <r>
    <d v="2024-11-15T00:00:00"/>
    <x v="4"/>
    <x v="8"/>
    <x v="4"/>
    <s v="IMÓ-755"/>
    <n v="41548.699999999997"/>
    <n v="39450.49"/>
    <n v="-5.0500015644292101E-2"/>
    <n v="-2098.2099999999991"/>
    <x v="2"/>
    <s v="Imobiliário"/>
    <s v="Aguardando rentabilidade"/>
  </r>
  <r>
    <d v="2025-08-29T00:00:00"/>
    <x v="3"/>
    <x v="10"/>
    <x v="5"/>
    <s v="ETF-606"/>
    <n v="38919.279999999999"/>
    <n v="43336.62"/>
    <n v="0.11350004419403452"/>
    <n v="4417.3400000000038"/>
    <x v="2"/>
    <s v="Bolsa"/>
    <s v="Rendimento estável"/>
  </r>
  <r>
    <d v="2025-05-23T00:00:00"/>
    <x v="3"/>
    <x v="4"/>
    <x v="6"/>
    <s v="POU-295"/>
    <n v="40220.65"/>
    <n v="43691.69"/>
    <n v="8.6299947912328631E-2"/>
    <n v="3471.0400000000009"/>
    <x v="2"/>
    <s v="Banco"/>
    <s v="Rendimento estável"/>
  </r>
  <r>
    <d v="2025-08-27T00:00:00"/>
    <x v="3"/>
    <x v="10"/>
    <x v="4"/>
    <s v="IMÓ-523"/>
    <n v="46158.97"/>
    <n v="50913.34"/>
    <n v="0.10299991529273715"/>
    <n v="4754.3699999999953"/>
    <x v="2"/>
    <s v="Imobiliário"/>
    <s v="Rendimento estável"/>
  </r>
  <r>
    <d v="2020-12-08T00:00:00"/>
    <x v="5"/>
    <x v="11"/>
    <x v="7"/>
    <s v="AÇÕ-300"/>
    <n v="36721.1"/>
    <n v="38208.300000000003"/>
    <n v="4.0499876093036548E-2"/>
    <n v="1487.2000000000044"/>
    <x v="0"/>
    <s v="Mercado"/>
    <s v="Aguardando rentabilidade"/>
  </r>
  <r>
    <d v="2023-01-07T00:00:00"/>
    <x v="2"/>
    <x v="0"/>
    <x v="2"/>
    <s v="CRI-929"/>
    <n v="2339.3200000000002"/>
    <n v="2748.93"/>
    <n v="0.17509789169502232"/>
    <n v="409.60999999999967"/>
    <x v="1"/>
    <s v="Cripto"/>
    <s v="Aplicação de Curto Prazo"/>
  </r>
  <r>
    <d v="2022-07-22T00:00:00"/>
    <x v="0"/>
    <x v="2"/>
    <x v="6"/>
    <s v="POU-213"/>
    <n v="33366.519999999997"/>
    <n v="38194.660000000003"/>
    <n v="0.14470013654405695"/>
    <n v="4828.1400000000067"/>
    <x v="2"/>
    <s v="Banco"/>
    <s v="Rendimento estável"/>
  </r>
  <r>
    <d v="2022-09-21T00:00:00"/>
    <x v="0"/>
    <x v="3"/>
    <x v="2"/>
    <s v="CRI-155"/>
    <n v="41914.69"/>
    <n v="47946.21"/>
    <n v="0.14389990716858447"/>
    <n v="6031.5199999999968"/>
    <x v="2"/>
    <s v="Cripto"/>
    <s v="Rendimento estável"/>
  </r>
  <r>
    <d v="2025-04-25T00:00:00"/>
    <x v="3"/>
    <x v="9"/>
    <x v="3"/>
    <s v="FUN-244"/>
    <n v="36243.839999999997"/>
    <n v="39157.839999999997"/>
    <n v="8.0399869329519175E-2"/>
    <n v="2914"/>
    <x v="2"/>
    <s v="Investimento"/>
    <s v="Rendimento estável"/>
  </r>
  <r>
    <d v="2022-02-18T00:00:00"/>
    <x v="0"/>
    <x v="1"/>
    <x v="7"/>
    <s v="AÇÕ-410"/>
    <n v="32629.39"/>
    <n v="29722.11"/>
    <n v="-8.9100041404390304E-2"/>
    <n v="-2907.2799999999988"/>
    <x v="2"/>
    <s v="Mercado"/>
    <s v="Aguardando rentabilidade"/>
  </r>
  <r>
    <d v="2022-09-28T00:00:00"/>
    <x v="0"/>
    <x v="3"/>
    <x v="4"/>
    <s v="IMÓ-649"/>
    <n v="34764.54"/>
    <n v="33109.75"/>
    <n v="-4.759993947856065E-2"/>
    <n v="-1654.7900000000009"/>
    <x v="0"/>
    <s v="Imobiliário"/>
    <s v="Aguardando rentabilidade"/>
  </r>
  <r>
    <d v="2022-05-21T00:00:00"/>
    <x v="0"/>
    <x v="4"/>
    <x v="2"/>
    <s v="CRI-811"/>
    <n v="46326.12"/>
    <n v="46636.51"/>
    <n v="6.700107844127663E-3"/>
    <n v="310.38999999999942"/>
    <x v="0"/>
    <s v="Cripto"/>
    <s v="Aguardando rentabilidade"/>
  </r>
  <r>
    <d v="2024-04-02T00:00:00"/>
    <x v="4"/>
    <x v="9"/>
    <x v="5"/>
    <s v="ETF-420"/>
    <n v="37243.760000000002"/>
    <n v="38927.18"/>
    <n v="4.5200054989077317E-2"/>
    <n v="1683.4199999999983"/>
    <x v="0"/>
    <s v="Bolsa"/>
    <s v="Aguardando rentabilidade"/>
  </r>
  <r>
    <d v="2025-08-20T00:00:00"/>
    <x v="3"/>
    <x v="10"/>
    <x v="5"/>
    <s v="ETF-300"/>
    <n v="4206.21"/>
    <n v="4802.6499999999996"/>
    <n v="0.14179986258413146"/>
    <n v="596.4399999999996"/>
    <x v="2"/>
    <s v="Bolsa"/>
    <s v="Rendimento estável"/>
  </r>
  <r>
    <d v="2020-09-06T00:00:00"/>
    <x v="5"/>
    <x v="3"/>
    <x v="2"/>
    <s v="CRI-132"/>
    <n v="38346.11"/>
    <n v="45582.02"/>
    <n v="0.18869997504310074"/>
    <n v="7235.9099999999962"/>
    <x v="1"/>
    <s v="Cripto"/>
    <s v="Aplicação de Curto Prazo"/>
  </r>
  <r>
    <d v="2022-10-09T00:00:00"/>
    <x v="0"/>
    <x v="6"/>
    <x v="6"/>
    <s v="POU-252"/>
    <n v="40570.71"/>
    <n v="37905.21"/>
    <n v="-6.5700107294153834E-2"/>
    <n v="-2665.5"/>
    <x v="0"/>
    <s v="Banco"/>
    <s v="Investimento de Longo Prazo"/>
  </r>
  <r>
    <d v="2021-07-08T00:00:00"/>
    <x v="1"/>
    <x v="2"/>
    <x v="7"/>
    <s v="AÇÕ-994"/>
    <n v="9607.11"/>
    <n v="9907.81"/>
    <n v="3.1299735300209831E-2"/>
    <n v="300.69999999999891"/>
    <x v="0"/>
    <s v="Mercado"/>
    <s v="Aguardando rentabilidade"/>
  </r>
  <r>
    <d v="2025-03-01T00:00:00"/>
    <x v="3"/>
    <x v="5"/>
    <x v="4"/>
    <s v="IMÓ-477"/>
    <n v="47663.63"/>
    <n v="48993.45"/>
    <n v="2.7900099090228749E-2"/>
    <n v="1329.8199999999997"/>
    <x v="0"/>
    <s v="Imobiliário"/>
    <s v="Aguardando rentabilidade"/>
  </r>
  <r>
    <d v="2023-04-22T00:00:00"/>
    <x v="2"/>
    <x v="9"/>
    <x v="2"/>
    <s v="CRI-982"/>
    <n v="18091.169999999998"/>
    <n v="20265.73"/>
    <n v="0.12020007550644882"/>
    <n v="2174.5600000000013"/>
    <x v="2"/>
    <s v="Cripto"/>
    <s v="Rendimento estável"/>
  </r>
  <r>
    <d v="2020-01-13T00:00:00"/>
    <x v="5"/>
    <x v="0"/>
    <x v="1"/>
    <s v="TES-514"/>
    <n v="41869.980000000003"/>
    <n v="40065.379999999997"/>
    <n v="-4.3100092237923347E-2"/>
    <n v="-1804.6000000000058"/>
    <x v="0"/>
    <s v="Governo"/>
    <s v="Investimento de Longo Prazo"/>
  </r>
  <r>
    <d v="2023-02-16T00:00:00"/>
    <x v="2"/>
    <x v="1"/>
    <x v="7"/>
    <s v="AÇÕ-319"/>
    <n v="8479"/>
    <n v="8489.17"/>
    <n v="1.1994338955065541E-3"/>
    <n v="10.170000000000073"/>
    <x v="0"/>
    <s v="Mercado"/>
    <s v="Aguardando rentabilidade"/>
  </r>
  <r>
    <d v="2021-11-20T00:00:00"/>
    <x v="1"/>
    <x v="8"/>
    <x v="5"/>
    <s v="ETF-420"/>
    <n v="46528.88"/>
    <n v="45882.13"/>
    <n v="-1.3899969223415652E-2"/>
    <n v="-646.75"/>
    <x v="0"/>
    <s v="Bolsa"/>
    <s v="Aguardando rentabilidade"/>
  </r>
  <r>
    <d v="2021-07-26T00:00:00"/>
    <x v="1"/>
    <x v="2"/>
    <x v="2"/>
    <s v="CRI-458"/>
    <n v="27475.29"/>
    <n v="30678.91"/>
    <n v="0.11660004316605935"/>
    <n v="3203.619999999999"/>
    <x v="2"/>
    <s v="Cripto"/>
    <s v="Rendimento estável"/>
  </r>
  <r>
    <d v="2025-01-13T00:00:00"/>
    <x v="3"/>
    <x v="0"/>
    <x v="6"/>
    <s v="POU-167"/>
    <n v="6386.55"/>
    <n v="6556.43"/>
    <n v="2.6599650828694695E-2"/>
    <n v="169.88000000000011"/>
    <x v="0"/>
    <s v="Banco"/>
    <s v="Investimento de Longo Prazo"/>
  </r>
  <r>
    <d v="2022-01-12T00:00:00"/>
    <x v="0"/>
    <x v="0"/>
    <x v="7"/>
    <s v="AÇÕ-614"/>
    <n v="13921.23"/>
    <n v="16672.07"/>
    <n v="0.19760035571569468"/>
    <n v="2750.84"/>
    <x v="1"/>
    <s v="Mercado"/>
    <s v="Aplicação de Curto Prazo"/>
  </r>
  <r>
    <d v="2023-05-01T00:00:00"/>
    <x v="2"/>
    <x v="4"/>
    <x v="0"/>
    <s v="REN-790"/>
    <n v="36453.089999999997"/>
    <n v="33325.410000000003"/>
    <n v="-8.5800133815816249E-2"/>
    <n v="-3127.679999999993"/>
    <x v="0"/>
    <s v="Banco"/>
    <s v="Investimento de Longo Prazo"/>
  </r>
  <r>
    <d v="2024-03-09T00:00:00"/>
    <x v="4"/>
    <x v="5"/>
    <x v="7"/>
    <s v="AÇÕ-961"/>
    <n v="22351.49"/>
    <n v="25221.42"/>
    <n v="0.12839994112249323"/>
    <n v="2869.9299999999967"/>
    <x v="2"/>
    <s v="Mercado"/>
    <s v="Rendimento estável"/>
  </r>
  <r>
    <d v="2020-06-17T00:00:00"/>
    <x v="5"/>
    <x v="7"/>
    <x v="5"/>
    <s v="ETF-386"/>
    <n v="35074.769999999997"/>
    <n v="40023.82"/>
    <n v="0.14109999866000555"/>
    <n v="4949.0500000000029"/>
    <x v="2"/>
    <s v="Bolsa"/>
    <s v="Rendimento estável"/>
  </r>
  <r>
    <d v="2020-06-22T00:00:00"/>
    <x v="5"/>
    <x v="7"/>
    <x v="6"/>
    <s v="POU-974"/>
    <n v="48428.11"/>
    <n v="46926.84"/>
    <n v="-3.0999970884678426E-2"/>
    <n v="-1501.2700000000041"/>
    <x v="0"/>
    <s v="Banco"/>
    <s v="Investimento de Longo Prazo"/>
  </r>
  <r>
    <d v="2021-01-29T00:00:00"/>
    <x v="1"/>
    <x v="0"/>
    <x v="3"/>
    <s v="FUN-284"/>
    <n v="9568.61"/>
    <n v="9244.23"/>
    <n v="-3.3900430679064252E-2"/>
    <n v="-324.38000000000102"/>
    <x v="0"/>
    <s v="Investimento"/>
    <s v="Aguardando rentabilidade"/>
  </r>
  <r>
    <d v="2025-04-04T00:00:00"/>
    <x v="3"/>
    <x v="9"/>
    <x v="4"/>
    <s v="IMÓ-534"/>
    <n v="578.09"/>
    <n v="607.79999999999995"/>
    <n v="5.1393381653375633E-2"/>
    <n v="29.709999999999923"/>
    <x v="0"/>
    <s v="Imobiliário"/>
    <s v="Aguardando rentabilidade"/>
  </r>
  <r>
    <d v="2020-01-22T00:00:00"/>
    <x v="5"/>
    <x v="0"/>
    <x v="7"/>
    <s v="AÇÕ-441"/>
    <n v="46869.37"/>
    <n v="42594.879999999997"/>
    <n v="-9.1200073736856388E-2"/>
    <n v="-4274.4900000000052"/>
    <x v="2"/>
    <s v="Mercado"/>
    <s v="Aguardando rentabilidade"/>
  </r>
  <r>
    <d v="2023-05-18T00:00:00"/>
    <x v="2"/>
    <x v="4"/>
    <x v="0"/>
    <s v="REN-831"/>
    <n v="23162.560000000001"/>
    <n v="27005.23"/>
    <n v="0.16590005595236443"/>
    <n v="3842.6699999999983"/>
    <x v="1"/>
    <s v="Banco"/>
    <s v="Dividendos Recebidos"/>
  </r>
  <r>
    <d v="2020-10-19T00:00:00"/>
    <x v="5"/>
    <x v="6"/>
    <x v="3"/>
    <s v="FUN-742"/>
    <n v="41711.81"/>
    <n v="45419.99"/>
    <n v="8.8900002181636337E-2"/>
    <n v="3708.1800000000003"/>
    <x v="2"/>
    <s v="Investimento"/>
    <s v="Rendimento estável"/>
  </r>
  <r>
    <d v="2024-10-07T00:00:00"/>
    <x v="4"/>
    <x v="6"/>
    <x v="2"/>
    <s v="CRI-138"/>
    <n v="19154.27"/>
    <n v="17934.14"/>
    <n v="-6.3700156675247921E-2"/>
    <n v="-1220.130000000001"/>
    <x v="2"/>
    <s v="Cripto"/>
    <s v="Aguardando rentabilidade"/>
  </r>
  <r>
    <d v="2024-08-17T00:00:00"/>
    <x v="4"/>
    <x v="10"/>
    <x v="3"/>
    <s v="FUN-336"/>
    <n v="37337.32"/>
    <n v="39756.78"/>
    <n v="6.4800044566669462E-2"/>
    <n v="2419.4599999999991"/>
    <x v="0"/>
    <s v="Investimento"/>
    <s v="Aguardando rentabilidade"/>
  </r>
  <r>
    <d v="2022-06-20T00:00:00"/>
    <x v="0"/>
    <x v="7"/>
    <x v="2"/>
    <s v="CRI-316"/>
    <n v="45783.59"/>
    <n v="49565.31"/>
    <n v="8.2599900968884296E-2"/>
    <n v="3781.7200000000012"/>
    <x v="2"/>
    <s v="Cripto"/>
    <s v="Rendimento estável"/>
  </r>
  <r>
    <d v="2023-01-25T00:00:00"/>
    <x v="2"/>
    <x v="0"/>
    <x v="1"/>
    <s v="TES-868"/>
    <n v="42380.62"/>
    <n v="48313.91"/>
    <n v="0.14000007550621016"/>
    <n v="5933.2900000000009"/>
    <x v="2"/>
    <s v="Governo"/>
    <s v="Rendimento estável"/>
  </r>
  <r>
    <d v="2024-03-28T00:00:00"/>
    <x v="4"/>
    <x v="5"/>
    <x v="4"/>
    <s v="IMÓ-281"/>
    <n v="15355.88"/>
    <n v="16840.79"/>
    <n v="9.6699765822603576E-2"/>
    <n v="1484.9100000000017"/>
    <x v="2"/>
    <s v="Imobiliário"/>
    <s v="Rendimento estável"/>
  </r>
  <r>
    <d v="2021-09-03T00:00:00"/>
    <x v="1"/>
    <x v="3"/>
    <x v="6"/>
    <s v="POU-281"/>
    <n v="8407.5"/>
    <n v="8383.1200000000008"/>
    <n v="-2.8997918525125424E-3"/>
    <n v="-24.3799999999992"/>
    <x v="0"/>
    <s v="Banco"/>
    <s v="Investimento de Longo Prazo"/>
  </r>
  <r>
    <d v="2021-09-12T00:00:00"/>
    <x v="1"/>
    <x v="3"/>
    <x v="5"/>
    <s v="ETF-620"/>
    <n v="10122.790000000001"/>
    <n v="11521.76"/>
    <n v="0.13820004168811159"/>
    <n v="1398.9699999999993"/>
    <x v="2"/>
    <s v="Bolsa"/>
    <s v="Rendimento estável"/>
  </r>
  <r>
    <d v="2023-11-09T00:00:00"/>
    <x v="2"/>
    <x v="8"/>
    <x v="2"/>
    <s v="CRI-305"/>
    <n v="48502.87"/>
    <n v="44879.71"/>
    <n v="-7.4699909510509449E-2"/>
    <n v="-3623.1600000000035"/>
    <x v="2"/>
    <s v="Cripto"/>
    <s v="Aguardando rentabilidade"/>
  </r>
  <r>
    <d v="2025-04-18T00:00:00"/>
    <x v="3"/>
    <x v="9"/>
    <x v="4"/>
    <s v="IMÓ-990"/>
    <n v="23446.95"/>
    <n v="24813.91"/>
    <n v="5.8300120058259138E-2"/>
    <n v="1366.9599999999991"/>
    <x v="0"/>
    <s v="Imobiliário"/>
    <s v="Aguardando rentabilidade"/>
  </r>
  <r>
    <d v="2021-05-09T00:00:00"/>
    <x v="1"/>
    <x v="4"/>
    <x v="5"/>
    <s v="ETF-295"/>
    <n v="13848.1"/>
    <n v="13990.74"/>
    <n v="1.0300330009170891E-2"/>
    <n v="142.63999999999942"/>
    <x v="0"/>
    <s v="Bolsa"/>
    <s v="Aguardando rentabilidade"/>
  </r>
  <r>
    <d v="2021-08-12T00:00:00"/>
    <x v="1"/>
    <x v="10"/>
    <x v="1"/>
    <s v="TES-882"/>
    <n v="4095.94"/>
    <n v="4100.45"/>
    <n v="1.1010903480030867E-3"/>
    <n v="4.5099999999997635"/>
    <x v="0"/>
    <s v="Governo"/>
    <s v="Investimento de Longo Prazo"/>
  </r>
  <r>
    <d v="2020-03-03T00:00:00"/>
    <x v="5"/>
    <x v="5"/>
    <x v="6"/>
    <s v="POU-166"/>
    <n v="8169.57"/>
    <n v="7445.75"/>
    <n v="-8.8599522373882564E-2"/>
    <n v="-723.81999999999971"/>
    <x v="0"/>
    <s v="Banco"/>
    <s v="Investimento de Longo Prazo"/>
  </r>
  <r>
    <d v="2020-06-01T00:00:00"/>
    <x v="5"/>
    <x v="7"/>
    <x v="0"/>
    <s v="REN-235"/>
    <n v="15011.94"/>
    <n v="15106.52"/>
    <n v="6.3003182799824626E-3"/>
    <n v="94.579999999999927"/>
    <x v="0"/>
    <s v="Banco"/>
    <s v="Investimento de Longo Prazo"/>
  </r>
  <r>
    <d v="2020-10-15T00:00:00"/>
    <x v="5"/>
    <x v="6"/>
    <x v="4"/>
    <s v="IMÓ-241"/>
    <n v="6574.82"/>
    <n v="6132.99"/>
    <n v="-6.7200318791997338E-2"/>
    <n v="-441.82999999999993"/>
    <x v="2"/>
    <s v="Imobiliário"/>
    <s v="Aguardando rentabilidade"/>
  </r>
  <r>
    <d v="2023-01-31T00:00:00"/>
    <x v="2"/>
    <x v="0"/>
    <x v="6"/>
    <s v="POU-306"/>
    <n v="33440.9"/>
    <n v="30437.91"/>
    <n v="-8.9799915672126099E-2"/>
    <n v="-3002.9900000000016"/>
    <x v="0"/>
    <s v="Banco"/>
    <s v="Investimento de Longo Prazo"/>
  </r>
  <r>
    <d v="2024-05-17T00:00:00"/>
    <x v="4"/>
    <x v="4"/>
    <x v="0"/>
    <s v="REN-615"/>
    <n v="5818.88"/>
    <n v="6964.62"/>
    <n v="0.1969004344478662"/>
    <n v="1145.7399999999998"/>
    <x v="1"/>
    <s v="Banco"/>
    <s v="Dividendos Recebidos"/>
  </r>
  <r>
    <d v="2020-06-11T00:00:00"/>
    <x v="5"/>
    <x v="7"/>
    <x v="0"/>
    <s v="REN-317"/>
    <n v="21591.31"/>
    <n v="20531.18"/>
    <n v="-4.9099846188119245E-2"/>
    <n v="-1060.130000000001"/>
    <x v="0"/>
    <s v="Banco"/>
    <s v="Investimento de Longo Prazo"/>
  </r>
  <r>
    <d v="2024-11-07T00:00:00"/>
    <x v="4"/>
    <x v="8"/>
    <x v="1"/>
    <s v="TES-489"/>
    <n v="14331.24"/>
    <n v="15911.98"/>
    <n v="0.1103002950198308"/>
    <n v="1580.7399999999998"/>
    <x v="2"/>
    <s v="Governo"/>
    <s v="Rendimento estável"/>
  </r>
  <r>
    <d v="2023-04-07T00:00:00"/>
    <x v="2"/>
    <x v="9"/>
    <x v="7"/>
    <s v="AÇÕ-423"/>
    <n v="19454.48"/>
    <n v="18343.63"/>
    <n v="-5.7099958467149908E-2"/>
    <n v="-1110.8499999999985"/>
    <x v="2"/>
    <s v="Mercado"/>
    <s v="Aguardando rentabilidade"/>
  </r>
  <r>
    <d v="2024-12-17T00:00:00"/>
    <x v="4"/>
    <x v="11"/>
    <x v="1"/>
    <s v="TES-799"/>
    <n v="12529.5"/>
    <n v="13320.11"/>
    <n v="6.3099884273115497E-2"/>
    <n v="790.61000000000058"/>
    <x v="0"/>
    <s v="Governo"/>
    <s v="Investimento de Longo Prazo"/>
  </r>
  <r>
    <d v="2025-08-08T00:00:00"/>
    <x v="3"/>
    <x v="10"/>
    <x v="5"/>
    <s v="ETF-297"/>
    <n v="20529.57"/>
    <n v="23754.77"/>
    <n v="0.15710022177766025"/>
    <n v="3225.2000000000007"/>
    <x v="1"/>
    <s v="Bolsa"/>
    <s v="Aplicação de Curto Prazo"/>
  </r>
  <r>
    <d v="2024-03-21T00:00:00"/>
    <x v="4"/>
    <x v="5"/>
    <x v="0"/>
    <s v="REN-208"/>
    <n v="28466.7"/>
    <n v="30909.14"/>
    <n v="8.5799899531733517E-2"/>
    <n v="2442.4399999999987"/>
    <x v="2"/>
    <s v="Banco"/>
    <s v="Rendimento estável"/>
  </r>
  <r>
    <d v="2022-10-17T00:00:00"/>
    <x v="0"/>
    <x v="6"/>
    <x v="7"/>
    <s v="AÇÕ-893"/>
    <n v="47334.5"/>
    <n v="44669.57"/>
    <n v="-5.6299950353336368E-2"/>
    <n v="-2664.9300000000003"/>
    <x v="2"/>
    <s v="Mercado"/>
    <s v="Aguardando rentabilidade"/>
  </r>
  <r>
    <d v="2022-09-30T00:00:00"/>
    <x v="0"/>
    <x v="3"/>
    <x v="6"/>
    <s v="POU-854"/>
    <n v="35632.5"/>
    <n v="39951.160000000003"/>
    <n v="0.12120002806426727"/>
    <n v="4318.6600000000035"/>
    <x v="2"/>
    <s v="Banco"/>
    <s v="Rendimento estável"/>
  </r>
  <r>
    <d v="2025-06-07T00:00:00"/>
    <x v="3"/>
    <x v="7"/>
    <x v="0"/>
    <s v="REN-389"/>
    <n v="44156.58"/>
    <n v="42487.46"/>
    <n v="-3.7800028897165557E-2"/>
    <n v="-1669.1200000000026"/>
    <x v="0"/>
    <s v="Banco"/>
    <s v="Investimento de Longo Prazo"/>
  </r>
  <r>
    <d v="2024-09-20T00:00:00"/>
    <x v="4"/>
    <x v="3"/>
    <x v="2"/>
    <s v="CRI-198"/>
    <n v="17801.810000000001"/>
    <n v="17502.740000000002"/>
    <n v="-1.6799977080982197E-2"/>
    <n v="-299.06999999999971"/>
    <x v="0"/>
    <s v="Cripto"/>
    <s v="Aguardando rentabilidade"/>
  </r>
  <r>
    <d v="2022-10-01T00:00:00"/>
    <x v="0"/>
    <x v="6"/>
    <x v="0"/>
    <s v="REN-850"/>
    <n v="35273.040000000001"/>
    <n v="35474.1"/>
    <n v="5.7001041021697493E-3"/>
    <n v="201.05999999999767"/>
    <x v="0"/>
    <s v="Banco"/>
    <s v="Investimento de Longo Prazo"/>
  </r>
  <r>
    <d v="2022-06-19T00:00:00"/>
    <x v="0"/>
    <x v="7"/>
    <x v="2"/>
    <s v="CRI-753"/>
    <n v="7793.79"/>
    <n v="7531.14"/>
    <n v="-3.3699907233836125E-2"/>
    <n v="-262.64999999999964"/>
    <x v="0"/>
    <s v="Cripto"/>
    <s v="Aguardando rentabilidade"/>
  </r>
  <r>
    <d v="2020-09-01T00:00:00"/>
    <x v="5"/>
    <x v="3"/>
    <x v="6"/>
    <s v="POU-221"/>
    <n v="2669.38"/>
    <n v="2791.1"/>
    <n v="4.5598603421019034E-2"/>
    <n v="121.7199999999998"/>
    <x v="0"/>
    <s v="Banco"/>
    <s v="Investimento de Longo Prazo"/>
  </r>
  <r>
    <d v="2023-06-29T00:00:00"/>
    <x v="2"/>
    <x v="7"/>
    <x v="0"/>
    <s v="REN-725"/>
    <n v="27482.04"/>
    <n v="27012.1"/>
    <n v="-1.7099895058736627E-2"/>
    <n v="-469.94000000000233"/>
    <x v="0"/>
    <s v="Banco"/>
    <s v="Investimento de Longo Prazo"/>
  </r>
  <r>
    <d v="2022-03-29T00:00:00"/>
    <x v="0"/>
    <x v="5"/>
    <x v="2"/>
    <s v="CRI-870"/>
    <n v="39570.42"/>
    <n v="38917.51"/>
    <n v="-1.6499951226193611E-2"/>
    <n v="-652.90999999999622"/>
    <x v="0"/>
    <s v="Cripto"/>
    <s v="Aguardando rentabilidade"/>
  </r>
  <r>
    <d v="2021-09-04T00:00:00"/>
    <x v="1"/>
    <x v="3"/>
    <x v="6"/>
    <s v="POU-418"/>
    <n v="10765.77"/>
    <n v="11824.05"/>
    <n v="9.8300446693548052E-2"/>
    <n v="1058.2799999999988"/>
    <x v="2"/>
    <s v="Banco"/>
    <s v="Rendimento estável"/>
  </r>
  <r>
    <d v="2021-04-21T00:00:00"/>
    <x v="1"/>
    <x v="9"/>
    <x v="7"/>
    <s v="AÇÕ-350"/>
    <n v="46179.81"/>
    <n v="46498.45"/>
    <n v="6.8999850800598667E-3"/>
    <n v="318.63999999999942"/>
    <x v="0"/>
    <s v="Mercado"/>
    <s v="Aguardando rentabilidade"/>
  </r>
  <r>
    <d v="2024-12-08T00:00:00"/>
    <x v="4"/>
    <x v="11"/>
    <x v="7"/>
    <s v="AÇÕ-822"/>
    <n v="6369.06"/>
    <n v="6835.91"/>
    <n v="7.329967059503277E-2"/>
    <n v="466.84999999999945"/>
    <x v="2"/>
    <s v="Mercado"/>
    <s v="Rendimento estável"/>
  </r>
  <r>
    <d v="2020-06-16T00:00:00"/>
    <x v="5"/>
    <x v="7"/>
    <x v="3"/>
    <s v="FUN-490"/>
    <n v="37191.160000000003"/>
    <n v="39232.949999999997"/>
    <n v="5.4899874056092722E-2"/>
    <n v="2041.7899999999936"/>
    <x v="0"/>
    <s v="Investimento"/>
    <s v="Aguardando rentabilidade"/>
  </r>
  <r>
    <d v="2023-02-23T00:00:00"/>
    <x v="2"/>
    <x v="1"/>
    <x v="3"/>
    <s v="FUN-957"/>
    <n v="45351.23"/>
    <n v="47909.04"/>
    <n v="5.6400013847474423E-2"/>
    <n v="2557.8099999999977"/>
    <x v="0"/>
    <s v="Investimento"/>
    <s v="Aguardando rentabilidade"/>
  </r>
  <r>
    <d v="2023-12-03T00:00:00"/>
    <x v="2"/>
    <x v="11"/>
    <x v="2"/>
    <s v="CRI-216"/>
    <n v="22103.81"/>
    <n v="20653.8"/>
    <n v="-6.5600002895428527E-2"/>
    <n v="-1450.010000000002"/>
    <x v="2"/>
    <s v="Cripto"/>
    <s v="Aguardando rentabilidade"/>
  </r>
  <r>
    <d v="2020-12-14T00:00:00"/>
    <x v="5"/>
    <x v="11"/>
    <x v="3"/>
    <s v="FUN-451"/>
    <n v="13139.97"/>
    <n v="12799.64"/>
    <n v="-2.5900363547253148E-2"/>
    <n v="-340.32999999999993"/>
    <x v="0"/>
    <s v="Investimento"/>
    <s v="Aguardando rentabilidade"/>
  </r>
  <r>
    <d v="2020-01-17T00:00:00"/>
    <x v="5"/>
    <x v="0"/>
    <x v="1"/>
    <s v="TES-262"/>
    <n v="25612.3"/>
    <n v="28432.21"/>
    <n v="0.11009983484497682"/>
    <n v="2819.91"/>
    <x v="2"/>
    <s v="Governo"/>
    <s v="Rendimento estável"/>
  </r>
  <r>
    <d v="2024-04-14T00:00:00"/>
    <x v="4"/>
    <x v="9"/>
    <x v="4"/>
    <s v="IMÓ-439"/>
    <n v="22080.44"/>
    <n v="21839.759999999998"/>
    <n v="-1.0900145105804065E-2"/>
    <n v="-240.68000000000029"/>
    <x v="0"/>
    <s v="Imobiliário"/>
    <s v="Aguardando rentabilidade"/>
  </r>
  <r>
    <d v="2020-02-27T00:00:00"/>
    <x v="5"/>
    <x v="1"/>
    <x v="3"/>
    <s v="FUN-854"/>
    <n v="14219.74"/>
    <n v="16058.35"/>
    <n v="0.12929983248638868"/>
    <n v="1838.6100000000006"/>
    <x v="2"/>
    <s v="Investimento"/>
    <s v="Rendimento estável"/>
  </r>
  <r>
    <d v="2020-12-17T00:00:00"/>
    <x v="5"/>
    <x v="11"/>
    <x v="2"/>
    <s v="CRI-109"/>
    <n v="15768.53"/>
    <n v="16457.61"/>
    <n v="4.3699698069509324E-2"/>
    <n v="689.07999999999993"/>
    <x v="0"/>
    <s v="Cripto"/>
    <s v="Aguardando rentabilidade"/>
  </r>
  <r>
    <d v="2020-09-21T00:00:00"/>
    <x v="5"/>
    <x v="3"/>
    <x v="1"/>
    <s v="TES-305"/>
    <n v="31285.42"/>
    <n v="33519.199999999997"/>
    <n v="7.1400032347336204E-2"/>
    <n v="2233.7799999999988"/>
    <x v="2"/>
    <s v="Governo"/>
    <s v="Rendimento estável"/>
  </r>
  <r>
    <d v="2023-07-03T00:00:00"/>
    <x v="2"/>
    <x v="2"/>
    <x v="0"/>
    <s v="REN-759"/>
    <n v="24212.33"/>
    <n v="27466.47"/>
    <n v="0.13440011762601944"/>
    <n v="3254.1399999999994"/>
    <x v="2"/>
    <s v="Banco"/>
    <s v="Rendimento estável"/>
  </r>
  <r>
    <d v="2020-04-02T00:00:00"/>
    <x v="5"/>
    <x v="9"/>
    <x v="2"/>
    <s v="CRI-232"/>
    <n v="35402"/>
    <n v="33090.25"/>
    <n v="-6.5299983051804983E-2"/>
    <n v="-2311.75"/>
    <x v="2"/>
    <s v="Cripto"/>
    <s v="Aguardando rentabilidade"/>
  </r>
  <r>
    <d v="2023-03-30T00:00:00"/>
    <x v="2"/>
    <x v="5"/>
    <x v="7"/>
    <s v="AÇÕ-505"/>
    <n v="15374.76"/>
    <n v="16962.97"/>
    <n v="0.10329982386716936"/>
    <n v="1588.2100000000009"/>
    <x v="2"/>
    <s v="Mercado"/>
    <s v="Rendimento estável"/>
  </r>
  <r>
    <d v="2023-11-21T00:00:00"/>
    <x v="2"/>
    <x v="8"/>
    <x v="0"/>
    <s v="REN-532"/>
    <n v="47283.83"/>
    <n v="48428.1"/>
    <n v="2.4200027789626957E-2"/>
    <n v="1144.2699999999968"/>
    <x v="0"/>
    <s v="Banco"/>
    <s v="Investimento de Longo Prazo"/>
  </r>
  <r>
    <d v="2024-07-13T00:00:00"/>
    <x v="4"/>
    <x v="2"/>
    <x v="4"/>
    <s v="IMÓ-822"/>
    <n v="13037.91"/>
    <n v="12984.45"/>
    <n v="-4.1003504396025991E-3"/>
    <n v="-53.459999999999127"/>
    <x v="0"/>
    <s v="Imobiliário"/>
    <s v="Aguardando rentabilidade"/>
  </r>
  <r>
    <d v="2024-12-14T00:00:00"/>
    <x v="4"/>
    <x v="11"/>
    <x v="2"/>
    <s v="CRI-652"/>
    <n v="5315.44"/>
    <n v="5447.26"/>
    <n v="2.4799452162003639E-2"/>
    <n v="131.82000000000062"/>
    <x v="0"/>
    <s v="Cripto"/>
    <s v="Aguardando rentabilidade"/>
  </r>
  <r>
    <d v="2025-07-19T00:00:00"/>
    <x v="3"/>
    <x v="2"/>
    <x v="2"/>
    <s v="CRI-981"/>
    <n v="44915.73"/>
    <n v="52865.81"/>
    <n v="0.17699990626891723"/>
    <n v="7950.0799999999945"/>
    <x v="1"/>
    <s v="Cripto"/>
    <s v="Aplicação de Curto Prazo"/>
  </r>
  <r>
    <d v="2021-04-09T00:00:00"/>
    <x v="1"/>
    <x v="9"/>
    <x v="5"/>
    <s v="ETF-230"/>
    <n v="49607.35"/>
    <n v="47394.86"/>
    <n v="-4.4600044146683872E-2"/>
    <n v="-2212.489999999998"/>
    <x v="0"/>
    <s v="Bolsa"/>
    <s v="Aguardando rentabilidade"/>
  </r>
  <r>
    <d v="2021-06-02T00:00:00"/>
    <x v="1"/>
    <x v="7"/>
    <x v="5"/>
    <s v="ETF-760"/>
    <n v="42293.48"/>
    <n v="42365.38"/>
    <n v="1.7000256304280038E-3"/>
    <n v="71.899999999994179"/>
    <x v="0"/>
    <s v="Bolsa"/>
    <s v="Aguardando rentabilidade"/>
  </r>
  <r>
    <d v="2025-07-01T00:00:00"/>
    <x v="3"/>
    <x v="2"/>
    <x v="6"/>
    <s v="POU-682"/>
    <n v="13169.68"/>
    <n v="15077.97"/>
    <n v="0.14490025573893967"/>
    <n v="1908.2899999999991"/>
    <x v="2"/>
    <s v="Banco"/>
    <s v="Rendimento estável"/>
  </r>
  <r>
    <d v="2022-08-01T00:00:00"/>
    <x v="0"/>
    <x v="10"/>
    <x v="3"/>
    <s v="FUN-569"/>
    <n v="40286.78"/>
    <n v="48231.33"/>
    <n v="0.19719992513673229"/>
    <n v="7944.5500000000029"/>
    <x v="1"/>
    <s v="Investimento"/>
    <s v="Aplicação de Curto Prazo"/>
  </r>
  <r>
    <d v="2023-08-01T00:00:00"/>
    <x v="2"/>
    <x v="10"/>
    <x v="1"/>
    <s v="TES-275"/>
    <n v="32418.53"/>
    <n v="38766.080000000002"/>
    <n v="0.19580005632581129"/>
    <n v="6347.5500000000029"/>
    <x v="1"/>
    <s v="Governo"/>
    <s v="Dividendos Recebidos"/>
  </r>
  <r>
    <d v="2024-07-23T00:00:00"/>
    <x v="4"/>
    <x v="2"/>
    <x v="0"/>
    <s v="REN-272"/>
    <n v="20205.88"/>
    <n v="20842.37"/>
    <n v="3.1500236564801824E-2"/>
    <n v="636.48999999999796"/>
    <x v="0"/>
    <s v="Banco"/>
    <s v="Investimento de Longo Prazo"/>
  </r>
  <r>
    <d v="2022-02-11T00:00:00"/>
    <x v="0"/>
    <x v="1"/>
    <x v="4"/>
    <s v="IMÓ-856"/>
    <n v="44969.84"/>
    <n v="51112.72"/>
    <n v="0.13659999679785395"/>
    <n v="6142.8800000000047"/>
    <x v="2"/>
    <s v="Imobiliário"/>
    <s v="Rendimento estável"/>
  </r>
  <r>
    <d v="2021-02-26T00:00:00"/>
    <x v="1"/>
    <x v="1"/>
    <x v="3"/>
    <s v="FUN-514"/>
    <n v="34013.58"/>
    <n v="40493.17"/>
    <n v="0.19050008849406608"/>
    <n v="6479.5899999999965"/>
    <x v="1"/>
    <s v="Investimento"/>
    <s v="Aplicação de Curto Prazo"/>
  </r>
  <r>
    <d v="2021-03-26T00:00:00"/>
    <x v="1"/>
    <x v="5"/>
    <x v="5"/>
    <s v="ETF-484"/>
    <n v="35143.96"/>
    <n v="35080.699999999997"/>
    <n v="-1.8000248122295279E-3"/>
    <n v="-63.260000000002037"/>
    <x v="0"/>
    <s v="Bolsa"/>
    <s v="Aguardando rentabilidade"/>
  </r>
  <r>
    <d v="2025-03-27T00:00:00"/>
    <x v="3"/>
    <x v="5"/>
    <x v="1"/>
    <s v="TES-621"/>
    <n v="16334.44"/>
    <n v="15661.46"/>
    <n v="-4.1200065628206502E-2"/>
    <n v="-672.98000000000138"/>
    <x v="0"/>
    <s v="Governo"/>
    <s v="Investimento de Longo Prazo"/>
  </r>
  <r>
    <d v="2021-11-21T00:00:00"/>
    <x v="1"/>
    <x v="8"/>
    <x v="2"/>
    <s v="CRI-155"/>
    <n v="48570.01"/>
    <n v="51343.360000000001"/>
    <n v="5.7100050010284092E-2"/>
    <n v="2773.3499999999985"/>
    <x v="0"/>
    <s v="Cripto"/>
    <s v="Aguardando rentabilidade"/>
  </r>
  <r>
    <d v="2022-11-06T00:00:00"/>
    <x v="0"/>
    <x v="8"/>
    <x v="2"/>
    <s v="CRI-391"/>
    <n v="9240.2199999999993"/>
    <n v="9109.93"/>
    <n v="-1.410031362889618E-2"/>
    <n v="-130.28999999999905"/>
    <x v="0"/>
    <s v="Cripto"/>
    <s v="Aguardando rentabilidade"/>
  </r>
  <r>
    <d v="2024-11-23T00:00:00"/>
    <x v="4"/>
    <x v="8"/>
    <x v="5"/>
    <s v="ETF-452"/>
    <n v="22128.91"/>
    <n v="22347.99"/>
    <n v="9.9001713143576312E-3"/>
    <n v="219.08000000000175"/>
    <x v="0"/>
    <s v="Bolsa"/>
    <s v="Aguardando rentabilidade"/>
  </r>
  <r>
    <d v="2020-01-29T00:00:00"/>
    <x v="5"/>
    <x v="0"/>
    <x v="1"/>
    <s v="TES-700"/>
    <n v="31072.05"/>
    <n v="31594.06"/>
    <n v="1.6799985839363738E-2"/>
    <n v="522.01000000000204"/>
    <x v="0"/>
    <s v="Governo"/>
    <s v="Investimento de Longo Prazo"/>
  </r>
  <r>
    <d v="2021-02-28T00:00:00"/>
    <x v="1"/>
    <x v="1"/>
    <x v="6"/>
    <s v="POU-255"/>
    <n v="23020.6"/>
    <n v="27231.07"/>
    <n v="0.18290009817294081"/>
    <n v="4210.4700000000012"/>
    <x v="1"/>
    <s v="Banco"/>
    <s v="Dividendos Recebidos"/>
  </r>
  <r>
    <d v="2025-05-30T00:00:00"/>
    <x v="3"/>
    <x v="4"/>
    <x v="5"/>
    <s v="ETF-592"/>
    <n v="43939.85"/>
    <n v="45442.59"/>
    <n v="3.4199934683436517E-2"/>
    <n v="1502.739999999998"/>
    <x v="0"/>
    <s v="Bolsa"/>
    <s v="Aguardando rentabilidade"/>
  </r>
  <r>
    <d v="2023-07-14T00:00:00"/>
    <x v="2"/>
    <x v="2"/>
    <x v="5"/>
    <s v="ETF-954"/>
    <n v="22508.17"/>
    <n v="20961.86"/>
    <n v="-6.8699943176188813E-2"/>
    <n v="-1546.3099999999977"/>
    <x v="2"/>
    <s v="Bolsa"/>
    <s v="Aguardando rentabilidade"/>
  </r>
  <r>
    <d v="2022-05-29T00:00:00"/>
    <x v="0"/>
    <x v="4"/>
    <x v="4"/>
    <s v="IMÓ-348"/>
    <n v="38853.230000000003"/>
    <n v="40896.910000000003"/>
    <n v="5.2600002625264361E-2"/>
    <n v="2043.6800000000003"/>
    <x v="0"/>
    <s v="Imobiliário"/>
    <s v="Aguardando rentabilidade"/>
  </r>
  <r>
    <d v="2022-07-05T00:00:00"/>
    <x v="0"/>
    <x v="2"/>
    <x v="2"/>
    <s v="CRI-304"/>
    <n v="14549.45"/>
    <n v="14798.25"/>
    <n v="1.7100302760585401E-2"/>
    <n v="248.79999999999927"/>
    <x v="0"/>
    <s v="Cripto"/>
    <s v="Aguardando rentabilidade"/>
  </r>
  <r>
    <d v="2022-07-20T00:00:00"/>
    <x v="0"/>
    <x v="2"/>
    <x v="6"/>
    <s v="POU-742"/>
    <n v="24518.66"/>
    <n v="28608.37"/>
    <n v="0.16679989852626526"/>
    <n v="4089.7099999999991"/>
    <x v="1"/>
    <s v="Banco"/>
    <s v="Dividendos Recebidos"/>
  </r>
  <r>
    <d v="2021-12-19T00:00:00"/>
    <x v="1"/>
    <x v="11"/>
    <x v="6"/>
    <s v="POU-100"/>
    <n v="10424.56"/>
    <n v="11513.93"/>
    <n v="0.1045003338270393"/>
    <n v="1089.3700000000008"/>
    <x v="2"/>
    <s v="Banco"/>
    <s v="Rendimento estável"/>
  </r>
  <r>
    <d v="2024-01-02T00:00:00"/>
    <x v="4"/>
    <x v="0"/>
    <x v="6"/>
    <s v="POU-622"/>
    <n v="8806.0499999999993"/>
    <n v="8438.84"/>
    <n v="-4.1699740519301975E-2"/>
    <n v="-367.20999999999913"/>
    <x v="0"/>
    <s v="Banco"/>
    <s v="Investimento de Longo Prazo"/>
  </r>
  <r>
    <d v="2025-01-25T00:00:00"/>
    <x v="3"/>
    <x v="0"/>
    <x v="2"/>
    <s v="CRI-354"/>
    <n v="31853.23"/>
    <n v="37723.78"/>
    <n v="0.18429999092713673"/>
    <n v="5870.5499999999993"/>
    <x v="1"/>
    <s v="Cripto"/>
    <s v="Aplicação de Curto Prazo"/>
  </r>
  <r>
    <d v="2023-09-20T00:00:00"/>
    <x v="2"/>
    <x v="3"/>
    <x v="1"/>
    <s v="TES-711"/>
    <n v="26132.78"/>
    <n v="26090.97"/>
    <n v="-1.599906324547089E-3"/>
    <n v="-41.809999999997672"/>
    <x v="0"/>
    <s v="Governo"/>
    <s v="Investimento de Longo Prazo"/>
  </r>
  <r>
    <d v="2024-11-21T00:00:00"/>
    <x v="4"/>
    <x v="8"/>
    <x v="7"/>
    <s v="AÇÕ-612"/>
    <n v="31691.759999999998"/>
    <n v="36546.94"/>
    <n v="0.15320007471973801"/>
    <n v="4855.1800000000039"/>
    <x v="1"/>
    <s v="Mercado"/>
    <s v="Aplicação de Curto Prazo"/>
  </r>
  <r>
    <d v="2022-11-02T00:00:00"/>
    <x v="0"/>
    <x v="8"/>
    <x v="3"/>
    <s v="FUN-882"/>
    <n v="10977.6"/>
    <n v="12390.42"/>
    <n v="0.12870026235242674"/>
    <n v="1412.8199999999997"/>
    <x v="2"/>
    <s v="Investimento"/>
    <s v="Rendimento estável"/>
  </r>
  <r>
    <d v="2020-01-20T00:00:00"/>
    <x v="5"/>
    <x v="0"/>
    <x v="4"/>
    <s v="IMÓ-992"/>
    <n v="40218.65"/>
    <n v="44916.19"/>
    <n v="0.11680004177166566"/>
    <n v="4697.5400000000009"/>
    <x v="2"/>
    <s v="Imobiliário"/>
    <s v="Rendimento estável"/>
  </r>
  <r>
    <d v="2023-12-23T00:00:00"/>
    <x v="2"/>
    <x v="11"/>
    <x v="2"/>
    <s v="CRI-722"/>
    <n v="1397.76"/>
    <n v="1316.41"/>
    <n v="-5.820026327838821E-2"/>
    <n v="-81.349999999999909"/>
    <x v="2"/>
    <s v="Cripto"/>
    <s v="Aguardando rentabilidade"/>
  </r>
  <r>
    <d v="2020-07-02T00:00:00"/>
    <x v="5"/>
    <x v="2"/>
    <x v="2"/>
    <s v="CRI-819"/>
    <n v="34203.14"/>
    <n v="38375.919999999998"/>
    <n v="0.12199990994978821"/>
    <n v="4172.7799999999988"/>
    <x v="2"/>
    <s v="Cripto"/>
    <s v="Rendimento estável"/>
  </r>
  <r>
    <d v="2025-03-03T00:00:00"/>
    <x v="3"/>
    <x v="5"/>
    <x v="5"/>
    <s v="ETF-898"/>
    <n v="16564.02"/>
    <n v="19767.5"/>
    <n v="0.1933999113741712"/>
    <n v="3203.4799999999996"/>
    <x v="1"/>
    <s v="Bolsa"/>
    <s v="Aplicação de Curto Prazo"/>
  </r>
  <r>
    <d v="2020-09-06T00:00:00"/>
    <x v="5"/>
    <x v="3"/>
    <x v="5"/>
    <s v="ETF-228"/>
    <n v="37954.04"/>
    <n v="41571.06"/>
    <n v="9.5299999683828032E-2"/>
    <n v="3617.0199999999968"/>
    <x v="2"/>
    <s v="Bolsa"/>
    <s v="Rendimento estável"/>
  </r>
  <r>
    <d v="2022-04-07T00:00:00"/>
    <x v="0"/>
    <x v="9"/>
    <x v="2"/>
    <s v="CRI-754"/>
    <n v="34031.99"/>
    <n v="36050.089999999997"/>
    <n v="5.9300087946664262E-2"/>
    <n v="2018.0999999999985"/>
    <x v="0"/>
    <s v="Cripto"/>
    <s v="Aguardando rentabilidade"/>
  </r>
  <r>
    <d v="2021-07-22T00:00:00"/>
    <x v="1"/>
    <x v="2"/>
    <x v="5"/>
    <s v="ETF-353"/>
    <n v="3968.38"/>
    <n v="3640.99"/>
    <n v="-8.2499659810804496E-2"/>
    <n v="-327.39000000000033"/>
    <x v="2"/>
    <s v="Bolsa"/>
    <s v="Aguardando rentabilidade"/>
  </r>
  <r>
    <d v="2020-10-03T00:00:00"/>
    <x v="5"/>
    <x v="6"/>
    <x v="6"/>
    <s v="POU-466"/>
    <n v="13347.06"/>
    <n v="12658.35"/>
    <n v="-5.160012766856515E-2"/>
    <n v="-688.70999999999913"/>
    <x v="0"/>
    <s v="Banco"/>
    <s v="Investimento de Longo Prazo"/>
  </r>
  <r>
    <d v="2021-01-01T00:00:00"/>
    <x v="1"/>
    <x v="0"/>
    <x v="0"/>
    <s v="REN-522"/>
    <n v="18771.03"/>
    <n v="21323.89"/>
    <n v="0.1359999957381135"/>
    <n v="2552.8600000000006"/>
    <x v="2"/>
    <s v="Banco"/>
    <s v="Rendimento estável"/>
  </r>
  <r>
    <d v="2025-03-06T00:00:00"/>
    <x v="3"/>
    <x v="5"/>
    <x v="3"/>
    <s v="FUN-292"/>
    <n v="23616.080000000002"/>
    <n v="24036.45"/>
    <n v="1.7800159891057234E-2"/>
    <n v="420.36999999999898"/>
    <x v="0"/>
    <s v="Investimento"/>
    <s v="Aguardando rentabilidade"/>
  </r>
  <r>
    <d v="2023-07-06T00:00:00"/>
    <x v="2"/>
    <x v="2"/>
    <x v="2"/>
    <s v="CRI-259"/>
    <n v="40207.379999999997"/>
    <n v="39459.519999999997"/>
    <n v="-1.8600067947725035E-2"/>
    <n v="-747.86000000000058"/>
    <x v="0"/>
    <s v="Cripto"/>
    <s v="Aguardando rentabilidade"/>
  </r>
  <r>
    <d v="2023-07-07T00:00:00"/>
    <x v="2"/>
    <x v="2"/>
    <x v="6"/>
    <s v="POU-651"/>
    <n v="24531.55"/>
    <n v="24578.16"/>
    <n v="1.9000022420108222E-3"/>
    <n v="46.610000000000582"/>
    <x v="0"/>
    <s v="Banco"/>
    <s v="Investimento de Longo Prazo"/>
  </r>
  <r>
    <d v="2020-06-22T00:00:00"/>
    <x v="5"/>
    <x v="7"/>
    <x v="2"/>
    <s v="CRI-542"/>
    <n v="5653.93"/>
    <n v="5793.58"/>
    <n v="2.469963370611232E-2"/>
    <n v="139.64999999999964"/>
    <x v="0"/>
    <s v="Cripto"/>
    <s v="Aguardando rentabilidade"/>
  </r>
  <r>
    <d v="2021-05-24T00:00:00"/>
    <x v="1"/>
    <x v="4"/>
    <x v="2"/>
    <s v="CRI-455"/>
    <n v="38868.31"/>
    <n v="42584.12"/>
    <n v="9.5599988782635648E-2"/>
    <n v="3715.8100000000049"/>
    <x v="2"/>
    <s v="Cripto"/>
    <s v="Rendimento estável"/>
  </r>
  <r>
    <d v="2022-05-04T00:00:00"/>
    <x v="0"/>
    <x v="4"/>
    <x v="3"/>
    <s v="FUN-289"/>
    <n v="10448.02"/>
    <n v="11528.35"/>
    <n v="0.10340045290878079"/>
    <n v="1080.33"/>
    <x v="2"/>
    <s v="Investimento"/>
    <s v="Rendimento estável"/>
  </r>
  <r>
    <d v="2023-01-16T00:00:00"/>
    <x v="2"/>
    <x v="0"/>
    <x v="7"/>
    <s v="AÇÕ-676"/>
    <n v="48461.83"/>
    <n v="56937.8"/>
    <n v="0.17489991607828265"/>
    <n v="8475.9700000000012"/>
    <x v="1"/>
    <s v="Mercado"/>
    <s v="Aplicação de Curto Prazo"/>
  </r>
  <r>
    <d v="2024-05-31T00:00:00"/>
    <x v="4"/>
    <x v="4"/>
    <x v="4"/>
    <s v="IMÓ-113"/>
    <n v="21473.27"/>
    <n v="24161.72"/>
    <n v="0.1251998414773344"/>
    <n v="2688.4500000000007"/>
    <x v="2"/>
    <s v="Imobiliário"/>
    <s v="Rendimento estável"/>
  </r>
  <r>
    <d v="2021-03-13T00:00:00"/>
    <x v="1"/>
    <x v="5"/>
    <x v="1"/>
    <s v="TES-729"/>
    <n v="7164.98"/>
    <n v="7895.81"/>
    <n v="0.10200028471817101"/>
    <n v="730.83000000000084"/>
    <x v="2"/>
    <s v="Governo"/>
    <s v="Rendimento estável"/>
  </r>
  <r>
    <d v="2022-02-18T00:00:00"/>
    <x v="0"/>
    <x v="1"/>
    <x v="1"/>
    <s v="TES-419"/>
    <n v="43880.58"/>
    <n v="50765.440000000002"/>
    <n v="0.15689993158704832"/>
    <n v="6884.8600000000006"/>
    <x v="1"/>
    <s v="Governo"/>
    <s v="Dividendos Recebidos"/>
  </r>
  <r>
    <d v="2022-12-10T00:00:00"/>
    <x v="0"/>
    <x v="11"/>
    <x v="6"/>
    <s v="POU-553"/>
    <n v="14993.72"/>
    <n v="17290.759999999998"/>
    <n v="0.15320013979185948"/>
    <n v="2297.0399999999991"/>
    <x v="1"/>
    <s v="Banco"/>
    <s v="Dividendos Recebidos"/>
  </r>
  <r>
    <d v="2024-02-09T00:00:00"/>
    <x v="4"/>
    <x v="1"/>
    <x v="3"/>
    <s v="FUN-949"/>
    <n v="31051.48"/>
    <n v="30821.7"/>
    <n v="-7.3999693412358713E-3"/>
    <n v="-229.77999999999884"/>
    <x v="0"/>
    <s v="Investimento"/>
    <s v="Aguardando rentabilidade"/>
  </r>
  <r>
    <d v="2024-02-02T00:00:00"/>
    <x v="4"/>
    <x v="1"/>
    <x v="2"/>
    <s v="CRI-475"/>
    <n v="12637.07"/>
    <n v="14099.18"/>
    <n v="0.11570007921139952"/>
    <n v="1462.1100000000006"/>
    <x v="2"/>
    <s v="Cripto"/>
    <s v="Rendimento estável"/>
  </r>
  <r>
    <d v="2024-09-25T00:00:00"/>
    <x v="4"/>
    <x v="3"/>
    <x v="4"/>
    <s v="IMÓ-957"/>
    <n v="20631.7"/>
    <n v="21875.79"/>
    <n v="6.0299926811653914E-2"/>
    <n v="1244.0900000000001"/>
    <x v="0"/>
    <s v="Imobiliário"/>
    <s v="Aguardando rentabilidade"/>
  </r>
  <r>
    <d v="2021-12-26T00:00:00"/>
    <x v="1"/>
    <x v="11"/>
    <x v="3"/>
    <s v="FUN-627"/>
    <n v="25179.53"/>
    <n v="27060.44"/>
    <n v="7.4699964614113129E-2"/>
    <n v="1880.9099999999999"/>
    <x v="2"/>
    <s v="Investimento"/>
    <s v="Rendimento estável"/>
  </r>
  <r>
    <d v="2023-05-22T00:00:00"/>
    <x v="2"/>
    <x v="4"/>
    <x v="6"/>
    <s v="POU-536"/>
    <n v="19618.79"/>
    <n v="23054.04"/>
    <n v="0.17509999342467092"/>
    <n v="3435.25"/>
    <x v="1"/>
    <s v="Banco"/>
    <s v="Dividendos Recebidos"/>
  </r>
  <r>
    <d v="2021-12-10T00:00:00"/>
    <x v="1"/>
    <x v="11"/>
    <x v="6"/>
    <s v="POU-185"/>
    <n v="37342.410000000003"/>
    <n v="41401.53"/>
    <n v="0.10870000088371358"/>
    <n v="4059.1199999999953"/>
    <x v="2"/>
    <s v="Banco"/>
    <s v="Rendimento estável"/>
  </r>
  <r>
    <d v="2022-08-21T00:00:00"/>
    <x v="0"/>
    <x v="10"/>
    <x v="1"/>
    <s v="TES-182"/>
    <n v="40696.25"/>
    <n v="41909"/>
    <n v="2.9800043001505051E-2"/>
    <n v="1212.75"/>
    <x v="0"/>
    <s v="Governo"/>
    <s v="Investimento de Longo Prazo"/>
  </r>
  <r>
    <d v="2020-12-09T00:00:00"/>
    <x v="5"/>
    <x v="11"/>
    <x v="1"/>
    <s v="TES-392"/>
    <n v="49931.02"/>
    <n v="57001.25"/>
    <n v="0.14159995129280362"/>
    <n v="7070.2300000000032"/>
    <x v="2"/>
    <s v="Governo"/>
    <s v="Rendimento estável"/>
  </r>
  <r>
    <d v="2021-05-23T00:00:00"/>
    <x v="1"/>
    <x v="4"/>
    <x v="6"/>
    <s v="POU-723"/>
    <n v="23305.25"/>
    <n v="25824.55"/>
    <n v="0.10810010619924693"/>
    <n v="2519.2999999999993"/>
    <x v="2"/>
    <s v="Banco"/>
    <s v="Rendimento estável"/>
  </r>
  <r>
    <d v="2023-01-15T00:00:00"/>
    <x v="2"/>
    <x v="0"/>
    <x v="0"/>
    <s v="REN-961"/>
    <n v="39097.81"/>
    <n v="46424.74"/>
    <n v="0.18740001038421336"/>
    <n v="7326.93"/>
    <x v="1"/>
    <s v="Banco"/>
    <s v="Dividendos Recebidos"/>
  </r>
  <r>
    <d v="2022-07-24T00:00:00"/>
    <x v="0"/>
    <x v="2"/>
    <x v="0"/>
    <s v="REN-682"/>
    <n v="43463.14"/>
    <n v="41190.019999999997"/>
    <n v="-5.2299948876220234E-2"/>
    <n v="-2273.1200000000026"/>
    <x v="0"/>
    <s v="Banco"/>
    <s v="Investimento de Longo Prazo"/>
  </r>
  <r>
    <d v="2024-01-24T00:00:00"/>
    <x v="4"/>
    <x v="0"/>
    <x v="3"/>
    <s v="FUN-595"/>
    <n v="38763.089999999997"/>
    <n v="43561.96"/>
    <n v="0.12379998601762664"/>
    <n v="4798.8700000000026"/>
    <x v="2"/>
    <s v="Investimento"/>
    <s v="Rendimento estável"/>
  </r>
  <r>
    <d v="2022-07-10T00:00:00"/>
    <x v="0"/>
    <x v="2"/>
    <x v="2"/>
    <s v="CRI-947"/>
    <n v="17289.11"/>
    <n v="16262.14"/>
    <n v="-5.9399818729824791E-2"/>
    <n v="-1026.9700000000012"/>
    <x v="2"/>
    <s v="Cripto"/>
    <s v="Aguardando rentabilidade"/>
  </r>
  <r>
    <d v="2021-02-20T00:00:00"/>
    <x v="1"/>
    <x v="1"/>
    <x v="4"/>
    <s v="IMÓ-754"/>
    <n v="25930.639999999999"/>
    <n v="23405"/>
    <n v="-9.7399832784690221E-2"/>
    <n v="-2525.6399999999994"/>
    <x v="2"/>
    <s v="Imobiliário"/>
    <s v="Aguardando rentabilidade"/>
  </r>
  <r>
    <d v="2020-09-03T00:00:00"/>
    <x v="5"/>
    <x v="3"/>
    <x v="5"/>
    <s v="ETF-591"/>
    <n v="27170.1"/>
    <n v="27566.78"/>
    <n v="1.459987265413084E-2"/>
    <n v="396.68000000000029"/>
    <x v="0"/>
    <s v="Bolsa"/>
    <s v="Aguardando rentabilidade"/>
  </r>
  <r>
    <d v="2023-08-14T00:00:00"/>
    <x v="2"/>
    <x v="10"/>
    <x v="2"/>
    <s v="CRI-377"/>
    <n v="35348.35"/>
    <n v="32842.15"/>
    <n v="-7.0900056155379171E-2"/>
    <n v="-2506.1999999999971"/>
    <x v="2"/>
    <s v="Cripto"/>
    <s v="Aguardando rentabilidade"/>
  </r>
  <r>
    <d v="2022-05-05T00:00:00"/>
    <x v="0"/>
    <x v="4"/>
    <x v="2"/>
    <s v="CRI-486"/>
    <n v="9754.3799999999992"/>
    <n v="9922.16"/>
    <n v="1.7200478144177352E-2"/>
    <n v="167.78000000000065"/>
    <x v="0"/>
    <s v="Cripto"/>
    <s v="Aguardando rentabilidade"/>
  </r>
  <r>
    <d v="2020-10-03T00:00:00"/>
    <x v="5"/>
    <x v="6"/>
    <x v="5"/>
    <s v="ETF-609"/>
    <n v="27387.16"/>
    <n v="32612.63"/>
    <n v="0.19079999532627703"/>
    <n v="5225.4700000000012"/>
    <x v="1"/>
    <s v="Bolsa"/>
    <s v="Aplicação de Curto Prazo"/>
  </r>
  <r>
    <d v="2024-08-25T00:00:00"/>
    <x v="4"/>
    <x v="10"/>
    <x v="0"/>
    <s v="REN-402"/>
    <n v="16632.16"/>
    <n v="16820.099999999999"/>
    <n v="1.1299795095766197E-2"/>
    <n v="187.93999999999869"/>
    <x v="0"/>
    <s v="Banco"/>
    <s v="Investimento de Longo Prazo"/>
  </r>
  <r>
    <d v="2023-10-24T00:00:00"/>
    <x v="2"/>
    <x v="6"/>
    <x v="3"/>
    <s v="FUN-377"/>
    <n v="33771.25"/>
    <n v="37469.199999999997"/>
    <n v="0.10949994447940177"/>
    <n v="3697.9499999999971"/>
    <x v="2"/>
    <s v="Investimento"/>
    <s v="Rendimento estável"/>
  </r>
  <r>
    <d v="2022-01-22T00:00:00"/>
    <x v="0"/>
    <x v="0"/>
    <x v="3"/>
    <s v="FUN-115"/>
    <n v="48328.66"/>
    <n v="48135.35"/>
    <n v="-3.999903990716998E-3"/>
    <n v="-193.31000000000495"/>
    <x v="0"/>
    <s v="Investimento"/>
    <s v="Aguardando rentabilidade"/>
  </r>
  <r>
    <d v="2022-12-20T00:00:00"/>
    <x v="0"/>
    <x v="11"/>
    <x v="4"/>
    <s v="IMÓ-544"/>
    <n v="7937.69"/>
    <n v="7376.5"/>
    <n v="-7.0699410029870111E-2"/>
    <n v="-561.1899999999996"/>
    <x v="2"/>
    <s v="Imobiliário"/>
    <s v="Aguardando rentabilidade"/>
  </r>
  <r>
    <d v="2024-11-29T00:00:00"/>
    <x v="4"/>
    <x v="8"/>
    <x v="3"/>
    <s v="FUN-446"/>
    <n v="41982.18"/>
    <n v="39631.18"/>
    <n v="-5.5999950455169312E-2"/>
    <n v="-2351"/>
    <x v="2"/>
    <s v="Investimento"/>
    <s v="Aguardando rentabilidade"/>
  </r>
  <r>
    <d v="2020-02-09T00:00:00"/>
    <x v="5"/>
    <x v="1"/>
    <x v="6"/>
    <s v="POU-924"/>
    <n v="12435.59"/>
    <n v="11542.71"/>
    <n v="-7.1800372961797629E-2"/>
    <n v="-892.88000000000102"/>
    <x v="0"/>
    <s v="Banco"/>
    <s v="Investimento de Longo Prazo"/>
  </r>
  <r>
    <d v="2023-01-13T00:00:00"/>
    <x v="2"/>
    <x v="0"/>
    <x v="2"/>
    <s v="CRI-628"/>
    <n v="5558.7"/>
    <n v="6542.59"/>
    <n v="0.17700001798981782"/>
    <n v="983.89000000000033"/>
    <x v="1"/>
    <s v="Cripto"/>
    <s v="Aplicação de Curto Prazo"/>
  </r>
  <r>
    <d v="2023-05-12T00:00:00"/>
    <x v="2"/>
    <x v="4"/>
    <x v="0"/>
    <s v="REN-253"/>
    <n v="43891.11"/>
    <n v="47810.59"/>
    <n v="8.9300088332238486E-2"/>
    <n v="3919.4799999999959"/>
    <x v="2"/>
    <s v="Banco"/>
    <s v="Rendimento estável"/>
  </r>
  <r>
    <d v="2020-05-21T00:00:00"/>
    <x v="5"/>
    <x v="4"/>
    <x v="2"/>
    <s v="CRI-591"/>
    <n v="34274.61"/>
    <n v="40207.54"/>
    <n v="0.17309985438200465"/>
    <n v="5932.93"/>
    <x v="1"/>
    <s v="Cripto"/>
    <s v="Aplicação de Curto Prazo"/>
  </r>
  <r>
    <d v="2021-11-05T00:00:00"/>
    <x v="1"/>
    <x v="8"/>
    <x v="5"/>
    <s v="ETF-895"/>
    <n v="33427.08"/>
    <n v="37127.46"/>
    <n v="0.11070006713120013"/>
    <n v="3700.3799999999974"/>
    <x v="2"/>
    <s v="Bolsa"/>
    <s v="Rendimento estável"/>
  </r>
  <r>
    <d v="2024-04-29T00:00:00"/>
    <x v="4"/>
    <x v="9"/>
    <x v="4"/>
    <s v="IMÓ-784"/>
    <n v="21606.49"/>
    <n v="24968.46"/>
    <n v="0.15560000722005274"/>
    <n v="3361.9699999999975"/>
    <x v="1"/>
    <s v="Imobiliário"/>
    <s v="Aplicação de Curto Prazo"/>
  </r>
  <r>
    <d v="2021-11-17T00:00:00"/>
    <x v="1"/>
    <x v="8"/>
    <x v="5"/>
    <s v="ETF-926"/>
    <n v="9098.17"/>
    <n v="10688.53"/>
    <n v="0.17479998725018334"/>
    <n v="1590.3600000000006"/>
    <x v="1"/>
    <s v="Bolsa"/>
    <s v="Aplicação de Curto Prazo"/>
  </r>
  <r>
    <d v="2025-07-01T00:00:00"/>
    <x v="3"/>
    <x v="2"/>
    <x v="6"/>
    <s v="POU-849"/>
    <n v="5078.49"/>
    <n v="5874.8"/>
    <n v="0.15680054504390092"/>
    <n v="796.3100000000004"/>
    <x v="1"/>
    <s v="Banco"/>
    <s v="Dividendos Recebidos"/>
  </r>
  <r>
    <d v="2020-01-03T00:00:00"/>
    <x v="5"/>
    <x v="0"/>
    <x v="3"/>
    <s v="FUN-793"/>
    <n v="23566.799999999999"/>
    <n v="21752.16"/>
    <n v="-7.6999847242731276E-2"/>
    <n v="-1814.6399999999994"/>
    <x v="2"/>
    <s v="Investimento"/>
    <s v="Aguardando rentabilidade"/>
  </r>
  <r>
    <d v="2020-03-08T00:00:00"/>
    <x v="5"/>
    <x v="5"/>
    <x v="0"/>
    <s v="REN-876"/>
    <n v="49845.17"/>
    <n v="57865.26"/>
    <n v="0.16090004307338113"/>
    <n v="8020.0900000000038"/>
    <x v="1"/>
    <s v="Banco"/>
    <s v="Dividendos Recebidos"/>
  </r>
  <r>
    <d v="2021-11-26T00:00:00"/>
    <x v="1"/>
    <x v="8"/>
    <x v="7"/>
    <s v="AÇÕ-147"/>
    <n v="5791.04"/>
    <n v="5928.29"/>
    <n v="2.370040614466486E-2"/>
    <n v="137.25"/>
    <x v="0"/>
    <s v="Mercado"/>
    <s v="Aguardando rentabilidade"/>
  </r>
  <r>
    <d v="2020-03-23T00:00:00"/>
    <x v="5"/>
    <x v="5"/>
    <x v="6"/>
    <s v="POU-108"/>
    <n v="41669.589999999997"/>
    <n v="43573.89"/>
    <n v="4.5699993688442894E-2"/>
    <n v="1904.3000000000029"/>
    <x v="0"/>
    <s v="Banco"/>
    <s v="Investimento de Longo Prazo"/>
  </r>
  <r>
    <d v="2021-04-28T00:00:00"/>
    <x v="1"/>
    <x v="9"/>
    <x v="5"/>
    <s v="ETF-932"/>
    <n v="29805.14"/>
    <n v="28520.54"/>
    <n v="-4.3099948532367191E-2"/>
    <n v="-1284.5999999999985"/>
    <x v="0"/>
    <s v="Bolsa"/>
    <s v="Aguardando rentabilidade"/>
  </r>
  <r>
    <d v="2022-07-19T00:00:00"/>
    <x v="0"/>
    <x v="2"/>
    <x v="1"/>
    <s v="TES-586"/>
    <n v="25451.59"/>
    <n v="26581.64"/>
    <n v="4.4399976582995375E-2"/>
    <n v="1130.0499999999993"/>
    <x v="0"/>
    <s v="Governo"/>
    <s v="Investimento de Longo Prazo"/>
  </r>
  <r>
    <d v="2023-06-30T00:00:00"/>
    <x v="2"/>
    <x v="7"/>
    <x v="4"/>
    <s v="IMÓ-314"/>
    <n v="27060.06"/>
    <n v="31368.02"/>
    <n v="0.15919994264609905"/>
    <n v="4307.9599999999991"/>
    <x v="1"/>
    <s v="Imobiliário"/>
    <s v="Aplicação de Curto Prazo"/>
  </r>
  <r>
    <d v="2021-10-18T00:00:00"/>
    <x v="1"/>
    <x v="6"/>
    <x v="6"/>
    <s v="POU-642"/>
    <n v="19863.91"/>
    <n v="19359.37"/>
    <n v="-2.5399833164769719E-2"/>
    <n v="-504.54000000000087"/>
    <x v="0"/>
    <s v="Banco"/>
    <s v="Investimento de Longo Prazo"/>
  </r>
  <r>
    <d v="2022-09-23T00:00:00"/>
    <x v="0"/>
    <x v="3"/>
    <x v="7"/>
    <s v="AÇÕ-701"/>
    <n v="40287.03"/>
    <n v="41995.199999999997"/>
    <n v="4.239999821282428E-2"/>
    <n v="1708.1699999999983"/>
    <x v="0"/>
    <s v="Mercado"/>
    <s v="Aguardando rentabilidade"/>
  </r>
  <r>
    <d v="2020-01-30T00:00:00"/>
    <x v="5"/>
    <x v="0"/>
    <x v="6"/>
    <s v="POU-266"/>
    <n v="2249.81"/>
    <n v="2246.89"/>
    <n v="-1.2978873771563257E-3"/>
    <n v="-2.9200000000000728"/>
    <x v="0"/>
    <s v="Banco"/>
    <s v="Investimento de Longo Prazo"/>
  </r>
  <r>
    <d v="2021-11-04T00:00:00"/>
    <x v="1"/>
    <x v="8"/>
    <x v="4"/>
    <s v="IMÓ-826"/>
    <n v="15984.84"/>
    <n v="14408.73"/>
    <n v="-9.8600298783097021E-2"/>
    <n v="-1576.1100000000006"/>
    <x v="2"/>
    <s v="Imobiliário"/>
    <s v="Aguardando rentabilidade"/>
  </r>
  <r>
    <d v="2024-03-17T00:00:00"/>
    <x v="4"/>
    <x v="5"/>
    <x v="4"/>
    <s v="IMÓ-869"/>
    <n v="40111.15"/>
    <n v="37708.49"/>
    <n v="-5.990005272848082E-2"/>
    <n v="-2402.6600000000035"/>
    <x v="2"/>
    <s v="Imobiliário"/>
    <s v="Aguardando rentabilidade"/>
  </r>
  <r>
    <d v="2024-04-20T00:00:00"/>
    <x v="4"/>
    <x v="9"/>
    <x v="3"/>
    <s v="FUN-934"/>
    <n v="34812.480000000003"/>
    <n v="40953.4"/>
    <n v="0.17639995771631317"/>
    <n v="6140.9199999999983"/>
    <x v="1"/>
    <s v="Investimento"/>
    <s v="Aplicação de Curto Prazo"/>
  </r>
  <r>
    <d v="2020-06-24T00:00:00"/>
    <x v="5"/>
    <x v="7"/>
    <x v="3"/>
    <s v="FUN-257"/>
    <n v="25561.79"/>
    <n v="28511.62"/>
    <n v="0.11539997785757562"/>
    <n v="2949.8299999999981"/>
    <x v="2"/>
    <s v="Investimento"/>
    <s v="Rendimento estável"/>
  </r>
  <r>
    <d v="2023-08-21T00:00:00"/>
    <x v="2"/>
    <x v="10"/>
    <x v="7"/>
    <s v="AÇÕ-506"/>
    <n v="10843.07"/>
    <n v="12467.36"/>
    <n v="0.1497998260640207"/>
    <n v="1624.2900000000009"/>
    <x v="2"/>
    <s v="Mercado"/>
    <s v="Rendimento estável"/>
  </r>
  <r>
    <d v="2022-08-06T00:00:00"/>
    <x v="0"/>
    <x v="10"/>
    <x v="5"/>
    <s v="ETF-592"/>
    <n v="34010.589999999997"/>
    <n v="39901.22"/>
    <n v="0.17319987686188346"/>
    <n v="5890.6300000000047"/>
    <x v="1"/>
    <s v="Bolsa"/>
    <s v="Aplicação de Curto Prazo"/>
  </r>
  <r>
    <d v="2023-01-25T00:00:00"/>
    <x v="2"/>
    <x v="0"/>
    <x v="2"/>
    <s v="CRI-110"/>
    <n v="37834.980000000003"/>
    <n v="35269.769999999997"/>
    <n v="-6.7799956548146884E-2"/>
    <n v="-2565.2100000000064"/>
    <x v="2"/>
    <s v="Cripto"/>
    <s v="Aguardando rentabilidade"/>
  </r>
  <r>
    <d v="2020-11-05T00:00:00"/>
    <x v="5"/>
    <x v="8"/>
    <x v="7"/>
    <s v="AÇÕ-488"/>
    <n v="18267.52"/>
    <n v="20276.95"/>
    <n v="0.11000015327751114"/>
    <n v="2009.4300000000003"/>
    <x v="2"/>
    <s v="Mercado"/>
    <s v="Rendimento estável"/>
  </r>
  <r>
    <d v="2020-02-16T00:00:00"/>
    <x v="5"/>
    <x v="1"/>
    <x v="0"/>
    <s v="REN-975"/>
    <n v="7309.68"/>
    <n v="8468.26"/>
    <n v="0.15849941447505225"/>
    <n v="1158.58"/>
    <x v="1"/>
    <s v="Banco"/>
    <s v="Dividendos Recebidos"/>
  </r>
  <r>
    <d v="2020-04-19T00:00:00"/>
    <x v="5"/>
    <x v="9"/>
    <x v="0"/>
    <s v="REN-272"/>
    <n v="17576.939999999999"/>
    <n v="20635.330000000002"/>
    <n v="0.17400013881824727"/>
    <n v="3058.3900000000031"/>
    <x v="1"/>
    <s v="Banco"/>
    <s v="Dividendos Recebidos"/>
  </r>
  <r>
    <d v="2022-05-29T00:00:00"/>
    <x v="0"/>
    <x v="4"/>
    <x v="7"/>
    <s v="AÇÕ-434"/>
    <n v="11888.77"/>
    <n v="12278.72"/>
    <n v="3.2799860708887373E-2"/>
    <n v="389.94999999999891"/>
    <x v="0"/>
    <s v="Mercado"/>
    <s v="Aguardando rentabilidade"/>
  </r>
  <r>
    <d v="2024-12-02T00:00:00"/>
    <x v="4"/>
    <x v="11"/>
    <x v="7"/>
    <s v="AÇÕ-561"/>
    <n v="3777.6"/>
    <n v="3715.27"/>
    <n v="-1.6499894112664105E-2"/>
    <n v="-62.329999999999927"/>
    <x v="0"/>
    <s v="Mercado"/>
    <s v="Aguardando rentabilidade"/>
  </r>
  <r>
    <d v="2023-02-04T00:00:00"/>
    <x v="2"/>
    <x v="1"/>
    <x v="5"/>
    <s v="ETF-403"/>
    <n v="42106.58"/>
    <n v="39820.19"/>
    <n v="-5.4300064265490083E-2"/>
    <n v="-2286.3899999999994"/>
    <x v="2"/>
    <s v="Bolsa"/>
    <s v="Aguardando rentabilidade"/>
  </r>
  <r>
    <d v="2020-10-27T00:00:00"/>
    <x v="5"/>
    <x v="6"/>
    <x v="3"/>
    <s v="FUN-766"/>
    <n v="43357.56"/>
    <n v="42390.69"/>
    <n v="-2.2299917246265597E-2"/>
    <n v="-966.86999999999534"/>
    <x v="0"/>
    <s v="Investimento"/>
    <s v="Aguardando rentabilidade"/>
  </r>
  <r>
    <d v="2020-12-15T00:00:00"/>
    <x v="5"/>
    <x v="11"/>
    <x v="4"/>
    <s v="IMÓ-113"/>
    <n v="9835.14"/>
    <n v="11358.6"/>
    <n v="0.15489967605951729"/>
    <n v="1523.4600000000009"/>
    <x v="1"/>
    <s v="Imobiliário"/>
    <s v="Aplicação de Curto Prazo"/>
  </r>
  <r>
    <d v="2021-02-22T00:00:00"/>
    <x v="1"/>
    <x v="1"/>
    <x v="7"/>
    <s v="AÇÕ-478"/>
    <n v="10543.37"/>
    <n v="12284.08"/>
    <n v="0.16509996329446838"/>
    <n v="1740.7099999999991"/>
    <x v="1"/>
    <s v="Mercado"/>
    <s v="Aplicação de Curto Prazo"/>
  </r>
  <r>
    <d v="2023-11-23T00:00:00"/>
    <x v="2"/>
    <x v="8"/>
    <x v="0"/>
    <s v="REN-342"/>
    <n v="8704.68"/>
    <n v="8427.8700000000008"/>
    <n v="-3.1800135099739391E-2"/>
    <n v="-276.80999999999949"/>
    <x v="0"/>
    <s v="Banco"/>
    <s v="Investimento de Longo Prazo"/>
  </r>
  <r>
    <d v="2020-05-16T00:00:00"/>
    <x v="5"/>
    <x v="4"/>
    <x v="6"/>
    <s v="POU-881"/>
    <n v="44707.78"/>
    <n v="48051.92"/>
    <n v="7.4799956517635172E-2"/>
    <n v="3344.1399999999994"/>
    <x v="2"/>
    <s v="Banco"/>
    <s v="Rendimento estável"/>
  </r>
  <r>
    <d v="2022-08-31T00:00:00"/>
    <x v="0"/>
    <x v="10"/>
    <x v="6"/>
    <s v="POU-126"/>
    <n v="36424.07"/>
    <n v="34548.230000000003"/>
    <n v="-5.1500010844477195E-2"/>
    <n v="-1875.8399999999965"/>
    <x v="0"/>
    <s v="Banco"/>
    <s v="Investimento de Longo Prazo"/>
  </r>
  <r>
    <d v="2024-07-05T00:00:00"/>
    <x v="4"/>
    <x v="2"/>
    <x v="5"/>
    <s v="ETF-670"/>
    <n v="29420.41"/>
    <n v="31353.33"/>
    <n v="6.5699968151361657E-2"/>
    <n v="1932.9200000000019"/>
    <x v="0"/>
    <s v="Bolsa"/>
    <s v="Aguardando rentabilidade"/>
  </r>
  <r>
    <d v="2020-12-23T00:00:00"/>
    <x v="5"/>
    <x v="11"/>
    <x v="1"/>
    <s v="TES-276"/>
    <n v="20194.560000000001"/>
    <n v="23058.15"/>
    <n v="0.14180006892945426"/>
    <n v="2863.59"/>
    <x v="2"/>
    <s v="Governo"/>
    <s v="Rendimento estável"/>
  </r>
  <r>
    <d v="2024-12-28T00:00:00"/>
    <x v="4"/>
    <x v="11"/>
    <x v="6"/>
    <s v="POU-214"/>
    <n v="25336.09"/>
    <n v="25353.83"/>
    <n v="7.0018696649726145E-4"/>
    <n v="17.740000000001601"/>
    <x v="0"/>
    <s v="Banco"/>
    <s v="Investimento de Longo Prazo"/>
  </r>
  <r>
    <d v="2022-02-07T00:00:00"/>
    <x v="0"/>
    <x v="1"/>
    <x v="0"/>
    <s v="REN-234"/>
    <n v="29742.15"/>
    <n v="29739.18"/>
    <n v="-9.9858281933255122E-5"/>
    <n v="-2.9700000000011642"/>
    <x v="0"/>
    <s v="Banco"/>
    <s v="Investimento de Longo Prazo"/>
  </r>
  <r>
    <d v="2020-03-21T00:00:00"/>
    <x v="5"/>
    <x v="5"/>
    <x v="3"/>
    <s v="FUN-145"/>
    <n v="2179.3200000000002"/>
    <n v="2168.86"/>
    <n v="-4.7996622799772572E-3"/>
    <n v="-10.460000000000036"/>
    <x v="0"/>
    <s v="Investimento"/>
    <s v="Aguardando rentabilidade"/>
  </r>
  <r>
    <d v="2024-12-08T00:00:00"/>
    <x v="4"/>
    <x v="11"/>
    <x v="1"/>
    <s v="TES-454"/>
    <n v="14730.08"/>
    <n v="13498.65"/>
    <n v="-8.3599681739678286E-2"/>
    <n v="-1231.4300000000003"/>
    <x v="0"/>
    <s v="Governo"/>
    <s v="Investimento de Longo Prazo"/>
  </r>
  <r>
    <d v="2023-07-11T00:00:00"/>
    <x v="2"/>
    <x v="2"/>
    <x v="0"/>
    <s v="REN-726"/>
    <n v="1023.86"/>
    <n v="959.05"/>
    <n v="-6.3299669876741016E-2"/>
    <n v="-64.810000000000059"/>
    <x v="0"/>
    <s v="Banco"/>
    <s v="Investimento de Longo Prazo"/>
  </r>
  <r>
    <d v="2020-05-30T00:00:00"/>
    <x v="5"/>
    <x v="4"/>
    <x v="3"/>
    <s v="FUN-123"/>
    <n v="48148.94"/>
    <n v="45077.04"/>
    <n v="-6.3799950736194849E-2"/>
    <n v="-3071.9000000000015"/>
    <x v="2"/>
    <s v="Investimento"/>
    <s v="Aguardando rentabilidade"/>
  </r>
  <r>
    <d v="2021-08-03T00:00:00"/>
    <x v="1"/>
    <x v="10"/>
    <x v="6"/>
    <s v="POU-385"/>
    <n v="18654.59"/>
    <n v="16904.79"/>
    <n v="-9.3799970945488448E-2"/>
    <n v="-1749.7999999999993"/>
    <x v="0"/>
    <s v="Banco"/>
    <s v="Investimento de Longo Prazo"/>
  </r>
  <r>
    <d v="2024-09-15T00:00:00"/>
    <x v="4"/>
    <x v="3"/>
    <x v="1"/>
    <s v="TES-580"/>
    <n v="6303.43"/>
    <n v="7559.7"/>
    <n v="0.19929942904101408"/>
    <n v="1256.2699999999995"/>
    <x v="1"/>
    <s v="Governo"/>
    <s v="Dividendos Recebidos"/>
  </r>
  <r>
    <d v="2022-11-24T00:00:00"/>
    <x v="0"/>
    <x v="8"/>
    <x v="7"/>
    <s v="AÇÕ-229"/>
    <n v="29984.59"/>
    <n v="31996.560000000001"/>
    <n v="6.7100133768712572E-2"/>
    <n v="2011.9700000000012"/>
    <x v="0"/>
    <s v="Mercado"/>
    <s v="Aguardando rentabilidade"/>
  </r>
  <r>
    <d v="2025-07-15T00:00:00"/>
    <x v="3"/>
    <x v="2"/>
    <x v="7"/>
    <s v="AÇÕ-293"/>
    <n v="40010.550000000003"/>
    <n v="44415.71"/>
    <n v="0.11009996113525047"/>
    <n v="4405.1599999999962"/>
    <x v="2"/>
    <s v="Mercado"/>
    <s v="Rendimento estável"/>
  </r>
  <r>
    <d v="2021-01-21T00:00:00"/>
    <x v="1"/>
    <x v="0"/>
    <x v="1"/>
    <s v="TES-561"/>
    <n v="13745.91"/>
    <n v="15642.85"/>
    <n v="0.13800032155019207"/>
    <n v="1896.9400000000005"/>
    <x v="2"/>
    <s v="Governo"/>
    <s v="Rendimento estável"/>
  </r>
  <r>
    <d v="2020-07-06T00:00:00"/>
    <x v="5"/>
    <x v="2"/>
    <x v="0"/>
    <s v="REN-960"/>
    <n v="32270.9"/>
    <n v="35249.5"/>
    <n v="9.2299873880183028E-2"/>
    <n v="2978.5999999999985"/>
    <x v="2"/>
    <s v="Banco"/>
    <s v="Rendimento estável"/>
  </r>
  <r>
    <d v="2022-05-02T00:00:00"/>
    <x v="0"/>
    <x v="4"/>
    <x v="3"/>
    <s v="FUN-145"/>
    <n v="7759.6"/>
    <n v="8734.98"/>
    <n v="0.12569977833908955"/>
    <n v="975.3799999999992"/>
    <x v="2"/>
    <s v="Investimento"/>
    <s v="Rendimento estável"/>
  </r>
  <r>
    <d v="2023-11-30T00:00:00"/>
    <x v="2"/>
    <x v="8"/>
    <x v="6"/>
    <s v="POU-109"/>
    <n v="34188.120000000003"/>
    <n v="32034.27"/>
    <n v="-6.2999954370114589E-2"/>
    <n v="-2153.8500000000022"/>
    <x v="0"/>
    <s v="Banco"/>
    <s v="Investimento de Longo Prazo"/>
  </r>
  <r>
    <d v="2024-11-26T00:00:00"/>
    <x v="4"/>
    <x v="8"/>
    <x v="6"/>
    <s v="POU-668"/>
    <n v="49703.57"/>
    <n v="58530.92"/>
    <n v="0.1775999188790664"/>
    <n v="8827.3499999999985"/>
    <x v="1"/>
    <s v="Banco"/>
    <s v="Dividendos Recebidos"/>
  </r>
  <r>
    <d v="2025-06-25T00:00:00"/>
    <x v="3"/>
    <x v="7"/>
    <x v="7"/>
    <s v="AÇÕ-761"/>
    <n v="28011.41"/>
    <n v="26092.63"/>
    <n v="-6.8499943415915115E-2"/>
    <n v="-1918.7799999999988"/>
    <x v="2"/>
    <s v="Mercado"/>
    <s v="Aguardando rentabilidade"/>
  </r>
  <r>
    <d v="2020-05-22T00:00:00"/>
    <x v="5"/>
    <x v="4"/>
    <x v="3"/>
    <s v="FUN-608"/>
    <n v="1232.21"/>
    <n v="1196.72"/>
    <n v="-2.8801908765551332E-2"/>
    <n v="-35.490000000000009"/>
    <x v="0"/>
    <s v="Investimento"/>
    <s v="Aguardando rentabilidade"/>
  </r>
  <r>
    <d v="2020-08-27T00:00:00"/>
    <x v="5"/>
    <x v="10"/>
    <x v="4"/>
    <s v="IMÓ-613"/>
    <n v="24071.1"/>
    <n v="24470.68"/>
    <n v="1.6599989198665694E-2"/>
    <n v="399.58000000000175"/>
    <x v="0"/>
    <s v="Imobiliário"/>
    <s v="Aguardando rentabilidade"/>
  </r>
  <r>
    <d v="2022-09-13T00:00:00"/>
    <x v="0"/>
    <x v="3"/>
    <x v="4"/>
    <s v="IMÓ-733"/>
    <n v="40465.800000000003"/>
    <n v="39049.5"/>
    <n v="-3.4999925863321686E-2"/>
    <n v="-1416.3000000000029"/>
    <x v="0"/>
    <s v="Imobiliário"/>
    <s v="Aguardando rentabilidade"/>
  </r>
  <r>
    <d v="2022-04-11T00:00:00"/>
    <x v="0"/>
    <x v="9"/>
    <x v="0"/>
    <s v="REN-137"/>
    <n v="49038.77"/>
    <n v="51731"/>
    <n v="5.4900031138627729E-2"/>
    <n v="2692.2300000000032"/>
    <x v="0"/>
    <s v="Banco"/>
    <s v="Investimento de Longo Prazo"/>
  </r>
  <r>
    <d v="2025-01-24T00:00:00"/>
    <x v="3"/>
    <x v="0"/>
    <x v="0"/>
    <s v="REN-160"/>
    <n v="15759.29"/>
    <n v="18365.88"/>
    <n v="0.16540021790321771"/>
    <n v="2606.59"/>
    <x v="1"/>
    <s v="Banco"/>
    <s v="Dividendos Recebidos"/>
  </r>
  <r>
    <d v="2020-02-16T00:00:00"/>
    <x v="5"/>
    <x v="1"/>
    <x v="1"/>
    <s v="TES-337"/>
    <n v="37425.64"/>
    <n v="34255.69"/>
    <n v="-8.4699954362837809E-2"/>
    <n v="-3169.9499999999971"/>
    <x v="0"/>
    <s v="Governo"/>
    <s v="Investimento de Longo Prazo"/>
  </r>
  <r>
    <d v="2020-03-17T00:00:00"/>
    <x v="5"/>
    <x v="5"/>
    <x v="0"/>
    <s v="REN-137"/>
    <n v="24327.66"/>
    <n v="22325.49"/>
    <n v="-8.2300147239808441E-2"/>
    <n v="-2002.1699999999983"/>
    <x v="0"/>
    <s v="Banco"/>
    <s v="Investimento de Longo Prazo"/>
  </r>
  <r>
    <d v="2025-02-15T00:00:00"/>
    <x v="3"/>
    <x v="1"/>
    <x v="0"/>
    <s v="REN-890"/>
    <n v="3825.47"/>
    <n v="3739.78"/>
    <n v="-2.2399861977743806E-2"/>
    <n v="-85.6899999999996"/>
    <x v="0"/>
    <s v="Banco"/>
    <s v="Investimento de Longo Prazo"/>
  </r>
  <r>
    <d v="2025-09-15T00:00:00"/>
    <x v="3"/>
    <x v="3"/>
    <x v="1"/>
    <s v="TES-162"/>
    <n v="40282.129999999997"/>
    <n v="37418.07"/>
    <n v="-7.1100013827471331E-2"/>
    <n v="-2864.0599999999977"/>
    <x v="0"/>
    <s v="Governo"/>
    <s v="Investimento de Longo Prazo"/>
  </r>
  <r>
    <d v="2023-03-06T00:00:00"/>
    <x v="2"/>
    <x v="5"/>
    <x v="5"/>
    <s v="ETF-522"/>
    <n v="37310.75"/>
    <n v="34284.85"/>
    <n v="-8.1099951086483157E-2"/>
    <n v="-3025.9000000000015"/>
    <x v="2"/>
    <s v="Bolsa"/>
    <s v="Aguardando rentabilidade"/>
  </r>
  <r>
    <d v="2023-03-22T00:00:00"/>
    <x v="2"/>
    <x v="5"/>
    <x v="0"/>
    <s v="REN-213"/>
    <n v="11187.22"/>
    <n v="11944.59"/>
    <n v="6.7699571475308501E-2"/>
    <n v="757.3700000000008"/>
    <x v="0"/>
    <s v="Banco"/>
    <s v="Investimento de Longo Prazo"/>
  </r>
  <r>
    <d v="2023-08-08T00:00:00"/>
    <x v="2"/>
    <x v="10"/>
    <x v="3"/>
    <s v="FUN-205"/>
    <n v="49934"/>
    <n v="57059.58"/>
    <n v="0.14269996395241721"/>
    <n v="7125.5800000000017"/>
    <x v="2"/>
    <s v="Investimento"/>
    <s v="Rendimento estável"/>
  </r>
  <r>
    <d v="2020-07-09T00:00:00"/>
    <x v="5"/>
    <x v="2"/>
    <x v="5"/>
    <s v="ETF-281"/>
    <n v="16344.79"/>
    <n v="18789.97"/>
    <n v="0.14959996426996003"/>
    <n v="2445.1800000000003"/>
    <x v="2"/>
    <s v="Bolsa"/>
    <s v="Rendimento estável"/>
  </r>
  <r>
    <d v="2025-02-21T00:00:00"/>
    <x v="3"/>
    <x v="1"/>
    <x v="7"/>
    <s v="AÇÕ-698"/>
    <n v="18297.599999999999"/>
    <n v="19437.54"/>
    <n v="6.2299973767051549E-2"/>
    <n v="1139.9400000000023"/>
    <x v="0"/>
    <s v="Mercado"/>
    <s v="Aguardando rentabilidade"/>
  </r>
  <r>
    <d v="2024-04-08T00:00:00"/>
    <x v="4"/>
    <x v="9"/>
    <x v="3"/>
    <s v="FUN-567"/>
    <n v="5893.98"/>
    <n v="5390.63"/>
    <n v="-8.5400696982344607E-2"/>
    <n v="-503.34999999999945"/>
    <x v="2"/>
    <s v="Investimento"/>
    <s v="Aguardando rentabilidade"/>
  </r>
  <r>
    <d v="2024-08-19T00:00:00"/>
    <x v="4"/>
    <x v="10"/>
    <x v="2"/>
    <s v="CRI-417"/>
    <n v="28237.86"/>
    <n v="30126.97"/>
    <n v="6.6899899638287061E-2"/>
    <n v="1889.1100000000006"/>
    <x v="0"/>
    <s v="Cripto"/>
    <s v="Aguardando rentabilidade"/>
  </r>
  <r>
    <d v="2021-07-20T00:00:00"/>
    <x v="1"/>
    <x v="2"/>
    <x v="4"/>
    <s v="IMÓ-728"/>
    <n v="9855.7199999999993"/>
    <n v="9216.08"/>
    <n v="-6.490038272191169E-2"/>
    <n v="-639.63999999999942"/>
    <x v="2"/>
    <s v="Imobiliário"/>
    <s v="Aguardando rentabilidade"/>
  </r>
  <r>
    <d v="2021-05-18T00:00:00"/>
    <x v="1"/>
    <x v="4"/>
    <x v="3"/>
    <s v="FUN-240"/>
    <n v="36408.14"/>
    <n v="33437.24"/>
    <n v="-8.1599883981988683E-2"/>
    <n v="-2970.9000000000015"/>
    <x v="2"/>
    <s v="Investimento"/>
    <s v="Aguardando rentabilidade"/>
  </r>
  <r>
    <d v="2025-05-28T00:00:00"/>
    <x v="3"/>
    <x v="4"/>
    <x v="0"/>
    <s v="REN-469"/>
    <n v="41656.01"/>
    <n v="41681"/>
    <n v="5.9991343385979508E-4"/>
    <n v="24.989999999997963"/>
    <x v="0"/>
    <s v="Banco"/>
    <s v="Investimento de Longo Prazo"/>
  </r>
  <r>
    <d v="2020-04-06T00:00:00"/>
    <x v="5"/>
    <x v="9"/>
    <x v="0"/>
    <s v="REN-351"/>
    <n v="48666.91"/>
    <n v="51509.06"/>
    <n v="5.8400050465500973E-2"/>
    <n v="2842.1499999999942"/>
    <x v="0"/>
    <s v="Banco"/>
    <s v="Investimento de Longo Prazo"/>
  </r>
  <r>
    <d v="2025-06-07T00:00:00"/>
    <x v="3"/>
    <x v="7"/>
    <x v="3"/>
    <s v="FUN-796"/>
    <n v="34641.56"/>
    <n v="37111.5"/>
    <n v="7.1299906817129555E-2"/>
    <n v="2469.9400000000023"/>
    <x v="2"/>
    <s v="Investimento"/>
    <s v="Rendimento estável"/>
  </r>
  <r>
    <d v="2024-02-03T00:00:00"/>
    <x v="4"/>
    <x v="1"/>
    <x v="3"/>
    <s v="FUN-442"/>
    <n v="23465.84"/>
    <n v="27267.31"/>
    <n v="0.16200016705133935"/>
    <n v="3801.4700000000012"/>
    <x v="1"/>
    <s v="Investimento"/>
    <s v="Aplicação de Curto Prazo"/>
  </r>
  <r>
    <d v="2021-10-20T00:00:00"/>
    <x v="1"/>
    <x v="6"/>
    <x v="5"/>
    <s v="ETF-369"/>
    <n v="41734.58"/>
    <n v="38909.15"/>
    <n v="-6.7699974457632026E-2"/>
    <n v="-2825.4300000000003"/>
    <x v="2"/>
    <s v="Bolsa"/>
    <s v="Aguardando rentabilidade"/>
  </r>
  <r>
    <d v="2021-08-30T00:00:00"/>
    <x v="1"/>
    <x v="10"/>
    <x v="2"/>
    <s v="CRI-956"/>
    <n v="29502.9"/>
    <n v="35261.870000000003"/>
    <n v="0.19520013286829432"/>
    <n v="5758.9700000000012"/>
    <x v="1"/>
    <s v="Cripto"/>
    <s v="Aplicação de Curto Prazo"/>
  </r>
  <r>
    <d v="2021-03-06T00:00:00"/>
    <x v="1"/>
    <x v="5"/>
    <x v="3"/>
    <s v="FUN-781"/>
    <n v="2545.9899999999998"/>
    <n v="2299.0300000000002"/>
    <n v="-9.6999595442244319E-2"/>
    <n v="-246.95999999999958"/>
    <x v="2"/>
    <s v="Investimento"/>
    <s v="Aguardando rentabilidade"/>
  </r>
  <r>
    <d v="2020-12-29T00:00:00"/>
    <x v="5"/>
    <x v="11"/>
    <x v="4"/>
    <s v="IMÓ-703"/>
    <n v="7305.47"/>
    <n v="7340.54"/>
    <n v="4.800512492693791E-3"/>
    <n v="35.069999999999709"/>
    <x v="0"/>
    <s v="Imobiliário"/>
    <s v="Aguardando rentabilidade"/>
  </r>
  <r>
    <d v="2025-07-20T00:00:00"/>
    <x v="3"/>
    <x v="2"/>
    <x v="0"/>
    <s v="REN-546"/>
    <n v="13065.09"/>
    <n v="15321.43"/>
    <n v="0.17269992016893876"/>
    <n v="2256.34"/>
    <x v="1"/>
    <s v="Banco"/>
    <s v="Dividendos Recebidos"/>
  </r>
  <r>
    <d v="2021-10-05T00:00:00"/>
    <x v="1"/>
    <x v="6"/>
    <x v="5"/>
    <s v="ETF-946"/>
    <n v="21656.29"/>
    <n v="25320.53"/>
    <n v="0.16919980292099884"/>
    <n v="3664.239999999998"/>
    <x v="1"/>
    <s v="Bolsa"/>
    <s v="Aplicação de Curto Prazo"/>
  </r>
  <r>
    <d v="2023-11-09T00:00:00"/>
    <x v="2"/>
    <x v="8"/>
    <x v="5"/>
    <s v="ETF-811"/>
    <n v="9733.82"/>
    <n v="11314.59"/>
    <n v="0.16239975672449258"/>
    <n v="1580.7700000000004"/>
    <x v="1"/>
    <s v="Bolsa"/>
    <s v="Aplicação de Curto Prazo"/>
  </r>
  <r>
    <d v="2024-08-15T00:00:00"/>
    <x v="4"/>
    <x v="10"/>
    <x v="6"/>
    <s v="POU-914"/>
    <n v="32525.040000000001"/>
    <n v="33032.43"/>
    <n v="1.5599980814781455E-2"/>
    <n v="507.38999999999942"/>
    <x v="0"/>
    <s v="Banco"/>
    <s v="Investimento de Longo Prazo"/>
  </r>
  <r>
    <d v="2025-08-19T00:00:00"/>
    <x v="3"/>
    <x v="10"/>
    <x v="4"/>
    <s v="IMÓ-677"/>
    <n v="26881.42"/>
    <n v="29609.88"/>
    <n v="0.10149984636228306"/>
    <n v="2728.4600000000028"/>
    <x v="2"/>
    <s v="Imobiliário"/>
    <s v="Rendimento estável"/>
  </r>
  <r>
    <d v="2021-11-05T00:00:00"/>
    <x v="1"/>
    <x v="8"/>
    <x v="4"/>
    <s v="IMÓ-452"/>
    <n v="47127.24"/>
    <n v="52702.39"/>
    <n v="0.1182999471218769"/>
    <n v="5575.1500000000015"/>
    <x v="2"/>
    <s v="Imobiliário"/>
    <s v="Rendimento estável"/>
  </r>
  <r>
    <d v="2020-05-06T00:00:00"/>
    <x v="5"/>
    <x v="4"/>
    <x v="5"/>
    <s v="ETF-877"/>
    <n v="8407.0300000000007"/>
    <n v="9751.31"/>
    <n v="0.15989951266975361"/>
    <n v="1344.2799999999988"/>
    <x v="1"/>
    <s v="Bolsa"/>
    <s v="Aplicação de Curto Prazo"/>
  </r>
  <r>
    <d v="2021-10-12T00:00:00"/>
    <x v="1"/>
    <x v="6"/>
    <x v="0"/>
    <s v="REN-196"/>
    <n v="15603.1"/>
    <n v="14958.69"/>
    <n v="-4.130012625696175E-2"/>
    <n v="-644.40999999999985"/>
    <x v="0"/>
    <s v="Banco"/>
    <s v="Investimento de Longo Prazo"/>
  </r>
  <r>
    <d v="2020-02-05T00:00:00"/>
    <x v="5"/>
    <x v="1"/>
    <x v="4"/>
    <s v="IMÓ-352"/>
    <n v="10854.56"/>
    <n v="10887.12"/>
    <n v="2.9996609719787179E-3"/>
    <n v="32.56000000000131"/>
    <x v="0"/>
    <s v="Imobiliário"/>
    <s v="Aguardando rentabilidade"/>
  </r>
  <r>
    <d v="2024-02-26T00:00:00"/>
    <x v="4"/>
    <x v="1"/>
    <x v="3"/>
    <s v="FUN-385"/>
    <n v="41514.9"/>
    <n v="41045.78"/>
    <n v="-1.1300039263011655E-2"/>
    <n v="-469.12000000000262"/>
    <x v="0"/>
    <s v="Investimento"/>
    <s v="Aguardando rentabilidade"/>
  </r>
  <r>
    <d v="2020-09-25T00:00:00"/>
    <x v="5"/>
    <x v="3"/>
    <x v="5"/>
    <s v="ETF-804"/>
    <n v="2575.7600000000002"/>
    <n v="2926.06"/>
    <n v="0.1359986955306394"/>
    <n v="350.29999999999973"/>
    <x v="2"/>
    <s v="Bolsa"/>
    <s v="Rendimento estável"/>
  </r>
  <r>
    <d v="2024-11-16T00:00:00"/>
    <x v="4"/>
    <x v="8"/>
    <x v="0"/>
    <s v="REN-335"/>
    <n v="49842.559999999998"/>
    <n v="53605.67"/>
    <n v="7.5499934192786264E-2"/>
    <n v="3763.1100000000006"/>
    <x v="2"/>
    <s v="Banco"/>
    <s v="Rendimento estável"/>
  </r>
  <r>
    <d v="2024-08-07T00:00:00"/>
    <x v="4"/>
    <x v="10"/>
    <x v="4"/>
    <s v="IMÓ-707"/>
    <n v="33038.1"/>
    <n v="37227.33"/>
    <n v="0.12679996731046891"/>
    <n v="4189.2300000000032"/>
    <x v="2"/>
    <s v="Imobiliário"/>
    <s v="Rendimento estável"/>
  </r>
  <r>
    <d v="2021-08-09T00:00:00"/>
    <x v="1"/>
    <x v="10"/>
    <x v="1"/>
    <s v="TES-676"/>
    <n v="5168.05"/>
    <n v="5908.11"/>
    <n v="0.14319907895627934"/>
    <n v="740.05999999999949"/>
    <x v="2"/>
    <s v="Governo"/>
    <s v="Rendimento estável"/>
  </r>
  <r>
    <d v="2025-03-23T00:00:00"/>
    <x v="3"/>
    <x v="5"/>
    <x v="6"/>
    <s v="POU-233"/>
    <n v="16333.21"/>
    <n v="15116.39"/>
    <n v="-7.4499746222573507E-2"/>
    <n v="-1216.8199999999997"/>
    <x v="0"/>
    <s v="Banco"/>
    <s v="Investimento de Longo Prazo"/>
  </r>
  <r>
    <d v="2025-08-09T00:00:00"/>
    <x v="3"/>
    <x v="10"/>
    <x v="2"/>
    <s v="CRI-824"/>
    <n v="9811.68"/>
    <n v="11685.71"/>
    <n v="0.19099991031097618"/>
    <n v="1874.0299999999988"/>
    <x v="1"/>
    <s v="Cripto"/>
    <s v="Aplicação de Curto Prazo"/>
  </r>
  <r>
    <d v="2020-04-16T00:00:00"/>
    <x v="5"/>
    <x v="9"/>
    <x v="4"/>
    <s v="IMÓ-232"/>
    <n v="48999.7"/>
    <n v="55717.56"/>
    <n v="0.13710002306136571"/>
    <n v="6717.8600000000006"/>
    <x v="2"/>
    <s v="Imobiliário"/>
    <s v="Rendimento estável"/>
  </r>
  <r>
    <d v="2021-02-07T00:00:00"/>
    <x v="1"/>
    <x v="1"/>
    <x v="6"/>
    <s v="POU-782"/>
    <n v="33481.9"/>
    <n v="33743.06"/>
    <n v="7.8000352429221818E-3"/>
    <n v="261.15999999999622"/>
    <x v="0"/>
    <s v="Banco"/>
    <s v="Investimento de Longo Prazo"/>
  </r>
  <r>
    <d v="2020-05-13T00:00:00"/>
    <x v="5"/>
    <x v="4"/>
    <x v="5"/>
    <s v="ETF-409"/>
    <n v="11962.38"/>
    <n v="11542.5"/>
    <n v="-3.5100038621077009E-2"/>
    <n v="-419.8799999999992"/>
    <x v="0"/>
    <s v="Bolsa"/>
    <s v="Aguardando rentabilidade"/>
  </r>
  <r>
    <d v="2021-12-12T00:00:00"/>
    <x v="1"/>
    <x v="11"/>
    <x v="4"/>
    <s v="IMÓ-108"/>
    <n v="25286.16"/>
    <n v="29969.16"/>
    <n v="0.18520012528592716"/>
    <n v="4683"/>
    <x v="1"/>
    <s v="Imobiliário"/>
    <s v="Aplicação de Curto Prazo"/>
  </r>
  <r>
    <d v="2020-11-25T00:00:00"/>
    <x v="5"/>
    <x v="8"/>
    <x v="4"/>
    <s v="IMÓ-124"/>
    <n v="39383.129999999997"/>
    <n v="41352.29"/>
    <n v="5.0000088870539333E-2"/>
    <n v="1969.1600000000035"/>
    <x v="0"/>
    <s v="Imobiliário"/>
    <s v="Aguardando rentabilidade"/>
  </r>
  <r>
    <d v="2022-05-24T00:00:00"/>
    <x v="0"/>
    <x v="4"/>
    <x v="0"/>
    <s v="REN-685"/>
    <n v="26761.5"/>
    <n v="25889.08"/>
    <n v="-3.2599816901145239E-2"/>
    <n v="-872.41999999999825"/>
    <x v="0"/>
    <s v="Banco"/>
    <s v="Investimento de Longo Prazo"/>
  </r>
  <r>
    <d v="2025-02-14T00:00:00"/>
    <x v="3"/>
    <x v="1"/>
    <x v="4"/>
    <s v="IMÓ-670"/>
    <n v="34773.42"/>
    <n v="38737.589999999997"/>
    <n v="0.1140000034509116"/>
    <n v="3964.1699999999983"/>
    <x v="2"/>
    <s v="Imobiliário"/>
    <s v="Rendimento estável"/>
  </r>
  <r>
    <d v="2020-01-02T00:00:00"/>
    <x v="5"/>
    <x v="0"/>
    <x v="0"/>
    <s v="REN-569"/>
    <n v="15170.87"/>
    <n v="14195.38"/>
    <n v="-6.4300201636425705E-2"/>
    <n v="-975.4900000000016"/>
    <x v="0"/>
    <s v="Banco"/>
    <s v="Investimento de Longo Prazo"/>
  </r>
  <r>
    <d v="2023-03-11T00:00:00"/>
    <x v="2"/>
    <x v="5"/>
    <x v="1"/>
    <s v="TES-646"/>
    <n v="48915.48"/>
    <n v="44156"/>
    <n v="-9.7300077603245494E-2"/>
    <n v="-4759.4800000000032"/>
    <x v="0"/>
    <s v="Governo"/>
    <s v="Investimento de Longo Prazo"/>
  </r>
  <r>
    <d v="2020-06-27T00:00:00"/>
    <x v="5"/>
    <x v="7"/>
    <x v="4"/>
    <s v="IMÓ-194"/>
    <n v="45811.839999999997"/>
    <n v="54108.36"/>
    <n v="0.1810999077967618"/>
    <n v="8296.5200000000041"/>
    <x v="1"/>
    <s v="Imobiliário"/>
    <s v="Aplicação de Curto Prazo"/>
  </r>
  <r>
    <d v="2020-03-29T00:00:00"/>
    <x v="5"/>
    <x v="5"/>
    <x v="1"/>
    <s v="TES-695"/>
    <n v="21342.68"/>
    <n v="20967.05"/>
    <n v="-1.7599945273976885E-2"/>
    <n v="-375.63000000000102"/>
    <x v="0"/>
    <s v="Governo"/>
    <s v="Investimento de Longo Prazo"/>
  </r>
  <r>
    <d v="2022-07-20T00:00:00"/>
    <x v="0"/>
    <x v="2"/>
    <x v="4"/>
    <s v="IMÓ-530"/>
    <n v="22076.63"/>
    <n v="23692.639999999999"/>
    <n v="7.3200030982989633E-2"/>
    <n v="1616.0099999999984"/>
    <x v="2"/>
    <s v="Imobiliário"/>
    <s v="Rendimento estável"/>
  </r>
  <r>
    <d v="2023-03-13T00:00:00"/>
    <x v="2"/>
    <x v="5"/>
    <x v="0"/>
    <s v="REN-522"/>
    <n v="25408.29"/>
    <n v="29247.48"/>
    <n v="0.15109989692340564"/>
    <n v="3839.1899999999987"/>
    <x v="1"/>
    <s v="Banco"/>
    <s v="Dividendos Recebidos"/>
  </r>
  <r>
    <d v="2021-10-20T00:00:00"/>
    <x v="1"/>
    <x v="6"/>
    <x v="4"/>
    <s v="IMÓ-374"/>
    <n v="48076"/>
    <n v="55508.55"/>
    <n v="0.1546000083201598"/>
    <n v="7432.5500000000029"/>
    <x v="1"/>
    <s v="Imobiliário"/>
    <s v="Aplicação de Curto Prazo"/>
  </r>
  <r>
    <d v="2025-06-13T00:00:00"/>
    <x v="3"/>
    <x v="7"/>
    <x v="7"/>
    <s v="AÇÕ-141"/>
    <n v="44163.79"/>
    <n v="43708.9"/>
    <n v="-1.0300067091162227E-2"/>
    <n v="-454.88999999999942"/>
    <x v="0"/>
    <s v="Mercado"/>
    <s v="Aguardando rentabilidade"/>
  </r>
  <r>
    <d v="2021-07-12T00:00:00"/>
    <x v="1"/>
    <x v="2"/>
    <x v="1"/>
    <s v="TES-583"/>
    <n v="34067.81"/>
    <n v="36520.69"/>
    <n v="7.1999931900524422E-2"/>
    <n v="2452.8800000000047"/>
    <x v="2"/>
    <s v="Governo"/>
    <s v="Rendimento estável"/>
  </r>
  <r>
    <d v="2022-10-22T00:00:00"/>
    <x v="0"/>
    <x v="6"/>
    <x v="4"/>
    <s v="IMÓ-537"/>
    <n v="29696.19"/>
    <n v="28143.08"/>
    <n v="-5.2299975182001364E-2"/>
    <n v="-1553.1099999999969"/>
    <x v="2"/>
    <s v="Imobiliário"/>
    <s v="Aguardando rentabilidade"/>
  </r>
  <r>
    <d v="2025-06-18T00:00:00"/>
    <x v="3"/>
    <x v="7"/>
    <x v="3"/>
    <s v="FUN-499"/>
    <n v="29050.41"/>
    <n v="31467.4"/>
    <n v="8.3199858452944433E-2"/>
    <n v="2416.9900000000016"/>
    <x v="2"/>
    <s v="Investimento"/>
    <s v="Rendimento estável"/>
  </r>
  <r>
    <d v="2022-07-01T00:00:00"/>
    <x v="0"/>
    <x v="2"/>
    <x v="5"/>
    <s v="ETF-194"/>
    <n v="15568.97"/>
    <n v="15573.64"/>
    <n v="2.9995561684556353E-4"/>
    <n v="4.6700000000000728"/>
    <x v="0"/>
    <s v="Bolsa"/>
    <s v="Aguardando rentabilidade"/>
  </r>
  <r>
    <d v="2021-11-27T00:00:00"/>
    <x v="1"/>
    <x v="8"/>
    <x v="0"/>
    <s v="REN-393"/>
    <n v="29994.73"/>
    <n v="34850.879999999997"/>
    <n v="0.16190010711881714"/>
    <n v="4856.1499999999978"/>
    <x v="1"/>
    <s v="Banco"/>
    <s v="Dividendos Recebidos"/>
  </r>
  <r>
    <d v="2023-11-26T00:00:00"/>
    <x v="2"/>
    <x v="8"/>
    <x v="6"/>
    <s v="POU-648"/>
    <n v="38556.080000000002"/>
    <n v="42438.68"/>
    <n v="0.10070007116906071"/>
    <n v="3882.5999999999985"/>
    <x v="2"/>
    <s v="Banco"/>
    <s v="Rendimento estável"/>
  </r>
  <r>
    <d v="2023-05-22T00:00:00"/>
    <x v="2"/>
    <x v="4"/>
    <x v="0"/>
    <s v="REN-995"/>
    <n v="47204.85"/>
    <n v="48309.440000000002"/>
    <n v="2.3399926066919052E-2"/>
    <n v="1104.5900000000038"/>
    <x v="0"/>
    <s v="Banco"/>
    <s v="Investimento de Longo Prazo"/>
  </r>
  <r>
    <d v="2025-03-05T00:00:00"/>
    <x v="3"/>
    <x v="5"/>
    <x v="0"/>
    <s v="REN-241"/>
    <n v="16862.22"/>
    <n v="17293.89"/>
    <n v="2.5599832050583981E-2"/>
    <n v="431.66999999999825"/>
    <x v="0"/>
    <s v="Banco"/>
    <s v="Investimento de Longo Prazo"/>
  </r>
  <r>
    <d v="2024-03-02T00:00:00"/>
    <x v="4"/>
    <x v="5"/>
    <x v="6"/>
    <s v="POU-827"/>
    <n v="34652.339999999997"/>
    <n v="40654.129999999997"/>
    <n v="0.17320013597927303"/>
    <n v="6001.7900000000009"/>
    <x v="1"/>
    <s v="Banco"/>
    <s v="Dividendos Recebidos"/>
  </r>
  <r>
    <d v="2021-05-22T00:00:00"/>
    <x v="1"/>
    <x v="4"/>
    <x v="7"/>
    <s v="AÇÕ-166"/>
    <n v="37560.36"/>
    <n v="41834.730000000003"/>
    <n v="0.11380002747577506"/>
    <n v="4274.3700000000026"/>
    <x v="2"/>
    <s v="Mercado"/>
    <s v="Rendimento estável"/>
  </r>
  <r>
    <d v="2020-08-03T00:00:00"/>
    <x v="5"/>
    <x v="10"/>
    <x v="6"/>
    <s v="POU-740"/>
    <n v="22133.919999999998"/>
    <n v="24635.05"/>
    <n v="0.11299986626860499"/>
    <n v="2501.130000000001"/>
    <x v="2"/>
    <s v="Banco"/>
    <s v="Rendimento estável"/>
  </r>
  <r>
    <d v="2024-11-26T00:00:00"/>
    <x v="4"/>
    <x v="8"/>
    <x v="3"/>
    <s v="FUN-860"/>
    <n v="25315.1"/>
    <n v="29950.29"/>
    <n v="0.18309980999482534"/>
    <n v="4635.1900000000023"/>
    <x v="1"/>
    <s v="Investimento"/>
    <s v="Aplicação de Curto Prazo"/>
  </r>
  <r>
    <d v="2024-03-28T00:00:00"/>
    <x v="4"/>
    <x v="5"/>
    <x v="4"/>
    <s v="IMÓ-859"/>
    <n v="34593.75"/>
    <n v="31950.79"/>
    <n v="-7.6399927732610631E-2"/>
    <n v="-2642.9599999999991"/>
    <x v="2"/>
    <s v="Imobiliário"/>
    <s v="Aguardando rentabilidade"/>
  </r>
  <r>
    <d v="2022-06-17T00:00:00"/>
    <x v="0"/>
    <x v="7"/>
    <x v="3"/>
    <s v="FUN-988"/>
    <n v="1069.99"/>
    <n v="1163.94"/>
    <n v="8.7804558921111456E-2"/>
    <n v="93.950000000000045"/>
    <x v="2"/>
    <s v="Investimento"/>
    <s v="Rendimento estável"/>
  </r>
  <r>
    <d v="2020-11-18T00:00:00"/>
    <x v="5"/>
    <x v="8"/>
    <x v="7"/>
    <s v="AÇÕ-289"/>
    <n v="12430.1"/>
    <n v="13031.72"/>
    <n v="4.8400254221607146E-2"/>
    <n v="601.61999999999898"/>
    <x v="0"/>
    <s v="Mercado"/>
    <s v="Aguardando rentabilidade"/>
  </r>
  <r>
    <d v="2020-07-29T00:00:00"/>
    <x v="5"/>
    <x v="2"/>
    <x v="5"/>
    <s v="ETF-501"/>
    <n v="32590.53"/>
    <n v="36022.31"/>
    <n v="0.10529991380931819"/>
    <n v="3431.7799999999988"/>
    <x v="2"/>
    <s v="Bolsa"/>
    <s v="Rendimento estável"/>
  </r>
  <r>
    <d v="2021-03-12T00:00:00"/>
    <x v="1"/>
    <x v="5"/>
    <x v="6"/>
    <s v="POU-951"/>
    <n v="617.82000000000005"/>
    <n v="556.41"/>
    <n v="-9.9397882878508426E-2"/>
    <n v="-61.410000000000082"/>
    <x v="0"/>
    <s v="Banco"/>
    <s v="Investimento de Longo Prazo"/>
  </r>
  <r>
    <d v="2020-11-14T00:00:00"/>
    <x v="5"/>
    <x v="8"/>
    <x v="2"/>
    <s v="CRI-679"/>
    <n v="36794.160000000003"/>
    <n v="37743.449999999997"/>
    <n v="2.5800018263767769E-2"/>
    <n v="949.2899999999936"/>
    <x v="0"/>
    <s v="Cripto"/>
    <s v="Aguardando rentabilidade"/>
  </r>
  <r>
    <d v="2021-04-16T00:00:00"/>
    <x v="1"/>
    <x v="9"/>
    <x v="3"/>
    <s v="FUN-750"/>
    <n v="16980.32"/>
    <n v="15976.78"/>
    <n v="-5.9100181857585671E-2"/>
    <n v="-1003.5399999999991"/>
    <x v="2"/>
    <s v="Investimento"/>
    <s v="Aguardando rentabilidade"/>
  </r>
  <r>
    <d v="2025-05-13T00:00:00"/>
    <x v="3"/>
    <x v="4"/>
    <x v="6"/>
    <s v="POU-324"/>
    <n v="35806.910000000003"/>
    <n v="37411.06"/>
    <n v="4.4800012064710251E-2"/>
    <n v="1604.1499999999942"/>
    <x v="0"/>
    <s v="Banco"/>
    <s v="Investimento de Longo Prazo"/>
  </r>
  <r>
    <d v="2022-05-06T00:00:00"/>
    <x v="0"/>
    <x v="4"/>
    <x v="4"/>
    <s v="IMÓ-488"/>
    <n v="47968.63"/>
    <n v="56881.2"/>
    <n v="0.18579996968852353"/>
    <n v="8912.57"/>
    <x v="1"/>
    <s v="Imobiliário"/>
    <s v="Aplicação de Curto Prazo"/>
  </r>
  <r>
    <d v="2022-11-22T00:00:00"/>
    <x v="0"/>
    <x v="8"/>
    <x v="4"/>
    <s v="IMÓ-530"/>
    <n v="37962.19"/>
    <n v="41477.49"/>
    <n v="9.2600031768451593E-2"/>
    <n v="3515.2999999999956"/>
    <x v="2"/>
    <s v="Imobiliário"/>
    <s v="Rendimento estável"/>
  </r>
  <r>
    <d v="2022-09-10T00:00:00"/>
    <x v="0"/>
    <x v="3"/>
    <x v="3"/>
    <s v="FUN-945"/>
    <n v="40123.33"/>
    <n v="42586.9"/>
    <n v="6.1399938639190708E-2"/>
    <n v="2463.5699999999997"/>
    <x v="0"/>
    <s v="Investimento"/>
    <s v="Aguardando rentabilidade"/>
  </r>
  <r>
    <d v="2022-03-14T00:00:00"/>
    <x v="0"/>
    <x v="5"/>
    <x v="4"/>
    <s v="IMÓ-913"/>
    <n v="49669.42"/>
    <n v="51159.5"/>
    <n v="2.9999947653908617E-2"/>
    <n v="1490.0800000000017"/>
    <x v="0"/>
    <s v="Imobiliário"/>
    <s v="Aguardando rentabilidade"/>
  </r>
  <r>
    <d v="2022-11-26T00:00:00"/>
    <x v="0"/>
    <x v="8"/>
    <x v="3"/>
    <s v="FUN-801"/>
    <n v="4696.79"/>
    <n v="4285.3500000000004"/>
    <n v="-8.7600254642000094E-2"/>
    <n v="-411.4399999999996"/>
    <x v="2"/>
    <s v="Investimento"/>
    <s v="Aguardando rentabilidade"/>
  </r>
  <r>
    <d v="2025-08-10T00:00:00"/>
    <x v="3"/>
    <x v="10"/>
    <x v="4"/>
    <s v="IMÓ-344"/>
    <n v="14899.87"/>
    <n v="16668.48"/>
    <n v="0.11869969335302917"/>
    <n v="1768.6099999999988"/>
    <x v="2"/>
    <s v="Imobiliário"/>
    <s v="Rendimento estável"/>
  </r>
  <r>
    <d v="2025-02-21T00:00:00"/>
    <x v="3"/>
    <x v="1"/>
    <x v="7"/>
    <s v="AÇÕ-393"/>
    <n v="6840.86"/>
    <n v="7951.82"/>
    <n v="0.16240063383843553"/>
    <n v="1110.96"/>
    <x v="1"/>
    <s v="Mercado"/>
    <s v="Aplicação de Curto Prazo"/>
  </r>
  <r>
    <d v="2020-01-28T00:00:00"/>
    <x v="5"/>
    <x v="0"/>
    <x v="3"/>
    <s v="FUN-138"/>
    <n v="29815.23"/>
    <n v="29865.919999999998"/>
    <n v="1.7001378154721158E-3"/>
    <n v="50.68999999999869"/>
    <x v="0"/>
    <s v="Investimento"/>
    <s v="Aguardando rentabilidade"/>
  </r>
  <r>
    <d v="2021-04-06T00:00:00"/>
    <x v="1"/>
    <x v="9"/>
    <x v="4"/>
    <s v="IMÓ-687"/>
    <n v="49366.06"/>
    <n v="49844.91"/>
    <n v="9.6999841591572395E-3"/>
    <n v="478.85000000000582"/>
    <x v="0"/>
    <s v="Imobiliário"/>
    <s v="Aguardando rentabilidade"/>
  </r>
  <r>
    <d v="2020-09-03T00:00:00"/>
    <x v="5"/>
    <x v="3"/>
    <x v="4"/>
    <s v="IMÓ-510"/>
    <n v="41868.629999999997"/>
    <n v="44778.5"/>
    <n v="6.950000513510958E-2"/>
    <n v="2909.8700000000026"/>
    <x v="0"/>
    <s v="Imobiliário"/>
    <s v="Aguardando rentabilidade"/>
  </r>
  <r>
    <d v="2024-05-07T00:00:00"/>
    <x v="4"/>
    <x v="4"/>
    <x v="1"/>
    <s v="TES-583"/>
    <n v="29765.64"/>
    <n v="31408.7"/>
    <n v="5.5199888193232238E-2"/>
    <n v="1643.0600000000013"/>
    <x v="0"/>
    <s v="Governo"/>
    <s v="Investimento de Longo Prazo"/>
  </r>
  <r>
    <d v="2022-01-26T00:00:00"/>
    <x v="0"/>
    <x v="0"/>
    <x v="0"/>
    <s v="REN-222"/>
    <n v="36287.919999999998"/>
    <n v="39372.39"/>
    <n v="8.4999911816384111E-2"/>
    <n v="3084.4700000000012"/>
    <x v="2"/>
    <s v="Banco"/>
    <s v="Rendimento estável"/>
  </r>
  <r>
    <d v="2024-11-01T00:00:00"/>
    <x v="4"/>
    <x v="8"/>
    <x v="1"/>
    <s v="TES-591"/>
    <n v="44786.8"/>
    <n v="44715.14"/>
    <n v="-1.6000250073683203E-3"/>
    <n v="-71.660000000003492"/>
    <x v="0"/>
    <s v="Governo"/>
    <s v="Investimento de Longo Prazo"/>
  </r>
  <r>
    <d v="2020-09-03T00:00:00"/>
    <x v="5"/>
    <x v="3"/>
    <x v="7"/>
    <s v="AÇÕ-891"/>
    <n v="21308.31"/>
    <n v="21860.2"/>
    <n v="2.5900223903256494E-2"/>
    <n v="551.88999999999942"/>
    <x v="0"/>
    <s v="Mercado"/>
    <s v="Aguardando rentabilidade"/>
  </r>
  <r>
    <d v="2022-10-20T00:00:00"/>
    <x v="0"/>
    <x v="6"/>
    <x v="1"/>
    <s v="TES-531"/>
    <n v="29969.87"/>
    <n v="32403.42"/>
    <n v="8.1199885084586601E-2"/>
    <n v="2433.5499999999993"/>
    <x v="2"/>
    <s v="Governo"/>
    <s v="Rendimento estável"/>
  </r>
  <r>
    <d v="2024-04-04T00:00:00"/>
    <x v="4"/>
    <x v="9"/>
    <x v="3"/>
    <s v="FUN-274"/>
    <n v="36834.949999999997"/>
    <n v="41236.730000000003"/>
    <n v="0.11950009433975087"/>
    <n v="4401.7800000000061"/>
    <x v="2"/>
    <s v="Investimento"/>
    <s v="Rendimento estável"/>
  </r>
  <r>
    <d v="2020-03-24T00:00:00"/>
    <x v="5"/>
    <x v="5"/>
    <x v="0"/>
    <s v="REN-345"/>
    <n v="29713.47"/>
    <n v="28242.65"/>
    <n v="-4.9500108873181077E-2"/>
    <n v="-1470.8199999999997"/>
    <x v="0"/>
    <s v="Banco"/>
    <s v="Investimento de Longo Prazo"/>
  </r>
  <r>
    <d v="2021-05-10T00:00:00"/>
    <x v="1"/>
    <x v="4"/>
    <x v="1"/>
    <s v="TES-621"/>
    <n v="28841.66"/>
    <n v="30306.82"/>
    <n v="5.0800127315834102E-2"/>
    <n v="1465.1599999999999"/>
    <x v="0"/>
    <s v="Governo"/>
    <s v="Investimento de Longo Prazo"/>
  </r>
  <r>
    <d v="2022-02-27T00:00:00"/>
    <x v="0"/>
    <x v="1"/>
    <x v="3"/>
    <s v="FUN-870"/>
    <n v="43358.76"/>
    <n v="47499.519999999997"/>
    <n v="9.5499963559843373E-2"/>
    <n v="4140.7599999999948"/>
    <x v="2"/>
    <s v="Investimento"/>
    <s v="Rendimento estável"/>
  </r>
  <r>
    <d v="2020-04-29T00:00:00"/>
    <x v="5"/>
    <x v="9"/>
    <x v="0"/>
    <s v="REN-113"/>
    <n v="5634.05"/>
    <n v="5623.35"/>
    <n v="-1.8991666740621432E-3"/>
    <n v="-10.699999999999818"/>
    <x v="0"/>
    <s v="Banco"/>
    <s v="Investimento de Longo Prazo"/>
  </r>
  <r>
    <d v="2022-10-28T00:00:00"/>
    <x v="0"/>
    <x v="6"/>
    <x v="3"/>
    <s v="FUN-797"/>
    <n v="33803.800000000003"/>
    <n v="35652.870000000003"/>
    <n v="5.4700063306492158E-2"/>
    <n v="1849.0699999999997"/>
    <x v="0"/>
    <s v="Investimento"/>
    <s v="Aguardando rentabilidade"/>
  </r>
  <r>
    <d v="2023-12-04T00:00:00"/>
    <x v="2"/>
    <x v="11"/>
    <x v="5"/>
    <s v="ETF-138"/>
    <n v="8888.8799999999992"/>
    <n v="9446.2099999999991"/>
    <n v="6.2699687699687701E-2"/>
    <n v="557.32999999999993"/>
    <x v="0"/>
    <s v="Bolsa"/>
    <s v="Aguardando rentabilidade"/>
  </r>
  <r>
    <d v="2023-08-26T00:00:00"/>
    <x v="2"/>
    <x v="10"/>
    <x v="6"/>
    <s v="POU-898"/>
    <n v="25138.959999999999"/>
    <n v="27735.81"/>
    <n v="0.10329981829001686"/>
    <n v="2596.8500000000022"/>
    <x v="2"/>
    <s v="Banco"/>
    <s v="Rendimento estável"/>
  </r>
  <r>
    <d v="2021-02-13T00:00:00"/>
    <x v="1"/>
    <x v="1"/>
    <x v="4"/>
    <s v="IMÓ-181"/>
    <n v="32493.47"/>
    <n v="34647.79"/>
    <n v="6.63000904489425E-2"/>
    <n v="2154.3199999999997"/>
    <x v="0"/>
    <s v="Imobiliário"/>
    <s v="Aguardando rentabilidade"/>
  </r>
  <r>
    <d v="2023-01-24T00:00:00"/>
    <x v="2"/>
    <x v="0"/>
    <x v="2"/>
    <s v="CRI-799"/>
    <n v="9828.66"/>
    <n v="10164.799999999999"/>
    <n v="3.4199982500157641E-2"/>
    <n v="336.13999999999942"/>
    <x v="0"/>
    <s v="Cripto"/>
    <s v="Aguardando rentabilidade"/>
  </r>
  <r>
    <d v="2021-04-07T00:00:00"/>
    <x v="1"/>
    <x v="9"/>
    <x v="3"/>
    <s v="FUN-528"/>
    <n v="4118.91"/>
    <n v="4332.2700000000004"/>
    <n v="5.1800112165597351E-2"/>
    <n v="213.36000000000058"/>
    <x v="0"/>
    <s v="Investimento"/>
    <s v="Aguardando rentabilidade"/>
  </r>
  <r>
    <d v="2024-03-09T00:00:00"/>
    <x v="4"/>
    <x v="5"/>
    <x v="6"/>
    <s v="POU-761"/>
    <n v="15767.64"/>
    <n v="14424.24"/>
    <n v="-8.5199814303218477E-2"/>
    <n v="-1343.3999999999996"/>
    <x v="0"/>
    <s v="Banco"/>
    <s v="Investimento de Longo Prazo"/>
  </r>
  <r>
    <d v="2022-10-15T00:00:00"/>
    <x v="0"/>
    <x v="6"/>
    <x v="1"/>
    <s v="TES-493"/>
    <n v="43089.38"/>
    <n v="39818.9"/>
    <n v="-7.589990851574091E-2"/>
    <n v="-3270.4799999999959"/>
    <x v="0"/>
    <s v="Governo"/>
    <s v="Investimento de Longo Prazo"/>
  </r>
  <r>
    <d v="2025-06-13T00:00:00"/>
    <x v="3"/>
    <x v="7"/>
    <x v="3"/>
    <s v="FUN-141"/>
    <n v="28865.58"/>
    <n v="30574.42"/>
    <n v="5.9199919073165908E-2"/>
    <n v="1708.8399999999965"/>
    <x v="0"/>
    <s v="Investimento"/>
    <s v="Aguardando rentabilidade"/>
  </r>
  <r>
    <d v="2022-11-26T00:00:00"/>
    <x v="0"/>
    <x v="8"/>
    <x v="5"/>
    <s v="ETF-956"/>
    <n v="13740.4"/>
    <n v="15591.23"/>
    <n v="0.13469986317720009"/>
    <n v="1850.83"/>
    <x v="2"/>
    <s v="Bolsa"/>
    <s v="Rendimento estável"/>
  </r>
  <r>
    <d v="2023-03-20T00:00:00"/>
    <x v="2"/>
    <x v="5"/>
    <x v="5"/>
    <s v="ETF-650"/>
    <n v="28010.400000000001"/>
    <n v="27122.47"/>
    <n v="-3.1700011424328114E-2"/>
    <n v="-887.93000000000029"/>
    <x v="0"/>
    <s v="Bolsa"/>
    <s v="Aguardando rentabilidade"/>
  </r>
  <r>
    <d v="2021-08-03T00:00:00"/>
    <x v="1"/>
    <x v="10"/>
    <x v="4"/>
    <s v="IMÓ-401"/>
    <n v="17174.62"/>
    <n v="15795.5"/>
    <n v="-8.0299884364253712E-2"/>
    <n v="-1379.119999999999"/>
    <x v="2"/>
    <s v="Imobiliário"/>
    <s v="Aguardando rentabilidade"/>
  </r>
  <r>
    <d v="2025-04-08T00:00:00"/>
    <x v="3"/>
    <x v="9"/>
    <x v="5"/>
    <s v="ETF-891"/>
    <n v="22074.54"/>
    <n v="23315.13"/>
    <n v="5.6200038596500766E-2"/>
    <n v="1240.5900000000001"/>
    <x v="0"/>
    <s v="Bolsa"/>
    <s v="Aguardando rentabilidade"/>
  </r>
  <r>
    <d v="2021-03-10T00:00:00"/>
    <x v="1"/>
    <x v="5"/>
    <x v="1"/>
    <s v="TES-659"/>
    <n v="3401.18"/>
    <n v="3820.55"/>
    <n v="0.12330132483432231"/>
    <n v="419.37000000000035"/>
    <x v="2"/>
    <s v="Governo"/>
    <s v="Rendimento estável"/>
  </r>
  <r>
    <d v="2020-06-26T00:00:00"/>
    <x v="5"/>
    <x v="7"/>
    <x v="3"/>
    <s v="FUN-494"/>
    <n v="38471.199999999997"/>
    <n v="44384.22"/>
    <n v="0.1536999105824618"/>
    <n v="5913.0200000000041"/>
    <x v="1"/>
    <s v="Investimento"/>
    <s v="Aplicação de Curto Prazo"/>
  </r>
  <r>
    <d v="2023-12-29T00:00:00"/>
    <x v="2"/>
    <x v="11"/>
    <x v="0"/>
    <s v="REN-528"/>
    <n v="18167.63"/>
    <n v="21463.24"/>
    <n v="0.18140010557238342"/>
    <n v="3295.6100000000006"/>
    <x v="1"/>
    <s v="Banco"/>
    <s v="Dividendos Recebidos"/>
  </r>
  <r>
    <d v="2025-02-28T00:00:00"/>
    <x v="3"/>
    <x v="1"/>
    <x v="7"/>
    <s v="AÇÕ-558"/>
    <n v="43497.82"/>
    <n v="39178.49"/>
    <n v="-9.9299918938466389E-2"/>
    <n v="-4319.3300000000017"/>
    <x v="2"/>
    <s v="Mercado"/>
    <s v="Aguardando rentabilidade"/>
  </r>
  <r>
    <d v="2022-09-13T00:00:00"/>
    <x v="0"/>
    <x v="3"/>
    <x v="0"/>
    <s v="REN-350"/>
    <n v="12929.77"/>
    <n v="12510.85"/>
    <n v="-3.2399648253603898E-2"/>
    <n v="-418.92000000000007"/>
    <x v="0"/>
    <s v="Banco"/>
    <s v="Investimento de Longo Prazo"/>
  </r>
  <r>
    <d v="2024-05-29T00:00:00"/>
    <x v="4"/>
    <x v="4"/>
    <x v="0"/>
    <s v="REN-598"/>
    <n v="44425.37"/>
    <n v="50702.67"/>
    <n v="0.14129989238131263"/>
    <n v="6277.2999999999956"/>
    <x v="2"/>
    <s v="Banco"/>
    <s v="Rendimento estável"/>
  </r>
  <r>
    <d v="2023-06-24T00:00:00"/>
    <x v="2"/>
    <x v="7"/>
    <x v="3"/>
    <s v="FUN-165"/>
    <n v="2538.2600000000002"/>
    <n v="3004.03"/>
    <n v="0.18349972028082226"/>
    <n v="465.77"/>
    <x v="1"/>
    <s v="Investimento"/>
    <s v="Aplicação de Curto Prazo"/>
  </r>
  <r>
    <d v="2023-02-15T00:00:00"/>
    <x v="2"/>
    <x v="1"/>
    <x v="0"/>
    <s v="REN-719"/>
    <n v="26864.63"/>
    <n v="31861.45"/>
    <n v="0.18599995607607472"/>
    <n v="4996.82"/>
    <x v="1"/>
    <s v="Banco"/>
    <s v="Dividendos Recebidos"/>
  </r>
  <r>
    <d v="2024-03-20T00:00:00"/>
    <x v="4"/>
    <x v="5"/>
    <x v="7"/>
    <s v="AÇÕ-866"/>
    <n v="10687.99"/>
    <n v="10545.84"/>
    <n v="-1.3299975018689169E-2"/>
    <n v="-142.14999999999964"/>
    <x v="0"/>
    <s v="Mercado"/>
    <s v="Aguardando rentabilidade"/>
  </r>
  <r>
    <d v="2022-05-23T00:00:00"/>
    <x v="0"/>
    <x v="4"/>
    <x v="0"/>
    <s v="REN-788"/>
    <n v="1365.14"/>
    <n v="1258.6600000000001"/>
    <n v="-7.7999326076446385E-2"/>
    <n v="-106.48000000000002"/>
    <x v="0"/>
    <s v="Banco"/>
    <s v="Investimento de Longo Prazo"/>
  </r>
  <r>
    <d v="2023-02-28T00:00:00"/>
    <x v="2"/>
    <x v="1"/>
    <x v="7"/>
    <s v="AÇÕ-975"/>
    <n v="45379.28"/>
    <n v="52431.22"/>
    <n v="0.1553999975319133"/>
    <n v="7051.9400000000023"/>
    <x v="1"/>
    <s v="Mercado"/>
    <s v="Aplicação de Curto Prazo"/>
  </r>
  <r>
    <d v="2021-09-10T00:00:00"/>
    <x v="1"/>
    <x v="3"/>
    <x v="5"/>
    <s v="ETF-219"/>
    <n v="44423.17"/>
    <n v="42197.57"/>
    <n v="-5.0099981608696512E-2"/>
    <n v="-2225.5999999999985"/>
    <x v="2"/>
    <s v="Bolsa"/>
    <s v="Aguardando rentabilidade"/>
  </r>
  <r>
    <d v="2025-02-13T00:00:00"/>
    <x v="3"/>
    <x v="1"/>
    <x v="0"/>
    <s v="REN-193"/>
    <n v="29834.06"/>
    <n v="33309.730000000003"/>
    <n v="0.11650006737266071"/>
    <n v="3475.6700000000019"/>
    <x v="2"/>
    <s v="Banco"/>
    <s v="Rendimento estável"/>
  </r>
  <r>
    <d v="2022-06-18T00:00:00"/>
    <x v="0"/>
    <x v="7"/>
    <x v="0"/>
    <s v="REN-982"/>
    <n v="27022.59"/>
    <n v="30767.919999999998"/>
    <n v="0.13859996395608259"/>
    <n v="3745.3299999999981"/>
    <x v="2"/>
    <s v="Banco"/>
    <s v="Rendimento estável"/>
  </r>
  <r>
    <d v="2023-01-13T00:00:00"/>
    <x v="2"/>
    <x v="0"/>
    <x v="5"/>
    <s v="ETF-684"/>
    <n v="14022.52"/>
    <n v="14737.67"/>
    <n v="5.1000105544509802E-2"/>
    <n v="715.14999999999964"/>
    <x v="0"/>
    <s v="Bolsa"/>
    <s v="Aguardando rentabilidade"/>
  </r>
  <r>
    <d v="2020-04-20T00:00:00"/>
    <x v="5"/>
    <x v="9"/>
    <x v="6"/>
    <s v="POU-626"/>
    <n v="33331.78"/>
    <n v="34151.74"/>
    <n v="2.4599946357500235E-2"/>
    <n v="819.95999999999913"/>
    <x v="0"/>
    <s v="Banco"/>
    <s v="Investimento de Longo Prazo"/>
  </r>
  <r>
    <d v="2021-05-10T00:00:00"/>
    <x v="1"/>
    <x v="4"/>
    <x v="2"/>
    <s v="CRI-552"/>
    <n v="27828.16"/>
    <n v="28031.31"/>
    <n v="7.3001592631349484E-3"/>
    <n v="203.15000000000146"/>
    <x v="0"/>
    <s v="Cripto"/>
    <s v="Aguardando rentabilidade"/>
  </r>
  <r>
    <d v="2025-05-27T00:00:00"/>
    <x v="3"/>
    <x v="4"/>
    <x v="7"/>
    <s v="AÇÕ-147"/>
    <n v="21397.51"/>
    <n v="22978.79"/>
    <n v="7.3900187451717628E-2"/>
    <n v="1581.2800000000025"/>
    <x v="2"/>
    <s v="Mercado"/>
    <s v="Rendimento estável"/>
  </r>
  <r>
    <d v="2025-08-19T00:00:00"/>
    <x v="3"/>
    <x v="10"/>
    <x v="2"/>
    <s v="CRI-691"/>
    <n v="11300.23"/>
    <n v="13383.99"/>
    <n v="0.18439978655301709"/>
    <n v="2083.7600000000002"/>
    <x v="1"/>
    <s v="Cripto"/>
    <s v="Aplicação de Curto Prazo"/>
  </r>
  <r>
    <d v="2025-04-07T00:00:00"/>
    <x v="3"/>
    <x v="9"/>
    <x v="5"/>
    <s v="ETF-153"/>
    <n v="29226.55"/>
    <n v="33084.449999999997"/>
    <n v="0.13199984260886072"/>
    <n v="3857.8999999999978"/>
    <x v="2"/>
    <s v="Bolsa"/>
    <s v="Rendimento estável"/>
  </r>
  <r>
    <d v="2025-04-11T00:00:00"/>
    <x v="3"/>
    <x v="9"/>
    <x v="2"/>
    <s v="CRI-571"/>
    <n v="21462.5"/>
    <n v="24829.97"/>
    <n v="0.15690017472335474"/>
    <n v="3367.4700000000012"/>
    <x v="1"/>
    <s v="Cripto"/>
    <s v="Aplicação de Curto Prazo"/>
  </r>
  <r>
    <d v="2023-12-14T00:00:00"/>
    <x v="2"/>
    <x v="11"/>
    <x v="6"/>
    <s v="POU-933"/>
    <n v="14184.7"/>
    <n v="16218.79"/>
    <n v="0.14340028340394934"/>
    <n v="2034.0900000000001"/>
    <x v="2"/>
    <s v="Banco"/>
    <s v="Rendimento estável"/>
  </r>
  <r>
    <d v="2024-10-23T00:00:00"/>
    <x v="4"/>
    <x v="6"/>
    <x v="2"/>
    <s v="CRI-863"/>
    <n v="49079.7"/>
    <n v="52392.58"/>
    <n v="6.7500005093755769E-2"/>
    <n v="3312.8800000000047"/>
    <x v="0"/>
    <s v="Cripto"/>
    <s v="Aguardando rentabilidade"/>
  </r>
  <r>
    <d v="2023-01-15T00:00:00"/>
    <x v="2"/>
    <x v="0"/>
    <x v="2"/>
    <s v="CRI-103"/>
    <n v="30902.49"/>
    <n v="34209.06"/>
    <n v="0.10700011552467117"/>
    <n v="3306.5699999999961"/>
    <x v="2"/>
    <s v="Cripto"/>
    <s v="Rendimento estável"/>
  </r>
  <r>
    <d v="2022-03-03T00:00:00"/>
    <x v="0"/>
    <x v="5"/>
    <x v="2"/>
    <s v="CRI-763"/>
    <n v="21688.17"/>
    <n v="19955.29"/>
    <n v="-7.9899779465026216E-2"/>
    <n v="-1732.8799999999974"/>
    <x v="2"/>
    <s v="Cripto"/>
    <s v="Aguardando rentabilidade"/>
  </r>
  <r>
    <d v="2024-12-30T00:00:00"/>
    <x v="4"/>
    <x v="11"/>
    <x v="5"/>
    <s v="ETF-582"/>
    <n v="20204.080000000002"/>
    <n v="19545.43"/>
    <n v="-3.2599851119179957E-2"/>
    <n v="-658.65000000000146"/>
    <x v="0"/>
    <s v="Bolsa"/>
    <s v="Aguardando rentabilidade"/>
  </r>
  <r>
    <d v="2020-07-19T00:00:00"/>
    <x v="5"/>
    <x v="2"/>
    <x v="1"/>
    <s v="TES-302"/>
    <n v="25169.95"/>
    <n v="23611.93"/>
    <n v="-6.1900003774342037E-2"/>
    <n v="-1558.0200000000004"/>
    <x v="0"/>
    <s v="Governo"/>
    <s v="Investimento de Longo Prazo"/>
  </r>
  <r>
    <d v="2020-05-28T00:00:00"/>
    <x v="5"/>
    <x v="4"/>
    <x v="5"/>
    <s v="ETF-469"/>
    <n v="7677.4"/>
    <n v="7477.79"/>
    <n v="-2.599968739416986E-2"/>
    <n v="-199.60999999999967"/>
    <x v="0"/>
    <s v="Bolsa"/>
    <s v="Aguardando rentabilidade"/>
  </r>
  <r>
    <d v="2023-07-26T00:00:00"/>
    <x v="2"/>
    <x v="2"/>
    <x v="6"/>
    <s v="POU-470"/>
    <n v="3527.86"/>
    <n v="4119.83"/>
    <n v="0.16779860878833053"/>
    <n v="591.9699999999998"/>
    <x v="1"/>
    <s v="Banco"/>
    <s v="Dividendos Recebidos"/>
  </r>
  <r>
    <d v="2025-07-01T00:00:00"/>
    <x v="3"/>
    <x v="2"/>
    <x v="1"/>
    <s v="TES-267"/>
    <n v="35938.11"/>
    <n v="36897.660000000003"/>
    <n v="2.6700068534488957E-2"/>
    <n v="959.55000000000291"/>
    <x v="0"/>
    <s v="Governo"/>
    <s v="Investimento de Longo Prazo"/>
  </r>
  <r>
    <d v="2025-03-20T00:00:00"/>
    <x v="3"/>
    <x v="5"/>
    <x v="5"/>
    <s v="ETF-139"/>
    <n v="11211.83"/>
    <n v="12542.67"/>
    <n v="0.11869962352265422"/>
    <n v="1330.8400000000001"/>
    <x v="2"/>
    <s v="Bolsa"/>
    <s v="Rendimento estável"/>
  </r>
  <r>
    <d v="2024-03-19T00:00:00"/>
    <x v="4"/>
    <x v="5"/>
    <x v="1"/>
    <s v="TES-347"/>
    <n v="48797.84"/>
    <n v="46924"/>
    <n v="-3.8400060330539151E-2"/>
    <n v="-1873.8399999999965"/>
    <x v="0"/>
    <s v="Governo"/>
    <s v="Investimento de Longo Prazo"/>
  </r>
  <r>
    <d v="2024-03-25T00:00:00"/>
    <x v="4"/>
    <x v="5"/>
    <x v="3"/>
    <s v="FUN-246"/>
    <n v="7887.93"/>
    <n v="8205.81"/>
    <n v="4.0299546268792848E-2"/>
    <n v="317.8799999999992"/>
    <x v="0"/>
    <s v="Investimento"/>
    <s v="Aguardando rentabilidade"/>
  </r>
  <r>
    <d v="2024-06-27T00:00:00"/>
    <x v="4"/>
    <x v="7"/>
    <x v="0"/>
    <s v="REN-430"/>
    <n v="29433.97"/>
    <n v="29110.2"/>
    <n v="-1.0999875314135349E-2"/>
    <n v="-323.77000000000044"/>
    <x v="0"/>
    <s v="Banco"/>
    <s v="Investimento de Longo Prazo"/>
  </r>
  <r>
    <d v="2023-06-05T00:00:00"/>
    <x v="2"/>
    <x v="7"/>
    <x v="6"/>
    <s v="POU-450"/>
    <n v="42422.17"/>
    <n v="50401.78"/>
    <n v="0.18809999582765335"/>
    <n v="7979.6100000000006"/>
    <x v="1"/>
    <s v="Banco"/>
    <s v="Dividendos Recebidos"/>
  </r>
  <r>
    <d v="2021-04-21T00:00:00"/>
    <x v="1"/>
    <x v="9"/>
    <x v="3"/>
    <s v="FUN-368"/>
    <n v="28444.05"/>
    <n v="29559.06"/>
    <n v="3.9200113907829653E-2"/>
    <n v="1115.010000000002"/>
    <x v="0"/>
    <s v="Investimento"/>
    <s v="Aguardando rentabilidade"/>
  </r>
  <r>
    <d v="2025-06-02T00:00:00"/>
    <x v="3"/>
    <x v="7"/>
    <x v="6"/>
    <s v="POU-494"/>
    <n v="36721.980000000003"/>
    <n v="39435.730000000003"/>
    <n v="7.3899882304821252E-2"/>
    <n v="2713.75"/>
    <x v="2"/>
    <s v="Banco"/>
    <s v="Rendimento estável"/>
  </r>
  <r>
    <d v="2022-02-06T00:00:00"/>
    <x v="0"/>
    <x v="1"/>
    <x v="0"/>
    <s v="REN-894"/>
    <n v="39624.51"/>
    <n v="37468.94"/>
    <n v="-5.4399915607789208E-2"/>
    <n v="-2155.5699999999997"/>
    <x v="0"/>
    <s v="Banco"/>
    <s v="Investimento de Longo Prazo"/>
  </r>
  <r>
    <d v="2021-12-11T00:00:00"/>
    <x v="1"/>
    <x v="11"/>
    <x v="6"/>
    <s v="POU-666"/>
    <n v="32624.95"/>
    <n v="39068.379999999997"/>
    <n v="0.19750007279704632"/>
    <n v="6443.4299999999967"/>
    <x v="1"/>
    <s v="Banco"/>
    <s v="Dividendos Recebidos"/>
  </r>
  <r>
    <d v="2024-07-01T00:00:00"/>
    <x v="4"/>
    <x v="2"/>
    <x v="4"/>
    <s v="IMÓ-356"/>
    <n v="15034.51"/>
    <n v="14493.27"/>
    <n v="-3.5999843027807343E-2"/>
    <n v="-541.23999999999978"/>
    <x v="0"/>
    <s v="Imobiliário"/>
    <s v="Aguardando rentabilidade"/>
  </r>
  <r>
    <d v="2021-07-30T00:00:00"/>
    <x v="1"/>
    <x v="2"/>
    <x v="4"/>
    <s v="IMÓ-457"/>
    <n v="31019.82"/>
    <n v="35852.71"/>
    <n v="0.15580006589335463"/>
    <n v="4832.8899999999994"/>
    <x v="1"/>
    <s v="Imobiliário"/>
    <s v="Aplicação de Curto Prazo"/>
  </r>
  <r>
    <d v="2022-08-29T00:00:00"/>
    <x v="0"/>
    <x v="10"/>
    <x v="7"/>
    <s v="AÇÕ-101"/>
    <n v="2707.64"/>
    <n v="2693.56"/>
    <n v="-5.2001004564860643E-3"/>
    <n v="-14.079999999999927"/>
    <x v="0"/>
    <s v="Mercado"/>
    <s v="Aguardando rentabilidade"/>
  </r>
  <r>
    <d v="2023-07-11T00:00:00"/>
    <x v="2"/>
    <x v="2"/>
    <x v="3"/>
    <s v="FUN-670"/>
    <n v="8728.25"/>
    <n v="9590.6"/>
    <n v="9.8799873972445829E-2"/>
    <n v="862.35000000000036"/>
    <x v="2"/>
    <s v="Investimento"/>
    <s v="Rendimento estável"/>
  </r>
  <r>
    <d v="2021-04-10T00:00:00"/>
    <x v="1"/>
    <x v="9"/>
    <x v="6"/>
    <s v="POU-650"/>
    <n v="34859.33"/>
    <n v="38289.49"/>
    <n v="9.8400055308004941E-2"/>
    <n v="3430.1599999999962"/>
    <x v="2"/>
    <s v="Banco"/>
    <s v="Rendimento estável"/>
  </r>
  <r>
    <d v="2023-05-10T00:00:00"/>
    <x v="2"/>
    <x v="4"/>
    <x v="0"/>
    <s v="REN-180"/>
    <n v="34209.120000000003"/>
    <n v="34168.07"/>
    <n v="-1.1999724050195651E-3"/>
    <n v="-41.05000000000291"/>
    <x v="0"/>
    <s v="Banco"/>
    <s v="Investimento de Longo Prazo"/>
  </r>
  <r>
    <d v="2021-10-05T00:00:00"/>
    <x v="1"/>
    <x v="6"/>
    <x v="0"/>
    <s v="REN-467"/>
    <n v="30572.16"/>
    <n v="29621.37"/>
    <n v="-3.1099863405137252E-2"/>
    <n v="-950.79000000000087"/>
    <x v="0"/>
    <s v="Banco"/>
    <s v="Investimento de Longo Prazo"/>
  </r>
  <r>
    <d v="2020-06-01T00:00:00"/>
    <x v="5"/>
    <x v="7"/>
    <x v="0"/>
    <s v="REN-793"/>
    <n v="25186.45"/>
    <n v="28166.01"/>
    <n v="0.11830011772202902"/>
    <n v="2979.5599999999977"/>
    <x v="2"/>
    <s v="Banco"/>
    <s v="Rendimento estável"/>
  </r>
  <r>
    <d v="2020-10-13T00:00:00"/>
    <x v="5"/>
    <x v="6"/>
    <x v="2"/>
    <s v="CRI-773"/>
    <n v="34404.269999999997"/>
    <n v="40070.65"/>
    <n v="0.16469990498272469"/>
    <n v="5666.3800000000047"/>
    <x v="1"/>
    <s v="Cripto"/>
    <s v="Aplicação de Curto Prazo"/>
  </r>
  <r>
    <d v="2020-04-03T00:00:00"/>
    <x v="5"/>
    <x v="9"/>
    <x v="4"/>
    <s v="IMÓ-116"/>
    <n v="22103.13"/>
    <n v="21252.16"/>
    <n v="-3.849997715255718E-2"/>
    <n v="-850.97000000000116"/>
    <x v="0"/>
    <s v="Imobiliário"/>
    <s v="Aguardando rentabilidade"/>
  </r>
  <r>
    <d v="2020-12-08T00:00:00"/>
    <x v="5"/>
    <x v="11"/>
    <x v="6"/>
    <s v="POU-854"/>
    <n v="38153.67"/>
    <n v="42373.47"/>
    <n v="0.11060010740775404"/>
    <n v="4219.8000000000029"/>
    <x v="2"/>
    <s v="Banco"/>
    <s v="Rendimento estável"/>
  </r>
  <r>
    <d v="2024-02-01T00:00:00"/>
    <x v="4"/>
    <x v="1"/>
    <x v="5"/>
    <s v="ETF-126"/>
    <n v="26911.66"/>
    <n v="28938.11"/>
    <n v="7.530007439154629E-2"/>
    <n v="2026.4500000000007"/>
    <x v="2"/>
    <s v="Bolsa"/>
    <s v="Rendimento estável"/>
  </r>
  <r>
    <d v="2020-07-23T00:00:00"/>
    <x v="5"/>
    <x v="2"/>
    <x v="0"/>
    <s v="REN-791"/>
    <n v="6685.02"/>
    <n v="6201.02"/>
    <n v="-7.2400680925412339E-2"/>
    <n v="-484"/>
    <x v="0"/>
    <s v="Banco"/>
    <s v="Investimento de Longo Prazo"/>
  </r>
  <r>
    <d v="2023-01-04T00:00:00"/>
    <x v="2"/>
    <x v="0"/>
    <x v="0"/>
    <s v="REN-729"/>
    <n v="34901.360000000001"/>
    <n v="36297.410000000003"/>
    <n v="3.9999873930414258E-2"/>
    <n v="1396.0500000000029"/>
    <x v="0"/>
    <s v="Banco"/>
    <s v="Investimento de Longo Prazo"/>
  </r>
  <r>
    <d v="2025-01-24T00:00:00"/>
    <x v="3"/>
    <x v="0"/>
    <x v="4"/>
    <s v="IMÓ-574"/>
    <n v="43088.3"/>
    <n v="47319.57"/>
    <n v="9.8199975399354267E-2"/>
    <n v="4231.2699999999968"/>
    <x v="2"/>
    <s v="Imobiliário"/>
    <s v="Rendimento estável"/>
  </r>
  <r>
    <d v="2024-01-12T00:00:00"/>
    <x v="4"/>
    <x v="0"/>
    <x v="0"/>
    <s v="REN-764"/>
    <n v="33786.93"/>
    <n v="31590.78"/>
    <n v="-6.4999986681240393E-2"/>
    <n v="-2196.1500000000015"/>
    <x v="0"/>
    <s v="Banco"/>
    <s v="Investimento de Longo Prazo"/>
  </r>
  <r>
    <d v="2022-09-09T00:00:00"/>
    <x v="0"/>
    <x v="3"/>
    <x v="2"/>
    <s v="CRI-816"/>
    <n v="43975.39"/>
    <n v="46442.41"/>
    <n v="5.610001412153489E-2"/>
    <n v="2467.0200000000041"/>
    <x v="0"/>
    <s v="Cripto"/>
    <s v="Aguardando rentabilidade"/>
  </r>
  <r>
    <d v="2023-09-17T00:00:00"/>
    <x v="2"/>
    <x v="3"/>
    <x v="0"/>
    <s v="REN-856"/>
    <n v="21830.43"/>
    <n v="21904.65"/>
    <n v="3.3998414140262545E-3"/>
    <n v="74.220000000001164"/>
    <x v="0"/>
    <s v="Banco"/>
    <s v="Investimento de Longo Prazo"/>
  </r>
  <r>
    <d v="2024-04-21T00:00:00"/>
    <x v="4"/>
    <x v="9"/>
    <x v="1"/>
    <s v="TES-948"/>
    <n v="22618.63"/>
    <n v="26287.37"/>
    <n v="0.16219992103854203"/>
    <n v="3668.739999999998"/>
    <x v="1"/>
    <s v="Governo"/>
    <s v="Dividendos Recebidos"/>
  </r>
  <r>
    <d v="2025-07-29T00:00:00"/>
    <x v="3"/>
    <x v="2"/>
    <x v="5"/>
    <s v="ETF-734"/>
    <n v="44755.11"/>
    <n v="44987.839999999997"/>
    <n v="5.2000765946055303E-3"/>
    <n v="232.72999999999593"/>
    <x v="0"/>
    <s v="Bolsa"/>
    <s v="Aguardando rentabilidade"/>
  </r>
  <r>
    <d v="2021-07-19T00:00:00"/>
    <x v="1"/>
    <x v="2"/>
    <x v="6"/>
    <s v="POU-297"/>
    <n v="22788.73"/>
    <n v="26475.95"/>
    <n v="0.16180015297034986"/>
    <n v="3687.2200000000012"/>
    <x v="1"/>
    <s v="Banco"/>
    <s v="Dividendos Recebidos"/>
  </r>
  <r>
    <d v="2025-05-25T00:00:00"/>
    <x v="3"/>
    <x v="4"/>
    <x v="2"/>
    <s v="CRI-118"/>
    <n v="28969.49"/>
    <n v="32329.95"/>
    <n v="0.11599997100397691"/>
    <n v="3360.4599999999991"/>
    <x v="2"/>
    <s v="Cripto"/>
    <s v="Rendimento estável"/>
  </r>
  <r>
    <d v="2024-02-27T00:00:00"/>
    <x v="4"/>
    <x v="1"/>
    <x v="1"/>
    <s v="TES-676"/>
    <n v="4818.99"/>
    <n v="5324.02"/>
    <n v="0.10479996845812103"/>
    <n v="505.03000000000065"/>
    <x v="2"/>
    <s v="Governo"/>
    <s v="Rendimento estável"/>
  </r>
  <r>
    <d v="2022-08-17T00:00:00"/>
    <x v="0"/>
    <x v="10"/>
    <x v="3"/>
    <s v="FUN-683"/>
    <n v="26067.48"/>
    <n v="24597.27"/>
    <n v="-5.6400158358230222E-2"/>
    <n v="-1470.2099999999991"/>
    <x v="2"/>
    <s v="Investimento"/>
    <s v="Aguardando rentabilidade"/>
  </r>
  <r>
    <d v="2024-06-06T00:00:00"/>
    <x v="4"/>
    <x v="7"/>
    <x v="5"/>
    <s v="ETF-462"/>
    <n v="38443.370000000003"/>
    <n v="42172.38"/>
    <n v="9.7000080898214561E-2"/>
    <n v="3729.0099999999948"/>
    <x v="2"/>
    <s v="Bolsa"/>
    <s v="Rendimento estável"/>
  </r>
  <r>
    <d v="2024-09-11T00:00:00"/>
    <x v="4"/>
    <x v="3"/>
    <x v="4"/>
    <s v="IMÓ-808"/>
    <n v="18355.22"/>
    <n v="17050.16"/>
    <n v="-7.1100210185440507E-2"/>
    <n v="-1305.0600000000013"/>
    <x v="2"/>
    <s v="Imobiliário"/>
    <s v="Aguardando rentabilidade"/>
  </r>
  <r>
    <d v="2024-03-18T00:00:00"/>
    <x v="4"/>
    <x v="5"/>
    <x v="5"/>
    <s v="ETF-982"/>
    <n v="7754.11"/>
    <n v="9042.84"/>
    <n v="0.16619960253336624"/>
    <n v="1288.7300000000005"/>
    <x v="1"/>
    <s v="Bolsa"/>
    <s v="Aplicação de Curto Prazo"/>
  </r>
  <r>
    <d v="2022-03-09T00:00:00"/>
    <x v="0"/>
    <x v="5"/>
    <x v="6"/>
    <s v="POU-745"/>
    <n v="24972.89"/>
    <n v="27779.84"/>
    <n v="0.11239988643685216"/>
    <n v="2806.9500000000007"/>
    <x v="2"/>
    <s v="Banco"/>
    <s v="Rendimento estável"/>
  </r>
  <r>
    <d v="2024-05-11T00:00:00"/>
    <x v="4"/>
    <x v="4"/>
    <x v="5"/>
    <s v="ETF-576"/>
    <n v="33329.440000000002"/>
    <n v="38045.56"/>
    <n v="0.14150012721485855"/>
    <n v="4716.1199999999953"/>
    <x v="2"/>
    <s v="Bolsa"/>
    <s v="Rendimento estável"/>
  </r>
  <r>
    <d v="2023-01-22T00:00:00"/>
    <x v="2"/>
    <x v="0"/>
    <x v="5"/>
    <s v="ETF-942"/>
    <n v="38099.29"/>
    <n v="40103.31"/>
    <n v="5.2599930339909139E-2"/>
    <n v="2004.0199999999968"/>
    <x v="0"/>
    <s v="Bolsa"/>
    <s v="Aguardando rentabilidade"/>
  </r>
  <r>
    <d v="2025-06-03T00:00:00"/>
    <x v="3"/>
    <x v="7"/>
    <x v="5"/>
    <s v="ETF-186"/>
    <n v="31350.77"/>
    <n v="28685.95"/>
    <n v="-8.5000145132001534E-2"/>
    <n v="-2664.8199999999997"/>
    <x v="2"/>
    <s v="Bolsa"/>
    <s v="Aguardando rentabilidade"/>
  </r>
  <r>
    <d v="2020-08-21T00:00:00"/>
    <x v="5"/>
    <x v="10"/>
    <x v="6"/>
    <s v="POU-695"/>
    <n v="12598.63"/>
    <n v="13708.57"/>
    <n v="8.8100055323475687E-2"/>
    <n v="1109.9400000000005"/>
    <x v="2"/>
    <s v="Banco"/>
    <s v="Rendimento estável"/>
  </r>
  <r>
    <d v="2022-03-02T00:00:00"/>
    <x v="0"/>
    <x v="5"/>
    <x v="6"/>
    <s v="POU-607"/>
    <n v="28001.31"/>
    <n v="25304.78"/>
    <n v="-9.6300137386429507E-2"/>
    <n v="-2696.5300000000025"/>
    <x v="0"/>
    <s v="Banco"/>
    <s v="Investimento de Longo Prazo"/>
  </r>
  <r>
    <d v="2024-06-05T00:00:00"/>
    <x v="4"/>
    <x v="7"/>
    <x v="3"/>
    <s v="FUN-573"/>
    <n v="23377.86"/>
    <n v="23529.82"/>
    <n v="6.5001672522634292E-3"/>
    <n v="151.95999999999913"/>
    <x v="0"/>
    <s v="Investimento"/>
    <s v="Aguardando rentabilidade"/>
  </r>
  <r>
    <d v="2025-09-03T00:00:00"/>
    <x v="3"/>
    <x v="3"/>
    <x v="6"/>
    <s v="POU-785"/>
    <n v="7403.25"/>
    <n v="7490.61"/>
    <n v="1.18002228750886E-2"/>
    <n v="87.359999999999673"/>
    <x v="0"/>
    <s v="Banco"/>
    <s v="Investimento de Longo Prazo"/>
  </r>
  <r>
    <d v="2022-07-27T00:00:00"/>
    <x v="0"/>
    <x v="2"/>
    <x v="5"/>
    <s v="ETF-840"/>
    <n v="17407.77"/>
    <n v="15929.85"/>
    <n v="-8.4900018784715106E-2"/>
    <n v="-1477.92"/>
    <x v="2"/>
    <s v="Bolsa"/>
    <s v="Aguardando rentabilidade"/>
  </r>
  <r>
    <d v="2025-06-21T00:00:00"/>
    <x v="3"/>
    <x v="7"/>
    <x v="7"/>
    <s v="AÇÕ-972"/>
    <n v="14845.9"/>
    <n v="16072.17"/>
    <n v="8.2599909739389354E-2"/>
    <n v="1226.2700000000004"/>
    <x v="2"/>
    <s v="Mercado"/>
    <s v="Rendimento estável"/>
  </r>
  <r>
    <d v="2025-04-30T00:00:00"/>
    <x v="3"/>
    <x v="9"/>
    <x v="1"/>
    <s v="TES-785"/>
    <n v="2438.08"/>
    <n v="2517.3200000000002"/>
    <n v="3.2500984381152481E-2"/>
    <n v="79.240000000000236"/>
    <x v="0"/>
    <s v="Governo"/>
    <s v="Investimento de Longo Prazo"/>
  </r>
  <r>
    <d v="2025-09-20T00:00:00"/>
    <x v="3"/>
    <x v="3"/>
    <x v="7"/>
    <s v="AÇÕ-619"/>
    <n v="28280.85"/>
    <n v="26691.47"/>
    <n v="-5.6199866694247078E-2"/>
    <n v="-1589.3799999999974"/>
    <x v="2"/>
    <s v="Mercado"/>
    <s v="Aguardando rentabilidade"/>
  </r>
  <r>
    <d v="2023-07-02T00:00:00"/>
    <x v="2"/>
    <x v="2"/>
    <x v="7"/>
    <s v="AÇÕ-155"/>
    <n v="20198.53"/>
    <n v="18740.2"/>
    <n v="-7.2199808599932677E-2"/>
    <n v="-1458.3299999999981"/>
    <x v="2"/>
    <s v="Mercado"/>
    <s v="Aguardando rentabilidade"/>
  </r>
  <r>
    <d v="2020-06-20T00:00:00"/>
    <x v="5"/>
    <x v="7"/>
    <x v="7"/>
    <s v="AÇÕ-314"/>
    <n v="37315.360000000001"/>
    <n v="41102.870000000003"/>
    <n v="0.10150002572667133"/>
    <n v="3787.510000000002"/>
    <x v="2"/>
    <s v="Mercado"/>
    <s v="Rendimento estável"/>
  </r>
  <r>
    <d v="2020-01-31T00:00:00"/>
    <x v="5"/>
    <x v="0"/>
    <x v="5"/>
    <s v="ETF-931"/>
    <n v="13673.86"/>
    <n v="15705.8"/>
    <n v="0.14860032207438123"/>
    <n v="2031.9399999999987"/>
    <x v="2"/>
    <s v="Bolsa"/>
    <s v="Rendimento estável"/>
  </r>
  <r>
    <d v="2022-06-16T00:00:00"/>
    <x v="0"/>
    <x v="7"/>
    <x v="4"/>
    <s v="IMÓ-229"/>
    <n v="12717.88"/>
    <n v="12515.67"/>
    <n v="-1.5899662522370014E-2"/>
    <n v="-202.20999999999913"/>
    <x v="0"/>
    <s v="Imobiliário"/>
    <s v="Aguardando rentabilidade"/>
  </r>
  <r>
    <d v="2024-03-05T00:00:00"/>
    <x v="4"/>
    <x v="5"/>
    <x v="1"/>
    <s v="TES-541"/>
    <n v="15417.88"/>
    <n v="17210.98"/>
    <n v="0.11630003606202671"/>
    <n v="1793.1000000000004"/>
    <x v="2"/>
    <s v="Governo"/>
    <s v="Rendimento estável"/>
  </r>
  <r>
    <d v="2020-03-28T00:00:00"/>
    <x v="5"/>
    <x v="5"/>
    <x v="7"/>
    <s v="AÇÕ-820"/>
    <n v="2453.6799999999998"/>
    <n v="2226.4699999999998"/>
    <n v="-9.2599687000749914E-2"/>
    <n v="-227.21000000000004"/>
    <x v="2"/>
    <s v="Mercado"/>
    <s v="Aguardando rentabilidade"/>
  </r>
  <r>
    <d v="2023-03-27T00:00:00"/>
    <x v="2"/>
    <x v="5"/>
    <x v="6"/>
    <s v="POU-160"/>
    <n v="31710.41"/>
    <n v="34808.519999999997"/>
    <n v="9.7700092808639089E-2"/>
    <n v="3098.1099999999969"/>
    <x v="2"/>
    <s v="Banco"/>
    <s v="Rendimento estável"/>
  </r>
  <r>
    <d v="2025-09-19T00:00:00"/>
    <x v="3"/>
    <x v="3"/>
    <x v="6"/>
    <s v="POU-684"/>
    <n v="17059.509999999998"/>
    <n v="16870.150000000001"/>
    <n v="-1.1099967115116259E-2"/>
    <n v="-189.35999999999694"/>
    <x v="0"/>
    <s v="Banco"/>
    <s v="Investimento de Longo Prazo"/>
  </r>
  <r>
    <d v="2025-08-04T00:00:00"/>
    <x v="3"/>
    <x v="10"/>
    <x v="5"/>
    <s v="ETF-268"/>
    <n v="41806.910000000003"/>
    <n v="41643.86"/>
    <n v="-3.9000729783665641E-3"/>
    <n v="-163.05000000000291"/>
    <x v="0"/>
    <s v="Bolsa"/>
    <s v="Aguardando rentabilidade"/>
  </r>
  <r>
    <d v="2025-09-20T00:00:00"/>
    <x v="3"/>
    <x v="3"/>
    <x v="2"/>
    <s v="CRI-109"/>
    <n v="8837.75"/>
    <n v="9842.6"/>
    <n v="0.11369975389663663"/>
    <n v="1004.8500000000004"/>
    <x v="2"/>
    <s v="Cripto"/>
    <s v="Rendimento estável"/>
  </r>
  <r>
    <d v="2021-03-14T00:00:00"/>
    <x v="1"/>
    <x v="5"/>
    <x v="3"/>
    <s v="FUN-557"/>
    <n v="25930.23"/>
    <n v="27182.66"/>
    <n v="4.8299995796412157E-2"/>
    <n v="1252.4300000000003"/>
    <x v="0"/>
    <s v="Investimento"/>
    <s v="Aguardando rentabilidade"/>
  </r>
  <r>
    <d v="2025-08-17T00:00:00"/>
    <x v="3"/>
    <x v="10"/>
    <x v="6"/>
    <s v="POU-386"/>
    <n v="49052.17"/>
    <n v="52456.39"/>
    <n v="6.9399987808898181E-2"/>
    <n v="3404.2200000000012"/>
    <x v="0"/>
    <s v="Banco"/>
    <s v="Investimento de Longo Prazo"/>
  </r>
  <r>
    <d v="2020-05-01T00:00:00"/>
    <x v="5"/>
    <x v="4"/>
    <x v="2"/>
    <s v="CRI-191"/>
    <n v="32336.240000000002"/>
    <n v="38667.68"/>
    <n v="0.19580013013263134"/>
    <n v="6331.4399999999987"/>
    <x v="1"/>
    <s v="Cripto"/>
    <s v="Aplicação de Curto Prazo"/>
  </r>
  <r>
    <d v="2021-06-06T00:00:00"/>
    <x v="1"/>
    <x v="7"/>
    <x v="1"/>
    <s v="TES-166"/>
    <n v="32167.19"/>
    <n v="30153.52"/>
    <n v="-6.2600121428076194E-2"/>
    <n v="-2013.6699999999983"/>
    <x v="0"/>
    <s v="Governo"/>
    <s v="Investimento de Longo Prazo"/>
  </r>
  <r>
    <d v="2021-11-13T00:00:00"/>
    <x v="1"/>
    <x v="8"/>
    <x v="7"/>
    <s v="AÇÕ-580"/>
    <n v="37123.620000000003"/>
    <n v="40487.019999999997"/>
    <n v="9.0600000754236631E-2"/>
    <n v="3363.3999999999942"/>
    <x v="2"/>
    <s v="Mercado"/>
    <s v="Rendimento estável"/>
  </r>
  <r>
    <d v="2023-10-07T00:00:00"/>
    <x v="2"/>
    <x v="6"/>
    <x v="0"/>
    <s v="REN-393"/>
    <n v="15161.02"/>
    <n v="16041.88"/>
    <n v="5.8100312511954917E-2"/>
    <n v="880.85999999999876"/>
    <x v="0"/>
    <s v="Banco"/>
    <s v="Investimento de Longo Prazo"/>
  </r>
  <r>
    <d v="2025-05-30T00:00:00"/>
    <x v="3"/>
    <x v="4"/>
    <x v="0"/>
    <s v="REN-109"/>
    <n v="35429.279999999999"/>
    <n v="37707.379999999997"/>
    <n v="6.4299923678945742E-2"/>
    <n v="2278.0999999999985"/>
    <x v="0"/>
    <s v="Banco"/>
    <s v="Investimento de Longo Prazo"/>
  </r>
  <r>
    <d v="2021-01-11T00:00:00"/>
    <x v="1"/>
    <x v="0"/>
    <x v="6"/>
    <s v="POU-710"/>
    <n v="33258.910000000003"/>
    <n v="32603.71"/>
    <n v="-1.9699984154622152E-2"/>
    <n v="-655.20000000000437"/>
    <x v="0"/>
    <s v="Banco"/>
    <s v="Investimento de Longo Prazo"/>
  </r>
  <r>
    <d v="2025-02-07T00:00:00"/>
    <x v="3"/>
    <x v="1"/>
    <x v="0"/>
    <s v="REN-846"/>
    <n v="42680.25"/>
    <n v="43666.16"/>
    <n v="2.3099911551595961E-2"/>
    <n v="985.91000000000349"/>
    <x v="0"/>
    <s v="Banco"/>
    <s v="Investimento de Longo Prazo"/>
  </r>
  <r>
    <d v="2021-11-24T00:00:00"/>
    <x v="1"/>
    <x v="8"/>
    <x v="2"/>
    <s v="CRI-203"/>
    <n v="9994.8700000000008"/>
    <n v="9508.1200000000008"/>
    <n v="-4.8699983091325845E-2"/>
    <n v="-486.75"/>
    <x v="0"/>
    <s v="Cripto"/>
    <s v="Aguardando rentabilidade"/>
  </r>
  <r>
    <d v="2020-12-31T00:00:00"/>
    <x v="5"/>
    <x v="11"/>
    <x v="7"/>
    <s v="AÇÕ-158"/>
    <n v="13397.96"/>
    <n v="13944.6"/>
    <n v="4.0800241230754625E-2"/>
    <n v="546.64000000000124"/>
    <x v="0"/>
    <s v="Mercado"/>
    <s v="Aguardando rentabilidade"/>
  </r>
  <r>
    <d v="2021-01-29T00:00:00"/>
    <x v="1"/>
    <x v="0"/>
    <x v="0"/>
    <s v="REN-972"/>
    <n v="14829.55"/>
    <n v="14439.53"/>
    <n v="-2.6300191172355103E-2"/>
    <n v="-390.01999999999862"/>
    <x v="0"/>
    <s v="Banco"/>
    <s v="Investimento de Longo Prazo"/>
  </r>
  <r>
    <d v="2021-07-02T00:00:00"/>
    <x v="1"/>
    <x v="2"/>
    <x v="5"/>
    <s v="ETF-533"/>
    <n v="10941.25"/>
    <n v="11272.77"/>
    <n v="3.0300011424654445E-2"/>
    <n v="331.52000000000044"/>
    <x v="0"/>
    <s v="Bolsa"/>
    <s v="Aguardando rentabilidade"/>
  </r>
  <r>
    <d v="2021-01-03T00:00:00"/>
    <x v="1"/>
    <x v="0"/>
    <x v="3"/>
    <s v="FUN-749"/>
    <n v="9980.56"/>
    <n v="11129.32"/>
    <n v="0.11509975392162367"/>
    <n v="1148.7600000000002"/>
    <x v="2"/>
    <s v="Investimento"/>
    <s v="Rendimento estável"/>
  </r>
  <r>
    <d v="2023-11-14T00:00:00"/>
    <x v="2"/>
    <x v="8"/>
    <x v="6"/>
    <s v="POU-262"/>
    <n v="26422.400000000001"/>
    <n v="28552.05"/>
    <n v="8.0600172580840415E-2"/>
    <n v="2129.6499999999978"/>
    <x v="2"/>
    <s v="Banco"/>
    <s v="Rendimento estável"/>
  </r>
  <r>
    <d v="2021-03-18T00:00:00"/>
    <x v="1"/>
    <x v="5"/>
    <x v="3"/>
    <s v="FUN-777"/>
    <n v="47716.27"/>
    <n v="50130.71"/>
    <n v="5.0599931637573564E-2"/>
    <n v="2414.4400000000023"/>
    <x v="0"/>
    <s v="Investimento"/>
    <s v="Aguardando rentabilidade"/>
  </r>
  <r>
    <d v="2022-08-23T00:00:00"/>
    <x v="0"/>
    <x v="10"/>
    <x v="0"/>
    <s v="REN-977"/>
    <n v="2265.79"/>
    <n v="2411.9299999999998"/>
    <n v="6.4498475145534168E-2"/>
    <n v="146.13999999999987"/>
    <x v="0"/>
    <s v="Banco"/>
    <s v="Investimento de Longo Prazo"/>
  </r>
  <r>
    <d v="2024-09-15T00:00:00"/>
    <x v="4"/>
    <x v="3"/>
    <x v="6"/>
    <s v="POU-365"/>
    <n v="46739.78"/>
    <n v="45856.4"/>
    <n v="-1.8899960590315089E-2"/>
    <n v="-883.37999999999738"/>
    <x v="0"/>
    <s v="Banco"/>
    <s v="Investimento de Longo Prazo"/>
  </r>
  <r>
    <d v="2025-04-27T00:00:00"/>
    <x v="3"/>
    <x v="9"/>
    <x v="1"/>
    <s v="TES-629"/>
    <n v="39561.300000000003"/>
    <n v="37832.47"/>
    <n v="-4.3700030079901357E-2"/>
    <n v="-1728.8300000000017"/>
    <x v="0"/>
    <s v="Governo"/>
    <s v="Investimento de Longo Prazo"/>
  </r>
  <r>
    <d v="2025-06-12T00:00:00"/>
    <x v="3"/>
    <x v="7"/>
    <x v="0"/>
    <s v="REN-659"/>
    <n v="36378.5"/>
    <n v="41700.67"/>
    <n v="0.1462998749261239"/>
    <n v="5322.1699999999983"/>
    <x v="2"/>
    <s v="Banco"/>
    <s v="Rendimento estável"/>
  </r>
  <r>
    <d v="2020-02-16T00:00:00"/>
    <x v="5"/>
    <x v="1"/>
    <x v="4"/>
    <s v="IMÓ-546"/>
    <n v="23015.17"/>
    <n v="25926.59"/>
    <n v="0.12650004323235509"/>
    <n v="2911.4200000000019"/>
    <x v="2"/>
    <s v="Imobiliário"/>
    <s v="Rendimento estável"/>
  </r>
  <r>
    <d v="2021-03-12T00:00:00"/>
    <x v="1"/>
    <x v="5"/>
    <x v="4"/>
    <s v="IMÓ-261"/>
    <n v="35008.449999999997"/>
    <n v="35957.18"/>
    <n v="2.7100028707355034E-2"/>
    <n v="948.7300000000032"/>
    <x v="0"/>
    <s v="Imobiliário"/>
    <s v="Aguardando rentabilidade"/>
  </r>
  <r>
    <d v="2020-02-28T00:00:00"/>
    <x v="5"/>
    <x v="1"/>
    <x v="3"/>
    <s v="FUN-940"/>
    <n v="19216.439999999999"/>
    <n v="20842.150000000001"/>
    <n v="8.4599957120049446E-2"/>
    <n v="1625.7100000000028"/>
    <x v="2"/>
    <s v="Investimento"/>
    <s v="Rendimento estável"/>
  </r>
  <r>
    <d v="2024-05-07T00:00:00"/>
    <x v="4"/>
    <x v="4"/>
    <x v="7"/>
    <s v="AÇÕ-765"/>
    <n v="19895.52"/>
    <n v="17997.490000000002"/>
    <n v="-9.5399868915213015E-2"/>
    <n v="-1898.0299999999988"/>
    <x v="2"/>
    <s v="Mercado"/>
    <s v="Aguardando rentabilidade"/>
  </r>
  <r>
    <d v="2021-12-27T00:00:00"/>
    <x v="1"/>
    <x v="11"/>
    <x v="7"/>
    <s v="AÇÕ-930"/>
    <n v="40579.379999999997"/>
    <n v="44714.42"/>
    <n v="0.10190002902952192"/>
    <n v="4135.0400000000009"/>
    <x v="2"/>
    <s v="Mercado"/>
    <s v="Rendimento estável"/>
  </r>
  <r>
    <d v="2025-05-15T00:00:00"/>
    <x v="3"/>
    <x v="4"/>
    <x v="2"/>
    <s v="CRI-597"/>
    <n v="31780.78"/>
    <n v="28739.360000000001"/>
    <n v="-9.5699979673249003E-2"/>
    <n v="-3041.4199999999983"/>
    <x v="2"/>
    <s v="Cripto"/>
    <s v="Aguardando rentabilidade"/>
  </r>
  <r>
    <d v="2022-03-22T00:00:00"/>
    <x v="0"/>
    <x v="5"/>
    <x v="2"/>
    <s v="CRI-145"/>
    <n v="38680.57"/>
    <n v="40618.47"/>
    <n v="5.0100089011097859E-2"/>
    <n v="1937.9000000000015"/>
    <x v="0"/>
    <s v="Cripto"/>
    <s v="Aguardando rentabilidade"/>
  </r>
  <r>
    <d v="2024-08-17T00:00:00"/>
    <x v="4"/>
    <x v="10"/>
    <x v="5"/>
    <s v="ETF-406"/>
    <n v="12198.53"/>
    <n v="13237.84"/>
    <n v="8.5199610116956676E-2"/>
    <n v="1039.3099999999995"/>
    <x v="2"/>
    <s v="Bolsa"/>
    <s v="Rendimento estável"/>
  </r>
  <r>
    <d v="2020-03-02T00:00:00"/>
    <x v="5"/>
    <x v="5"/>
    <x v="4"/>
    <s v="IMÓ-912"/>
    <n v="25043.55"/>
    <n v="27906.03"/>
    <n v="0.11430008924453601"/>
    <n v="2862.4799999999996"/>
    <x v="2"/>
    <s v="Imobiliário"/>
    <s v="Rendimento estável"/>
  </r>
  <r>
    <d v="2021-03-31T00:00:00"/>
    <x v="1"/>
    <x v="5"/>
    <x v="4"/>
    <s v="IMÓ-648"/>
    <n v="5471.98"/>
    <n v="6264.32"/>
    <n v="0.14479950584614715"/>
    <n v="792.34000000000015"/>
    <x v="2"/>
    <s v="Imobiliário"/>
    <s v="Rendimento estável"/>
  </r>
  <r>
    <d v="2020-10-13T00:00:00"/>
    <x v="5"/>
    <x v="6"/>
    <x v="7"/>
    <s v="AÇÕ-681"/>
    <n v="44346.22"/>
    <n v="51055.8"/>
    <n v="0.15129993041120532"/>
    <n v="6709.5800000000017"/>
    <x v="1"/>
    <s v="Mercado"/>
    <s v="Aplicação de Curto Prazo"/>
  </r>
  <r>
    <d v="2024-12-21T00:00:00"/>
    <x v="4"/>
    <x v="11"/>
    <x v="7"/>
    <s v="AÇÕ-774"/>
    <n v="29908.95"/>
    <n v="27908.04"/>
    <n v="-6.6900041626335921E-2"/>
    <n v="-2000.9099999999999"/>
    <x v="2"/>
    <s v="Mercado"/>
    <s v="Aguardando rentabilidade"/>
  </r>
  <r>
    <d v="2023-04-12T00:00:00"/>
    <x v="2"/>
    <x v="9"/>
    <x v="2"/>
    <s v="CRI-187"/>
    <n v="24593.93"/>
    <n v="24709.52"/>
    <n v="4.6999401884936709E-3"/>
    <n v="115.59000000000015"/>
    <x v="0"/>
    <s v="Cripto"/>
    <s v="Aguardando rentabilidade"/>
  </r>
  <r>
    <d v="2024-06-07T00:00:00"/>
    <x v="4"/>
    <x v="7"/>
    <x v="2"/>
    <s v="CRI-663"/>
    <n v="20668.05"/>
    <n v="22104.48"/>
    <n v="6.9500025401525556E-2"/>
    <n v="1436.4300000000003"/>
    <x v="0"/>
    <s v="Cripto"/>
    <s v="Aguardando rentabilidade"/>
  </r>
  <r>
    <d v="2024-04-18T00:00:00"/>
    <x v="4"/>
    <x v="9"/>
    <x v="1"/>
    <s v="TES-331"/>
    <n v="33855.379999999997"/>
    <n v="37745.360000000001"/>
    <n v="0.11489990660273208"/>
    <n v="3889.9800000000032"/>
    <x v="2"/>
    <s v="Governo"/>
    <s v="Rendimento estável"/>
  </r>
  <r>
    <d v="2022-06-01T00:00:00"/>
    <x v="0"/>
    <x v="7"/>
    <x v="6"/>
    <s v="POU-371"/>
    <n v="43019.75"/>
    <n v="43617.72"/>
    <n v="1.3899894815753256E-2"/>
    <n v="597.97000000000116"/>
    <x v="0"/>
    <s v="Banco"/>
    <s v="Investimento de Longo Prazo"/>
  </r>
  <r>
    <d v="2022-02-02T00:00:00"/>
    <x v="0"/>
    <x v="1"/>
    <x v="4"/>
    <s v="IMÓ-368"/>
    <n v="18015.560000000001"/>
    <n v="17282.330000000002"/>
    <n v="-4.069981726907182E-2"/>
    <n v="-733.22999999999956"/>
    <x v="0"/>
    <s v="Imobiliário"/>
    <s v="Aguardando rentabilidade"/>
  </r>
  <r>
    <d v="2020-03-27T00:00:00"/>
    <x v="5"/>
    <x v="5"/>
    <x v="5"/>
    <s v="ETF-907"/>
    <n v="2703.3"/>
    <n v="3099.87"/>
    <n v="0.14669847963600033"/>
    <n v="396.56999999999971"/>
    <x v="2"/>
    <s v="Bolsa"/>
    <s v="Rendimento estável"/>
  </r>
  <r>
    <d v="2020-07-13T00:00:00"/>
    <x v="5"/>
    <x v="2"/>
    <x v="5"/>
    <s v="ETF-660"/>
    <n v="17027.29"/>
    <n v="15459.08"/>
    <n v="-9.2099799791981046E-2"/>
    <n v="-1568.2100000000009"/>
    <x v="2"/>
    <s v="Bolsa"/>
    <s v="Aguardando rentabilidade"/>
  </r>
  <r>
    <d v="2023-09-26T00:00:00"/>
    <x v="2"/>
    <x v="3"/>
    <x v="0"/>
    <s v="REN-142"/>
    <n v="23129.97"/>
    <n v="21390.6"/>
    <n v="-7.5199838132085889E-2"/>
    <n v="-1739.3700000000026"/>
    <x v="0"/>
    <s v="Banco"/>
    <s v="Investimento de Longo Prazo"/>
  </r>
  <r>
    <d v="2023-12-21T00:00:00"/>
    <x v="2"/>
    <x v="11"/>
    <x v="6"/>
    <s v="POU-191"/>
    <n v="3256.61"/>
    <n v="3850.62"/>
    <n v="0.18240133144588996"/>
    <n v="594.00999999999976"/>
    <x v="1"/>
    <s v="Banco"/>
    <s v="Dividendos Recebidos"/>
  </r>
  <r>
    <d v="2025-02-09T00:00:00"/>
    <x v="3"/>
    <x v="1"/>
    <x v="6"/>
    <s v="POU-904"/>
    <n v="37294.660000000003"/>
    <n v="35161.410000000003"/>
    <n v="-5.7199877944992657E-2"/>
    <n v="-2133.25"/>
    <x v="0"/>
    <s v="Banco"/>
    <s v="Investimento de Longo Prazo"/>
  </r>
  <r>
    <d v="2020-03-31T00:00:00"/>
    <x v="5"/>
    <x v="5"/>
    <x v="1"/>
    <s v="TES-404"/>
    <n v="10371.09"/>
    <n v="10143.959999999999"/>
    <n v="-2.1900301704063992E-2"/>
    <n v="-227.13000000000102"/>
    <x v="0"/>
    <s v="Governo"/>
    <s v="Investimento de Longo Prazo"/>
  </r>
  <r>
    <d v="2020-05-11T00:00:00"/>
    <x v="5"/>
    <x v="4"/>
    <x v="7"/>
    <s v="AÇÕ-118"/>
    <n v="4114.8599999999997"/>
    <n v="4071.65"/>
    <n v="-1.0500964795886029E-2"/>
    <n v="-43.209999999999582"/>
    <x v="0"/>
    <s v="Mercado"/>
    <s v="Aguardando rentabilidade"/>
  </r>
  <r>
    <d v="2024-08-10T00:00:00"/>
    <x v="4"/>
    <x v="10"/>
    <x v="0"/>
    <s v="REN-133"/>
    <n v="15589.22"/>
    <n v="14485.5"/>
    <n v="-7.0800206809577354E-2"/>
    <n v="-1103.7199999999993"/>
    <x v="0"/>
    <s v="Banco"/>
    <s v="Investimento de Longo Prazo"/>
  </r>
  <r>
    <d v="2024-05-21T00:00:00"/>
    <x v="4"/>
    <x v="4"/>
    <x v="6"/>
    <s v="POU-321"/>
    <n v="28526.400000000001"/>
    <n v="33789.519999999997"/>
    <n v="0.18449997195580217"/>
    <n v="5263.1199999999953"/>
    <x v="1"/>
    <s v="Banco"/>
    <s v="Dividendos Recebidos"/>
  </r>
  <r>
    <d v="2025-03-18T00:00:00"/>
    <x v="3"/>
    <x v="5"/>
    <x v="7"/>
    <s v="AÇÕ-189"/>
    <n v="18949.5"/>
    <n v="19288.7"/>
    <n v="1.7900208448771774E-2"/>
    <n v="339.20000000000073"/>
    <x v="0"/>
    <s v="Mercado"/>
    <s v="Aguardando rentabilidade"/>
  </r>
  <r>
    <d v="2025-04-16T00:00:00"/>
    <x v="3"/>
    <x v="9"/>
    <x v="5"/>
    <s v="ETF-878"/>
    <n v="11664.23"/>
    <n v="11561.58"/>
    <n v="-8.8004094569465487E-3"/>
    <n v="-102.64999999999964"/>
    <x v="0"/>
    <s v="Bolsa"/>
    <s v="Aguardando rentabilidade"/>
  </r>
  <r>
    <d v="2022-12-04T00:00:00"/>
    <x v="0"/>
    <x v="11"/>
    <x v="6"/>
    <s v="POU-326"/>
    <n v="47578.55"/>
    <n v="45133.01"/>
    <n v="-5.1400053175222886E-2"/>
    <n v="-2445.5400000000009"/>
    <x v="0"/>
    <s v="Banco"/>
    <s v="Investimento de Longo Prazo"/>
  </r>
  <r>
    <d v="2021-01-01T00:00:00"/>
    <x v="1"/>
    <x v="0"/>
    <x v="1"/>
    <s v="TES-449"/>
    <n v="1140.8599999999999"/>
    <n v="1057.01"/>
    <n v="-7.3497186333117054E-2"/>
    <n v="-83.849999999999909"/>
    <x v="0"/>
    <s v="Governo"/>
    <s v="Investimento de Longo Prazo"/>
  </r>
  <r>
    <d v="2025-09-22T00:00:00"/>
    <x v="3"/>
    <x v="3"/>
    <x v="5"/>
    <s v="ETF-329"/>
    <n v="44049.22"/>
    <n v="46956.47"/>
    <n v="6.6000033598778818E-2"/>
    <n v="2907.25"/>
    <x v="0"/>
    <s v="Bolsa"/>
    <s v="Aguardando rentabilidade"/>
  </r>
  <r>
    <d v="2021-06-10T00:00:00"/>
    <x v="1"/>
    <x v="7"/>
    <x v="3"/>
    <s v="FUN-786"/>
    <n v="43510.44"/>
    <n v="40791.040000000001"/>
    <n v="-6.2499942542525458E-2"/>
    <n v="-2719.4000000000015"/>
    <x v="2"/>
    <s v="Investimento"/>
    <s v="Aguardando rentabilidade"/>
  </r>
  <r>
    <d v="2020-11-20T00:00:00"/>
    <x v="5"/>
    <x v="8"/>
    <x v="4"/>
    <s v="IMÓ-302"/>
    <n v="34724.78"/>
    <n v="36908.97"/>
    <n v="6.2900038531561675E-2"/>
    <n v="2184.1900000000023"/>
    <x v="0"/>
    <s v="Imobiliário"/>
    <s v="Aguardando rentabilidade"/>
  </r>
  <r>
    <d v="2022-11-08T00:00:00"/>
    <x v="0"/>
    <x v="8"/>
    <x v="7"/>
    <s v="AÇÕ-492"/>
    <n v="47397.98"/>
    <n v="54559.81"/>
    <n v="0.15109989919401615"/>
    <n v="7161.8299999999945"/>
    <x v="1"/>
    <s v="Mercado"/>
    <s v="Aplicação de Curto Prazo"/>
  </r>
  <r>
    <d v="2024-06-07T00:00:00"/>
    <x v="4"/>
    <x v="7"/>
    <x v="3"/>
    <s v="FUN-216"/>
    <n v="2864.29"/>
    <n v="3078.83"/>
    <n v="7.4901633563640546E-2"/>
    <n v="214.53999999999996"/>
    <x v="2"/>
    <s v="Investimento"/>
    <s v="Rendimento estável"/>
  </r>
  <r>
    <d v="2024-10-10T00:00:00"/>
    <x v="4"/>
    <x v="6"/>
    <x v="5"/>
    <s v="ETF-459"/>
    <n v="2683.93"/>
    <n v="2695.47"/>
    <n v="4.2996650434251136E-3"/>
    <n v="11.539999999999964"/>
    <x v="0"/>
    <s v="Bolsa"/>
    <s v="Aguardando rentabilidade"/>
  </r>
  <r>
    <d v="2020-03-23T00:00:00"/>
    <x v="5"/>
    <x v="5"/>
    <x v="0"/>
    <s v="REN-299"/>
    <n v="24960.79"/>
    <n v="22721.81"/>
    <n v="-8.969988530010467E-2"/>
    <n v="-2238.9799999999996"/>
    <x v="0"/>
    <s v="Banco"/>
    <s v="Investimento de Longo Prazo"/>
  </r>
  <r>
    <d v="2021-01-16T00:00:00"/>
    <x v="1"/>
    <x v="0"/>
    <x v="2"/>
    <s v="CRI-920"/>
    <n v="45760.13"/>
    <n v="49681.77"/>
    <n v="8.5699931359460732E-2"/>
    <n v="3921.6399999999994"/>
    <x v="2"/>
    <s v="Cripto"/>
    <s v="Rendimento estável"/>
  </r>
  <r>
    <d v="2025-08-06T00:00:00"/>
    <x v="3"/>
    <x v="10"/>
    <x v="4"/>
    <s v="IMÓ-345"/>
    <n v="36028.35"/>
    <n v="34958.31"/>
    <n v="-2.9699944626939645E-2"/>
    <n v="-1070.0400000000009"/>
    <x v="0"/>
    <s v="Imobiliário"/>
    <s v="Aguardando rentabilidade"/>
  </r>
  <r>
    <d v="2024-04-18T00:00:00"/>
    <x v="4"/>
    <x v="9"/>
    <x v="4"/>
    <s v="IMÓ-333"/>
    <n v="44924.59"/>
    <n v="44920.1"/>
    <n v="-9.9945263829852719E-5"/>
    <n v="-4.4899999999979627"/>
    <x v="0"/>
    <s v="Imobiliário"/>
    <s v="Aguardando rentabilidade"/>
  </r>
  <r>
    <d v="2021-01-24T00:00:00"/>
    <x v="1"/>
    <x v="0"/>
    <x v="1"/>
    <s v="TES-717"/>
    <n v="12700.14"/>
    <n v="12424.55"/>
    <n v="-2.1699760790038547E-2"/>
    <n v="-275.59000000000015"/>
    <x v="0"/>
    <s v="Governo"/>
    <s v="Investimento de Longo Prazo"/>
  </r>
  <r>
    <d v="2021-11-12T00:00:00"/>
    <x v="1"/>
    <x v="8"/>
    <x v="6"/>
    <s v="POU-483"/>
    <n v="16002.15"/>
    <n v="16147.77"/>
    <n v="9.1000271838472205E-3"/>
    <n v="145.6200000000008"/>
    <x v="0"/>
    <s v="Banco"/>
    <s v="Investimento de Longo Prazo"/>
  </r>
  <r>
    <d v="2022-05-09T00:00:00"/>
    <x v="0"/>
    <x v="4"/>
    <x v="4"/>
    <s v="IMÓ-400"/>
    <n v="36624.35"/>
    <n v="43824.7"/>
    <n v="0.19660007617882636"/>
    <n v="7200.3499999999985"/>
    <x v="1"/>
    <s v="Imobiliário"/>
    <s v="Aplicação de Curto Prazo"/>
  </r>
  <r>
    <d v="2020-01-16T00:00:00"/>
    <x v="5"/>
    <x v="0"/>
    <x v="3"/>
    <s v="FUN-512"/>
    <n v="7229.01"/>
    <n v="7051.9"/>
    <n v="-2.4499896943011641E-2"/>
    <n v="-177.11000000000058"/>
    <x v="0"/>
    <s v="Investimento"/>
    <s v="Aguardando rentabilidade"/>
  </r>
  <r>
    <d v="2020-04-16T00:00:00"/>
    <x v="5"/>
    <x v="9"/>
    <x v="5"/>
    <s v="ETF-502"/>
    <n v="21287.14"/>
    <n v="23349.86"/>
    <n v="9.6899818388003336E-2"/>
    <n v="2062.7200000000012"/>
    <x v="2"/>
    <s v="Bolsa"/>
    <s v="Rendimento estável"/>
  </r>
  <r>
    <d v="2020-02-21T00:00:00"/>
    <x v="5"/>
    <x v="1"/>
    <x v="1"/>
    <s v="TES-199"/>
    <n v="13127.28"/>
    <n v="14480.7"/>
    <n v="0.10309980437683969"/>
    <n v="1353.42"/>
    <x v="2"/>
    <s v="Governo"/>
    <s v="Rendimento estável"/>
  </r>
  <r>
    <d v="2024-11-07T00:00:00"/>
    <x v="4"/>
    <x v="8"/>
    <x v="5"/>
    <s v="ETF-615"/>
    <n v="47205.279999999999"/>
    <n v="50722.07"/>
    <n v="7.4499928821521677E-2"/>
    <n v="3516.7900000000009"/>
    <x v="2"/>
    <s v="Bolsa"/>
    <s v="Rendimento estável"/>
  </r>
  <r>
    <d v="2024-09-07T00:00:00"/>
    <x v="4"/>
    <x v="3"/>
    <x v="3"/>
    <s v="FUN-576"/>
    <n v="8206.57"/>
    <n v="9005.07"/>
    <n v="9.7300090049801571E-2"/>
    <n v="798.5"/>
    <x v="2"/>
    <s v="Investimento"/>
    <s v="Rendimento estável"/>
  </r>
  <r>
    <d v="2025-03-08T00:00:00"/>
    <x v="3"/>
    <x v="5"/>
    <x v="4"/>
    <s v="IMÓ-910"/>
    <n v="42256.04"/>
    <n v="39403.760000000002"/>
    <n v="-6.7499936103809041E-2"/>
    <n v="-2852.2799999999988"/>
    <x v="2"/>
    <s v="Imobiliário"/>
    <s v="Aguardando rentabilidade"/>
  </r>
  <r>
    <d v="2024-09-26T00:00:00"/>
    <x v="4"/>
    <x v="3"/>
    <x v="5"/>
    <s v="ETF-728"/>
    <n v="31521.119999999999"/>
    <n v="34386.39"/>
    <n v="9.0900006091154131E-2"/>
    <n v="2865.2700000000004"/>
    <x v="2"/>
    <s v="Bolsa"/>
    <s v="Rendimento estável"/>
  </r>
  <r>
    <d v="2024-06-11T00:00:00"/>
    <x v="4"/>
    <x v="7"/>
    <x v="5"/>
    <s v="ETF-414"/>
    <n v="5729.6"/>
    <n v="6392.51"/>
    <n v="0.11569917620776317"/>
    <n v="662.90999999999985"/>
    <x v="2"/>
    <s v="Bolsa"/>
    <s v="Rendimento estável"/>
  </r>
  <r>
    <d v="2020-02-03T00:00:00"/>
    <x v="5"/>
    <x v="1"/>
    <x v="6"/>
    <s v="POU-799"/>
    <n v="28779.82"/>
    <n v="31493.759999999998"/>
    <n v="9.4300103336296015E-2"/>
    <n v="2713.9399999999987"/>
    <x v="2"/>
    <s v="Banco"/>
    <s v="Rendimento estável"/>
  </r>
  <r>
    <d v="2020-01-07T00:00:00"/>
    <x v="5"/>
    <x v="0"/>
    <x v="6"/>
    <s v="POU-192"/>
    <n v="22082.95"/>
    <n v="22601.9"/>
    <n v="2.3500030566568356E-2"/>
    <n v="518.95000000000073"/>
    <x v="0"/>
    <s v="Banco"/>
    <s v="Investimento de Longo Prazo"/>
  </r>
  <r>
    <d v="2021-06-14T00:00:00"/>
    <x v="1"/>
    <x v="7"/>
    <x v="7"/>
    <s v="AÇÕ-757"/>
    <n v="29357.08"/>
    <n v="32419.02"/>
    <n v="0.10429988268588015"/>
    <n v="3061.9399999999987"/>
    <x v="2"/>
    <s v="Mercado"/>
    <s v="Rendimento estável"/>
  </r>
  <r>
    <d v="2025-08-01T00:00:00"/>
    <x v="3"/>
    <x v="10"/>
    <x v="2"/>
    <s v="CRI-171"/>
    <n v="40430.83"/>
    <n v="46180.09"/>
    <n v="0.14219990042252395"/>
    <n v="5749.2599999999948"/>
    <x v="2"/>
    <s v="Cripto"/>
    <s v="Rendimento estável"/>
  </r>
  <r>
    <d v="2020-02-08T00:00:00"/>
    <x v="5"/>
    <x v="1"/>
    <x v="6"/>
    <s v="POU-911"/>
    <n v="40284.839999999997"/>
    <n v="37980.550000000003"/>
    <n v="-5.7199929303430118E-2"/>
    <n v="-2304.2899999999936"/>
    <x v="0"/>
    <s v="Banco"/>
    <s v="Investimento de Longo Prazo"/>
  </r>
  <r>
    <d v="2023-02-23T00:00:00"/>
    <x v="2"/>
    <x v="1"/>
    <x v="7"/>
    <s v="AÇÕ-658"/>
    <n v="27712.3"/>
    <n v="32750.400000000001"/>
    <n v="0.18180013928833053"/>
    <n v="5038.1000000000022"/>
    <x v="1"/>
    <s v="Mercado"/>
    <s v="Aplicação de Curto Prazo"/>
  </r>
  <r>
    <d v="2023-01-28T00:00:00"/>
    <x v="2"/>
    <x v="0"/>
    <x v="0"/>
    <s v="REN-305"/>
    <n v="34263.67"/>
    <n v="33043.879999999997"/>
    <n v="-3.5600097712825303E-2"/>
    <n v="-1219.7900000000009"/>
    <x v="0"/>
    <s v="Banco"/>
    <s v="Investimento de Longo Prazo"/>
  </r>
  <r>
    <d v="2025-07-13T00:00:00"/>
    <x v="3"/>
    <x v="2"/>
    <x v="4"/>
    <s v="IMÓ-312"/>
    <n v="23593.61"/>
    <n v="27356.79"/>
    <n v="0.15949996630443583"/>
    <n v="3763.1800000000003"/>
    <x v="1"/>
    <s v="Imobiliário"/>
    <s v="Aplicação de Curto Prazo"/>
  </r>
  <r>
    <d v="2020-12-14T00:00:00"/>
    <x v="5"/>
    <x v="11"/>
    <x v="4"/>
    <s v="IMÓ-625"/>
    <n v="46421.45"/>
    <n v="52456.24"/>
    <n v="0.13000003231264859"/>
    <n v="6034.7900000000009"/>
    <x v="2"/>
    <s v="Imobiliário"/>
    <s v="Rendimento estável"/>
  </r>
  <r>
    <d v="2022-03-13T00:00:00"/>
    <x v="0"/>
    <x v="5"/>
    <x v="4"/>
    <s v="IMÓ-994"/>
    <n v="3115.66"/>
    <n v="3558.4"/>
    <n v="0.14210151300206064"/>
    <n v="442.74000000000024"/>
    <x v="2"/>
    <s v="Imobiliário"/>
    <s v="Rendimento estável"/>
  </r>
  <r>
    <d v="2020-05-15T00:00:00"/>
    <x v="5"/>
    <x v="4"/>
    <x v="3"/>
    <s v="FUN-901"/>
    <n v="16567.759999999998"/>
    <n v="15850.38"/>
    <n v="-4.3299758084375875E-2"/>
    <n v="-717.3799999999992"/>
    <x v="0"/>
    <s v="Investimento"/>
    <s v="Aguardando rentabilidade"/>
  </r>
  <r>
    <d v="2022-08-03T00:00:00"/>
    <x v="0"/>
    <x v="10"/>
    <x v="7"/>
    <s v="AÇÕ-718"/>
    <n v="7950.79"/>
    <n v="8203.6299999999992"/>
    <n v="3.1800613523939036E-2"/>
    <n v="252.83999999999924"/>
    <x v="0"/>
    <s v="Mercado"/>
    <s v="Aguardando rentabilidade"/>
  </r>
  <r>
    <d v="2020-10-08T00:00:00"/>
    <x v="5"/>
    <x v="6"/>
    <x v="4"/>
    <s v="IMÓ-836"/>
    <n v="37218.300000000003"/>
    <n v="40043.17"/>
    <n v="7.5900027674557821E-2"/>
    <n v="2824.8699999999953"/>
    <x v="2"/>
    <s v="Imobiliário"/>
    <s v="Rendimento estável"/>
  </r>
  <r>
    <d v="2025-07-11T00:00:00"/>
    <x v="3"/>
    <x v="2"/>
    <x v="1"/>
    <s v="TES-380"/>
    <n v="34661.050000000003"/>
    <n v="31974.82"/>
    <n v="-7.7499960330111264E-2"/>
    <n v="-2686.2300000000032"/>
    <x v="0"/>
    <s v="Governo"/>
    <s v="Investimento de Longo Prazo"/>
  </r>
  <r>
    <d v="2021-11-27T00:00:00"/>
    <x v="1"/>
    <x v="8"/>
    <x v="6"/>
    <s v="POU-470"/>
    <n v="27735.5"/>
    <n v="31679.49"/>
    <n v="0.14220006850426356"/>
    <n v="3943.9900000000016"/>
    <x v="2"/>
    <s v="Banco"/>
    <s v="Rendimento estável"/>
  </r>
  <r>
    <d v="2021-08-13T00:00:00"/>
    <x v="1"/>
    <x v="10"/>
    <x v="3"/>
    <s v="FUN-685"/>
    <n v="8368.57"/>
    <n v="9644.7800000000007"/>
    <n v="0.15250036744629022"/>
    <n v="1276.2100000000009"/>
    <x v="1"/>
    <s v="Investimento"/>
    <s v="Aplicação de Curto Prazo"/>
  </r>
  <r>
    <d v="2023-12-25T00:00:00"/>
    <x v="2"/>
    <x v="11"/>
    <x v="1"/>
    <s v="TES-859"/>
    <n v="41990.31"/>
    <n v="42422.81"/>
    <n v="1.0299995403701474E-2"/>
    <n v="432.5"/>
    <x v="0"/>
    <s v="Governo"/>
    <s v="Investimento de Longo Prazo"/>
  </r>
  <r>
    <d v="2021-03-03T00:00:00"/>
    <x v="1"/>
    <x v="5"/>
    <x v="5"/>
    <s v="ETF-744"/>
    <n v="10330"/>
    <n v="9731.89"/>
    <n v="-5.7900290416263364E-2"/>
    <n v="-598.11000000000058"/>
    <x v="2"/>
    <s v="Bolsa"/>
    <s v="Aguardando rentabilidade"/>
  </r>
  <r>
    <d v="2022-09-16T00:00:00"/>
    <x v="0"/>
    <x v="3"/>
    <x v="6"/>
    <s v="POU-239"/>
    <n v="45199.47"/>
    <n v="53339.89"/>
    <n v="0.18009989940147525"/>
    <n v="8140.4199999999983"/>
    <x v="1"/>
    <s v="Banco"/>
    <s v="Dividendos Recebidos"/>
  </r>
  <r>
    <d v="2020-09-09T00:00:00"/>
    <x v="5"/>
    <x v="3"/>
    <x v="2"/>
    <s v="CRI-883"/>
    <n v="37300.639999999999"/>
    <n v="39426.78"/>
    <n v="5.7000094368353987E-2"/>
    <n v="2126.1399999999994"/>
    <x v="0"/>
    <s v="Cripto"/>
    <s v="Aguardando rentabilidade"/>
  </r>
  <r>
    <d v="2023-01-11T00:00:00"/>
    <x v="2"/>
    <x v="0"/>
    <x v="6"/>
    <s v="POU-407"/>
    <n v="29465.27"/>
    <n v="30284.400000000001"/>
    <n v="2.7799847074199593E-2"/>
    <n v="819.13000000000102"/>
    <x v="0"/>
    <s v="Banco"/>
    <s v="Investimento de Longo Prazo"/>
  </r>
  <r>
    <d v="2023-02-08T00:00:00"/>
    <x v="2"/>
    <x v="1"/>
    <x v="5"/>
    <s v="ETF-324"/>
    <n v="40303.370000000003"/>
    <n v="37768.29"/>
    <n v="-6.2899951046277311E-2"/>
    <n v="-2535.0800000000017"/>
    <x v="2"/>
    <s v="Bolsa"/>
    <s v="Aguardando rentabilidade"/>
  </r>
  <r>
    <d v="2025-01-11T00:00:00"/>
    <x v="3"/>
    <x v="0"/>
    <x v="3"/>
    <s v="FUN-731"/>
    <n v="36963.839999999997"/>
    <n v="42464.06"/>
    <n v="0.14880001644850757"/>
    <n v="5500.2200000000012"/>
    <x v="2"/>
    <s v="Investimento"/>
    <s v="Rendimento estável"/>
  </r>
  <r>
    <d v="2024-02-19T00:00:00"/>
    <x v="4"/>
    <x v="1"/>
    <x v="6"/>
    <s v="POU-468"/>
    <n v="35169"/>
    <n v="37096.26"/>
    <n v="5.4799965879041256E-2"/>
    <n v="1927.260000000002"/>
    <x v="0"/>
    <s v="Banco"/>
    <s v="Investimento de Longo Prazo"/>
  </r>
  <r>
    <d v="2025-08-16T00:00:00"/>
    <x v="3"/>
    <x v="10"/>
    <x v="7"/>
    <s v="AÇÕ-902"/>
    <n v="40773.379999999997"/>
    <n v="40194.400000000001"/>
    <n v="-1.4199951046491509E-2"/>
    <n v="-578.97999999999593"/>
    <x v="0"/>
    <s v="Mercado"/>
    <s v="Aguardando rentabilidade"/>
  </r>
  <r>
    <d v="2020-03-10T00:00:00"/>
    <x v="5"/>
    <x v="5"/>
    <x v="7"/>
    <s v="AÇÕ-624"/>
    <n v="47896.31"/>
    <n v="47129.97"/>
    <n v="-1.5999979956702229E-2"/>
    <n v="-766.33999999999651"/>
    <x v="0"/>
    <s v="Mercado"/>
    <s v="Aguardando rentabilidade"/>
  </r>
  <r>
    <d v="2020-05-28T00:00:00"/>
    <x v="5"/>
    <x v="4"/>
    <x v="3"/>
    <s v="FUN-556"/>
    <n v="20693.68"/>
    <n v="21266.89"/>
    <n v="2.7699761473068064E-2"/>
    <n v="573.20999999999913"/>
    <x v="0"/>
    <s v="Investimento"/>
    <s v="Aguardando rentabilidade"/>
  </r>
  <r>
    <d v="2021-06-07T00:00:00"/>
    <x v="1"/>
    <x v="7"/>
    <x v="1"/>
    <s v="TES-316"/>
    <n v="6769.83"/>
    <n v="7353.39"/>
    <n v="8.6200096605084681E-2"/>
    <n v="583.5600000000004"/>
    <x v="2"/>
    <s v="Governo"/>
    <s v="Rendimento estável"/>
  </r>
  <r>
    <d v="2022-02-27T00:00:00"/>
    <x v="0"/>
    <x v="1"/>
    <x v="5"/>
    <s v="ETF-980"/>
    <n v="28445.37"/>
    <n v="33585.449999999997"/>
    <n v="0.18070005768952901"/>
    <n v="5140.0799999999981"/>
    <x v="1"/>
    <s v="Bolsa"/>
    <s v="Aplicação de Curto Prazo"/>
  </r>
  <r>
    <d v="2025-04-30T00:00:00"/>
    <x v="3"/>
    <x v="9"/>
    <x v="7"/>
    <s v="AÇÕ-496"/>
    <n v="17189.32"/>
    <n v="19738.5"/>
    <n v="0.14830022362722903"/>
    <n v="2549.1800000000003"/>
    <x v="2"/>
    <s v="Mercado"/>
    <s v="Rendimento estável"/>
  </r>
  <r>
    <d v="2025-08-18T00:00:00"/>
    <x v="3"/>
    <x v="10"/>
    <x v="0"/>
    <s v="REN-792"/>
    <n v="31933.45"/>
    <n v="34983.089999999997"/>
    <n v="9.5499859864812464E-2"/>
    <n v="3049.6399999999958"/>
    <x v="2"/>
    <s v="Banco"/>
    <s v="Rendimento estável"/>
  </r>
  <r>
    <d v="2020-05-30T00:00:00"/>
    <x v="5"/>
    <x v="4"/>
    <x v="3"/>
    <s v="FUN-391"/>
    <n v="37938.5"/>
    <n v="42217.96"/>
    <n v="0.11279992619634406"/>
    <n v="4279.4599999999991"/>
    <x v="2"/>
    <s v="Investimento"/>
    <s v="Rendimento estável"/>
  </r>
  <r>
    <d v="2020-06-24T00:00:00"/>
    <x v="5"/>
    <x v="7"/>
    <x v="5"/>
    <s v="ETF-421"/>
    <n v="11833.79"/>
    <n v="12087.03"/>
    <n v="2.1399737531255816E-2"/>
    <n v="253.23999999999978"/>
    <x v="0"/>
    <s v="Bolsa"/>
    <s v="Aguardando rentabilidade"/>
  </r>
  <r>
    <d v="2021-06-10T00:00:00"/>
    <x v="1"/>
    <x v="7"/>
    <x v="0"/>
    <s v="REN-850"/>
    <n v="36784.06"/>
    <n v="36912.800000000003"/>
    <n v="3.4998855482512056E-3"/>
    <n v="128.74000000000524"/>
    <x v="0"/>
    <s v="Banco"/>
    <s v="Investimento de Longo Prazo"/>
  </r>
  <r>
    <d v="2025-05-01T00:00:00"/>
    <x v="3"/>
    <x v="4"/>
    <x v="3"/>
    <s v="FUN-423"/>
    <n v="21340.080000000002"/>
    <n v="22400.68"/>
    <n v="4.9699907404283324E-2"/>
    <n v="1060.5999999999985"/>
    <x v="0"/>
    <s v="Investimento"/>
    <s v="Aguardando rentabilidade"/>
  </r>
  <r>
    <d v="2020-04-01T00:00:00"/>
    <x v="5"/>
    <x v="9"/>
    <x v="4"/>
    <s v="IMÓ-386"/>
    <n v="20460.849999999999"/>
    <n v="22742.23"/>
    <n v="0.1114997666274862"/>
    <n v="2281.380000000001"/>
    <x v="2"/>
    <s v="Imobiliário"/>
    <s v="Rendimento estável"/>
  </r>
  <r>
    <d v="2022-11-10T00:00:00"/>
    <x v="0"/>
    <x v="8"/>
    <x v="4"/>
    <s v="IMÓ-892"/>
    <n v="1594.23"/>
    <n v="1549.59"/>
    <n v="-2.8000978528819619E-2"/>
    <n v="-44.6400000000001"/>
    <x v="0"/>
    <s v="Imobiliário"/>
    <s v="Aguardando rentabilidade"/>
  </r>
  <r>
    <d v="2025-09-04T00:00:00"/>
    <x v="3"/>
    <x v="3"/>
    <x v="4"/>
    <s v="IMÓ-384"/>
    <n v="16050.06"/>
    <n v="17667.91"/>
    <n v="0.10080024622960913"/>
    <n v="1617.8500000000004"/>
    <x v="2"/>
    <s v="Imobiliário"/>
    <s v="Rendimento estável"/>
  </r>
  <r>
    <d v="2021-08-26T00:00:00"/>
    <x v="1"/>
    <x v="10"/>
    <x v="7"/>
    <s v="AÇÕ-121"/>
    <n v="10136.959999999999"/>
    <n v="11319.94"/>
    <n v="0.11669968116674047"/>
    <n v="1182.9800000000014"/>
    <x v="2"/>
    <s v="Mercado"/>
    <s v="Rendimento estável"/>
  </r>
  <r>
    <d v="2021-09-30T00:00:00"/>
    <x v="1"/>
    <x v="3"/>
    <x v="4"/>
    <s v="IMÓ-290"/>
    <n v="14489.77"/>
    <n v="14069.57"/>
    <n v="-2.8999770182687561E-2"/>
    <n v="-420.20000000000073"/>
    <x v="0"/>
    <s v="Imobiliário"/>
    <s v="Aguardando rentabilidade"/>
  </r>
  <r>
    <d v="2022-05-22T00:00:00"/>
    <x v="0"/>
    <x v="4"/>
    <x v="0"/>
    <s v="REN-988"/>
    <n v="2995.8"/>
    <n v="3469.14"/>
    <n v="0.15800120168235518"/>
    <n v="473.33999999999969"/>
    <x v="1"/>
    <s v="Banco"/>
    <s v="Dividendos Recebidos"/>
  </r>
  <r>
    <d v="2025-04-14T00:00:00"/>
    <x v="3"/>
    <x v="9"/>
    <x v="4"/>
    <s v="IMÓ-195"/>
    <n v="49956.99"/>
    <n v="46834.68"/>
    <n v="-6.2499962467714686E-2"/>
    <n v="-3122.3099999999977"/>
    <x v="2"/>
    <s v="Imobiliário"/>
    <s v="Aguardando rentabilidade"/>
  </r>
  <r>
    <d v="2022-08-30T00:00:00"/>
    <x v="0"/>
    <x v="10"/>
    <x v="1"/>
    <s v="TES-798"/>
    <n v="19654.39"/>
    <n v="20442.53"/>
    <n v="4.0099947136492127E-2"/>
    <n v="788.13999999999942"/>
    <x v="0"/>
    <s v="Governo"/>
    <s v="Investimento de Longo Prazo"/>
  </r>
  <r>
    <d v="2025-03-20T00:00:00"/>
    <x v="3"/>
    <x v="5"/>
    <x v="5"/>
    <s v="ETF-883"/>
    <n v="27227.42"/>
    <n v="27660.34"/>
    <n v="1.5900147718733611E-2"/>
    <n v="432.92000000000189"/>
    <x v="0"/>
    <s v="Bolsa"/>
    <s v="Aguardando rentabilidade"/>
  </r>
  <r>
    <d v="2020-04-11T00:00:00"/>
    <x v="5"/>
    <x v="9"/>
    <x v="6"/>
    <s v="POU-724"/>
    <n v="44430.38"/>
    <n v="46434.19"/>
    <n v="4.5099996894017225E-2"/>
    <n v="2003.8100000000049"/>
    <x v="0"/>
    <s v="Banco"/>
    <s v="Investimento de Longo Prazo"/>
  </r>
  <r>
    <d v="2021-02-20T00:00:00"/>
    <x v="1"/>
    <x v="1"/>
    <x v="5"/>
    <s v="ETF-973"/>
    <n v="19303.11"/>
    <n v="18725.95"/>
    <n v="-2.989984515448546E-2"/>
    <n v="-577.15999999999985"/>
    <x v="0"/>
    <s v="Bolsa"/>
    <s v="Aguardando rentabilidade"/>
  </r>
  <r>
    <d v="2022-07-27T00:00:00"/>
    <x v="0"/>
    <x v="2"/>
    <x v="0"/>
    <s v="REN-695"/>
    <n v="43620.639999999999"/>
    <n v="46874.74"/>
    <n v="7.4600005868781349E-2"/>
    <n v="3254.0999999999985"/>
    <x v="2"/>
    <s v="Banco"/>
    <s v="Rendimento estável"/>
  </r>
  <r>
    <d v="2025-03-14T00:00:00"/>
    <x v="3"/>
    <x v="5"/>
    <x v="1"/>
    <s v="TES-971"/>
    <n v="17725.849999999999"/>
    <n v="20795.97"/>
    <n v="0.17320015683309983"/>
    <n v="3070.1200000000026"/>
    <x v="1"/>
    <s v="Governo"/>
    <s v="Dividendos Recebidos"/>
  </r>
  <r>
    <d v="2022-07-05T00:00:00"/>
    <x v="0"/>
    <x v="2"/>
    <x v="4"/>
    <s v="IMÓ-251"/>
    <n v="16567.810000000001"/>
    <n v="18907.18"/>
    <n v="0.1411997119715882"/>
    <n v="2339.369999999999"/>
    <x v="2"/>
    <s v="Imobiliário"/>
    <s v="Rendimento estável"/>
  </r>
  <r>
    <d v="2023-04-03T00:00:00"/>
    <x v="2"/>
    <x v="9"/>
    <x v="6"/>
    <s v="POU-684"/>
    <n v="8368.92"/>
    <n v="9828.4599999999991"/>
    <n v="0.17440004206038523"/>
    <n v="1459.5399999999991"/>
    <x v="1"/>
    <s v="Banco"/>
    <s v="Dividendos Recebidos"/>
  </r>
  <r>
    <d v="2024-01-19T00:00:00"/>
    <x v="4"/>
    <x v="0"/>
    <x v="3"/>
    <s v="FUN-614"/>
    <n v="36175.99"/>
    <n v="37073.15"/>
    <n v="2.4799874170686236E-2"/>
    <n v="897.16000000000349"/>
    <x v="0"/>
    <s v="Investimento"/>
    <s v="Aguardando rentabilidade"/>
  </r>
  <r>
    <d v="2020-09-10T00:00:00"/>
    <x v="5"/>
    <x v="3"/>
    <x v="1"/>
    <s v="TES-603"/>
    <n v="12002.38"/>
    <n v="11227.03"/>
    <n v="-6.4599687728600377E-2"/>
    <n v="-775.34999999999854"/>
    <x v="0"/>
    <s v="Governo"/>
    <s v="Investimento de Longo Prazo"/>
  </r>
  <r>
    <d v="2024-05-13T00:00:00"/>
    <x v="4"/>
    <x v="4"/>
    <x v="7"/>
    <s v="AÇÕ-715"/>
    <n v="18790.71"/>
    <n v="19072.57"/>
    <n v="1.4999965408438563E-2"/>
    <n v="281.86000000000058"/>
    <x v="0"/>
    <s v="Mercado"/>
    <s v="Aguardando rentabilidade"/>
  </r>
  <r>
    <d v="2022-12-16T00:00:00"/>
    <x v="0"/>
    <x v="11"/>
    <x v="0"/>
    <s v="REN-794"/>
    <n v="11344.89"/>
    <n v="11372.12"/>
    <n v="2.4001995612122624E-3"/>
    <n v="27.230000000001382"/>
    <x v="0"/>
    <s v="Banco"/>
    <s v="Investimento de Longo Prazo"/>
  </r>
  <r>
    <d v="2021-02-08T00:00:00"/>
    <x v="1"/>
    <x v="1"/>
    <x v="3"/>
    <s v="FUN-793"/>
    <n v="39128.26"/>
    <n v="45748.76"/>
    <n v="0.16919995931329426"/>
    <n v="6620.5"/>
    <x v="1"/>
    <s v="Investimento"/>
    <s v="Aplicação de Curto Prazo"/>
  </r>
  <r>
    <d v="2024-04-17T00:00:00"/>
    <x v="4"/>
    <x v="9"/>
    <x v="0"/>
    <s v="REN-114"/>
    <n v="22165.86"/>
    <n v="21234.89"/>
    <n v="-4.2000175043964055E-2"/>
    <n v="-930.97000000000116"/>
    <x v="0"/>
    <s v="Banco"/>
    <s v="Investimento de Longo Prazo"/>
  </r>
  <r>
    <d v="2023-01-30T00:00:00"/>
    <x v="2"/>
    <x v="0"/>
    <x v="2"/>
    <s v="CRI-412"/>
    <n v="5530.25"/>
    <n v="6595.38"/>
    <n v="0.19260069617105918"/>
    <n v="1065.1300000000001"/>
    <x v="1"/>
    <s v="Cripto"/>
    <s v="Aplicação de Curto Prazo"/>
  </r>
  <r>
    <d v="2024-12-06T00:00:00"/>
    <x v="4"/>
    <x v="11"/>
    <x v="4"/>
    <s v="IMÓ-461"/>
    <n v="4053.71"/>
    <n v="3846.57"/>
    <n v="-5.1098869924094195E-2"/>
    <n v="-207.13999999999987"/>
    <x v="2"/>
    <s v="Imobiliário"/>
    <s v="Aguardando rentabilidade"/>
  </r>
  <r>
    <d v="2024-04-22T00:00:00"/>
    <x v="4"/>
    <x v="9"/>
    <x v="5"/>
    <s v="ETF-703"/>
    <n v="17606.509999999998"/>
    <n v="16215.6"/>
    <n v="-7.8999756340126362E-2"/>
    <n v="-1390.909999999998"/>
    <x v="2"/>
    <s v="Bolsa"/>
    <s v="Aguardando rentabilidade"/>
  </r>
  <r>
    <d v="2022-07-22T00:00:00"/>
    <x v="0"/>
    <x v="2"/>
    <x v="7"/>
    <s v="AÇÕ-776"/>
    <n v="39931.72"/>
    <n v="44164.480000000003"/>
    <n v="0.10599994190082476"/>
    <n v="4232.760000000002"/>
    <x v="2"/>
    <s v="Mercado"/>
    <s v="Rendimento estável"/>
  </r>
  <r>
    <d v="2020-08-13T00:00:00"/>
    <x v="5"/>
    <x v="10"/>
    <x v="7"/>
    <s v="AÇÕ-407"/>
    <n v="44415.86"/>
    <n v="53192.43"/>
    <n v="0.19759991138300598"/>
    <n v="8776.57"/>
    <x v="1"/>
    <s v="Mercado"/>
    <s v="Aplicação de Curto Prazo"/>
  </r>
  <r>
    <d v="2023-06-28T00:00:00"/>
    <x v="2"/>
    <x v="7"/>
    <x v="4"/>
    <s v="IMÓ-736"/>
    <n v="4823.97"/>
    <n v="5619.44"/>
    <n v="0.16489945003803907"/>
    <n v="795.46999999999935"/>
    <x v="1"/>
    <s v="Imobiliário"/>
    <s v="Aplicação de Curto Prazo"/>
  </r>
  <r>
    <d v="2024-05-04T00:00:00"/>
    <x v="4"/>
    <x v="4"/>
    <x v="6"/>
    <s v="POU-156"/>
    <n v="44298.87"/>
    <n v="53083.34"/>
    <n v="0.19830009207909802"/>
    <n v="8784.4699999999939"/>
    <x v="1"/>
    <s v="Banco"/>
    <s v="Dividendos Recebidos"/>
  </r>
  <r>
    <d v="2020-08-27T00:00:00"/>
    <x v="5"/>
    <x v="10"/>
    <x v="7"/>
    <s v="AÇÕ-374"/>
    <n v="12066.35"/>
    <n v="13715.82"/>
    <n v="0.13669999627062029"/>
    <n v="1649.4699999999993"/>
    <x v="2"/>
    <s v="Mercado"/>
    <s v="Rendimento estável"/>
  </r>
  <r>
    <d v="2021-12-31T00:00:00"/>
    <x v="1"/>
    <x v="11"/>
    <x v="6"/>
    <s v="POU-837"/>
    <n v="39381.300000000003"/>
    <n v="40279.19"/>
    <n v="2.2799907570344283E-2"/>
    <n v="897.88999999999942"/>
    <x v="0"/>
    <s v="Banco"/>
    <s v="Investimento de Longo Prazo"/>
  </r>
  <r>
    <d v="2022-01-07T00:00:00"/>
    <x v="0"/>
    <x v="0"/>
    <x v="6"/>
    <s v="POU-899"/>
    <n v="2241.36"/>
    <n v="2075.7199999999998"/>
    <n v="-7.3901559767284297E-2"/>
    <n v="-165.64000000000033"/>
    <x v="0"/>
    <s v="Banco"/>
    <s v="Investimento de Longo Prazo"/>
  </r>
  <r>
    <d v="2022-09-03T00:00:00"/>
    <x v="0"/>
    <x v="3"/>
    <x v="4"/>
    <s v="IMÓ-798"/>
    <n v="42650.02"/>
    <n v="45166.37"/>
    <n v="5.8999972332955668E-2"/>
    <n v="2516.3500000000058"/>
    <x v="0"/>
    <s v="Imobiliário"/>
    <s v="Aguardando rentabilidade"/>
  </r>
  <r>
    <d v="2022-03-18T00:00:00"/>
    <x v="0"/>
    <x v="5"/>
    <x v="0"/>
    <s v="REN-273"/>
    <n v="19305.810000000001"/>
    <n v="18151.32"/>
    <n v="-5.9800132706164702E-2"/>
    <n v="-1154.4900000000016"/>
    <x v="0"/>
    <s v="Banco"/>
    <s v="Investimento de Longo Prazo"/>
  </r>
  <r>
    <d v="2025-07-30T00:00:00"/>
    <x v="3"/>
    <x v="2"/>
    <x v="7"/>
    <s v="AÇÕ-845"/>
    <n v="7374.39"/>
    <n v="8073.48"/>
    <n v="9.4799705467163958E-2"/>
    <n v="699.08999999999924"/>
    <x v="2"/>
    <s v="Mercado"/>
    <s v="Rendimento estável"/>
  </r>
  <r>
    <d v="2020-08-02T00:00:00"/>
    <x v="5"/>
    <x v="10"/>
    <x v="4"/>
    <s v="IMÓ-582"/>
    <n v="20871.900000000001"/>
    <n v="24459.78"/>
    <n v="0.17190001868540944"/>
    <n v="3587.8799999999974"/>
    <x v="1"/>
    <s v="Imobiliário"/>
    <s v="Aplicação de Curto Prazo"/>
  </r>
  <r>
    <d v="2020-06-06T00:00:00"/>
    <x v="5"/>
    <x v="7"/>
    <x v="3"/>
    <s v="FUN-624"/>
    <n v="5858.03"/>
    <n v="6653.55"/>
    <n v="0.13579991908542641"/>
    <n v="795.52000000000044"/>
    <x v="2"/>
    <s v="Investimento"/>
    <s v="Rendimento estável"/>
  </r>
  <r>
    <d v="2023-12-10T00:00:00"/>
    <x v="2"/>
    <x v="11"/>
    <x v="4"/>
    <s v="IMÓ-248"/>
    <n v="26503.88"/>
    <n v="26175.23"/>
    <n v="-1.2400071234853215E-2"/>
    <n v="-328.65000000000146"/>
    <x v="0"/>
    <s v="Imobiliário"/>
    <s v="Aguardando rentabilidade"/>
  </r>
  <r>
    <d v="2023-05-08T00:00:00"/>
    <x v="2"/>
    <x v="4"/>
    <x v="4"/>
    <s v="IMÓ-341"/>
    <n v="538.1"/>
    <n v="537.35"/>
    <n v="-1.3937929752834044E-3"/>
    <n v="-0.75"/>
    <x v="0"/>
    <s v="Imobiliário"/>
    <s v="Aguardando rentabilidade"/>
  </r>
  <r>
    <d v="2021-05-14T00:00:00"/>
    <x v="1"/>
    <x v="4"/>
    <x v="7"/>
    <s v="AÇÕ-814"/>
    <n v="36460.839999999997"/>
    <n v="39713.15"/>
    <n v="8.9200084254778697E-2"/>
    <n v="3252.3100000000049"/>
    <x v="2"/>
    <s v="Mercado"/>
    <s v="Rendimento estável"/>
  </r>
  <r>
    <d v="2025-07-23T00:00:00"/>
    <x v="3"/>
    <x v="2"/>
    <x v="2"/>
    <s v="CRI-469"/>
    <n v="37526.06"/>
    <n v="44749.83"/>
    <n v="0.19250009193611065"/>
    <n v="7223.7700000000041"/>
    <x v="1"/>
    <s v="Cripto"/>
    <s v="Aplicação de Curto Prazo"/>
  </r>
  <r>
    <d v="2025-04-14T00:00:00"/>
    <x v="3"/>
    <x v="9"/>
    <x v="6"/>
    <s v="POU-965"/>
    <n v="558.99"/>
    <n v="639.48"/>
    <n v="0.14399184243009716"/>
    <n v="80.490000000000009"/>
    <x v="2"/>
    <s v="Banco"/>
    <s v="Rendimento estável"/>
  </r>
  <r>
    <d v="2022-01-27T00:00:00"/>
    <x v="0"/>
    <x v="0"/>
    <x v="7"/>
    <s v="AÇÕ-475"/>
    <n v="8734.67"/>
    <n v="9842.23"/>
    <n v="0.12680044008531513"/>
    <n v="1107.5599999999995"/>
    <x v="2"/>
    <s v="Mercado"/>
    <s v="Rendimento estável"/>
  </r>
  <r>
    <d v="2023-06-27T00:00:00"/>
    <x v="2"/>
    <x v="7"/>
    <x v="5"/>
    <s v="ETF-102"/>
    <n v="7338.38"/>
    <n v="8185.23"/>
    <n v="0.11540012918382524"/>
    <n v="846.84999999999945"/>
    <x v="2"/>
    <s v="Bolsa"/>
    <s v="Rendimento estável"/>
  </r>
  <r>
    <d v="2023-06-11T00:00:00"/>
    <x v="2"/>
    <x v="7"/>
    <x v="2"/>
    <s v="CRI-687"/>
    <n v="13503.7"/>
    <n v="13668.45"/>
    <n v="1.2200359901360367E-2"/>
    <n v="164.75"/>
    <x v="0"/>
    <s v="Cripto"/>
    <s v="Aguardando rentabilidade"/>
  </r>
  <r>
    <d v="2022-07-13T00:00:00"/>
    <x v="0"/>
    <x v="2"/>
    <x v="3"/>
    <s v="FUN-244"/>
    <n v="49964.38"/>
    <n v="50893.72"/>
    <n v="1.860005067610173E-2"/>
    <n v="929.34000000000378"/>
    <x v="0"/>
    <s v="Investimento"/>
    <s v="Aguardando rentabilidade"/>
  </r>
  <r>
    <d v="2024-01-27T00:00:00"/>
    <x v="4"/>
    <x v="0"/>
    <x v="3"/>
    <s v="FUN-183"/>
    <n v="25921.58"/>
    <n v="24962.48"/>
    <n v="-3.7000059409958888E-2"/>
    <n v="-959.10000000000218"/>
    <x v="0"/>
    <s v="Investimento"/>
    <s v="Aguardando rentabilidade"/>
  </r>
  <r>
    <d v="2022-11-17T00:00:00"/>
    <x v="0"/>
    <x v="8"/>
    <x v="5"/>
    <s v="ETF-788"/>
    <n v="48058.28"/>
    <n v="43632.11"/>
    <n v="-9.2100050189062074E-2"/>
    <n v="-4426.1699999999983"/>
    <x v="2"/>
    <s v="Bolsa"/>
    <s v="Aguardando rentabilidade"/>
  </r>
  <r>
    <d v="2023-08-30T00:00:00"/>
    <x v="2"/>
    <x v="10"/>
    <x v="6"/>
    <s v="POU-986"/>
    <n v="10655.9"/>
    <n v="10074.09"/>
    <n v="-5.4599799172289486E-2"/>
    <n v="-581.80999999999949"/>
    <x v="0"/>
    <s v="Banco"/>
    <s v="Investimento de Longo Prazo"/>
  </r>
  <r>
    <d v="2020-08-21T00:00:00"/>
    <x v="5"/>
    <x v="10"/>
    <x v="6"/>
    <s v="POU-951"/>
    <n v="20139.810000000001"/>
    <n v="18675.650000000001"/>
    <n v="-7.2699792103301852E-2"/>
    <n v="-1464.1599999999999"/>
    <x v="0"/>
    <s v="Banco"/>
    <s v="Investimento de Longo Prazo"/>
  </r>
  <r>
    <d v="2022-04-27T00:00:00"/>
    <x v="0"/>
    <x v="9"/>
    <x v="2"/>
    <s v="CRI-702"/>
    <n v="39267.51"/>
    <n v="40669.360000000001"/>
    <n v="3.5699997275100925E-2"/>
    <n v="1401.8499999999985"/>
    <x v="0"/>
    <s v="Cripto"/>
    <s v="Aguardando rentabilidade"/>
  </r>
  <r>
    <d v="2024-01-16T00:00:00"/>
    <x v="4"/>
    <x v="0"/>
    <x v="1"/>
    <s v="TES-974"/>
    <n v="18427.8"/>
    <n v="21403.89"/>
    <n v="0.16150001627975125"/>
    <n v="2976.09"/>
    <x v="1"/>
    <s v="Governo"/>
    <s v="Dividendos Recebidos"/>
  </r>
  <r>
    <d v="2020-07-28T00:00:00"/>
    <x v="5"/>
    <x v="2"/>
    <x v="2"/>
    <s v="CRI-359"/>
    <n v="47420.24"/>
    <n v="56083.92"/>
    <n v="0.18270004538146581"/>
    <n v="8663.68"/>
    <x v="1"/>
    <s v="Cripto"/>
    <s v="Aplicação de Curto Prazo"/>
  </r>
  <r>
    <d v="2023-08-12T00:00:00"/>
    <x v="2"/>
    <x v="10"/>
    <x v="1"/>
    <s v="TES-163"/>
    <n v="46238.23"/>
    <n v="42821.22"/>
    <n v="-7.3900103875083487E-2"/>
    <n v="-3417.010000000002"/>
    <x v="0"/>
    <s v="Governo"/>
    <s v="Investimento de Longo Prazo"/>
  </r>
  <r>
    <d v="2025-07-07T00:00:00"/>
    <x v="3"/>
    <x v="2"/>
    <x v="5"/>
    <s v="ETF-420"/>
    <n v="28831.279999999999"/>
    <n v="34095.870000000003"/>
    <n v="0.18259994006509611"/>
    <n v="5264.5900000000038"/>
    <x v="1"/>
    <s v="Bolsa"/>
    <s v="Aplicação de Curto Prazo"/>
  </r>
  <r>
    <d v="2023-12-29T00:00:00"/>
    <x v="2"/>
    <x v="11"/>
    <x v="6"/>
    <s v="POU-249"/>
    <n v="44608.66"/>
    <n v="48864.33"/>
    <n v="9.5400085992271413E-2"/>
    <n v="4255.6699999999983"/>
    <x v="2"/>
    <s v="Banco"/>
    <s v="Rendimento estável"/>
  </r>
  <r>
    <d v="2021-05-10T00:00:00"/>
    <x v="1"/>
    <x v="4"/>
    <x v="0"/>
    <s v="REN-450"/>
    <n v="36458.03"/>
    <n v="41398.089999999997"/>
    <n v="0.13549991593072905"/>
    <n v="4940.0599999999977"/>
    <x v="2"/>
    <s v="Banco"/>
    <s v="Rendimento estável"/>
  </r>
  <r>
    <d v="2024-02-19T00:00:00"/>
    <x v="4"/>
    <x v="1"/>
    <x v="3"/>
    <s v="FUN-890"/>
    <n v="30904.25"/>
    <n v="35209.21"/>
    <n v="0.13929993447503172"/>
    <n v="4304.9599999999991"/>
    <x v="2"/>
    <s v="Investimento"/>
    <s v="Rendimento estável"/>
  </r>
  <r>
    <d v="2021-08-01T00:00:00"/>
    <x v="1"/>
    <x v="10"/>
    <x v="5"/>
    <s v="ETF-349"/>
    <n v="34691.18"/>
    <n v="34000.83"/>
    <n v="-1.9899870802895681E-2"/>
    <n v="-690.34999999999854"/>
    <x v="0"/>
    <s v="Bolsa"/>
    <s v="Aguardando rentabilidade"/>
  </r>
  <r>
    <d v="2021-01-06T00:00:00"/>
    <x v="1"/>
    <x v="0"/>
    <x v="4"/>
    <s v="IMÓ-921"/>
    <n v="873.01"/>
    <n v="1005.45"/>
    <n v="0.15170502056104748"/>
    <n v="132.44000000000005"/>
    <x v="1"/>
    <s v="Imobiliário"/>
    <s v="Aplicação de Curto Prazo"/>
  </r>
  <r>
    <d v="2022-08-12T00:00:00"/>
    <x v="0"/>
    <x v="10"/>
    <x v="6"/>
    <s v="POU-942"/>
    <n v="24470.11"/>
    <n v="27193.63"/>
    <n v="0.11129986747096765"/>
    <n v="2723.5200000000004"/>
    <x v="2"/>
    <s v="Banco"/>
    <s v="Rendimento estável"/>
  </r>
  <r>
    <d v="2025-09-29T00:00:00"/>
    <x v="3"/>
    <x v="3"/>
    <x v="4"/>
    <s v="IMÓ-932"/>
    <n v="42656.07"/>
    <n v="49826.559999999998"/>
    <n v="0.1681001086129125"/>
    <n v="7170.489999999998"/>
    <x v="1"/>
    <s v="Imobiliário"/>
    <s v="Aplicação de Curto Prazo"/>
  </r>
  <r>
    <d v="2024-09-07T00:00:00"/>
    <x v="4"/>
    <x v="3"/>
    <x v="7"/>
    <s v="AÇÕ-152"/>
    <n v="3631.02"/>
    <n v="3528.63"/>
    <n v="-2.8198687971974782E-2"/>
    <n v="-102.38999999999987"/>
    <x v="0"/>
    <s v="Mercado"/>
    <s v="Aguardando rentabilidade"/>
  </r>
  <r>
    <d v="2022-09-03T00:00:00"/>
    <x v="0"/>
    <x v="3"/>
    <x v="5"/>
    <s v="ETF-870"/>
    <n v="29689.88"/>
    <n v="31153.59"/>
    <n v="4.9299963489242767E-2"/>
    <n v="1463.7099999999991"/>
    <x v="0"/>
    <s v="Bolsa"/>
    <s v="Aguardando rentabilidade"/>
  </r>
  <r>
    <d v="2024-04-15T00:00:00"/>
    <x v="4"/>
    <x v="9"/>
    <x v="7"/>
    <s v="AÇÕ-567"/>
    <n v="47055.3"/>
    <n v="52824.28"/>
    <n v="0.12260000467534997"/>
    <n v="5768.9799999999959"/>
    <x v="2"/>
    <s v="Mercado"/>
    <s v="Rendimento estável"/>
  </r>
  <r>
    <d v="2020-03-25T00:00:00"/>
    <x v="5"/>
    <x v="5"/>
    <x v="5"/>
    <s v="ETF-886"/>
    <n v="44844.77"/>
    <n v="47217.06"/>
    <n v="5.2900037172673671E-2"/>
    <n v="2372.2900000000009"/>
    <x v="0"/>
    <s v="Bolsa"/>
    <s v="Aguardando rentabilidade"/>
  </r>
  <r>
    <d v="2021-01-15T00:00:00"/>
    <x v="1"/>
    <x v="0"/>
    <x v="5"/>
    <s v="ETF-901"/>
    <n v="33627.83"/>
    <n v="36698.050000000003"/>
    <n v="9.1299973860936051E-2"/>
    <n v="3070.2200000000012"/>
    <x v="2"/>
    <s v="Bolsa"/>
    <s v="Rendimento estável"/>
  </r>
  <r>
    <d v="2025-01-02T00:00:00"/>
    <x v="3"/>
    <x v="0"/>
    <x v="6"/>
    <s v="POU-881"/>
    <n v="42051.39"/>
    <n v="43746.06"/>
    <n v="4.0299975815305943E-2"/>
    <n v="1694.6699999999983"/>
    <x v="0"/>
    <s v="Banco"/>
    <s v="Investimento de Longo Prazo"/>
  </r>
  <r>
    <d v="2024-10-12T00:00:00"/>
    <x v="4"/>
    <x v="6"/>
    <x v="0"/>
    <s v="REN-836"/>
    <n v="46628.75"/>
    <n v="49491.76"/>
    <n v="6.1400101868482472E-2"/>
    <n v="2863.010000000002"/>
    <x v="0"/>
    <s v="Banco"/>
    <s v="Investimento de Longo Prazo"/>
  </r>
  <r>
    <d v="2020-01-01T00:00:00"/>
    <x v="5"/>
    <x v="0"/>
    <x v="3"/>
    <s v="FUN-221"/>
    <n v="36646.85"/>
    <n v="36243.730000000003"/>
    <n v="-1.1000126886758216E-2"/>
    <n v="-403.11999999999534"/>
    <x v="0"/>
    <s v="Investimento"/>
    <s v="Aguardando rentabilidade"/>
  </r>
  <r>
    <d v="2022-07-25T00:00:00"/>
    <x v="0"/>
    <x v="2"/>
    <x v="7"/>
    <s v="AÇÕ-701"/>
    <n v="28215.88"/>
    <n v="32767.1"/>
    <n v="0.16129994882314488"/>
    <n v="4551.2199999999975"/>
    <x v="1"/>
    <s v="Mercado"/>
    <s v="Aplicação de Curto Prazo"/>
  </r>
  <r>
    <d v="2021-04-25T00:00:00"/>
    <x v="1"/>
    <x v="9"/>
    <x v="5"/>
    <s v="ETF-866"/>
    <n v="49365.54"/>
    <n v="55842.3"/>
    <n v="0.13120002333611669"/>
    <n v="6476.760000000002"/>
    <x v="2"/>
    <s v="Bolsa"/>
    <s v="Rendimento estável"/>
  </r>
  <r>
    <d v="2025-02-12T00:00:00"/>
    <x v="3"/>
    <x v="1"/>
    <x v="4"/>
    <s v="IMÓ-410"/>
    <n v="1927.6"/>
    <n v="2094.34"/>
    <n v="8.6501348827557709E-2"/>
    <n v="166.74000000000024"/>
    <x v="2"/>
    <s v="Imobiliário"/>
    <s v="Rendimento estável"/>
  </r>
  <r>
    <d v="2023-11-30T00:00:00"/>
    <x v="2"/>
    <x v="8"/>
    <x v="4"/>
    <s v="IMÓ-874"/>
    <n v="35684.080000000002"/>
    <n v="32843.629999999997"/>
    <n v="-7.9599922430394848E-2"/>
    <n v="-2840.4500000000044"/>
    <x v="2"/>
    <s v="Imobiliário"/>
    <s v="Aguardando rentabilidade"/>
  </r>
  <r>
    <d v="2023-08-17T00:00:00"/>
    <x v="2"/>
    <x v="10"/>
    <x v="1"/>
    <s v="TES-319"/>
    <n v="30287.07"/>
    <n v="28703.06"/>
    <n v="-5.2299875821596425E-2"/>
    <n v="-1584.0099999999984"/>
    <x v="0"/>
    <s v="Governo"/>
    <s v="Investimento de Longo Prazo"/>
  </r>
  <r>
    <d v="2022-03-21T00:00:00"/>
    <x v="0"/>
    <x v="5"/>
    <x v="5"/>
    <s v="ETF-544"/>
    <n v="12514.56"/>
    <n v="11360.72"/>
    <n v="-9.2199805666359838E-2"/>
    <n v="-1153.8400000000001"/>
    <x v="2"/>
    <s v="Bolsa"/>
    <s v="Aguardando rentabilidade"/>
  </r>
  <r>
    <d v="2023-02-08T00:00:00"/>
    <x v="2"/>
    <x v="1"/>
    <x v="1"/>
    <s v="TES-224"/>
    <n v="39928.730000000003"/>
    <n v="37277.46"/>
    <n v="-6.6400058303883042E-2"/>
    <n v="-2651.2700000000041"/>
    <x v="0"/>
    <s v="Governo"/>
    <s v="Investimento de Longo Prazo"/>
  </r>
  <r>
    <d v="2022-03-23T00:00:00"/>
    <x v="0"/>
    <x v="5"/>
    <x v="7"/>
    <s v="AÇÕ-349"/>
    <n v="45721.53"/>
    <n v="43952.11"/>
    <n v="-3.8699929770504141E-2"/>
    <n v="-1769.4199999999983"/>
    <x v="0"/>
    <s v="Mercado"/>
    <s v="Aguardando rentabilidade"/>
  </r>
  <r>
    <d v="2025-02-06T00:00:00"/>
    <x v="3"/>
    <x v="1"/>
    <x v="3"/>
    <s v="FUN-456"/>
    <n v="40434.22"/>
    <n v="37179.269999999997"/>
    <n v="-8.0499883514508361E-2"/>
    <n v="-3254.9500000000044"/>
    <x v="2"/>
    <s v="Investimento"/>
    <s v="Aguardando rentabilidade"/>
  </r>
  <r>
    <d v="2023-11-04T00:00:00"/>
    <x v="2"/>
    <x v="8"/>
    <x v="6"/>
    <s v="POU-701"/>
    <n v="15309.98"/>
    <n v="13910.65"/>
    <n v="-9.139985813175458E-2"/>
    <n v="-1399.33"/>
    <x v="0"/>
    <s v="Banco"/>
    <s v="Investimento de Longo Prazo"/>
  </r>
  <r>
    <d v="2023-05-30T00:00:00"/>
    <x v="2"/>
    <x v="4"/>
    <x v="3"/>
    <s v="FUN-641"/>
    <n v="25218.19"/>
    <n v="23624.400000000001"/>
    <n v="-6.3200015544335159E-2"/>
    <n v="-1593.7899999999972"/>
    <x v="2"/>
    <s v="Investimento"/>
    <s v="Aguardando rentabilidade"/>
  </r>
  <r>
    <d v="2021-08-05T00:00:00"/>
    <x v="1"/>
    <x v="10"/>
    <x v="0"/>
    <s v="REN-217"/>
    <n v="35991.65"/>
    <n v="39115.730000000003"/>
    <n v="8.6800132808582037E-2"/>
    <n v="3124.0800000000017"/>
    <x v="2"/>
    <s v="Banco"/>
    <s v="Rendimento estável"/>
  </r>
  <r>
    <d v="2022-04-15T00:00:00"/>
    <x v="0"/>
    <x v="9"/>
    <x v="0"/>
    <s v="REN-476"/>
    <n v="12683.09"/>
    <n v="15101.76"/>
    <n v="0.1907003734894257"/>
    <n v="2418.67"/>
    <x v="1"/>
    <s v="Banco"/>
    <s v="Dividendos Recebidos"/>
  </r>
  <r>
    <d v="2025-06-06T00:00:00"/>
    <x v="3"/>
    <x v="7"/>
    <x v="6"/>
    <s v="POU-180"/>
    <n v="6801.15"/>
    <n v="6866.44"/>
    <n v="9.5998470846842023E-3"/>
    <n v="65.289999999999964"/>
    <x v="0"/>
    <s v="Banco"/>
    <s v="Investimento de Longo Prazo"/>
  </r>
  <r>
    <d v="2021-08-29T00:00:00"/>
    <x v="1"/>
    <x v="10"/>
    <x v="6"/>
    <s v="POU-830"/>
    <n v="40469.35"/>
    <n v="40594.800000000003"/>
    <n v="3.0998768203592195E-3"/>
    <n v="125.45000000000437"/>
    <x v="0"/>
    <s v="Banco"/>
    <s v="Investimento de Longo Prazo"/>
  </r>
  <r>
    <d v="2023-09-02T00:00:00"/>
    <x v="2"/>
    <x v="3"/>
    <x v="4"/>
    <s v="IMÓ-371"/>
    <n v="29518.78"/>
    <n v="29294.44"/>
    <n v="-7.5999075842565359E-3"/>
    <n v="-224.34000000000015"/>
    <x v="0"/>
    <s v="Imobiliário"/>
    <s v="Aguardando rentabilidade"/>
  </r>
  <r>
    <d v="2023-03-13T00:00:00"/>
    <x v="2"/>
    <x v="5"/>
    <x v="7"/>
    <s v="AÇÕ-441"/>
    <n v="46383.05"/>
    <n v="55404.55"/>
    <n v="0.19449993047029032"/>
    <n v="9021.5"/>
    <x v="1"/>
    <s v="Mercado"/>
    <s v="Aplicação de Curto Prazo"/>
  </r>
  <r>
    <d v="2024-03-29T00:00:00"/>
    <x v="4"/>
    <x v="5"/>
    <x v="4"/>
    <s v="IMÓ-868"/>
    <n v="554.02"/>
    <n v="592.29999999999995"/>
    <n v="6.9094978520630984E-2"/>
    <n v="38.279999999999973"/>
    <x v="0"/>
    <s v="Imobiliário"/>
    <s v="Aguardando rentabilidade"/>
  </r>
  <r>
    <d v="2021-09-23T00:00:00"/>
    <x v="1"/>
    <x v="3"/>
    <x v="5"/>
    <s v="ETF-312"/>
    <n v="1763.17"/>
    <n v="1705.16"/>
    <n v="-3.2900968142606776E-2"/>
    <n v="-58.009999999999991"/>
    <x v="0"/>
    <s v="Bolsa"/>
    <s v="Aguardando rentabilidade"/>
  </r>
  <r>
    <d v="2024-05-24T00:00:00"/>
    <x v="4"/>
    <x v="4"/>
    <x v="5"/>
    <s v="ETF-840"/>
    <n v="37985.1"/>
    <n v="43679.07"/>
    <n v="0.14990009240465343"/>
    <n v="5693.9700000000012"/>
    <x v="2"/>
    <s v="Bolsa"/>
    <s v="Rendimento estável"/>
  </r>
  <r>
    <d v="2020-05-26T00:00:00"/>
    <x v="5"/>
    <x v="4"/>
    <x v="1"/>
    <s v="TES-532"/>
    <n v="45786.1"/>
    <n v="44696.39"/>
    <n v="-2.3800017909365489E-2"/>
    <n v="-1089.7099999999991"/>
    <x v="0"/>
    <s v="Governo"/>
    <s v="Investimento de Longo Prazo"/>
  </r>
  <r>
    <d v="2021-05-19T00:00:00"/>
    <x v="1"/>
    <x v="4"/>
    <x v="3"/>
    <s v="FUN-991"/>
    <n v="21991.34"/>
    <n v="21687.86"/>
    <n v="-1.379997762755701E-2"/>
    <n v="-303.47999999999956"/>
    <x v="0"/>
    <s v="Investimento"/>
    <s v="Aguardando rentabilidade"/>
  </r>
  <r>
    <d v="2025-01-12T00:00:00"/>
    <x v="3"/>
    <x v="0"/>
    <x v="7"/>
    <s v="AÇÕ-255"/>
    <n v="3002.09"/>
    <n v="3443.1"/>
    <n v="0.14690099230869152"/>
    <n v="441.00999999999976"/>
    <x v="2"/>
    <s v="Mercado"/>
    <s v="Rendimento estável"/>
  </r>
  <r>
    <d v="2024-05-08T00:00:00"/>
    <x v="4"/>
    <x v="4"/>
    <x v="5"/>
    <s v="ETF-528"/>
    <n v="3821.58"/>
    <n v="4382.59"/>
    <n v="0.14680053799737289"/>
    <n v="561.01000000000022"/>
    <x v="2"/>
    <s v="Bolsa"/>
    <s v="Rendimento estável"/>
  </r>
  <r>
    <d v="2022-10-15T00:00:00"/>
    <x v="0"/>
    <x v="6"/>
    <x v="1"/>
    <s v="TES-803"/>
    <n v="25698.37"/>
    <n v="26086.42"/>
    <n v="1.5100179505548379E-2"/>
    <n v="388.04999999999927"/>
    <x v="0"/>
    <s v="Governo"/>
    <s v="Investimento de Longo Prazo"/>
  </r>
  <r>
    <d v="2020-06-10T00:00:00"/>
    <x v="5"/>
    <x v="7"/>
    <x v="3"/>
    <s v="FUN-994"/>
    <n v="30673.119999999999"/>
    <n v="36645.18"/>
    <n v="0.19470011528008893"/>
    <n v="5972.0600000000013"/>
    <x v="1"/>
    <s v="Investimento"/>
    <s v="Aplicação de Curto Prazo"/>
  </r>
  <r>
    <d v="2020-10-02T00:00:00"/>
    <x v="5"/>
    <x v="6"/>
    <x v="2"/>
    <s v="CRI-268"/>
    <n v="8854.9699999999993"/>
    <n v="8349.35"/>
    <n v="-5.7100136985218361E-2"/>
    <n v="-505.61999999999898"/>
    <x v="2"/>
    <s v="Cripto"/>
    <s v="Aguardando rentabilidade"/>
  </r>
  <r>
    <d v="2025-01-09T00:00:00"/>
    <x v="3"/>
    <x v="0"/>
    <x v="4"/>
    <s v="IMÓ-186"/>
    <n v="4103.6899999999996"/>
    <n v="4081.53"/>
    <n v="-5.4000180325510464E-3"/>
    <n v="-22.1599999999994"/>
    <x v="0"/>
    <s v="Imobiliário"/>
    <s v="Aguardando rentabilidade"/>
  </r>
  <r>
    <d v="2021-08-08T00:00:00"/>
    <x v="1"/>
    <x v="10"/>
    <x v="7"/>
    <s v="AÇÕ-264"/>
    <n v="36048.61"/>
    <n v="38402.58"/>
    <n v="6.5299882575222762E-2"/>
    <n v="2353.9700000000012"/>
    <x v="0"/>
    <s v="Mercado"/>
    <s v="Aguardando rentabilidade"/>
  </r>
  <r>
    <d v="2024-08-15T00:00:00"/>
    <x v="4"/>
    <x v="10"/>
    <x v="6"/>
    <s v="POU-468"/>
    <n v="37464.379999999997"/>
    <n v="34463.480000000003"/>
    <n v="-8.0100084400168761E-2"/>
    <n v="-3000.8999999999942"/>
    <x v="0"/>
    <s v="Banco"/>
    <s v="Investimento de Longo Prazo"/>
  </r>
  <r>
    <d v="2021-11-25T00:00:00"/>
    <x v="1"/>
    <x v="8"/>
    <x v="0"/>
    <s v="REN-739"/>
    <n v="39470.78"/>
    <n v="42158.74"/>
    <n v="6.8099997010446695E-2"/>
    <n v="2687.9599999999991"/>
    <x v="0"/>
    <s v="Banco"/>
    <s v="Investimento de Longo Prazo"/>
  </r>
  <r>
    <d v="2021-12-10T00:00:00"/>
    <x v="1"/>
    <x v="11"/>
    <x v="0"/>
    <s v="REN-973"/>
    <n v="19218.3"/>
    <n v="21484.14"/>
    <n v="0.117900126441985"/>
    <n v="2265.84"/>
    <x v="2"/>
    <s v="Banco"/>
    <s v="Rendimento estável"/>
  </r>
  <r>
    <d v="2024-11-22T00:00:00"/>
    <x v="4"/>
    <x v="8"/>
    <x v="3"/>
    <s v="FUN-604"/>
    <n v="25357.11"/>
    <n v="23308.26"/>
    <n v="-8.0799823008221444E-2"/>
    <n v="-2048.8500000000022"/>
    <x v="2"/>
    <s v="Investimento"/>
    <s v="Aguardando rentabilidade"/>
  </r>
  <r>
    <d v="2025-09-21T00:00:00"/>
    <x v="3"/>
    <x v="3"/>
    <x v="6"/>
    <s v="POU-748"/>
    <n v="20013.13"/>
    <n v="18672.25"/>
    <n v="-6.7000014490487037E-2"/>
    <n v="-1340.880000000001"/>
    <x v="0"/>
    <s v="Banco"/>
    <s v="Investimento de Longo Prazo"/>
  </r>
  <r>
    <d v="2020-11-23T00:00:00"/>
    <x v="5"/>
    <x v="8"/>
    <x v="5"/>
    <s v="ETF-533"/>
    <n v="21681.26"/>
    <n v="25562.21"/>
    <n v="0.17900020570760192"/>
    <n v="3880.9500000000007"/>
    <x v="1"/>
    <s v="Bolsa"/>
    <s v="Aplicação de Curto Prazo"/>
  </r>
  <r>
    <d v="2023-11-15T00:00:00"/>
    <x v="2"/>
    <x v="8"/>
    <x v="1"/>
    <s v="TES-543"/>
    <n v="16716.8"/>
    <n v="19674"/>
    <n v="0.17689988514548244"/>
    <n v="2957.2000000000007"/>
    <x v="1"/>
    <s v="Governo"/>
    <s v="Dividendos Recebidos"/>
  </r>
  <r>
    <d v="2025-07-09T00:00:00"/>
    <x v="3"/>
    <x v="2"/>
    <x v="7"/>
    <s v="AÇÕ-499"/>
    <n v="13763.58"/>
    <n v="15446.87"/>
    <n v="0.12230030268287763"/>
    <n v="1683.2900000000009"/>
    <x v="2"/>
    <s v="Mercado"/>
    <s v="Rendimento estável"/>
  </r>
  <r>
    <d v="2024-08-28T00:00:00"/>
    <x v="4"/>
    <x v="10"/>
    <x v="6"/>
    <s v="POU-595"/>
    <n v="18279.62"/>
    <n v="16714.88"/>
    <n v="-8.5600247707556171E-2"/>
    <n v="-1564.739999999998"/>
    <x v="0"/>
    <s v="Banco"/>
    <s v="Investimento de Longo Prazo"/>
  </r>
  <r>
    <d v="2021-12-08T00:00:00"/>
    <x v="1"/>
    <x v="11"/>
    <x v="0"/>
    <s v="REN-281"/>
    <n v="40034.6"/>
    <n v="42340.59"/>
    <n v="5.7599926063954629E-2"/>
    <n v="2305.989999999998"/>
    <x v="0"/>
    <s v="Banco"/>
    <s v="Investimento de Longo Prazo"/>
  </r>
  <r>
    <d v="2024-03-22T00:00:00"/>
    <x v="4"/>
    <x v="5"/>
    <x v="7"/>
    <s v="AÇÕ-250"/>
    <n v="38858.32"/>
    <n v="36740.54"/>
    <n v="-5.4500040145842608E-2"/>
    <n v="-2117.7799999999988"/>
    <x v="2"/>
    <s v="Mercado"/>
    <s v="Aguardando rentabilidade"/>
  </r>
  <r>
    <d v="2024-05-04T00:00:00"/>
    <x v="4"/>
    <x v="4"/>
    <x v="1"/>
    <s v="TES-614"/>
    <n v="4851.96"/>
    <n v="5032.9399999999996"/>
    <n v="3.7300389945506468E-2"/>
    <n v="180.97999999999956"/>
    <x v="0"/>
    <s v="Governo"/>
    <s v="Investimento de Longo Prazo"/>
  </r>
  <r>
    <d v="2022-12-05T00:00:00"/>
    <x v="0"/>
    <x v="11"/>
    <x v="2"/>
    <s v="CRI-921"/>
    <n v="10589.15"/>
    <n v="12366.01"/>
    <n v="0.16780005949486038"/>
    <n v="1776.8600000000006"/>
    <x v="1"/>
    <s v="Cripto"/>
    <s v="Aplicação de Curto Prazo"/>
  </r>
  <r>
    <d v="2020-04-28T00:00:00"/>
    <x v="5"/>
    <x v="9"/>
    <x v="2"/>
    <s v="CRI-381"/>
    <n v="5328.92"/>
    <n v="4870.1000000000004"/>
    <n v="-8.6099997748136523E-2"/>
    <n v="-458.81999999999971"/>
    <x v="2"/>
    <s v="Cripto"/>
    <s v="Aguardando rentabilidade"/>
  </r>
  <r>
    <d v="2024-09-08T00:00:00"/>
    <x v="4"/>
    <x v="3"/>
    <x v="2"/>
    <s v="CRI-123"/>
    <n v="24154.48"/>
    <n v="25275.25"/>
    <n v="4.6400088099598932E-2"/>
    <n v="1120.7700000000004"/>
    <x v="0"/>
    <s v="Cripto"/>
    <s v="Aguardando rentabilidade"/>
  </r>
  <r>
    <d v="2025-01-28T00:00:00"/>
    <x v="3"/>
    <x v="0"/>
    <x v="5"/>
    <s v="ETF-997"/>
    <n v="47279.38"/>
    <n v="49993.22"/>
    <n v="5.7400075889320119E-2"/>
    <n v="2713.8400000000038"/>
    <x v="0"/>
    <s v="Bolsa"/>
    <s v="Aguardando rentabilidade"/>
  </r>
  <r>
    <d v="2023-11-25T00:00:00"/>
    <x v="2"/>
    <x v="8"/>
    <x v="4"/>
    <s v="IMÓ-212"/>
    <n v="1053.3800000000001"/>
    <n v="1131.96"/>
    <n v="7.4597960849835693E-2"/>
    <n v="78.579999999999927"/>
    <x v="2"/>
    <s v="Imobiliário"/>
    <s v="Rendimento estável"/>
  </r>
  <r>
    <d v="2022-04-06T00:00:00"/>
    <x v="0"/>
    <x v="9"/>
    <x v="6"/>
    <s v="POU-662"/>
    <n v="4804.49"/>
    <n v="5258.03"/>
    <n v="9.4399197417415787E-2"/>
    <n v="453.53999999999996"/>
    <x v="2"/>
    <s v="Banco"/>
    <s v="Rendimento estável"/>
  </r>
  <r>
    <d v="2020-05-14T00:00:00"/>
    <x v="5"/>
    <x v="4"/>
    <x v="6"/>
    <s v="POU-397"/>
    <n v="24435.119999999999"/>
    <n v="26094.26"/>
    <n v="6.7899809781985912E-2"/>
    <n v="1659.1399999999994"/>
    <x v="0"/>
    <s v="Banco"/>
    <s v="Investimento de Longo Prazo"/>
  </r>
  <r>
    <d v="2022-05-06T00:00:00"/>
    <x v="0"/>
    <x v="4"/>
    <x v="5"/>
    <s v="ETF-132"/>
    <n v="45384.62"/>
    <n v="53331.47"/>
    <n v="0.1751000669389762"/>
    <n v="7946.8499999999985"/>
    <x v="1"/>
    <s v="Bolsa"/>
    <s v="Aplicação de Curto Prazo"/>
  </r>
  <r>
    <d v="2023-02-08T00:00:00"/>
    <x v="2"/>
    <x v="1"/>
    <x v="4"/>
    <s v="IMÓ-899"/>
    <n v="23390.36"/>
    <n v="26519.99"/>
    <n v="0.13379999281755395"/>
    <n v="3129.630000000001"/>
    <x v="2"/>
    <s v="Imobiliário"/>
    <s v="Rendimento estável"/>
  </r>
  <r>
    <d v="2025-02-16T00:00:00"/>
    <x v="3"/>
    <x v="1"/>
    <x v="0"/>
    <s v="REN-438"/>
    <n v="13828.57"/>
    <n v="15070.38"/>
    <n v="8.9800319194247816E-2"/>
    <n v="1241.8099999999995"/>
    <x v="2"/>
    <s v="Banco"/>
    <s v="Rendimento estável"/>
  </r>
  <r>
    <d v="2021-07-30T00:00:00"/>
    <x v="1"/>
    <x v="2"/>
    <x v="0"/>
    <s v="REN-729"/>
    <n v="29458.18"/>
    <n v="27637.66"/>
    <n v="-6.1800151944213809E-2"/>
    <n v="-1820.5200000000004"/>
    <x v="0"/>
    <s v="Banco"/>
    <s v="Investimento de Longo Prazo"/>
  </r>
  <r>
    <d v="2024-06-30T00:00:00"/>
    <x v="4"/>
    <x v="7"/>
    <x v="3"/>
    <s v="FUN-738"/>
    <n v="18873.03"/>
    <n v="17582.11"/>
    <n v="-6.8400251575925983E-2"/>
    <n v="-1290.9199999999983"/>
    <x v="2"/>
    <s v="Investimento"/>
    <s v="Aguardando rentabilidade"/>
  </r>
  <r>
    <d v="2021-04-01T00:00:00"/>
    <x v="1"/>
    <x v="9"/>
    <x v="0"/>
    <s v="REN-842"/>
    <n v="41836.28"/>
    <n v="44342.27"/>
    <n v="5.9899924180639344E-2"/>
    <n v="2505.989999999998"/>
    <x v="0"/>
    <s v="Banco"/>
    <s v="Investimento de Longo Prazo"/>
  </r>
  <r>
    <d v="2022-05-23T00:00:00"/>
    <x v="0"/>
    <x v="4"/>
    <x v="2"/>
    <s v="CRI-139"/>
    <n v="36645.85"/>
    <n v="37682.93"/>
    <n v="2.8300066719696822E-2"/>
    <n v="1037.0800000000017"/>
    <x v="0"/>
    <s v="Cripto"/>
    <s v="Aguardando rentabilidade"/>
  </r>
  <r>
    <d v="2022-05-13T00:00:00"/>
    <x v="0"/>
    <x v="4"/>
    <x v="4"/>
    <s v="IMÓ-206"/>
    <n v="24548.62"/>
    <n v="28019.79"/>
    <n v="0.14139980169964755"/>
    <n v="3471.1700000000019"/>
    <x v="2"/>
    <s v="Imobiliário"/>
    <s v="Rendimento estável"/>
  </r>
  <r>
    <d v="2022-03-04T00:00:00"/>
    <x v="0"/>
    <x v="5"/>
    <x v="0"/>
    <s v="REN-821"/>
    <n v="48721.36"/>
    <n v="45218.29"/>
    <n v="-7.1900086532888235E-2"/>
    <n v="-3503.0699999999997"/>
    <x v="0"/>
    <s v="Banco"/>
    <s v="Investimento de Longo Prazo"/>
  </r>
  <r>
    <d v="2021-07-22T00:00:00"/>
    <x v="1"/>
    <x v="2"/>
    <x v="7"/>
    <s v="AÇÕ-540"/>
    <n v="38819.25"/>
    <n v="46156.09"/>
    <n v="0.1890000450807266"/>
    <n v="7336.8399999999965"/>
    <x v="1"/>
    <s v="Mercado"/>
    <s v="Aplicação de Curto Prazo"/>
  </r>
  <r>
    <d v="2021-12-28T00:00:00"/>
    <x v="1"/>
    <x v="11"/>
    <x v="2"/>
    <s v="CRI-180"/>
    <n v="41037.99"/>
    <n v="41505.82"/>
    <n v="1.1399924801385295E-2"/>
    <n v="467.83000000000175"/>
    <x v="0"/>
    <s v="Cripto"/>
    <s v="Aguardando rentabilidade"/>
  </r>
  <r>
    <d v="2020-08-12T00:00:00"/>
    <x v="5"/>
    <x v="10"/>
    <x v="0"/>
    <s v="REN-235"/>
    <n v="49647.15"/>
    <n v="46315.83"/>
    <n v="-6.7099924164831209E-2"/>
    <n v="-3331.3199999999997"/>
    <x v="0"/>
    <s v="Banco"/>
    <s v="Investimento de Longo Prazo"/>
  </r>
  <r>
    <d v="2022-12-15T00:00:00"/>
    <x v="0"/>
    <x v="11"/>
    <x v="5"/>
    <s v="ETF-485"/>
    <n v="13482.52"/>
    <n v="14380.46"/>
    <n v="6.6600309141021011E-2"/>
    <n v="897.93999999999869"/>
    <x v="0"/>
    <s v="Bolsa"/>
    <s v="Aguardando rentabilidade"/>
  </r>
  <r>
    <d v="2020-10-01T00:00:00"/>
    <x v="5"/>
    <x v="6"/>
    <x v="5"/>
    <s v="ETF-364"/>
    <n v="39245.94"/>
    <n v="40132.9"/>
    <n v="2.2600044743481724E-2"/>
    <n v="886.95999999999913"/>
    <x v="0"/>
    <s v="Bolsa"/>
    <s v="Aguardando rentabilidade"/>
  </r>
  <r>
    <d v="2023-04-04T00:00:00"/>
    <x v="2"/>
    <x v="9"/>
    <x v="7"/>
    <s v="AÇÕ-222"/>
    <n v="15359.91"/>
    <n v="17725.34"/>
    <n v="0.15400025130355582"/>
    <n v="2365.4300000000003"/>
    <x v="1"/>
    <s v="Mercado"/>
    <s v="Aplicação de Curto Prazo"/>
  </r>
  <r>
    <d v="2022-10-09T00:00:00"/>
    <x v="0"/>
    <x v="6"/>
    <x v="2"/>
    <s v="CRI-833"/>
    <n v="49333.68"/>
    <n v="53127.44"/>
    <n v="7.6900000162161058E-2"/>
    <n v="3793.760000000002"/>
    <x v="2"/>
    <s v="Cripto"/>
    <s v="Rendimento estável"/>
  </r>
  <r>
    <d v="2024-03-13T00:00:00"/>
    <x v="4"/>
    <x v="5"/>
    <x v="4"/>
    <s v="IMÓ-594"/>
    <n v="1049.22"/>
    <n v="999.8"/>
    <n v="-4.7101656468614847E-2"/>
    <n v="-49.420000000000073"/>
    <x v="0"/>
    <s v="Imobiliário"/>
    <s v="Aguardando rentabilidade"/>
  </r>
  <r>
    <d v="2024-03-25T00:00:00"/>
    <x v="4"/>
    <x v="5"/>
    <x v="0"/>
    <s v="REN-858"/>
    <n v="32476.17"/>
    <n v="31998.77"/>
    <n v="-1.4700009268334223E-2"/>
    <n v="-477.39999999999782"/>
    <x v="0"/>
    <s v="Banco"/>
    <s v="Investimento de Longo Prazo"/>
  </r>
  <r>
    <d v="2021-08-25T00:00:00"/>
    <x v="1"/>
    <x v="10"/>
    <x v="4"/>
    <s v="IMÓ-690"/>
    <n v="11249.51"/>
    <n v="11584.75"/>
    <n v="2.9800409084484548E-2"/>
    <n v="335.23999999999978"/>
    <x v="0"/>
    <s v="Imobiliário"/>
    <s v="Aguardando rentabilidade"/>
  </r>
  <r>
    <d v="2024-07-22T00:00:00"/>
    <x v="4"/>
    <x v="2"/>
    <x v="1"/>
    <s v="TES-885"/>
    <n v="36023.82"/>
    <n v="41247.269999999997"/>
    <n v="0.14499989173829975"/>
    <n v="5223.4499999999971"/>
    <x v="2"/>
    <s v="Governo"/>
    <s v="Rendimento estável"/>
  </r>
  <r>
    <d v="2021-03-29T00:00:00"/>
    <x v="1"/>
    <x v="5"/>
    <x v="4"/>
    <s v="IMÓ-224"/>
    <n v="48297.41"/>
    <n v="52803.56"/>
    <n v="9.3300034101207366E-2"/>
    <n v="4506.1499999999942"/>
    <x v="2"/>
    <s v="Imobiliário"/>
    <s v="Rendimento estável"/>
  </r>
  <r>
    <d v="2022-08-27T00:00:00"/>
    <x v="0"/>
    <x v="10"/>
    <x v="2"/>
    <s v="CRI-310"/>
    <n v="18572.52"/>
    <n v="17959.63"/>
    <n v="-3.2999829856153039E-2"/>
    <n v="-612.88999999999942"/>
    <x v="0"/>
    <s v="Cripto"/>
    <s v="Aguardando rentabilidade"/>
  </r>
  <r>
    <d v="2024-10-01T00:00:00"/>
    <x v="4"/>
    <x v="6"/>
    <x v="0"/>
    <s v="REN-164"/>
    <n v="33410.839999999997"/>
    <n v="37934.67"/>
    <n v="0.13540006776243885"/>
    <n v="4523.8300000000017"/>
    <x v="2"/>
    <s v="Banco"/>
    <s v="Rendimento estável"/>
  </r>
  <r>
    <d v="2021-06-11T00:00:00"/>
    <x v="1"/>
    <x v="7"/>
    <x v="5"/>
    <s v="ETF-782"/>
    <n v="27108.78"/>
    <n v="32473.61"/>
    <n v="0.19790008993396244"/>
    <n v="5364.8300000000017"/>
    <x v="1"/>
    <s v="Bolsa"/>
    <s v="Aplicação de Curto Prazo"/>
  </r>
  <r>
    <d v="2024-03-20T00:00:00"/>
    <x v="4"/>
    <x v="5"/>
    <x v="4"/>
    <s v="IMÓ-203"/>
    <n v="2180.09"/>
    <n v="2286.6999999999998"/>
    <n v="4.8901650849276709E-2"/>
    <n v="106.60999999999967"/>
    <x v="0"/>
    <s v="Imobiliário"/>
    <s v="Aguardando rentabilidade"/>
  </r>
  <r>
    <d v="2024-09-10T00:00:00"/>
    <x v="4"/>
    <x v="3"/>
    <x v="2"/>
    <s v="CRI-808"/>
    <n v="42216.51"/>
    <n v="39088.269999999997"/>
    <n v="-7.4099919675975234E-2"/>
    <n v="-3128.2400000000052"/>
    <x v="2"/>
    <s v="Cripto"/>
    <s v="Aguardando rentabilidade"/>
  </r>
  <r>
    <d v="2024-08-29T00:00:00"/>
    <x v="4"/>
    <x v="10"/>
    <x v="2"/>
    <s v="CRI-281"/>
    <n v="48674.75"/>
    <n v="45213.98"/>
    <n v="-7.1099902927082251E-2"/>
    <n v="-3460.7699999999968"/>
    <x v="2"/>
    <s v="Cripto"/>
    <s v="Aguardando rentabilidade"/>
  </r>
  <r>
    <d v="2024-01-13T00:00:00"/>
    <x v="4"/>
    <x v="0"/>
    <x v="6"/>
    <s v="POU-542"/>
    <n v="48068.800000000003"/>
    <n v="52702.63"/>
    <n v="9.6399951735845174E-2"/>
    <n v="4633.8299999999945"/>
    <x v="2"/>
    <s v="Banco"/>
    <s v="Rendimento estável"/>
  </r>
  <r>
    <d v="2023-06-10T00:00:00"/>
    <x v="2"/>
    <x v="7"/>
    <x v="3"/>
    <s v="FUN-386"/>
    <n v="13173.94"/>
    <n v="14989.31"/>
    <n v="0.13780008106914096"/>
    <n v="1815.369999999999"/>
    <x v="2"/>
    <s v="Investimento"/>
    <s v="Rendimento estável"/>
  </r>
  <r>
    <d v="2023-05-23T00:00:00"/>
    <x v="2"/>
    <x v="4"/>
    <x v="3"/>
    <s v="FUN-433"/>
    <n v="19632.73"/>
    <n v="18513.66"/>
    <n v="-5.70002236061923E-2"/>
    <n v="-1119.0699999999997"/>
    <x v="2"/>
    <s v="Investimento"/>
    <s v="Aguardando rentabilidade"/>
  </r>
  <r>
    <d v="2021-02-21T00:00:00"/>
    <x v="1"/>
    <x v="1"/>
    <x v="3"/>
    <s v="FUN-535"/>
    <n v="15294.8"/>
    <n v="13847.91"/>
    <n v="-9.4600125532860804E-2"/>
    <n v="-1446.8899999999994"/>
    <x v="2"/>
    <s v="Investimento"/>
    <s v="Aguardando rentabilidade"/>
  </r>
  <r>
    <d v="2021-07-24T00:00:00"/>
    <x v="1"/>
    <x v="2"/>
    <x v="1"/>
    <s v="TES-172"/>
    <n v="21374.639999999999"/>
    <n v="21378.91"/>
    <n v="1.9976944640941026E-4"/>
    <n v="4.2700000000004366"/>
    <x v="0"/>
    <s v="Governo"/>
    <s v="Investimento de Longo Prazo"/>
  </r>
  <r>
    <d v="2021-11-22T00:00:00"/>
    <x v="1"/>
    <x v="8"/>
    <x v="3"/>
    <s v="FUN-403"/>
    <n v="16431.72"/>
    <n v="18091.32"/>
    <n v="0.10099977360860569"/>
    <n v="1659.5999999999985"/>
    <x v="2"/>
    <s v="Investimento"/>
    <s v="Rendimento estável"/>
  </r>
  <r>
    <d v="2021-03-26T00:00:00"/>
    <x v="1"/>
    <x v="5"/>
    <x v="6"/>
    <s v="POU-757"/>
    <n v="11818.8"/>
    <n v="13299.7"/>
    <n v="0.12530036890378055"/>
    <n v="1480.9000000000015"/>
    <x v="2"/>
    <s v="Banco"/>
    <s v="Rendimento estável"/>
  </r>
  <r>
    <d v="2023-10-04T00:00:00"/>
    <x v="2"/>
    <x v="6"/>
    <x v="7"/>
    <s v="AÇÕ-254"/>
    <n v="29256.98"/>
    <n v="26957.38"/>
    <n v="-7.8600046894792233E-2"/>
    <n v="-2299.5999999999985"/>
    <x v="2"/>
    <s v="Mercado"/>
    <s v="Aguardando rentabilidade"/>
  </r>
  <r>
    <d v="2025-01-23T00:00:00"/>
    <x v="3"/>
    <x v="0"/>
    <x v="6"/>
    <s v="POU-912"/>
    <n v="45394.47"/>
    <n v="47895.71"/>
    <n v="5.5100103602927802E-2"/>
    <n v="2501.239999999998"/>
    <x v="0"/>
    <s v="Banco"/>
    <s v="Investimento de Longo Prazo"/>
  </r>
  <r>
    <d v="2023-08-25T00:00:00"/>
    <x v="2"/>
    <x v="10"/>
    <x v="7"/>
    <s v="AÇÕ-184"/>
    <n v="42178.51"/>
    <n v="41060.78"/>
    <n v="-2.6499987789990759E-2"/>
    <n v="-1117.7300000000032"/>
    <x v="0"/>
    <s v="Mercado"/>
    <s v="Aguardando rentabilidade"/>
  </r>
  <r>
    <d v="2024-06-08T00:00:00"/>
    <x v="4"/>
    <x v="7"/>
    <x v="6"/>
    <s v="POU-348"/>
    <n v="43203.360000000001"/>
    <n v="47908.21"/>
    <n v="0.10890009480744087"/>
    <n v="4704.8499999999985"/>
    <x v="2"/>
    <s v="Banco"/>
    <s v="Rendimento estável"/>
  </r>
  <r>
    <d v="2024-09-16T00:00:00"/>
    <x v="4"/>
    <x v="3"/>
    <x v="0"/>
    <s v="REN-243"/>
    <n v="17545.43"/>
    <n v="17345.41"/>
    <n v="-1.140011957529684E-2"/>
    <n v="-200.02000000000044"/>
    <x v="0"/>
    <s v="Banco"/>
    <s v="Investimento de Longo Prazo"/>
  </r>
  <r>
    <d v="2023-10-15T00:00:00"/>
    <x v="2"/>
    <x v="6"/>
    <x v="4"/>
    <s v="IMÓ-425"/>
    <n v="42414.8"/>
    <n v="41426.54"/>
    <n v="-2.3299885888887886E-2"/>
    <n v="-988.26000000000204"/>
    <x v="0"/>
    <s v="Imobiliário"/>
    <s v="Aguardando rentabilidade"/>
  </r>
  <r>
    <d v="2020-03-02T00:00:00"/>
    <x v="5"/>
    <x v="5"/>
    <x v="6"/>
    <s v="POU-404"/>
    <n v="41131.81"/>
    <n v="44455.26"/>
    <n v="8.0799993970603404E-2"/>
    <n v="3323.4500000000044"/>
    <x v="2"/>
    <s v="Banco"/>
    <s v="Rendimento estável"/>
  </r>
  <r>
    <d v="2023-10-07T00:00:00"/>
    <x v="2"/>
    <x v="6"/>
    <x v="6"/>
    <s v="POU-139"/>
    <n v="9278.7000000000007"/>
    <n v="10118.42"/>
    <n v="9.0499746731761921E-2"/>
    <n v="839.71999999999935"/>
    <x v="2"/>
    <s v="Banco"/>
    <s v="Rendimento estável"/>
  </r>
  <r>
    <d v="2023-10-27T00:00:00"/>
    <x v="2"/>
    <x v="6"/>
    <x v="1"/>
    <s v="TES-985"/>
    <n v="42089.120000000003"/>
    <n v="45872.93"/>
    <n v="8.9899955142801691E-2"/>
    <n v="3783.8099999999977"/>
    <x v="2"/>
    <s v="Governo"/>
    <s v="Rendimento estável"/>
  </r>
  <r>
    <d v="2021-04-17T00:00:00"/>
    <x v="1"/>
    <x v="9"/>
    <x v="2"/>
    <s v="CRI-938"/>
    <n v="28119.61"/>
    <n v="26910.47"/>
    <n v="-4.2999885133542012E-2"/>
    <n v="-1209.1399999999994"/>
    <x v="0"/>
    <s v="Cripto"/>
    <s v="Aguardando rentabilidade"/>
  </r>
  <r>
    <d v="2021-12-31T00:00:00"/>
    <x v="1"/>
    <x v="11"/>
    <x v="0"/>
    <s v="REN-734"/>
    <n v="2102.46"/>
    <n v="2521.48"/>
    <n v="0.19929986777394099"/>
    <n v="419.02"/>
    <x v="1"/>
    <s v="Banco"/>
    <s v="Dividendos Recebidos"/>
  </r>
  <r>
    <d v="2024-05-22T00:00:00"/>
    <x v="4"/>
    <x v="4"/>
    <x v="0"/>
    <s v="REN-390"/>
    <n v="7794.34"/>
    <n v="8523.89"/>
    <n v="9.3599971261197137E-2"/>
    <n v="729.54999999999927"/>
    <x v="2"/>
    <s v="Banco"/>
    <s v="Rendimento estável"/>
  </r>
  <r>
    <d v="2022-09-18T00:00:00"/>
    <x v="0"/>
    <x v="3"/>
    <x v="3"/>
    <s v="FUN-286"/>
    <n v="48614.79"/>
    <n v="54536.07"/>
    <n v="0.12179997074964222"/>
    <n v="5921.2799999999988"/>
    <x v="2"/>
    <s v="Investimento"/>
    <s v="Rendimento estável"/>
  </r>
  <r>
    <d v="2023-11-11T00:00:00"/>
    <x v="2"/>
    <x v="8"/>
    <x v="6"/>
    <s v="POU-412"/>
    <n v="7020.39"/>
    <n v="8159.1"/>
    <n v="0.16220039057659189"/>
    <n v="1138.71"/>
    <x v="1"/>
    <s v="Banco"/>
    <s v="Dividendos Recebidos"/>
  </r>
  <r>
    <d v="2022-10-03T00:00:00"/>
    <x v="0"/>
    <x v="6"/>
    <x v="2"/>
    <s v="CRI-442"/>
    <n v="31944.57"/>
    <n v="32008.46"/>
    <n v="2.0000269216332986E-3"/>
    <n v="63.889999999999418"/>
    <x v="0"/>
    <s v="Cripto"/>
    <s v="Aguardando rentabilidade"/>
  </r>
  <r>
    <d v="2025-05-13T00:00:00"/>
    <x v="3"/>
    <x v="4"/>
    <x v="7"/>
    <s v="AÇÕ-375"/>
    <n v="24155.27"/>
    <n v="23152.83"/>
    <n v="-4.1499846617321964E-2"/>
    <n v="-1002.4399999999987"/>
    <x v="0"/>
    <s v="Mercado"/>
    <s v="Aguardando rentabilidade"/>
  </r>
  <r>
    <d v="2023-05-01T00:00:00"/>
    <x v="2"/>
    <x v="4"/>
    <x v="6"/>
    <s v="POU-895"/>
    <n v="10567.67"/>
    <n v="11101.34"/>
    <n v="5.0500252184256328E-2"/>
    <n v="533.67000000000007"/>
    <x v="0"/>
    <s v="Banco"/>
    <s v="Investimento de Longo Prazo"/>
  </r>
  <r>
    <d v="2022-09-14T00:00:00"/>
    <x v="0"/>
    <x v="3"/>
    <x v="7"/>
    <s v="AÇÕ-738"/>
    <n v="2183.87"/>
    <n v="2205.4899999999998"/>
    <n v="9.8998566764504723E-3"/>
    <n v="21.619999999999891"/>
    <x v="0"/>
    <s v="Mercado"/>
    <s v="Aguardando rentabilidade"/>
  </r>
  <r>
    <d v="2022-08-30T00:00:00"/>
    <x v="0"/>
    <x v="10"/>
    <x v="6"/>
    <s v="POU-770"/>
    <n v="27081.26"/>
    <n v="25545.75"/>
    <n v="-5.6700094456461722E-2"/>
    <n v="-1535.5099999999984"/>
    <x v="0"/>
    <s v="Banco"/>
    <s v="Investimento de Longo Prazo"/>
  </r>
  <r>
    <d v="2025-01-14T00:00:00"/>
    <x v="3"/>
    <x v="0"/>
    <x v="7"/>
    <s v="AÇÕ-887"/>
    <n v="19836.95"/>
    <n v="19838.93"/>
    <n v="9.981373144558833E-5"/>
    <n v="1.9799999999995634"/>
    <x v="0"/>
    <s v="Mercado"/>
    <s v="Aguardando rentabilidade"/>
  </r>
  <r>
    <d v="2021-11-23T00:00:00"/>
    <x v="1"/>
    <x v="8"/>
    <x v="4"/>
    <s v="IMÓ-538"/>
    <n v="41836.629999999997"/>
    <n v="39192.550000000003"/>
    <n v="-6.3200119130054092E-2"/>
    <n v="-2644.0799999999945"/>
    <x v="2"/>
    <s v="Imobiliário"/>
    <s v="Aguardando rentabilidade"/>
  </r>
  <r>
    <d v="2024-03-02T00:00:00"/>
    <x v="4"/>
    <x v="5"/>
    <x v="7"/>
    <s v="AÇÕ-400"/>
    <n v="35607.51"/>
    <n v="33168.400000000001"/>
    <n v="-6.8499875447623287E-2"/>
    <n v="-2439.1100000000006"/>
    <x v="2"/>
    <s v="Mercado"/>
    <s v="Aguardando rentabilidade"/>
  </r>
  <r>
    <d v="2020-11-16T00:00:00"/>
    <x v="5"/>
    <x v="8"/>
    <x v="4"/>
    <s v="IMÓ-625"/>
    <n v="27940.87"/>
    <n v="31246.27"/>
    <n v="0.11829982387806828"/>
    <n v="3305.4000000000015"/>
    <x v="2"/>
    <s v="Imobiliário"/>
    <s v="Rendimento estável"/>
  </r>
  <r>
    <d v="2024-12-28T00:00:00"/>
    <x v="4"/>
    <x v="11"/>
    <x v="4"/>
    <s v="IMÓ-412"/>
    <n v="15906.43"/>
    <n v="18505.54"/>
    <n v="0.16339995838161048"/>
    <n v="2599.1100000000006"/>
    <x v="1"/>
    <s v="Imobiliário"/>
    <s v="Aplicação de Curto Prazo"/>
  </r>
  <r>
    <d v="2022-08-29T00:00:00"/>
    <x v="0"/>
    <x v="10"/>
    <x v="3"/>
    <s v="FUN-646"/>
    <n v="4562.17"/>
    <n v="4381.96"/>
    <n v="-3.9500939246016706E-2"/>
    <n v="-180.21000000000004"/>
    <x v="0"/>
    <s v="Investimento"/>
    <s v="Aguardando rentabilidade"/>
  </r>
  <r>
    <d v="2024-08-03T00:00:00"/>
    <x v="4"/>
    <x v="10"/>
    <x v="6"/>
    <s v="POU-117"/>
    <n v="24783.08"/>
    <n v="29080.47"/>
    <n v="0.17340015849523138"/>
    <n v="4297.3899999999994"/>
    <x v="1"/>
    <s v="Banco"/>
    <s v="Dividendos Recebidos"/>
  </r>
  <r>
    <d v="2020-07-31T00:00:00"/>
    <x v="5"/>
    <x v="2"/>
    <x v="7"/>
    <s v="AÇÕ-484"/>
    <n v="6417.51"/>
    <n v="6853.26"/>
    <n v="6.7900166887157165E-2"/>
    <n v="435.75"/>
    <x v="0"/>
    <s v="Mercado"/>
    <s v="Aguardando rentabilidade"/>
  </r>
  <r>
    <d v="2021-08-05T00:00:00"/>
    <x v="1"/>
    <x v="10"/>
    <x v="7"/>
    <s v="AÇÕ-815"/>
    <n v="1832.79"/>
    <n v="2074.17"/>
    <n v="0.13170084952449551"/>
    <n v="241.38000000000011"/>
    <x v="2"/>
    <s v="Mercado"/>
    <s v="Rendimento estável"/>
  </r>
  <r>
    <d v="2020-12-09T00:00:00"/>
    <x v="5"/>
    <x v="11"/>
    <x v="4"/>
    <s v="IMÓ-443"/>
    <n v="37905.550000000003"/>
    <n v="36408.28"/>
    <n v="-3.9500020445554909E-2"/>
    <n v="-1497.2700000000041"/>
    <x v="0"/>
    <s v="Imobiliário"/>
    <s v="Aguardando rentabilidade"/>
  </r>
  <r>
    <d v="2023-10-22T00:00:00"/>
    <x v="2"/>
    <x v="6"/>
    <x v="3"/>
    <s v="FUN-557"/>
    <n v="30654.28"/>
    <n v="32987.07"/>
    <n v="7.6099976903714617E-2"/>
    <n v="2332.7900000000009"/>
    <x v="2"/>
    <s v="Investimento"/>
    <s v="Rendimento estável"/>
  </r>
  <r>
    <d v="2020-06-04T00:00:00"/>
    <x v="5"/>
    <x v="7"/>
    <x v="7"/>
    <s v="AÇÕ-115"/>
    <n v="39208.410000000003"/>
    <n v="35389.51"/>
    <n v="-9.7400022087098179E-2"/>
    <n v="-3818.9000000000015"/>
    <x v="2"/>
    <s v="Mercado"/>
    <s v="Aguardando rentabilidade"/>
  </r>
  <r>
    <d v="2023-08-01T00:00:00"/>
    <x v="2"/>
    <x v="10"/>
    <x v="7"/>
    <s v="AÇÕ-591"/>
    <n v="9707.57"/>
    <n v="10256.049999999999"/>
    <n v="5.6500236413438126E-2"/>
    <n v="548.47999999999956"/>
    <x v="0"/>
    <s v="Mercado"/>
    <s v="Aguardando rentabilidade"/>
  </r>
  <r>
    <d v="2022-09-17T00:00:00"/>
    <x v="0"/>
    <x v="3"/>
    <x v="5"/>
    <s v="ETF-518"/>
    <n v="37337.839999999997"/>
    <n v="42408.32"/>
    <n v="0.13580003556713521"/>
    <n v="5070.4800000000032"/>
    <x v="2"/>
    <s v="Bolsa"/>
    <s v="Rendimento estável"/>
  </r>
  <r>
    <d v="2020-11-19T00:00:00"/>
    <x v="5"/>
    <x v="8"/>
    <x v="5"/>
    <s v="ETF-144"/>
    <n v="17786.89"/>
    <n v="20887.14"/>
    <n v="0.17429972299823074"/>
    <n v="3100.25"/>
    <x v="1"/>
    <s v="Bolsa"/>
    <s v="Aplicação de Curto Prazo"/>
  </r>
  <r>
    <d v="2020-06-02T00:00:00"/>
    <x v="5"/>
    <x v="7"/>
    <x v="5"/>
    <s v="ETF-997"/>
    <n v="49421.26"/>
    <n v="57432.45"/>
    <n v="0.16210007595921258"/>
    <n v="8011.1899999999951"/>
    <x v="1"/>
    <s v="Bolsa"/>
    <s v="Aplicação de Curto Prazo"/>
  </r>
  <r>
    <d v="2021-08-16T00:00:00"/>
    <x v="1"/>
    <x v="10"/>
    <x v="0"/>
    <s v="REN-977"/>
    <n v="28731.16"/>
    <n v="28162.28"/>
    <n v="-1.9800105530023884E-2"/>
    <n v="-568.88000000000102"/>
    <x v="0"/>
    <s v="Banco"/>
    <s v="Investimento de Longo Prazo"/>
  </r>
  <r>
    <d v="2023-11-30T00:00:00"/>
    <x v="2"/>
    <x v="8"/>
    <x v="7"/>
    <s v="AÇÕ-471"/>
    <n v="9832.36"/>
    <n v="10135.200000000001"/>
    <n v="3.080033684690147E-2"/>
    <n v="302.84000000000015"/>
    <x v="0"/>
    <s v="Mercado"/>
    <s v="Aguardando rentabilidade"/>
  </r>
  <r>
    <d v="2020-06-29T00:00:00"/>
    <x v="5"/>
    <x v="7"/>
    <x v="3"/>
    <s v="FUN-950"/>
    <n v="20247.79"/>
    <n v="20853.2"/>
    <n v="2.9900053289766429E-2"/>
    <n v="605.40999999999985"/>
    <x v="0"/>
    <s v="Investimento"/>
    <s v="Aguardando rentabilidade"/>
  </r>
  <r>
    <d v="2023-09-22T00:00:00"/>
    <x v="2"/>
    <x v="3"/>
    <x v="1"/>
    <s v="TES-767"/>
    <n v="22099.25"/>
    <n v="26222.97"/>
    <n v="0.18659999773747984"/>
    <n v="4123.7200000000012"/>
    <x v="1"/>
    <s v="Governo"/>
    <s v="Dividendos Recebidos"/>
  </r>
  <r>
    <d v="2024-08-17T00:00:00"/>
    <x v="4"/>
    <x v="10"/>
    <x v="2"/>
    <s v="CRI-747"/>
    <n v="40422.06"/>
    <n v="39253.86"/>
    <n v="-2.8900061006292038E-2"/>
    <n v="-1168.1999999999971"/>
    <x v="0"/>
    <s v="Cripto"/>
    <s v="Aguardando rentabilidade"/>
  </r>
  <r>
    <d v="2021-06-08T00:00:00"/>
    <x v="1"/>
    <x v="7"/>
    <x v="0"/>
    <s v="REN-277"/>
    <n v="15019.74"/>
    <n v="17337.29"/>
    <n v="0.15430027417252237"/>
    <n v="2317.5500000000011"/>
    <x v="1"/>
    <s v="Banco"/>
    <s v="Dividendos Recebidos"/>
  </r>
  <r>
    <d v="2022-07-16T00:00:00"/>
    <x v="0"/>
    <x v="2"/>
    <x v="0"/>
    <s v="REN-399"/>
    <n v="8094.42"/>
    <n v="9251.11"/>
    <n v="0.14289967656731434"/>
    <n v="1156.6900000000005"/>
    <x v="2"/>
    <s v="Banco"/>
    <s v="Rendimento estável"/>
  </r>
  <r>
    <d v="2020-06-28T00:00:00"/>
    <x v="5"/>
    <x v="7"/>
    <x v="6"/>
    <s v="POU-435"/>
    <n v="21955.94"/>
    <n v="25010.01"/>
    <n v="0.13909994288561545"/>
    <n v="3054.0699999999997"/>
    <x v="2"/>
    <s v="Banco"/>
    <s v="Rendimento estável"/>
  </r>
  <r>
    <d v="2024-08-03T00:00:00"/>
    <x v="4"/>
    <x v="10"/>
    <x v="1"/>
    <s v="TES-261"/>
    <n v="36630.93"/>
    <n v="37623.629999999997"/>
    <n v="2.7100049056903473E-2"/>
    <n v="992.69999999999709"/>
    <x v="0"/>
    <s v="Governo"/>
    <s v="Investimento de Longo Prazo"/>
  </r>
  <r>
    <d v="2023-01-17T00:00:00"/>
    <x v="2"/>
    <x v="0"/>
    <x v="7"/>
    <s v="AÇÕ-932"/>
    <n v="6192.37"/>
    <n v="7193.68"/>
    <n v="0.16170060897523894"/>
    <n v="1001.3100000000004"/>
    <x v="1"/>
    <s v="Mercado"/>
    <s v="Aplicação de Curto Prazo"/>
  </r>
  <r>
    <d v="2022-04-11T00:00:00"/>
    <x v="0"/>
    <x v="9"/>
    <x v="3"/>
    <s v="FUN-851"/>
    <n v="18542.919999999998"/>
    <n v="21583.96"/>
    <n v="0.16400006040041165"/>
    <n v="3041.0400000000009"/>
    <x v="1"/>
    <s v="Investimento"/>
    <s v="Aplicação de Curto Prazo"/>
  </r>
  <r>
    <d v="2023-01-15T00:00:00"/>
    <x v="2"/>
    <x v="0"/>
    <x v="6"/>
    <s v="POU-999"/>
    <n v="17437.88"/>
    <n v="20215.73"/>
    <n v="0.15929975432793428"/>
    <n v="2777.8499999999985"/>
    <x v="1"/>
    <s v="Banco"/>
    <s v="Dividendos Recebidos"/>
  </r>
  <r>
    <d v="2021-12-28T00:00:00"/>
    <x v="1"/>
    <x v="11"/>
    <x v="0"/>
    <s v="REN-617"/>
    <n v="27312.52"/>
    <n v="31466.75"/>
    <n v="0.1520998428559503"/>
    <n v="4154.2299999999996"/>
    <x v="1"/>
    <s v="Banco"/>
    <s v="Dividendos Recebidos"/>
  </r>
  <r>
    <d v="2020-07-14T00:00:00"/>
    <x v="5"/>
    <x v="2"/>
    <x v="6"/>
    <s v="POU-303"/>
    <n v="29722.91"/>
    <n v="30662.15"/>
    <n v="3.1599866904014499E-2"/>
    <n v="939.2400000000016"/>
    <x v="0"/>
    <s v="Banco"/>
    <s v="Investimento de Longo Prazo"/>
  </r>
  <r>
    <d v="2022-03-23T00:00:00"/>
    <x v="0"/>
    <x v="5"/>
    <x v="1"/>
    <s v="TES-420"/>
    <n v="39294.239999999998"/>
    <n v="43137.22"/>
    <n v="9.7800084694347145E-2"/>
    <n v="3842.9800000000032"/>
    <x v="2"/>
    <s v="Governo"/>
    <s v="Rendimento estável"/>
  </r>
  <r>
    <d v="2025-08-23T00:00:00"/>
    <x v="3"/>
    <x v="10"/>
    <x v="2"/>
    <s v="CRI-168"/>
    <n v="43735.48"/>
    <n v="42454.03"/>
    <n v="-2.9300009969022961E-2"/>
    <n v="-1281.4500000000044"/>
    <x v="0"/>
    <s v="Cripto"/>
    <s v="Aguardando rentabilidade"/>
  </r>
  <r>
    <d v="2021-12-09T00:00:00"/>
    <x v="1"/>
    <x v="11"/>
    <x v="1"/>
    <s v="TES-797"/>
    <n v="33438.720000000001"/>
    <n v="36418.11"/>
    <n v="8.9100001435461623E-2"/>
    <n v="2979.3899999999994"/>
    <x v="2"/>
    <s v="Governo"/>
    <s v="Rendimento estável"/>
  </r>
  <r>
    <d v="2022-04-04T00:00:00"/>
    <x v="0"/>
    <x v="9"/>
    <x v="4"/>
    <s v="IMÓ-539"/>
    <n v="18392.62"/>
    <n v="18624.37"/>
    <n v="1.2600162456463518E-2"/>
    <n v="231.75"/>
    <x v="0"/>
    <s v="Imobiliário"/>
    <s v="Aguardando rentabilidade"/>
  </r>
  <r>
    <d v="2023-04-04T00:00:00"/>
    <x v="2"/>
    <x v="9"/>
    <x v="5"/>
    <s v="ETF-744"/>
    <n v="4653.18"/>
    <n v="4710.88"/>
    <n v="1.2400122067059476E-2"/>
    <n v="57.699999999999818"/>
    <x v="0"/>
    <s v="Bolsa"/>
    <s v="Aguardando rentabilidade"/>
  </r>
  <r>
    <d v="2023-07-22T00:00:00"/>
    <x v="2"/>
    <x v="2"/>
    <x v="3"/>
    <s v="FUN-613"/>
    <n v="21796.54"/>
    <n v="19861.009999999998"/>
    <n v="-8.8799873741428795E-2"/>
    <n v="-1935.5300000000025"/>
    <x v="2"/>
    <s v="Investimento"/>
    <s v="Aguardando rentabilidade"/>
  </r>
  <r>
    <d v="2025-01-27T00:00:00"/>
    <x v="3"/>
    <x v="0"/>
    <x v="7"/>
    <s v="AÇÕ-526"/>
    <n v="10943"/>
    <n v="10487.77"/>
    <n v="-4.1600109659142792E-2"/>
    <n v="-455.22999999999956"/>
    <x v="0"/>
    <s v="Mercado"/>
    <s v="Aguardando rentabilidade"/>
  </r>
  <r>
    <d v="2022-07-16T00:00:00"/>
    <x v="0"/>
    <x v="2"/>
    <x v="6"/>
    <s v="POU-636"/>
    <n v="34758.58"/>
    <n v="40907.370000000003"/>
    <n v="0.17689991938681041"/>
    <n v="6148.7900000000009"/>
    <x v="1"/>
    <s v="Banco"/>
    <s v="Dividendos Recebidos"/>
  </r>
  <r>
    <d v="2022-07-23T00:00:00"/>
    <x v="0"/>
    <x v="2"/>
    <x v="7"/>
    <s v="AÇÕ-930"/>
    <n v="37467.14"/>
    <n v="36612.89"/>
    <n v="-2.2799978861477017E-2"/>
    <n v="-854.25"/>
    <x v="0"/>
    <s v="Mercado"/>
    <s v="Aguardando rentabilidade"/>
  </r>
  <r>
    <d v="2021-09-24T00:00:00"/>
    <x v="1"/>
    <x v="3"/>
    <x v="5"/>
    <s v="ETF-456"/>
    <n v="19914.07"/>
    <n v="20625"/>
    <n v="3.5699884553986219E-2"/>
    <n v="710.93000000000029"/>
    <x v="0"/>
    <s v="Bolsa"/>
    <s v="Aguardando rentabilidade"/>
  </r>
  <r>
    <d v="2024-09-08T00:00:00"/>
    <x v="4"/>
    <x v="3"/>
    <x v="7"/>
    <s v="AÇÕ-958"/>
    <n v="15528.78"/>
    <n v="17527.330000000002"/>
    <n v="0.12869974331531525"/>
    <n v="1998.5500000000011"/>
    <x v="2"/>
    <s v="Mercado"/>
    <s v="Rendimento estável"/>
  </r>
  <r>
    <d v="2020-10-04T00:00:00"/>
    <x v="5"/>
    <x v="6"/>
    <x v="2"/>
    <s v="CRI-561"/>
    <n v="39105.760000000002"/>
    <n v="42421.93"/>
    <n v="8.4800039687248072E-2"/>
    <n v="3316.1699999999983"/>
    <x v="2"/>
    <s v="Cripto"/>
    <s v="Rendimento estável"/>
  </r>
  <r>
    <d v="2024-01-25T00:00:00"/>
    <x v="4"/>
    <x v="0"/>
    <x v="1"/>
    <s v="TES-977"/>
    <n v="1028.5899999999999"/>
    <n v="1083.52"/>
    <n v="5.3403202442178194E-2"/>
    <n v="54.930000000000064"/>
    <x v="0"/>
    <s v="Governo"/>
    <s v="Investimento de Longo Prazo"/>
  </r>
  <r>
    <d v="2022-10-24T00:00:00"/>
    <x v="0"/>
    <x v="6"/>
    <x v="0"/>
    <s v="REN-819"/>
    <n v="11635.98"/>
    <n v="13601.3"/>
    <n v="0.16890025593031269"/>
    <n v="1965.3199999999997"/>
    <x v="1"/>
    <s v="Banco"/>
    <s v="Dividendos Recebidos"/>
  </r>
  <r>
    <d v="2022-01-26T00:00:00"/>
    <x v="0"/>
    <x v="0"/>
    <x v="3"/>
    <s v="FUN-882"/>
    <n v="9782.23"/>
    <n v="10168.629999999999"/>
    <n v="3.9500195763133732E-2"/>
    <n v="386.39999999999964"/>
    <x v="0"/>
    <s v="Investimento"/>
    <s v="Aguardando rentabilidade"/>
  </r>
  <r>
    <d v="2024-02-13T00:00:00"/>
    <x v="4"/>
    <x v="1"/>
    <x v="3"/>
    <s v="FUN-971"/>
    <n v="8874.61"/>
    <n v="8535.6"/>
    <n v="-3.8199988506537212E-2"/>
    <n v="-339.01000000000022"/>
    <x v="0"/>
    <s v="Investimento"/>
    <s v="Aguardando rentabilidade"/>
  </r>
  <r>
    <d v="2021-03-28T00:00:00"/>
    <x v="1"/>
    <x v="5"/>
    <x v="1"/>
    <s v="TES-100"/>
    <n v="23216.22"/>
    <n v="22347.93"/>
    <n v="-3.7400145243282536E-2"/>
    <n v="-868.29000000000087"/>
    <x v="0"/>
    <s v="Governo"/>
    <s v="Investimento de Longo Prazo"/>
  </r>
  <r>
    <d v="2024-12-25T00:00:00"/>
    <x v="4"/>
    <x v="11"/>
    <x v="4"/>
    <s v="IMÓ-519"/>
    <n v="36129.43"/>
    <n v="38625.97"/>
    <n v="6.9099899998422365E-2"/>
    <n v="2496.5400000000009"/>
    <x v="0"/>
    <s v="Imobiliário"/>
    <s v="Aguardando rentabilidade"/>
  </r>
  <r>
    <d v="2021-09-20T00:00:00"/>
    <x v="1"/>
    <x v="3"/>
    <x v="7"/>
    <s v="AÇÕ-763"/>
    <n v="3808.54"/>
    <n v="3718.66"/>
    <n v="-2.3599594595304266E-2"/>
    <n v="-89.880000000000109"/>
    <x v="0"/>
    <s v="Mercado"/>
    <s v="Aguardando rentabilidade"/>
  </r>
  <r>
    <d v="2023-12-06T00:00:00"/>
    <x v="2"/>
    <x v="11"/>
    <x v="4"/>
    <s v="IMÓ-537"/>
    <n v="41848"/>
    <n v="46292.26"/>
    <n v="0.10620005735041106"/>
    <n v="4444.260000000002"/>
    <x v="2"/>
    <s v="Imobiliário"/>
    <s v="Rendimento estável"/>
  </r>
  <r>
    <d v="2020-03-02T00:00:00"/>
    <x v="5"/>
    <x v="5"/>
    <x v="1"/>
    <s v="TES-585"/>
    <n v="11865.15"/>
    <n v="13714.93"/>
    <n v="0.15590026253355421"/>
    <n v="1849.7800000000007"/>
    <x v="1"/>
    <s v="Governo"/>
    <s v="Dividendos Recebidos"/>
  </r>
  <r>
    <d v="2021-12-14T00:00:00"/>
    <x v="1"/>
    <x v="11"/>
    <x v="7"/>
    <s v="AÇÕ-598"/>
    <n v="27260.14"/>
    <n v="31504.54"/>
    <n v="0.15569986067569724"/>
    <n v="4244.4000000000015"/>
    <x v="1"/>
    <s v="Mercado"/>
    <s v="Aplicação de Curto Prazo"/>
  </r>
  <r>
    <d v="2020-11-28T00:00:00"/>
    <x v="5"/>
    <x v="8"/>
    <x v="4"/>
    <s v="IMÓ-580"/>
    <n v="32616.48"/>
    <n v="35744.400000000001"/>
    <n v="9.589998675516187E-2"/>
    <n v="3127.9200000000019"/>
    <x v="2"/>
    <s v="Imobiliário"/>
    <s v="Rendimento estável"/>
  </r>
  <r>
    <d v="2022-09-21T00:00:00"/>
    <x v="0"/>
    <x v="3"/>
    <x v="4"/>
    <s v="IMÓ-881"/>
    <n v="33715.85"/>
    <n v="36082.699999999997"/>
    <n v="7.0199920808759045E-2"/>
    <n v="2366.8499999999985"/>
    <x v="2"/>
    <s v="Imobiliário"/>
    <s v="Rendimento estável"/>
  </r>
  <r>
    <d v="2023-01-17T00:00:00"/>
    <x v="2"/>
    <x v="0"/>
    <x v="6"/>
    <s v="POU-142"/>
    <n v="44268.32"/>
    <n v="43591.01"/>
    <n v="-1.5300106261091401E-2"/>
    <n v="-677.30999999999767"/>
    <x v="0"/>
    <s v="Banco"/>
    <s v="Investimento de Longo Prazo"/>
  </r>
  <r>
    <d v="2023-07-13T00:00:00"/>
    <x v="2"/>
    <x v="2"/>
    <x v="2"/>
    <s v="CRI-701"/>
    <n v="7439.51"/>
    <n v="8675.2099999999991"/>
    <n v="0.16609964903602506"/>
    <n v="1235.6999999999989"/>
    <x v="1"/>
    <s v="Cripto"/>
    <s v="Aplicação de Curto Prazo"/>
  </r>
  <r>
    <d v="2024-05-16T00:00:00"/>
    <x v="4"/>
    <x v="4"/>
    <x v="0"/>
    <s v="REN-470"/>
    <n v="28846.58"/>
    <n v="33329.339999999997"/>
    <n v="0.15540005088991465"/>
    <n v="4482.7599999999948"/>
    <x v="1"/>
    <s v="Banco"/>
    <s v="Dividendos Recebidos"/>
  </r>
  <r>
    <d v="2023-08-01T00:00:00"/>
    <x v="2"/>
    <x v="10"/>
    <x v="2"/>
    <s v="CRI-191"/>
    <n v="25331.18"/>
    <n v="30260.63"/>
    <n v="0.19460009363953834"/>
    <n v="4929.4500000000007"/>
    <x v="1"/>
    <s v="Cripto"/>
    <s v="Aplicação de Curto Prazo"/>
  </r>
  <r>
    <d v="2025-01-31T00:00:00"/>
    <x v="3"/>
    <x v="0"/>
    <x v="4"/>
    <s v="IMÓ-484"/>
    <n v="23851.23"/>
    <n v="24414.12"/>
    <n v="2.3600040752615251E-2"/>
    <n v="562.88999999999942"/>
    <x v="0"/>
    <s v="Imobiliário"/>
    <s v="Aguardando rentabilidade"/>
  </r>
  <r>
    <d v="2020-01-09T00:00:00"/>
    <x v="5"/>
    <x v="0"/>
    <x v="0"/>
    <s v="REN-731"/>
    <n v="28593.89"/>
    <n v="29388.799999999999"/>
    <n v="2.7799995033904092E-2"/>
    <n v="794.90999999999985"/>
    <x v="0"/>
    <s v="Banco"/>
    <s v="Investimento de Longo Prazo"/>
  </r>
  <r>
    <d v="2022-03-02T00:00:00"/>
    <x v="0"/>
    <x v="5"/>
    <x v="0"/>
    <s v="REN-938"/>
    <n v="12735.02"/>
    <n v="13539.87"/>
    <n v="6.3199743698871325E-2"/>
    <n v="804.85000000000036"/>
    <x v="0"/>
    <s v="Banco"/>
    <s v="Investimento de Longo Prazo"/>
  </r>
  <r>
    <d v="2025-05-07T00:00:00"/>
    <x v="3"/>
    <x v="4"/>
    <x v="0"/>
    <s v="REN-552"/>
    <n v="18922.54"/>
    <n v="20050.32"/>
    <n v="5.9599821165657402E-2"/>
    <n v="1127.7799999999988"/>
    <x v="0"/>
    <s v="Banco"/>
    <s v="Investimento de Longo Prazo"/>
  </r>
  <r>
    <d v="2020-04-13T00:00:00"/>
    <x v="5"/>
    <x v="9"/>
    <x v="6"/>
    <s v="POU-189"/>
    <n v="7534.15"/>
    <n v="9010.84"/>
    <n v="0.19599954872148823"/>
    <n v="1476.6900000000005"/>
    <x v="1"/>
    <s v="Banco"/>
    <s v="Dividendos Recebidos"/>
  </r>
  <r>
    <d v="2020-12-05T00:00:00"/>
    <x v="5"/>
    <x v="11"/>
    <x v="0"/>
    <s v="REN-381"/>
    <n v="3508.2"/>
    <n v="3480.13"/>
    <n v="-8.0012542044352406E-3"/>
    <n v="-28.069999999999709"/>
    <x v="0"/>
    <s v="Banco"/>
    <s v="Investimento de Longo Prazo"/>
  </r>
  <r>
    <d v="2023-01-27T00:00:00"/>
    <x v="2"/>
    <x v="0"/>
    <x v="1"/>
    <s v="TES-456"/>
    <n v="43983.79"/>
    <n v="41577.879999999997"/>
    <n v="-5.4699924676795783E-2"/>
    <n v="-2405.9100000000035"/>
    <x v="0"/>
    <s v="Governo"/>
    <s v="Investimento de Longo Prazo"/>
  </r>
  <r>
    <d v="2020-05-17T00:00:00"/>
    <x v="5"/>
    <x v="4"/>
    <x v="0"/>
    <s v="REN-561"/>
    <n v="23673.8"/>
    <n v="25489.58"/>
    <n v="7.6699980569236978E-2"/>
    <n v="1815.7800000000025"/>
    <x v="2"/>
    <s v="Banco"/>
    <s v="Rendimento estável"/>
  </r>
  <r>
    <d v="2024-10-05T00:00:00"/>
    <x v="4"/>
    <x v="6"/>
    <x v="2"/>
    <s v="CRI-272"/>
    <n v="34736.82"/>
    <n v="33705.14"/>
    <n v="-2.9699897687813687E-2"/>
    <n v="-1031.6800000000003"/>
    <x v="0"/>
    <s v="Cripto"/>
    <s v="Aguardando rentabilidade"/>
  </r>
  <r>
    <d v="2020-12-02T00:00:00"/>
    <x v="5"/>
    <x v="11"/>
    <x v="6"/>
    <s v="POU-433"/>
    <n v="47189.66"/>
    <n v="49888.91"/>
    <n v="5.7200030684688125E-2"/>
    <n v="2699.25"/>
    <x v="0"/>
    <s v="Banco"/>
    <s v="Investimento de Longo Prazo"/>
  </r>
  <r>
    <d v="2023-04-25T00:00:00"/>
    <x v="2"/>
    <x v="9"/>
    <x v="6"/>
    <s v="POU-753"/>
    <n v="25856.42"/>
    <n v="23454.36"/>
    <n v="-9.2899945158687783E-2"/>
    <n v="-2402.0599999999977"/>
    <x v="0"/>
    <s v="Banco"/>
    <s v="Investimento de Longo Prazo"/>
  </r>
  <r>
    <d v="2024-02-09T00:00:00"/>
    <x v="4"/>
    <x v="1"/>
    <x v="5"/>
    <s v="ETF-895"/>
    <n v="36337.46"/>
    <n v="35501.699999999997"/>
    <n v="-2.2999956518700043E-2"/>
    <n v="-835.76000000000204"/>
    <x v="0"/>
    <s v="Bolsa"/>
    <s v="Aguardando rentabilidade"/>
  </r>
  <r>
    <d v="2021-08-24T00:00:00"/>
    <x v="1"/>
    <x v="10"/>
    <x v="2"/>
    <s v="CRI-625"/>
    <n v="11049.89"/>
    <n v="11964.82"/>
    <n v="8.2799919275214531E-2"/>
    <n v="914.93000000000029"/>
    <x v="2"/>
    <s v="Cripto"/>
    <s v="Rendimento estável"/>
  </r>
  <r>
    <d v="2021-07-12T00:00:00"/>
    <x v="1"/>
    <x v="2"/>
    <x v="2"/>
    <s v="CRI-703"/>
    <n v="3634.14"/>
    <n v="3870.72"/>
    <n v="6.5099308226980776E-2"/>
    <n v="236.57999999999993"/>
    <x v="0"/>
    <s v="Cripto"/>
    <s v="Aguardando rentabilidade"/>
  </r>
  <r>
    <d v="2022-06-01T00:00:00"/>
    <x v="0"/>
    <x v="7"/>
    <x v="7"/>
    <s v="AÇÕ-671"/>
    <n v="22942.25"/>
    <n v="22637.119999999999"/>
    <n v="-1.329991609367002E-2"/>
    <n v="-305.13000000000102"/>
    <x v="0"/>
    <s v="Mercado"/>
    <s v="Aguardando rentabilidade"/>
  </r>
  <r>
    <d v="2023-12-12T00:00:00"/>
    <x v="2"/>
    <x v="11"/>
    <x v="0"/>
    <s v="REN-406"/>
    <n v="45188.9"/>
    <n v="46205.65"/>
    <n v="2.2499994467667945E-2"/>
    <n v="1016.75"/>
    <x v="0"/>
    <s v="Banco"/>
    <s v="Investimento de Longo Prazo"/>
  </r>
  <r>
    <d v="2024-09-25T00:00:00"/>
    <x v="4"/>
    <x v="3"/>
    <x v="1"/>
    <s v="TES-428"/>
    <n v="20320.43"/>
    <n v="23108.39"/>
    <n v="0.13719985256217507"/>
    <n v="2787.9599999999991"/>
    <x v="2"/>
    <s v="Governo"/>
    <s v="Rendimento estável"/>
  </r>
  <r>
    <d v="2024-06-24T00:00:00"/>
    <x v="4"/>
    <x v="7"/>
    <x v="3"/>
    <s v="FUN-130"/>
    <n v="23431.11"/>
    <n v="27779.919999999998"/>
    <n v="0.18559982860393714"/>
    <n v="4348.8099999999977"/>
    <x v="1"/>
    <s v="Investimento"/>
    <s v="Aplicação de Curto Prazo"/>
  </r>
  <r>
    <d v="2021-05-31T00:00:00"/>
    <x v="1"/>
    <x v="4"/>
    <x v="1"/>
    <s v="TES-340"/>
    <n v="23326.6"/>
    <n v="27970.93"/>
    <n v="0.19910016890588436"/>
    <n v="4644.3300000000017"/>
    <x v="1"/>
    <s v="Governo"/>
    <s v="Dividendos Recebidos"/>
  </r>
  <r>
    <d v="2023-07-04T00:00:00"/>
    <x v="2"/>
    <x v="2"/>
    <x v="7"/>
    <s v="AÇÕ-743"/>
    <n v="20977.54"/>
    <n v="24140.95"/>
    <n v="0.15079985546446339"/>
    <n v="3163.41"/>
    <x v="1"/>
    <s v="Mercado"/>
    <s v="Aplicação de Curto Prazo"/>
  </r>
  <r>
    <d v="2020-03-02T00:00:00"/>
    <x v="5"/>
    <x v="5"/>
    <x v="1"/>
    <s v="TES-161"/>
    <n v="38656.35"/>
    <n v="35436.28"/>
    <n v="-8.3299897688219396E-2"/>
    <n v="-3220.0699999999997"/>
    <x v="0"/>
    <s v="Governo"/>
    <s v="Investimento de Longo Prazo"/>
  </r>
  <r>
    <d v="2025-05-23T00:00:00"/>
    <x v="3"/>
    <x v="4"/>
    <x v="4"/>
    <s v="IMÓ-210"/>
    <n v="49576.14"/>
    <n v="47047.76"/>
    <n v="-5.0999936663080211E-2"/>
    <n v="-2528.3799999999974"/>
    <x v="2"/>
    <s v="Imobiliário"/>
    <s v="Aguardando rentabilidade"/>
  </r>
  <r>
    <d v="2022-06-01T00:00:00"/>
    <x v="0"/>
    <x v="7"/>
    <x v="4"/>
    <s v="IMÓ-364"/>
    <n v="2652.45"/>
    <n v="2684.81"/>
    <n v="1.2200041471092812E-2"/>
    <n v="32.360000000000127"/>
    <x v="0"/>
    <s v="Imobiliário"/>
    <s v="Aguardando rentabilidade"/>
  </r>
  <r>
    <d v="2023-07-14T00:00:00"/>
    <x v="2"/>
    <x v="2"/>
    <x v="5"/>
    <s v="ETF-845"/>
    <n v="33344.94"/>
    <n v="39673.81"/>
    <n v="0.1898000116359482"/>
    <n v="6328.8699999999953"/>
    <x v="1"/>
    <s v="Bolsa"/>
    <s v="Aplicação de Curto Prazo"/>
  </r>
  <r>
    <d v="2022-04-10T00:00:00"/>
    <x v="0"/>
    <x v="9"/>
    <x v="0"/>
    <s v="REN-767"/>
    <n v="17211.45"/>
    <n v="16595.28"/>
    <n v="-3.5800005229077267E-2"/>
    <n v="-616.17000000000189"/>
    <x v="0"/>
    <s v="Banco"/>
    <s v="Investimento de Longo Prazo"/>
  </r>
  <r>
    <d v="2023-07-09T00:00:00"/>
    <x v="2"/>
    <x v="2"/>
    <x v="4"/>
    <s v="IMÓ-507"/>
    <n v="3599.65"/>
    <n v="4021.53"/>
    <n v="0.11720028336088234"/>
    <n v="421.88000000000011"/>
    <x v="2"/>
    <s v="Imobiliário"/>
    <s v="Rendimento estável"/>
  </r>
  <r>
    <d v="2021-07-20T00:00:00"/>
    <x v="1"/>
    <x v="2"/>
    <x v="0"/>
    <s v="REN-707"/>
    <n v="35131.589999999997"/>
    <n v="32170"/>
    <n v="-8.4299913553585154E-2"/>
    <n v="-2961.5899999999965"/>
    <x v="0"/>
    <s v="Banco"/>
    <s v="Investimento de Longo Prazo"/>
  </r>
  <r>
    <d v="2021-05-04T00:00:00"/>
    <x v="1"/>
    <x v="4"/>
    <x v="4"/>
    <s v="IMÓ-646"/>
    <n v="8814.6"/>
    <n v="10346.58"/>
    <n v="0.17380028588931992"/>
    <n v="1531.9799999999996"/>
    <x v="1"/>
    <s v="Imobiliário"/>
    <s v="Aplicação de Curto Prazo"/>
  </r>
  <r>
    <d v="2025-05-15T00:00:00"/>
    <x v="3"/>
    <x v="4"/>
    <x v="0"/>
    <s v="REN-460"/>
    <n v="24936.15"/>
    <n v="28883.54"/>
    <n v="0.15829989793933705"/>
    <n v="3947.3899999999994"/>
    <x v="1"/>
    <s v="Banco"/>
    <s v="Dividendos Recebidos"/>
  </r>
  <r>
    <d v="2020-09-17T00:00:00"/>
    <x v="5"/>
    <x v="3"/>
    <x v="4"/>
    <s v="IMÓ-977"/>
    <n v="33625.83"/>
    <n v="33968.81"/>
    <n v="1.0199896924477281E-2"/>
    <n v="342.97999999999593"/>
    <x v="0"/>
    <s v="Imobiliário"/>
    <s v="Aguardando rentabilidade"/>
  </r>
  <r>
    <d v="2023-03-12T00:00:00"/>
    <x v="2"/>
    <x v="5"/>
    <x v="1"/>
    <s v="TES-943"/>
    <n v="28381.58"/>
    <n v="29105.31"/>
    <n v="2.5499989782105138E-2"/>
    <n v="723.72999999999956"/>
    <x v="0"/>
    <s v="Governo"/>
    <s v="Investimento de Longo Prazo"/>
  </r>
  <r>
    <d v="2021-09-05T00:00:00"/>
    <x v="1"/>
    <x v="3"/>
    <x v="5"/>
    <s v="ETF-688"/>
    <n v="41084.49"/>
    <n v="48541.32"/>
    <n v="0.18149987988167804"/>
    <n v="7456.8300000000017"/>
    <x v="1"/>
    <s v="Bolsa"/>
    <s v="Aplicação de Curto Prazo"/>
  </r>
  <r>
    <d v="2020-08-17T00:00:00"/>
    <x v="5"/>
    <x v="10"/>
    <x v="4"/>
    <s v="IMÓ-778"/>
    <n v="22569.4"/>
    <n v="24469.74"/>
    <n v="8.4199845808927129E-2"/>
    <n v="1900.3400000000001"/>
    <x v="2"/>
    <s v="Imobiliário"/>
    <s v="Rendimento estável"/>
  </r>
  <r>
    <d v="2021-02-12T00:00:00"/>
    <x v="1"/>
    <x v="1"/>
    <x v="2"/>
    <s v="CRI-833"/>
    <n v="31611.11"/>
    <n v="29275.05"/>
    <n v="-7.3899967448153553E-2"/>
    <n v="-2336.0600000000013"/>
    <x v="2"/>
    <s v="Cripto"/>
    <s v="Aguardando rentabilidade"/>
  </r>
  <r>
    <d v="2020-06-14T00:00:00"/>
    <x v="5"/>
    <x v="7"/>
    <x v="2"/>
    <s v="CRI-267"/>
    <n v="11634.38"/>
    <n v="11571.55"/>
    <n v="-5.4003737199575684E-3"/>
    <n v="-62.829999999999927"/>
    <x v="0"/>
    <s v="Cripto"/>
    <s v="Aguardando rentabilidade"/>
  </r>
  <r>
    <d v="2025-07-21T00:00:00"/>
    <x v="3"/>
    <x v="2"/>
    <x v="7"/>
    <s v="AÇÕ-642"/>
    <n v="2515.0500000000002"/>
    <n v="3011.27"/>
    <n v="0.19730025248006988"/>
    <n v="496.2199999999998"/>
    <x v="1"/>
    <s v="Mercado"/>
    <s v="Aplicação de Curto Prazo"/>
  </r>
  <r>
    <d v="2022-06-26T00:00:00"/>
    <x v="0"/>
    <x v="7"/>
    <x v="1"/>
    <s v="TES-544"/>
    <n v="49154.720000000001"/>
    <n v="45959.66"/>
    <n v="-6.5000065100564053E-2"/>
    <n v="-3195.0599999999977"/>
    <x v="0"/>
    <s v="Governo"/>
    <s v="Investimento de Longo Prazo"/>
  </r>
  <r>
    <d v="2022-01-08T00:00:00"/>
    <x v="0"/>
    <x v="0"/>
    <x v="3"/>
    <s v="FUN-683"/>
    <n v="32388.68"/>
    <n v="29512.57"/>
    <n v="-8.8799852294073126E-2"/>
    <n v="-2876.1100000000006"/>
    <x v="2"/>
    <s v="Investimento"/>
    <s v="Aguardando rentabilidade"/>
  </r>
  <r>
    <d v="2020-09-13T00:00:00"/>
    <x v="5"/>
    <x v="3"/>
    <x v="6"/>
    <s v="POU-667"/>
    <n v="17538.37"/>
    <n v="18287.259999999998"/>
    <n v="4.2700091285564137E-2"/>
    <n v="748.88999999999942"/>
    <x v="0"/>
    <s v="Banco"/>
    <s v="Investimento de Longo Prazo"/>
  </r>
  <r>
    <d v="2022-02-28T00:00:00"/>
    <x v="0"/>
    <x v="1"/>
    <x v="4"/>
    <s v="IMÓ-483"/>
    <n v="31410.28"/>
    <n v="28526.82"/>
    <n v="-9.1799882076823228E-2"/>
    <n v="-2883.4599999999991"/>
    <x v="2"/>
    <s v="Imobiliário"/>
    <s v="Aguardando rentabilidade"/>
  </r>
  <r>
    <d v="2022-09-28T00:00:00"/>
    <x v="0"/>
    <x v="3"/>
    <x v="5"/>
    <s v="ETF-359"/>
    <n v="6494.82"/>
    <n v="6921.53"/>
    <n v="6.5700050193846796E-2"/>
    <n v="426.71000000000004"/>
    <x v="0"/>
    <s v="Bolsa"/>
    <s v="Aguardando rentabilidade"/>
  </r>
  <r>
    <d v="2022-01-22T00:00:00"/>
    <x v="0"/>
    <x v="0"/>
    <x v="2"/>
    <s v="CRI-571"/>
    <n v="11688.92"/>
    <n v="12904.57"/>
    <n v="0.10400019847855915"/>
    <n v="1215.6499999999996"/>
    <x v="2"/>
    <s v="Cripto"/>
    <s v="Rendimento estável"/>
  </r>
  <r>
    <d v="2021-02-07T00:00:00"/>
    <x v="1"/>
    <x v="1"/>
    <x v="3"/>
    <s v="FUN-909"/>
    <n v="10273.26"/>
    <n v="9910.61"/>
    <n v="-3.5300381767812715E-2"/>
    <n v="-362.64999999999964"/>
    <x v="0"/>
    <s v="Investimento"/>
    <s v="Aguardando rentabilidade"/>
  </r>
  <r>
    <d v="2022-03-22T00:00:00"/>
    <x v="0"/>
    <x v="5"/>
    <x v="4"/>
    <s v="IMÓ-523"/>
    <n v="11069.57"/>
    <n v="10126.44"/>
    <n v="-8.5200238130297673E-2"/>
    <n v="-943.1299999999992"/>
    <x v="2"/>
    <s v="Imobiliário"/>
    <s v="Aguardando rentabilidade"/>
  </r>
  <r>
    <d v="2024-10-05T00:00:00"/>
    <x v="4"/>
    <x v="6"/>
    <x v="7"/>
    <s v="AÇÕ-286"/>
    <n v="16803.759999999998"/>
    <n v="18064.04"/>
    <n v="7.4999880979019135E-2"/>
    <n v="1260.2800000000025"/>
    <x v="2"/>
    <s v="Mercado"/>
    <s v="Rendimento estável"/>
  </r>
  <r>
    <d v="2024-03-08T00:00:00"/>
    <x v="4"/>
    <x v="5"/>
    <x v="1"/>
    <s v="TES-122"/>
    <n v="33766.480000000003"/>
    <n v="31851.919999999998"/>
    <n v="-5.6700017295258635E-2"/>
    <n v="-1914.5600000000049"/>
    <x v="0"/>
    <s v="Governo"/>
    <s v="Investimento de Longo Prazo"/>
  </r>
  <r>
    <d v="2024-04-05T00:00:00"/>
    <x v="4"/>
    <x v="9"/>
    <x v="4"/>
    <s v="IMÓ-831"/>
    <n v="22944.3"/>
    <n v="25000.11"/>
    <n v="8.9600031380342893E-2"/>
    <n v="2055.8100000000013"/>
    <x v="2"/>
    <s v="Imobiliário"/>
    <s v="Rendimento estável"/>
  </r>
  <r>
    <d v="2023-12-01T00:00:00"/>
    <x v="2"/>
    <x v="11"/>
    <x v="2"/>
    <s v="CRI-408"/>
    <n v="31826.17"/>
    <n v="29407.38"/>
    <n v="-7.6000033934337602E-2"/>
    <n v="-2418.7899999999972"/>
    <x v="2"/>
    <s v="Cripto"/>
    <s v="Aguardando rentabilidade"/>
  </r>
  <r>
    <d v="2021-11-09T00:00:00"/>
    <x v="1"/>
    <x v="8"/>
    <x v="3"/>
    <s v="FUN-244"/>
    <n v="36550.51"/>
    <n v="38250.11"/>
    <n v="4.6500035156828136E-2"/>
    <n v="1699.5999999999985"/>
    <x v="0"/>
    <s v="Investimento"/>
    <s v="Aguardando rentabilidade"/>
  </r>
  <r>
    <d v="2024-06-12T00:00:00"/>
    <x v="4"/>
    <x v="7"/>
    <x v="4"/>
    <s v="IMÓ-633"/>
    <n v="43989.02"/>
    <n v="44701.64"/>
    <n v="1.6199951715223541E-2"/>
    <n v="712.62000000000262"/>
    <x v="0"/>
    <s v="Imobiliário"/>
    <s v="Aguardando rentabilidade"/>
  </r>
  <r>
    <d v="2024-10-20T00:00:00"/>
    <x v="4"/>
    <x v="6"/>
    <x v="7"/>
    <s v="AÇÕ-699"/>
    <n v="42180.69"/>
    <n v="44471.1"/>
    <n v="5.4299965221052481E-2"/>
    <n v="2290.4099999999962"/>
    <x v="0"/>
    <s v="Mercado"/>
    <s v="Aguardando rentabilidade"/>
  </r>
  <r>
    <d v="2023-10-23T00:00:00"/>
    <x v="2"/>
    <x v="6"/>
    <x v="4"/>
    <s v="IMÓ-773"/>
    <n v="3041.35"/>
    <n v="3447.37"/>
    <n v="0.13349992601969521"/>
    <n v="406.02"/>
    <x v="2"/>
    <s v="Imobiliário"/>
    <s v="Rendimento estável"/>
  </r>
  <r>
    <d v="2021-06-15T00:00:00"/>
    <x v="1"/>
    <x v="7"/>
    <x v="3"/>
    <s v="FUN-439"/>
    <n v="49195.4"/>
    <n v="46922.57"/>
    <n v="-4.6200051224301493E-2"/>
    <n v="-2272.8300000000017"/>
    <x v="0"/>
    <s v="Investimento"/>
    <s v="Aguardando rentabilidade"/>
  </r>
  <r>
    <d v="2025-02-13T00:00:00"/>
    <x v="3"/>
    <x v="1"/>
    <x v="5"/>
    <s v="ETF-204"/>
    <n v="27046.27"/>
    <n v="30091.68"/>
    <n v="0.11259999992605264"/>
    <n v="3045.41"/>
    <x v="2"/>
    <s v="Bolsa"/>
    <s v="Rendimento estável"/>
  </r>
  <r>
    <d v="2024-11-30T00:00:00"/>
    <x v="4"/>
    <x v="8"/>
    <x v="3"/>
    <s v="FUN-253"/>
    <n v="1113.28"/>
    <n v="1058.17"/>
    <n v="-4.9502371371083556E-2"/>
    <n v="-55.1099999999999"/>
    <x v="0"/>
    <s v="Investimento"/>
    <s v="Aguardando rentabilidade"/>
  </r>
  <r>
    <d v="2024-03-18T00:00:00"/>
    <x v="4"/>
    <x v="5"/>
    <x v="6"/>
    <s v="POU-372"/>
    <n v="2156.8000000000002"/>
    <n v="2572.63"/>
    <n v="0.19279951780415425"/>
    <n v="415.82999999999993"/>
    <x v="1"/>
    <s v="Banco"/>
    <s v="Dividendos Recebidos"/>
  </r>
  <r>
    <d v="2021-08-04T00:00:00"/>
    <x v="1"/>
    <x v="10"/>
    <x v="4"/>
    <s v="IMÓ-599"/>
    <n v="42208.639999999999"/>
    <n v="42871.32"/>
    <n v="1.5700103106852065E-2"/>
    <n v="662.68000000000029"/>
    <x v="0"/>
    <s v="Imobiliário"/>
    <s v="Aguardando rentabilidade"/>
  </r>
  <r>
    <d v="2020-09-12T00:00:00"/>
    <x v="5"/>
    <x v="3"/>
    <x v="3"/>
    <s v="FUN-451"/>
    <n v="19983.580000000002"/>
    <n v="23268.880000000001"/>
    <n v="0.16439997237732173"/>
    <n v="3285.2999999999993"/>
    <x v="1"/>
    <s v="Investimento"/>
    <s v="Aplicação de Curto Prazo"/>
  </r>
  <r>
    <d v="2020-08-02T00:00:00"/>
    <x v="5"/>
    <x v="10"/>
    <x v="7"/>
    <s v="AÇÕ-493"/>
    <n v="5059.58"/>
    <n v="6051.76"/>
    <n v="0.19609928096798554"/>
    <n v="992.18000000000029"/>
    <x v="1"/>
    <s v="Mercado"/>
    <s v="Aplicação de Curto Prazo"/>
  </r>
  <r>
    <d v="2022-08-27T00:00:00"/>
    <x v="0"/>
    <x v="10"/>
    <x v="7"/>
    <s v="AÇÕ-703"/>
    <n v="17781.099999999999"/>
    <n v="18344.759999999998"/>
    <n v="3.169995107164348E-2"/>
    <n v="563.65999999999985"/>
    <x v="0"/>
    <s v="Mercado"/>
    <s v="Aguardando rentabilidade"/>
  </r>
  <r>
    <d v="2023-01-17T00:00:00"/>
    <x v="2"/>
    <x v="0"/>
    <x v="0"/>
    <s v="REN-599"/>
    <n v="1392.52"/>
    <n v="1325.26"/>
    <n v="-4.8300922069341903E-2"/>
    <n v="-67.259999999999991"/>
    <x v="0"/>
    <s v="Banco"/>
    <s v="Investimento de Longo Prazo"/>
  </r>
  <r>
    <d v="2024-11-04T00:00:00"/>
    <x v="4"/>
    <x v="8"/>
    <x v="1"/>
    <s v="TES-352"/>
    <n v="27766.38"/>
    <n v="29168.58"/>
    <n v="5.0499921127637119E-2"/>
    <n v="1402.2000000000007"/>
    <x v="0"/>
    <s v="Governo"/>
    <s v="Investimento de Longo Prazo"/>
  </r>
  <r>
    <d v="2025-09-15T00:00:00"/>
    <x v="3"/>
    <x v="3"/>
    <x v="0"/>
    <s v="REN-728"/>
    <n v="10028.370000000001"/>
    <n v="11124.47"/>
    <n v="0.10929991613791658"/>
    <n v="1096.0999999999985"/>
    <x v="2"/>
    <s v="Banco"/>
    <s v="Rendimento estável"/>
  </r>
  <r>
    <d v="2022-01-30T00:00:00"/>
    <x v="0"/>
    <x v="0"/>
    <x v="1"/>
    <s v="TES-341"/>
    <n v="31964.28"/>
    <n v="34748.370000000003"/>
    <n v="8.7100037917325332E-2"/>
    <n v="2784.0900000000038"/>
    <x v="2"/>
    <s v="Governo"/>
    <s v="Rendimento estável"/>
  </r>
  <r>
    <d v="2023-09-01T00:00:00"/>
    <x v="2"/>
    <x v="3"/>
    <x v="1"/>
    <s v="TES-259"/>
    <n v="41571.57"/>
    <n v="42519.4"/>
    <n v="2.279995679739788E-2"/>
    <n v="947.83000000000175"/>
    <x v="0"/>
    <s v="Governo"/>
    <s v="Investimento de Longo Prazo"/>
  </r>
  <r>
    <d v="2025-06-23T00:00:00"/>
    <x v="3"/>
    <x v="7"/>
    <x v="3"/>
    <s v="FUN-649"/>
    <n v="15356.46"/>
    <n v="17701.39"/>
    <n v="0.15269990609815026"/>
    <n v="2344.9300000000003"/>
    <x v="1"/>
    <s v="Investimento"/>
    <s v="Aplicação de Curto Prazo"/>
  </r>
  <r>
    <d v="2020-08-22T00:00:00"/>
    <x v="5"/>
    <x v="10"/>
    <x v="5"/>
    <s v="ETF-548"/>
    <n v="2281.31"/>
    <n v="2574.46"/>
    <n v="0.12850072984381786"/>
    <n v="293.15000000000009"/>
    <x v="2"/>
    <s v="Bolsa"/>
    <s v="Rendimento estável"/>
  </r>
  <r>
    <d v="2020-10-03T00:00:00"/>
    <x v="5"/>
    <x v="6"/>
    <x v="4"/>
    <s v="IMÓ-878"/>
    <n v="35480.480000000003"/>
    <n v="38737.589999999997"/>
    <n v="9.1800054565214256E-2"/>
    <n v="3257.1099999999933"/>
    <x v="2"/>
    <s v="Imobiliário"/>
    <s v="Rendimento estável"/>
  </r>
  <r>
    <d v="2020-03-24T00:00:00"/>
    <x v="5"/>
    <x v="5"/>
    <x v="0"/>
    <s v="REN-301"/>
    <n v="15792.82"/>
    <n v="16096.04"/>
    <n v="1.9199864242105031E-2"/>
    <n v="303.22000000000116"/>
    <x v="0"/>
    <s v="Banco"/>
    <s v="Investimento de Longo Prazo"/>
  </r>
  <r>
    <d v="2022-11-03T00:00:00"/>
    <x v="0"/>
    <x v="8"/>
    <x v="6"/>
    <s v="POU-511"/>
    <n v="24618.95"/>
    <n v="25419.07"/>
    <n v="3.2500167553855826E-2"/>
    <n v="800.11999999999898"/>
    <x v="0"/>
    <s v="Banco"/>
    <s v="Investimento de Longo Prazo"/>
  </r>
  <r>
    <d v="2023-03-24T00:00:00"/>
    <x v="2"/>
    <x v="5"/>
    <x v="6"/>
    <s v="POU-959"/>
    <n v="39705.51"/>
    <n v="41341.379999999997"/>
    <n v="4.1200075254038931E-2"/>
    <n v="1635.8699999999953"/>
    <x v="0"/>
    <s v="Banco"/>
    <s v="Investimento de Longo Prazo"/>
  </r>
  <r>
    <d v="2020-01-24T00:00:00"/>
    <x v="5"/>
    <x v="0"/>
    <x v="7"/>
    <s v="AÇÕ-467"/>
    <n v="28151.17"/>
    <n v="29536.21"/>
    <n v="4.9200086532815546E-2"/>
    <n v="1385.0400000000009"/>
    <x v="0"/>
    <s v="Mercado"/>
    <s v="Aguardando rentabilidade"/>
  </r>
  <r>
    <d v="2021-11-25T00:00:00"/>
    <x v="1"/>
    <x v="8"/>
    <x v="7"/>
    <s v="AÇÕ-424"/>
    <n v="23109.67"/>
    <n v="24299.82"/>
    <n v="5.1500086327498466E-2"/>
    <n v="1190.1500000000015"/>
    <x v="0"/>
    <s v="Mercado"/>
    <s v="Aguardando rentabilidade"/>
  </r>
  <r>
    <d v="2022-01-25T00:00:00"/>
    <x v="0"/>
    <x v="0"/>
    <x v="3"/>
    <s v="FUN-880"/>
    <n v="47686.34"/>
    <n v="47047.34"/>
    <n v="-1.3400063833793913E-2"/>
    <n v="-639"/>
    <x v="0"/>
    <s v="Investimento"/>
    <s v="Aguardando rentabilidade"/>
  </r>
  <r>
    <d v="2023-02-28T00:00:00"/>
    <x v="2"/>
    <x v="1"/>
    <x v="7"/>
    <s v="AÇÕ-390"/>
    <n v="43099.45"/>
    <n v="40931.550000000003"/>
    <n v="-5.029994582297441E-2"/>
    <n v="-2167.8999999999942"/>
    <x v="2"/>
    <s v="Mercado"/>
    <s v="Aguardando rentabilidade"/>
  </r>
  <r>
    <d v="2022-09-19T00:00:00"/>
    <x v="0"/>
    <x v="3"/>
    <x v="2"/>
    <s v="CRI-506"/>
    <n v="8418.51"/>
    <n v="8763.67"/>
    <n v="4.1000129476593823E-2"/>
    <n v="345.15999999999985"/>
    <x v="0"/>
    <s v="Cripto"/>
    <s v="Aguardando rentabilidade"/>
  </r>
  <r>
    <d v="2021-04-11T00:00:00"/>
    <x v="1"/>
    <x v="9"/>
    <x v="4"/>
    <s v="IMÓ-656"/>
    <n v="13495.25"/>
    <n v="12303.62"/>
    <n v="-8.8299957392415793E-2"/>
    <n v="-1191.6299999999992"/>
    <x v="2"/>
    <s v="Imobiliário"/>
    <s v="Aguardando rentabilidade"/>
  </r>
  <r>
    <d v="2023-07-19T00:00:00"/>
    <x v="2"/>
    <x v="2"/>
    <x v="2"/>
    <s v="CRI-203"/>
    <n v="16847.25"/>
    <n v="15679.74"/>
    <n v="-6.9299737345857648E-2"/>
    <n v="-1167.5100000000002"/>
    <x v="2"/>
    <s v="Cripto"/>
    <s v="Aguardando rentabilidade"/>
  </r>
  <r>
    <d v="2022-07-01T00:00:00"/>
    <x v="0"/>
    <x v="2"/>
    <x v="3"/>
    <s v="FUN-976"/>
    <n v="49023.02"/>
    <n v="48670.05"/>
    <n v="-7.2000868163567631E-3"/>
    <n v="-352.96999999999389"/>
    <x v="0"/>
    <s v="Investimento"/>
    <s v="Aguardando rentabilidade"/>
  </r>
  <r>
    <d v="2024-04-05T00:00:00"/>
    <x v="4"/>
    <x v="9"/>
    <x v="3"/>
    <s v="FUN-169"/>
    <n v="14711.43"/>
    <n v="15136.59"/>
    <n v="2.8899977772385135E-2"/>
    <n v="425.15999999999985"/>
    <x v="0"/>
    <s v="Investimento"/>
    <s v="Aguardando rentabilidade"/>
  </r>
  <r>
    <d v="2023-10-25T00:00:00"/>
    <x v="2"/>
    <x v="6"/>
    <x v="5"/>
    <s v="ETF-674"/>
    <n v="28186.62"/>
    <n v="30977.1"/>
    <n v="9.900016390755613E-2"/>
    <n v="2790.4799999999996"/>
    <x v="2"/>
    <s v="Bolsa"/>
    <s v="Rendimento estável"/>
  </r>
  <r>
    <d v="2020-11-08T00:00:00"/>
    <x v="5"/>
    <x v="8"/>
    <x v="1"/>
    <s v="TES-278"/>
    <n v="12393.08"/>
    <n v="14197.51"/>
    <n v="0.14559980247041093"/>
    <n v="1804.4300000000003"/>
    <x v="2"/>
    <s v="Governo"/>
    <s v="Rendimento estável"/>
  </r>
  <r>
    <d v="2020-09-15T00:00:00"/>
    <x v="5"/>
    <x v="3"/>
    <x v="5"/>
    <s v="ETF-997"/>
    <n v="9334.58"/>
    <n v="9595.01"/>
    <n v="2.789948771128431E-2"/>
    <n v="260.43000000000029"/>
    <x v="0"/>
    <s v="Bolsa"/>
    <s v="Aguardando rentabilidade"/>
  </r>
  <r>
    <d v="2021-08-30T00:00:00"/>
    <x v="1"/>
    <x v="10"/>
    <x v="5"/>
    <s v="ETF-496"/>
    <n v="10728.82"/>
    <n v="10898.34"/>
    <n v="1.5800432852820762E-2"/>
    <n v="169.52000000000044"/>
    <x v="0"/>
    <s v="Bolsa"/>
    <s v="Aguardando rentabilidade"/>
  </r>
  <r>
    <d v="2024-03-23T00:00:00"/>
    <x v="4"/>
    <x v="5"/>
    <x v="5"/>
    <s v="ETF-117"/>
    <n v="34520.42"/>
    <n v="33892.15"/>
    <n v="-1.8199952376013875E-2"/>
    <n v="-628.2699999999968"/>
    <x v="0"/>
    <s v="Bolsa"/>
    <s v="Aguardando rentabilidade"/>
  </r>
  <r>
    <d v="2020-09-29T00:00:00"/>
    <x v="5"/>
    <x v="3"/>
    <x v="1"/>
    <s v="TES-549"/>
    <n v="28208.55"/>
    <n v="26166.25"/>
    <n v="-7.240003474123978E-2"/>
    <n v="-2042.2999999999993"/>
    <x v="0"/>
    <s v="Governo"/>
    <s v="Investimento de Longo Prazo"/>
  </r>
  <r>
    <d v="2022-01-15T00:00:00"/>
    <x v="0"/>
    <x v="0"/>
    <x v="7"/>
    <s v="AÇÕ-510"/>
    <n v="18630.38"/>
    <n v="18874.439999999999"/>
    <n v="1.3100108532407694E-2"/>
    <n v="244.05999999999767"/>
    <x v="0"/>
    <s v="Mercado"/>
    <s v="Aguardando rentabilidade"/>
  </r>
  <r>
    <d v="2020-11-27T00:00:00"/>
    <x v="5"/>
    <x v="8"/>
    <x v="4"/>
    <s v="IMÓ-997"/>
    <n v="8161.45"/>
    <n v="9623.17"/>
    <n v="0.17910052747979835"/>
    <n v="1461.7200000000003"/>
    <x v="1"/>
    <s v="Imobiliário"/>
    <s v="Aplicação de Curto Prazo"/>
  </r>
  <r>
    <d v="2020-03-11T00:00:00"/>
    <x v="5"/>
    <x v="5"/>
    <x v="6"/>
    <s v="POU-140"/>
    <n v="849.02"/>
    <n v="827.79"/>
    <n v="-2.5005300228498763E-2"/>
    <n v="-21.230000000000018"/>
    <x v="0"/>
    <s v="Banco"/>
    <s v="Investimento de Longo Prazo"/>
  </r>
  <r>
    <d v="2022-09-09T00:00:00"/>
    <x v="0"/>
    <x v="3"/>
    <x v="3"/>
    <s v="FUN-465"/>
    <n v="48359.31"/>
    <n v="49321.66"/>
    <n v="1.9899994437472451E-2"/>
    <n v="962.35000000000582"/>
    <x v="0"/>
    <s v="Investimento"/>
    <s v="Aguardando rentabilidade"/>
  </r>
  <r>
    <d v="2025-03-06T00:00:00"/>
    <x v="3"/>
    <x v="5"/>
    <x v="7"/>
    <s v="AÇÕ-851"/>
    <n v="6581.91"/>
    <n v="6910.35"/>
    <n v="4.9900408847887698E-2"/>
    <n v="328.44000000000051"/>
    <x v="0"/>
    <s v="Mercado"/>
    <s v="Aguardando rentabilidade"/>
  </r>
  <r>
    <d v="2022-01-14T00:00:00"/>
    <x v="0"/>
    <x v="0"/>
    <x v="5"/>
    <s v="ETF-166"/>
    <n v="37507.94"/>
    <n v="37639.22"/>
    <n v="3.5000589208577923E-3"/>
    <n v="131.27999999999884"/>
    <x v="0"/>
    <s v="Bolsa"/>
    <s v="Aguardando rentabilidade"/>
  </r>
  <r>
    <d v="2021-01-18T00:00:00"/>
    <x v="1"/>
    <x v="0"/>
    <x v="4"/>
    <s v="IMÓ-498"/>
    <n v="957.43"/>
    <n v="925.45"/>
    <n v="-3.3401919722590587E-2"/>
    <n v="-31.979999999999905"/>
    <x v="0"/>
    <s v="Imobiliário"/>
    <s v="Aguardando rentabilidade"/>
  </r>
  <r>
    <d v="2023-09-03T00:00:00"/>
    <x v="2"/>
    <x v="3"/>
    <x v="0"/>
    <s v="REN-351"/>
    <n v="35617.1"/>
    <n v="39641.83"/>
    <n v="0.11299993542427664"/>
    <n v="4024.7300000000032"/>
    <x v="2"/>
    <s v="Banco"/>
    <s v="Rendimento estável"/>
  </r>
  <r>
    <d v="2021-01-05T00:00:00"/>
    <x v="1"/>
    <x v="0"/>
    <x v="1"/>
    <s v="TES-541"/>
    <n v="6588.75"/>
    <n v="6607.2"/>
    <n v="2.8002276607854023E-3"/>
    <n v="18.449999999999818"/>
    <x v="0"/>
    <s v="Governo"/>
    <s v="Investimento de Longo Prazo"/>
  </r>
  <r>
    <d v="2023-03-16T00:00:00"/>
    <x v="2"/>
    <x v="5"/>
    <x v="6"/>
    <s v="POU-847"/>
    <n v="48394.69"/>
    <n v="47523.59"/>
    <n v="-1.7999908667665931E-2"/>
    <n v="-871.10000000000582"/>
    <x v="0"/>
    <s v="Banco"/>
    <s v="Investimento de Longo Prazo"/>
  </r>
  <r>
    <d v="2022-11-16T00:00:00"/>
    <x v="0"/>
    <x v="8"/>
    <x v="5"/>
    <s v="ETF-169"/>
    <n v="39871.980000000003"/>
    <n v="47152.6"/>
    <n v="0.18259991101520404"/>
    <n v="7280.6199999999953"/>
    <x v="1"/>
    <s v="Bolsa"/>
    <s v="Aplicação de Curto Prazo"/>
  </r>
  <r>
    <d v="2020-07-25T00:00:00"/>
    <x v="5"/>
    <x v="2"/>
    <x v="1"/>
    <s v="TES-936"/>
    <n v="48317.35"/>
    <n v="56077.120000000003"/>
    <n v="0.16060007430043255"/>
    <n v="7759.7700000000041"/>
    <x v="1"/>
    <s v="Governo"/>
    <s v="Dividendos Recebidos"/>
  </r>
  <r>
    <d v="2023-11-17T00:00:00"/>
    <x v="2"/>
    <x v="8"/>
    <x v="5"/>
    <s v="ETF-912"/>
    <n v="19583.599999999999"/>
    <n v="19440.64"/>
    <n v="-7.2999857023223072E-3"/>
    <n v="-142.95999999999913"/>
    <x v="0"/>
    <s v="Bolsa"/>
    <s v="Aguardando rentabilidade"/>
  </r>
  <r>
    <d v="2022-04-01T00:00:00"/>
    <x v="0"/>
    <x v="9"/>
    <x v="1"/>
    <s v="TES-569"/>
    <n v="32200.36"/>
    <n v="32329.16"/>
    <n v="3.9999552800030584E-3"/>
    <n v="128.79999999999927"/>
    <x v="0"/>
    <s v="Governo"/>
    <s v="Investimento de Longo Prazo"/>
  </r>
  <r>
    <d v="2024-06-08T00:00:00"/>
    <x v="4"/>
    <x v="7"/>
    <x v="1"/>
    <s v="TES-181"/>
    <n v="28209.48"/>
    <n v="26522.55"/>
    <n v="-5.980010975033926E-2"/>
    <n v="-1686.9300000000003"/>
    <x v="0"/>
    <s v="Governo"/>
    <s v="Investimento de Longo Prazo"/>
  </r>
  <r>
    <d v="2022-06-18T00:00:00"/>
    <x v="0"/>
    <x v="7"/>
    <x v="0"/>
    <s v="REN-765"/>
    <n v="18750.669999999998"/>
    <n v="18581.91"/>
    <n v="-9.0002117257675807E-3"/>
    <n v="-168.7599999999984"/>
    <x v="0"/>
    <s v="Banco"/>
    <s v="Investimento de Longo Prazo"/>
  </r>
  <r>
    <d v="2025-04-02T00:00:00"/>
    <x v="3"/>
    <x v="9"/>
    <x v="3"/>
    <s v="FUN-321"/>
    <n v="36254.68"/>
    <n v="42824.03"/>
    <n v="0.18120005472396938"/>
    <n v="6569.3499999999985"/>
    <x v="1"/>
    <s v="Investimento"/>
    <s v="Aplicação de Curto Prazo"/>
  </r>
  <r>
    <d v="2022-12-05T00:00:00"/>
    <x v="0"/>
    <x v="11"/>
    <x v="0"/>
    <s v="REN-887"/>
    <n v="44945.61"/>
    <n v="41089.279999999999"/>
    <n v="-8.5799925732457552E-2"/>
    <n v="-3856.3300000000017"/>
    <x v="0"/>
    <s v="Banco"/>
    <s v="Investimento de Longo Prazo"/>
  </r>
  <r>
    <d v="2023-11-24T00:00:00"/>
    <x v="2"/>
    <x v="8"/>
    <x v="1"/>
    <s v="TES-149"/>
    <n v="8941.93"/>
    <n v="8402.73"/>
    <n v="-6.0300181280775036E-2"/>
    <n v="-539.20000000000073"/>
    <x v="0"/>
    <s v="Governo"/>
    <s v="Investimento de Longo Prazo"/>
  </r>
  <r>
    <d v="2022-05-03T00:00:00"/>
    <x v="0"/>
    <x v="4"/>
    <x v="0"/>
    <s v="REN-487"/>
    <n v="31169.81"/>
    <n v="35973.08"/>
    <n v="0.15410007311562054"/>
    <n v="4803.2700000000004"/>
    <x v="1"/>
    <s v="Banco"/>
    <s v="Dividendos Recebidos"/>
  </r>
  <r>
    <d v="2022-03-22T00:00:00"/>
    <x v="0"/>
    <x v="5"/>
    <x v="4"/>
    <s v="IMÓ-153"/>
    <n v="27444.48"/>
    <n v="32845.550000000003"/>
    <n v="0.19679986649410022"/>
    <n v="5401.0700000000033"/>
    <x v="1"/>
    <s v="Imobiliário"/>
    <s v="Aplicação de Curto Prazo"/>
  </r>
  <r>
    <d v="2023-02-09T00:00:00"/>
    <x v="2"/>
    <x v="1"/>
    <x v="0"/>
    <s v="REN-545"/>
    <n v="1927.95"/>
    <n v="1748.07"/>
    <n v="-9.3301174822998573E-2"/>
    <n v="-179.88000000000011"/>
    <x v="0"/>
    <s v="Banco"/>
    <s v="Investimento de Longo Prazo"/>
  </r>
  <r>
    <d v="2025-07-29T00:00:00"/>
    <x v="3"/>
    <x v="2"/>
    <x v="4"/>
    <s v="IMÓ-481"/>
    <n v="36641.730000000003"/>
    <n v="39356.879999999997"/>
    <n v="7.4099940150205629E-2"/>
    <n v="2715.1499999999942"/>
    <x v="2"/>
    <s v="Imobiliário"/>
    <s v="Rendimento estável"/>
  </r>
  <r>
    <d v="2024-07-14T00:00:00"/>
    <x v="4"/>
    <x v="2"/>
    <x v="4"/>
    <s v="IMÓ-912"/>
    <n v="3781.34"/>
    <n v="4041.5"/>
    <n v="6.8801007050410659E-2"/>
    <n v="260.15999999999985"/>
    <x v="0"/>
    <s v="Imobiliário"/>
    <s v="Aguardando rentabilidade"/>
  </r>
  <r>
    <d v="2021-04-08T00:00:00"/>
    <x v="1"/>
    <x v="9"/>
    <x v="0"/>
    <s v="REN-848"/>
    <n v="10501.73"/>
    <n v="11741.98"/>
    <n v="0.118099589305762"/>
    <n v="1240.25"/>
    <x v="2"/>
    <s v="Banco"/>
    <s v="Rendimento estável"/>
  </r>
  <r>
    <d v="2024-03-15T00:00:00"/>
    <x v="4"/>
    <x v="5"/>
    <x v="2"/>
    <s v="CRI-111"/>
    <n v="37921.199999999997"/>
    <n v="40810.800000000003"/>
    <n v="7.6200120249359363E-2"/>
    <n v="2889.6000000000058"/>
    <x v="2"/>
    <s v="Cripto"/>
    <s v="Rendimento estável"/>
  </r>
  <r>
    <d v="2020-02-17T00:00:00"/>
    <x v="5"/>
    <x v="1"/>
    <x v="4"/>
    <s v="IMÓ-204"/>
    <n v="9916.7999999999993"/>
    <n v="10540.57"/>
    <n v="6.2900330751855485E-2"/>
    <n v="623.77000000000044"/>
    <x v="0"/>
    <s v="Imobiliário"/>
    <s v="Aguardando rentabilidade"/>
  </r>
  <r>
    <d v="2022-07-12T00:00:00"/>
    <x v="0"/>
    <x v="2"/>
    <x v="4"/>
    <s v="IMÓ-841"/>
    <n v="44161.46"/>
    <n v="40186.93"/>
    <n v="-8.9999968298149532E-2"/>
    <n v="-3974.5299999999988"/>
    <x v="2"/>
    <s v="Imobiliário"/>
    <s v="Aguardando rentabilidade"/>
  </r>
  <r>
    <d v="2023-11-24T00:00:00"/>
    <x v="2"/>
    <x v="8"/>
    <x v="1"/>
    <s v="TES-858"/>
    <n v="35746"/>
    <n v="39867.51"/>
    <n v="0.11529989369439943"/>
    <n v="4121.510000000002"/>
    <x v="2"/>
    <s v="Governo"/>
    <s v="Rendimento estável"/>
  </r>
  <r>
    <d v="2024-05-01T00:00:00"/>
    <x v="4"/>
    <x v="4"/>
    <x v="5"/>
    <s v="ETF-711"/>
    <n v="33602.81"/>
    <n v="38663.39"/>
    <n v="0.15059990518650082"/>
    <n v="5060.5800000000017"/>
    <x v="1"/>
    <s v="Bolsa"/>
    <s v="Aplicação de Curto Prazo"/>
  </r>
  <r>
    <d v="2020-08-08T00:00:00"/>
    <x v="5"/>
    <x v="10"/>
    <x v="0"/>
    <s v="REN-833"/>
    <n v="27915.49"/>
    <n v="26690"/>
    <n v="-4.3899999605953595E-2"/>
    <n v="-1225.4900000000016"/>
    <x v="0"/>
    <s v="Banco"/>
    <s v="Investimento de Longo Prazo"/>
  </r>
  <r>
    <d v="2022-10-11T00:00:00"/>
    <x v="0"/>
    <x v="6"/>
    <x v="6"/>
    <s v="POU-464"/>
    <n v="10544.78"/>
    <n v="11566.57"/>
    <n v="9.6900077573927476E-2"/>
    <n v="1021.7899999999991"/>
    <x v="2"/>
    <s v="Banco"/>
    <s v="Rendimento estável"/>
  </r>
  <r>
    <d v="2024-04-01T00:00:00"/>
    <x v="4"/>
    <x v="9"/>
    <x v="7"/>
    <s v="AÇÕ-633"/>
    <n v="42105.17"/>
    <n v="46980.95"/>
    <n v="0.11580003120756903"/>
    <n v="4875.7799999999988"/>
    <x v="2"/>
    <s v="Mercado"/>
    <s v="Rendimento estável"/>
  </r>
  <r>
    <d v="2023-10-01T00:00:00"/>
    <x v="2"/>
    <x v="6"/>
    <x v="2"/>
    <s v="CRI-219"/>
    <n v="21997.41"/>
    <n v="23337.05"/>
    <n v="6.0899896851492948E-2"/>
    <n v="1339.6399999999994"/>
    <x v="0"/>
    <s v="Cripto"/>
    <s v="Aguardando rentabilidade"/>
  </r>
  <r>
    <d v="2025-07-19T00:00:00"/>
    <x v="3"/>
    <x v="2"/>
    <x v="5"/>
    <s v="ETF-568"/>
    <n v="18185.47"/>
    <n v="19620.3"/>
    <n v="7.8899802974572442E-2"/>
    <n v="1434.8299999999981"/>
    <x v="2"/>
    <s v="Bolsa"/>
    <s v="Rendimento estável"/>
  </r>
  <r>
    <d v="2023-09-10T00:00:00"/>
    <x v="2"/>
    <x v="3"/>
    <x v="0"/>
    <s v="REN-860"/>
    <n v="6034.84"/>
    <n v="7185.08"/>
    <n v="0.19059991648494404"/>
    <n v="1150.2399999999998"/>
    <x v="1"/>
    <s v="Banco"/>
    <s v="Dividendos Recebidos"/>
  </r>
  <r>
    <d v="2022-06-07T00:00:00"/>
    <x v="0"/>
    <x v="7"/>
    <x v="7"/>
    <s v="AÇÕ-997"/>
    <n v="39656.129999999997"/>
    <n v="44129.34"/>
    <n v="0.11279996308263059"/>
    <n v="4473.2099999999991"/>
    <x v="2"/>
    <s v="Mercado"/>
    <s v="Rendimento estável"/>
  </r>
  <r>
    <d v="2023-01-28T00:00:00"/>
    <x v="2"/>
    <x v="0"/>
    <x v="6"/>
    <s v="POU-170"/>
    <n v="36389.4"/>
    <n v="39493.42"/>
    <n v="8.5300114868615495E-2"/>
    <n v="3104.0199999999968"/>
    <x v="2"/>
    <s v="Banco"/>
    <s v="Rendimento estável"/>
  </r>
  <r>
    <d v="2021-11-24T00:00:00"/>
    <x v="1"/>
    <x v="8"/>
    <x v="2"/>
    <s v="CRI-420"/>
    <n v="49336.76"/>
    <n v="58843.95"/>
    <n v="0.19269992597811439"/>
    <n v="9507.1899999999951"/>
    <x v="1"/>
    <s v="Cripto"/>
    <s v="Aplicação de Curto Prazo"/>
  </r>
  <r>
    <d v="2022-08-12T00:00:00"/>
    <x v="0"/>
    <x v="10"/>
    <x v="6"/>
    <s v="POU-445"/>
    <n v="44716.67"/>
    <n v="52018.9"/>
    <n v="0.16329995055535226"/>
    <n v="7302.2300000000032"/>
    <x v="1"/>
    <s v="Banco"/>
    <s v="Dividendos Recebidos"/>
  </r>
  <r>
    <d v="2025-03-14T00:00:00"/>
    <x v="3"/>
    <x v="5"/>
    <x v="7"/>
    <s v="AÇÕ-398"/>
    <n v="4011.57"/>
    <n v="4625.74"/>
    <n v="0.15309965923566074"/>
    <n v="614.16999999999962"/>
    <x v="1"/>
    <s v="Mercado"/>
    <s v="Aplicação de Curto Prazo"/>
  </r>
  <r>
    <d v="2020-02-04T00:00:00"/>
    <x v="5"/>
    <x v="1"/>
    <x v="1"/>
    <s v="TES-288"/>
    <n v="15726.57"/>
    <n v="17632.63"/>
    <n v="0.12119998194138971"/>
    <n v="1906.0600000000013"/>
    <x v="2"/>
    <s v="Governo"/>
    <s v="Rendimento estável"/>
  </r>
  <r>
    <d v="2022-04-24T00:00:00"/>
    <x v="0"/>
    <x v="9"/>
    <x v="0"/>
    <s v="REN-484"/>
    <n v="31295.29"/>
    <n v="37269.56"/>
    <n v="0.19089997248787266"/>
    <n v="5974.2699999999968"/>
    <x v="1"/>
    <s v="Banco"/>
    <s v="Dividendos Recebidos"/>
  </r>
  <r>
    <d v="2023-11-24T00:00:00"/>
    <x v="2"/>
    <x v="8"/>
    <x v="4"/>
    <s v="IMÓ-485"/>
    <n v="4334.8599999999997"/>
    <n v="4851.58"/>
    <n v="0.11920108146514542"/>
    <n v="516.72000000000025"/>
    <x v="2"/>
    <s v="Imobiliário"/>
    <s v="Rendimento estável"/>
  </r>
  <r>
    <d v="2022-07-01T00:00:00"/>
    <x v="0"/>
    <x v="2"/>
    <x v="6"/>
    <s v="POU-674"/>
    <n v="38311.53"/>
    <n v="38652.5"/>
    <n v="8.8999316915821733E-3"/>
    <n v="340.97000000000116"/>
    <x v="0"/>
    <s v="Banco"/>
    <s v="Investimento de Longo Prazo"/>
  </r>
  <r>
    <d v="2022-04-18T00:00:00"/>
    <x v="0"/>
    <x v="9"/>
    <x v="3"/>
    <s v="FUN-212"/>
    <n v="19827.939999999999"/>
    <n v="19792.25"/>
    <n v="-1.7999852733061878E-3"/>
    <n v="-35.68999999999869"/>
    <x v="0"/>
    <s v="Investimento"/>
    <s v="Aguardando rentabilidade"/>
  </r>
  <r>
    <d v="2023-06-23T00:00:00"/>
    <x v="2"/>
    <x v="7"/>
    <x v="1"/>
    <s v="TES-833"/>
    <n v="14431.1"/>
    <n v="14832.28"/>
    <n v="2.7799682629875772E-2"/>
    <n v="401.18000000000029"/>
    <x v="0"/>
    <s v="Governo"/>
    <s v="Investimento de Longo Prazo"/>
  </r>
  <r>
    <d v="2022-11-09T00:00:00"/>
    <x v="0"/>
    <x v="8"/>
    <x v="4"/>
    <s v="IMÓ-728"/>
    <n v="9142.5"/>
    <n v="8727.43"/>
    <n v="-4.5400054689636281E-2"/>
    <n v="-415.06999999999971"/>
    <x v="0"/>
    <s v="Imobiliário"/>
    <s v="Aguardando rentabilidade"/>
  </r>
  <r>
    <d v="2022-10-05T00:00:00"/>
    <x v="0"/>
    <x v="6"/>
    <x v="7"/>
    <s v="AÇÕ-562"/>
    <n v="44683.38"/>
    <n v="48789.78"/>
    <n v="9.1899941320464154E-2"/>
    <n v="4106.4000000000015"/>
    <x v="2"/>
    <s v="Mercado"/>
    <s v="Rendimento estável"/>
  </r>
  <r>
    <d v="2021-09-26T00:00:00"/>
    <x v="1"/>
    <x v="3"/>
    <x v="5"/>
    <s v="ETF-267"/>
    <n v="17155.21"/>
    <n v="18337.2"/>
    <n v="6.8899768641713016E-2"/>
    <n v="1181.9900000000016"/>
    <x v="0"/>
    <s v="Bolsa"/>
    <s v="Aguardando rentabilidade"/>
  </r>
  <r>
    <d v="2025-01-13T00:00:00"/>
    <x v="3"/>
    <x v="0"/>
    <x v="5"/>
    <s v="ETF-684"/>
    <n v="27481.55"/>
    <n v="27478.799999999999"/>
    <n v="-1.000671359512109E-4"/>
    <n v="-2.75"/>
    <x v="0"/>
    <s v="Bolsa"/>
    <s v="Aguardando rentabilidade"/>
  </r>
  <r>
    <d v="2023-08-08T00:00:00"/>
    <x v="2"/>
    <x v="10"/>
    <x v="4"/>
    <s v="IMÓ-805"/>
    <n v="6939.24"/>
    <n v="6971.16"/>
    <n v="4.5999273695678591E-3"/>
    <n v="31.920000000000073"/>
    <x v="0"/>
    <s v="Imobiliário"/>
    <s v="Aguardando rentabilidade"/>
  </r>
  <r>
    <d v="2021-03-10T00:00:00"/>
    <x v="1"/>
    <x v="5"/>
    <x v="4"/>
    <s v="IMÓ-733"/>
    <n v="49755.12"/>
    <n v="54078.84"/>
    <n v="8.6900001447087122E-2"/>
    <n v="4323.7199999999939"/>
    <x v="2"/>
    <s v="Imobiliário"/>
    <s v="Rendimento estável"/>
  </r>
  <r>
    <d v="2024-10-07T00:00:00"/>
    <x v="4"/>
    <x v="6"/>
    <x v="3"/>
    <s v="FUN-336"/>
    <n v="43561.65"/>
    <n v="48527.68"/>
    <n v="0.114000043616346"/>
    <n v="4966.0299999999988"/>
    <x v="2"/>
    <s v="Investimento"/>
    <s v="Rendimento estável"/>
  </r>
  <r>
    <d v="2022-05-01T00:00:00"/>
    <x v="0"/>
    <x v="4"/>
    <x v="7"/>
    <s v="AÇÕ-826"/>
    <n v="20911.419999999998"/>
    <n v="20342.63"/>
    <n v="-2.7199970159845543E-2"/>
    <n v="-568.78999999999724"/>
    <x v="0"/>
    <s v="Mercado"/>
    <s v="Aguardando rentabilidade"/>
  </r>
  <r>
    <d v="2025-01-17T00:00:00"/>
    <x v="3"/>
    <x v="0"/>
    <x v="5"/>
    <s v="ETF-792"/>
    <n v="9869.34"/>
    <n v="9670.9699999999993"/>
    <n v="-2.0099621656564755E-2"/>
    <n v="-198.3700000000008"/>
    <x v="0"/>
    <s v="Bolsa"/>
    <s v="Aguardando rentabilidade"/>
  </r>
  <r>
    <d v="2023-08-07T00:00:00"/>
    <x v="2"/>
    <x v="10"/>
    <x v="2"/>
    <s v="CRI-738"/>
    <n v="26980.55"/>
    <n v="31405.360000000001"/>
    <n v="0.16399999258725273"/>
    <n v="4424.8100000000013"/>
    <x v="1"/>
    <s v="Cripto"/>
    <s v="Aplicação de Curto Prazo"/>
  </r>
  <r>
    <d v="2020-11-12T00:00:00"/>
    <x v="5"/>
    <x v="8"/>
    <x v="6"/>
    <s v="POU-141"/>
    <n v="815.59"/>
    <n v="853.03"/>
    <n v="4.5905418163537978E-2"/>
    <n v="37.439999999999941"/>
    <x v="0"/>
    <s v="Banco"/>
    <s v="Investimento de Longo Prazo"/>
  </r>
  <r>
    <d v="2024-11-17T00:00:00"/>
    <x v="4"/>
    <x v="8"/>
    <x v="5"/>
    <s v="ETF-201"/>
    <n v="19118.93"/>
    <n v="21317.61"/>
    <n v="0.11500015952775601"/>
    <n v="2198.6800000000003"/>
    <x v="2"/>
    <s v="Bolsa"/>
    <s v="Rendimento estável"/>
  </r>
  <r>
    <d v="2025-09-27T00:00:00"/>
    <x v="3"/>
    <x v="3"/>
    <x v="2"/>
    <s v="CRI-557"/>
    <n v="42012.7"/>
    <n v="39550.76"/>
    <n v="-5.8599899554182315E-2"/>
    <n v="-2461.9399999999951"/>
    <x v="2"/>
    <s v="Cripto"/>
    <s v="Aguardando rentabilidade"/>
  </r>
  <r>
    <d v="2022-01-13T00:00:00"/>
    <x v="0"/>
    <x v="0"/>
    <x v="7"/>
    <s v="AÇÕ-536"/>
    <n v="43270.42"/>
    <n v="50223.98"/>
    <n v="0.16070008102532873"/>
    <n v="6953.5600000000049"/>
    <x v="1"/>
    <s v="Mercado"/>
    <s v="Aplicação de Curto Prazo"/>
  </r>
  <r>
    <d v="2021-09-21T00:00:00"/>
    <x v="1"/>
    <x v="3"/>
    <x v="4"/>
    <s v="IMÓ-640"/>
    <n v="19592.78"/>
    <n v="23299.73"/>
    <n v="0.18919979706810372"/>
    <n v="3706.9500000000007"/>
    <x v="1"/>
    <s v="Imobiliário"/>
    <s v="Aplicação de Curto Prazo"/>
  </r>
  <r>
    <d v="2024-12-13T00:00:00"/>
    <x v="4"/>
    <x v="11"/>
    <x v="4"/>
    <s v="IMÓ-583"/>
    <n v="1241.22"/>
    <n v="1329.97"/>
    <n v="7.1502231675287214E-2"/>
    <n v="88.75"/>
    <x v="2"/>
    <s v="Imobiliário"/>
    <s v="Rendimento estável"/>
  </r>
  <r>
    <d v="2020-12-26T00:00:00"/>
    <x v="5"/>
    <x v="11"/>
    <x v="0"/>
    <s v="REN-291"/>
    <n v="22650.63"/>
    <n v="26931.599999999999"/>
    <n v="0.18900004105846052"/>
    <n v="4280.9699999999975"/>
    <x v="1"/>
    <s v="Banco"/>
    <s v="Dividendos Recebidos"/>
  </r>
  <r>
    <d v="2020-05-30T00:00:00"/>
    <x v="5"/>
    <x v="4"/>
    <x v="1"/>
    <s v="TES-486"/>
    <n v="41531.599999999999"/>
    <n v="44380.67"/>
    <n v="6.8600053934835162E-2"/>
    <n v="2849.0699999999997"/>
    <x v="0"/>
    <s v="Governo"/>
    <s v="Investimento de Longo Prazo"/>
  </r>
  <r>
    <d v="2022-11-25T00:00:00"/>
    <x v="0"/>
    <x v="8"/>
    <x v="6"/>
    <s v="POU-933"/>
    <n v="16315.75"/>
    <n v="17960.38"/>
    <n v="0.10080014709713013"/>
    <n v="1644.630000000001"/>
    <x v="2"/>
    <s v="Banco"/>
    <s v="Rendimento estável"/>
  </r>
  <r>
    <d v="2023-04-14T00:00:00"/>
    <x v="2"/>
    <x v="9"/>
    <x v="1"/>
    <s v="TES-834"/>
    <n v="40059.839999999997"/>
    <n v="44430.37"/>
    <n v="0.10910003634562711"/>
    <n v="4370.5300000000061"/>
    <x v="2"/>
    <s v="Governo"/>
    <s v="Rendimento estável"/>
  </r>
  <r>
    <d v="2021-02-21T00:00:00"/>
    <x v="1"/>
    <x v="1"/>
    <x v="2"/>
    <s v="CRI-717"/>
    <n v="10059.790000000001"/>
    <n v="10406.85"/>
    <n v="3.4499726137424289E-2"/>
    <n v="347.05999999999949"/>
    <x v="0"/>
    <s v="Cripto"/>
    <s v="Aguardando rentabilidade"/>
  </r>
  <r>
    <d v="2021-04-02T00:00:00"/>
    <x v="1"/>
    <x v="9"/>
    <x v="6"/>
    <s v="POU-671"/>
    <n v="13306.98"/>
    <n v="14483.32"/>
    <n v="8.8400223040840234E-2"/>
    <n v="1176.3400000000001"/>
    <x v="2"/>
    <s v="Banco"/>
    <s v="Rendimento estável"/>
  </r>
  <r>
    <d v="2023-07-12T00:00:00"/>
    <x v="2"/>
    <x v="2"/>
    <x v="5"/>
    <s v="ETF-671"/>
    <n v="43760.37"/>
    <n v="45996.52"/>
    <n v="5.1099887866578687E-2"/>
    <n v="2236.1499999999942"/>
    <x v="0"/>
    <s v="Bolsa"/>
    <s v="Aguardando rentabilidade"/>
  </r>
  <r>
    <d v="2023-03-01T00:00:00"/>
    <x v="2"/>
    <x v="5"/>
    <x v="0"/>
    <s v="REN-808"/>
    <n v="35620.93"/>
    <n v="33804.26"/>
    <n v="-5.1000072148593485E-2"/>
    <n v="-1816.6699999999983"/>
    <x v="0"/>
    <s v="Banco"/>
    <s v="Investimento de Longo Prazo"/>
  </r>
  <r>
    <d v="2022-04-30T00:00:00"/>
    <x v="0"/>
    <x v="9"/>
    <x v="5"/>
    <s v="ETF-365"/>
    <n v="1236.8599999999999"/>
    <n v="1341.62"/>
    <n v="8.4698349045162755E-2"/>
    <n v="104.75999999999999"/>
    <x v="2"/>
    <s v="Bolsa"/>
    <s v="Rendimento estável"/>
  </r>
  <r>
    <d v="2024-06-27T00:00:00"/>
    <x v="4"/>
    <x v="7"/>
    <x v="0"/>
    <s v="REN-766"/>
    <n v="738.23"/>
    <n v="793.67"/>
    <n v="7.5098546523441126E-2"/>
    <n v="55.439999999999941"/>
    <x v="2"/>
    <s v="Banco"/>
    <s v="Rendimento estável"/>
  </r>
  <r>
    <d v="2022-09-23T00:00:00"/>
    <x v="0"/>
    <x v="3"/>
    <x v="0"/>
    <s v="REN-370"/>
    <n v="32275.279999999999"/>
    <n v="37494.19"/>
    <n v="0.16169991398990199"/>
    <n v="5218.9100000000035"/>
    <x v="1"/>
    <s v="Banco"/>
    <s v="Dividendos Recebidos"/>
  </r>
  <r>
    <d v="2020-10-02T00:00:00"/>
    <x v="5"/>
    <x v="6"/>
    <x v="0"/>
    <s v="REN-346"/>
    <n v="38093.74"/>
    <n v="38318.49"/>
    <n v="5.8999195143349019E-3"/>
    <n v="224.75"/>
    <x v="0"/>
    <s v="Banco"/>
    <s v="Investimento de Longo Prazo"/>
  </r>
  <r>
    <d v="2023-11-10T00:00:00"/>
    <x v="2"/>
    <x v="8"/>
    <x v="6"/>
    <s v="POU-800"/>
    <n v="40901.08"/>
    <n v="40921.53"/>
    <n v="4.9998679741456917E-4"/>
    <n v="20.44999999999709"/>
    <x v="0"/>
    <s v="Banco"/>
    <s v="Investimento de Longo Prazo"/>
  </r>
  <r>
    <d v="2021-09-01T00:00:00"/>
    <x v="1"/>
    <x v="3"/>
    <x v="1"/>
    <s v="TES-575"/>
    <n v="25349.42"/>
    <n v="23377.24"/>
    <n v="-7.7799807648458896E-2"/>
    <n v="-1972.1799999999967"/>
    <x v="0"/>
    <s v="Governo"/>
    <s v="Investimento de Longo Prazo"/>
  </r>
  <r>
    <d v="2025-08-02T00:00:00"/>
    <x v="3"/>
    <x v="10"/>
    <x v="0"/>
    <s v="REN-889"/>
    <n v="46029.55"/>
    <n v="41840.86"/>
    <n v="-9.1000020638915699E-2"/>
    <n v="-4188.6900000000023"/>
    <x v="0"/>
    <s v="Banco"/>
    <s v="Investimento de Longo Prazo"/>
  </r>
  <r>
    <d v="2021-06-30T00:00:00"/>
    <x v="1"/>
    <x v="7"/>
    <x v="1"/>
    <s v="TES-756"/>
    <n v="17191.11"/>
    <n v="19305.62"/>
    <n v="0.12300020184851347"/>
    <n v="2114.5099999999984"/>
    <x v="2"/>
    <s v="Governo"/>
    <s v="Rendimento estável"/>
  </r>
  <r>
    <d v="2021-04-12T00:00:00"/>
    <x v="1"/>
    <x v="9"/>
    <x v="0"/>
    <s v="REN-575"/>
    <n v="36088.730000000003"/>
    <n v="36305.26"/>
    <n v="5.9999340514337524E-3"/>
    <n v="216.52999999999884"/>
    <x v="0"/>
    <s v="Banco"/>
    <s v="Investimento de Longo Prazo"/>
  </r>
  <r>
    <d v="2025-05-29T00:00:00"/>
    <x v="3"/>
    <x v="4"/>
    <x v="3"/>
    <s v="FUN-577"/>
    <n v="27589.66"/>
    <n v="30174.81"/>
    <n v="9.3699958607681336E-2"/>
    <n v="2585.1500000000015"/>
    <x v="2"/>
    <s v="Investimento"/>
    <s v="Rendimento estável"/>
  </r>
  <r>
    <d v="2025-02-19T00:00:00"/>
    <x v="3"/>
    <x v="1"/>
    <x v="7"/>
    <s v="AÇÕ-490"/>
    <n v="34968.97"/>
    <n v="41399.760000000002"/>
    <n v="0.18389989753773134"/>
    <n v="6430.7900000000009"/>
    <x v="1"/>
    <s v="Mercado"/>
    <s v="Aplicação de Curto Prazo"/>
  </r>
  <r>
    <d v="2024-09-19T00:00:00"/>
    <x v="4"/>
    <x v="3"/>
    <x v="6"/>
    <s v="POU-325"/>
    <n v="830.56"/>
    <n v="891.61"/>
    <n v="7.3504623386630788E-2"/>
    <n v="61.050000000000068"/>
    <x v="2"/>
    <s v="Banco"/>
    <s v="Rendimento estável"/>
  </r>
  <r>
    <d v="2020-10-03T00:00:00"/>
    <x v="5"/>
    <x v="6"/>
    <x v="1"/>
    <s v="TES-719"/>
    <n v="1945.28"/>
    <n v="1769.62"/>
    <n v="-9.0300625102813004E-2"/>
    <n v="-175.66000000000008"/>
    <x v="0"/>
    <s v="Governo"/>
    <s v="Investimento de Longo Prazo"/>
  </r>
  <r>
    <d v="2025-08-25T00:00:00"/>
    <x v="3"/>
    <x v="10"/>
    <x v="7"/>
    <s v="AÇÕ-688"/>
    <n v="39240.07"/>
    <n v="41582.699999999997"/>
    <n v="5.969994447002764E-2"/>
    <n v="2342.6299999999974"/>
    <x v="0"/>
    <s v="Mercado"/>
    <s v="Aguardando rentabilidade"/>
  </r>
  <r>
    <d v="2022-04-01T00:00:00"/>
    <x v="0"/>
    <x v="9"/>
    <x v="6"/>
    <s v="POU-532"/>
    <n v="5373.31"/>
    <n v="6289.46"/>
    <n v="0.17050012003774201"/>
    <n v="916.14999999999964"/>
    <x v="1"/>
    <s v="Banco"/>
    <s v="Dividendos Recebidos"/>
  </r>
  <r>
    <d v="2021-10-04T00:00:00"/>
    <x v="1"/>
    <x v="6"/>
    <x v="3"/>
    <s v="FUN-319"/>
    <n v="39912.870000000003"/>
    <n v="45041.67"/>
    <n v="0.12849990491788726"/>
    <n v="5128.7999999999956"/>
    <x v="2"/>
    <s v="Investimento"/>
    <s v="Rendimento estável"/>
  </r>
  <r>
    <d v="2024-05-03T00:00:00"/>
    <x v="4"/>
    <x v="4"/>
    <x v="3"/>
    <s v="FUN-980"/>
    <n v="1312.39"/>
    <n v="1421.19"/>
    <n v="8.2902186087976851E-2"/>
    <n v="108.79999999999995"/>
    <x v="2"/>
    <s v="Investimento"/>
    <s v="Rendimento estável"/>
  </r>
  <r>
    <d v="2024-05-06T00:00:00"/>
    <x v="4"/>
    <x v="4"/>
    <x v="0"/>
    <s v="REN-627"/>
    <n v="23978.080000000002"/>
    <n v="26625.26"/>
    <n v="0.11039999866544763"/>
    <n v="2647.1799999999967"/>
    <x v="2"/>
    <s v="Banco"/>
    <s v="Rendimento estável"/>
  </r>
  <r>
    <d v="2020-02-10T00:00:00"/>
    <x v="5"/>
    <x v="1"/>
    <x v="1"/>
    <s v="TES-631"/>
    <n v="45207.519999999997"/>
    <n v="51758.09"/>
    <n v="0.1449000077863152"/>
    <n v="6550.57"/>
    <x v="2"/>
    <s v="Governo"/>
    <s v="Rendimento estável"/>
  </r>
  <r>
    <d v="2020-01-10T00:00:00"/>
    <x v="5"/>
    <x v="0"/>
    <x v="7"/>
    <s v="AÇÕ-624"/>
    <n v="18076.580000000002"/>
    <n v="18927.990000000002"/>
    <n v="4.710017049685282E-2"/>
    <n v="851.40999999999985"/>
    <x v="0"/>
    <s v="Mercado"/>
    <s v="Aguardando rentabilidade"/>
  </r>
  <r>
    <d v="2020-08-14T00:00:00"/>
    <x v="5"/>
    <x v="10"/>
    <x v="1"/>
    <s v="TES-122"/>
    <n v="3590.15"/>
    <n v="4160.2700000000004"/>
    <n v="0.1588011642967565"/>
    <n v="570.12000000000035"/>
    <x v="1"/>
    <s v="Governo"/>
    <s v="Dividendos Recebidos"/>
  </r>
  <r>
    <d v="2025-02-04T00:00:00"/>
    <x v="3"/>
    <x v="1"/>
    <x v="3"/>
    <s v="FUN-937"/>
    <n v="39907.69"/>
    <n v="41224.639999999999"/>
    <n v="3.2999905531991378E-2"/>
    <n v="1316.9499999999971"/>
    <x v="0"/>
    <s v="Investimento"/>
    <s v="Aguardando rentabilidade"/>
  </r>
  <r>
    <d v="2021-03-06T00:00:00"/>
    <x v="1"/>
    <x v="5"/>
    <x v="4"/>
    <s v="IMÓ-534"/>
    <n v="8014.07"/>
    <n v="8873.98"/>
    <n v="0.10730003606157669"/>
    <n v="859.90999999999985"/>
    <x v="2"/>
    <s v="Imobiliário"/>
    <s v="Rendimento estável"/>
  </r>
  <r>
    <d v="2024-03-26T00:00:00"/>
    <x v="4"/>
    <x v="5"/>
    <x v="5"/>
    <s v="ETF-343"/>
    <n v="47905.75"/>
    <n v="52763.39"/>
    <n v="0.10139993633332114"/>
    <n v="4857.6399999999994"/>
    <x v="2"/>
    <s v="Bolsa"/>
    <s v="Rendimento estável"/>
  </r>
  <r>
    <d v="2025-05-05T00:00:00"/>
    <x v="3"/>
    <x v="4"/>
    <x v="0"/>
    <s v="REN-275"/>
    <n v="13101.5"/>
    <n v="12390.09"/>
    <n v="-5.4299889325649726E-2"/>
    <n v="-711.40999999999985"/>
    <x v="0"/>
    <s v="Banco"/>
    <s v="Investimento de Longo Prazo"/>
  </r>
  <r>
    <d v="2020-03-13T00:00:00"/>
    <x v="5"/>
    <x v="5"/>
    <x v="2"/>
    <s v="CRI-985"/>
    <n v="5292.34"/>
    <n v="5233.07"/>
    <n v="-1.119920488857489E-2"/>
    <n v="-59.270000000000437"/>
    <x v="0"/>
    <s v="Cripto"/>
    <s v="Aguardando rentabilidade"/>
  </r>
  <r>
    <d v="2020-10-16T00:00:00"/>
    <x v="5"/>
    <x v="6"/>
    <x v="3"/>
    <s v="FUN-270"/>
    <n v="41019.129999999997"/>
    <n v="43906.879999999997"/>
    <n v="7.0400079182566772E-2"/>
    <n v="2887.75"/>
    <x v="2"/>
    <s v="Investimento"/>
    <s v="Rendimento estável"/>
  </r>
  <r>
    <d v="2023-01-09T00:00:00"/>
    <x v="2"/>
    <x v="0"/>
    <x v="2"/>
    <s v="CRI-970"/>
    <n v="16351.27"/>
    <n v="19436.75"/>
    <n v="0.18869971567957716"/>
    <n v="3085.4799999999996"/>
    <x v="1"/>
    <s v="Cripto"/>
    <s v="Aplicação de Curto Prazo"/>
  </r>
  <r>
    <d v="2025-09-23T00:00:00"/>
    <x v="3"/>
    <x v="3"/>
    <x v="3"/>
    <s v="FUN-241"/>
    <n v="19970.18"/>
    <n v="20245.77"/>
    <n v="1.3800075913186568E-2"/>
    <n v="275.59000000000015"/>
    <x v="0"/>
    <s v="Investimento"/>
    <s v="Aguardando rentabilidade"/>
  </r>
  <r>
    <d v="2024-12-30T00:00:00"/>
    <x v="4"/>
    <x v="11"/>
    <x v="6"/>
    <s v="POU-984"/>
    <n v="37346.01"/>
    <n v="42585.66"/>
    <n v="0.14030012844745668"/>
    <n v="5239.6500000000015"/>
    <x v="2"/>
    <s v="Banco"/>
    <s v="Rendimento estável"/>
  </r>
  <r>
    <d v="2020-03-22T00:00:00"/>
    <x v="5"/>
    <x v="5"/>
    <x v="3"/>
    <s v="FUN-587"/>
    <n v="30046.45"/>
    <n v="32200.78"/>
    <n v="7.1699984523962007E-2"/>
    <n v="2154.3299999999981"/>
    <x v="2"/>
    <s v="Investimento"/>
    <s v="Rendimento estável"/>
  </r>
  <r>
    <d v="2020-07-30T00:00:00"/>
    <x v="5"/>
    <x v="2"/>
    <x v="0"/>
    <s v="REN-600"/>
    <n v="731.66"/>
    <n v="708.54"/>
    <n v="-3.1599376759697137E-2"/>
    <n v="-23.120000000000005"/>
    <x v="0"/>
    <s v="Banco"/>
    <s v="Investimento de Longo Prazo"/>
  </r>
  <r>
    <d v="2023-09-11T00:00:00"/>
    <x v="2"/>
    <x v="3"/>
    <x v="6"/>
    <s v="POU-408"/>
    <n v="32210.45"/>
    <n v="37721.660000000003"/>
    <n v="0.1711000622468796"/>
    <n v="5511.2100000000028"/>
    <x v="1"/>
    <s v="Banco"/>
    <s v="Dividendos Recebidos"/>
  </r>
  <r>
    <d v="2025-06-05T00:00:00"/>
    <x v="3"/>
    <x v="7"/>
    <x v="2"/>
    <s v="CRI-727"/>
    <n v="18917.54"/>
    <n v="19432.099999999999"/>
    <n v="2.7200153931219263E-2"/>
    <n v="514.55999999999767"/>
    <x v="0"/>
    <s v="Cripto"/>
    <s v="Aguardando rentabilidade"/>
  </r>
  <r>
    <d v="2023-02-18T00:00:00"/>
    <x v="2"/>
    <x v="1"/>
    <x v="6"/>
    <s v="POU-370"/>
    <n v="43875.98"/>
    <n v="51668.35"/>
    <n v="0.17759990773995235"/>
    <n v="7792.3699999999953"/>
    <x v="1"/>
    <s v="Banco"/>
    <s v="Dividendos Recebidos"/>
  </r>
  <r>
    <d v="2021-05-13T00:00:00"/>
    <x v="1"/>
    <x v="4"/>
    <x v="3"/>
    <s v="FUN-115"/>
    <n v="9676.14"/>
    <n v="8909.7900000000009"/>
    <n v="-7.9199970236065065E-2"/>
    <n v="-766.34999999999854"/>
    <x v="2"/>
    <s v="Investimento"/>
    <s v="Aguardando rentabilidade"/>
  </r>
  <r>
    <d v="2021-08-17T00:00:00"/>
    <x v="1"/>
    <x v="10"/>
    <x v="4"/>
    <s v="IMÓ-577"/>
    <n v="25301.360000000001"/>
    <n v="26404.5"/>
    <n v="4.3600027824591221E-2"/>
    <n v="1103.1399999999994"/>
    <x v="0"/>
    <s v="Imobiliário"/>
    <s v="Aguardando rentabilidade"/>
  </r>
  <r>
    <d v="2023-04-11T00:00:00"/>
    <x v="2"/>
    <x v="9"/>
    <x v="5"/>
    <s v="ETF-529"/>
    <n v="21420.2"/>
    <n v="20347.05"/>
    <n v="-5.0099905696492163E-2"/>
    <n v="-1073.1500000000015"/>
    <x v="2"/>
    <s v="Bolsa"/>
    <s v="Aguardando rentabilidade"/>
  </r>
  <r>
    <d v="2023-08-27T00:00:00"/>
    <x v="2"/>
    <x v="10"/>
    <x v="1"/>
    <s v="TES-271"/>
    <n v="9704.0300000000007"/>
    <n v="10708.4"/>
    <n v="0.10350029832966293"/>
    <n v="1004.369999999999"/>
    <x v="2"/>
    <s v="Governo"/>
    <s v="Rendimento estável"/>
  </r>
  <r>
    <d v="2020-06-05T00:00:00"/>
    <x v="5"/>
    <x v="7"/>
    <x v="0"/>
    <s v="REN-821"/>
    <n v="48944.09"/>
    <n v="56618.52"/>
    <n v="0.15679993233095152"/>
    <n v="7674.43"/>
    <x v="1"/>
    <s v="Banco"/>
    <s v="Dividendos Recebidos"/>
  </r>
  <r>
    <d v="2021-10-28T00:00:00"/>
    <x v="1"/>
    <x v="6"/>
    <x v="2"/>
    <s v="CRI-519"/>
    <n v="16503.25"/>
    <n v="17486.84"/>
    <n v="5.9599775801736032E-2"/>
    <n v="983.59000000000015"/>
    <x v="0"/>
    <s v="Cripto"/>
    <s v="Aguardando rentabilidade"/>
  </r>
  <r>
    <d v="2022-09-12T00:00:00"/>
    <x v="0"/>
    <x v="3"/>
    <x v="5"/>
    <s v="ETF-804"/>
    <n v="22604.81"/>
    <n v="22211.49"/>
    <n v="-1.7399836583452798E-2"/>
    <n v="-393.31999999999971"/>
    <x v="0"/>
    <s v="Bolsa"/>
    <s v="Aguardando rentabilidade"/>
  </r>
  <r>
    <d v="2021-12-08T00:00:00"/>
    <x v="1"/>
    <x v="11"/>
    <x v="0"/>
    <s v="REN-655"/>
    <n v="27490.720000000001"/>
    <n v="32342.83"/>
    <n v="0.17649992433810394"/>
    <n v="4852.1100000000006"/>
    <x v="1"/>
    <s v="Banco"/>
    <s v="Dividendos Recebidos"/>
  </r>
  <r>
    <d v="2020-03-30T00:00:00"/>
    <x v="5"/>
    <x v="5"/>
    <x v="4"/>
    <s v="IMÓ-291"/>
    <n v="9065.9500000000007"/>
    <n v="8219.19"/>
    <n v="-9.3400029781765856E-2"/>
    <n v="-846.76000000000022"/>
    <x v="2"/>
    <s v="Imobiliário"/>
    <s v="Aguardando rentabilidade"/>
  </r>
  <r>
    <d v="2024-02-23T00:00:00"/>
    <x v="4"/>
    <x v="1"/>
    <x v="2"/>
    <s v="CRI-304"/>
    <n v="29264.91"/>
    <n v="26434.99"/>
    <n v="-9.6700109448482785E-2"/>
    <n v="-2829.9199999999983"/>
    <x v="2"/>
    <s v="Cripto"/>
    <s v="Aguardando rentabilidade"/>
  </r>
  <r>
    <d v="2023-02-20T00:00:00"/>
    <x v="2"/>
    <x v="1"/>
    <x v="7"/>
    <s v="AÇÕ-115"/>
    <n v="40802.61"/>
    <n v="38603.35"/>
    <n v="-5.3899983358907728E-2"/>
    <n v="-2199.260000000002"/>
    <x v="2"/>
    <s v="Mercado"/>
    <s v="Aguardando rentabilidade"/>
  </r>
  <r>
    <d v="2022-10-23T00:00:00"/>
    <x v="0"/>
    <x v="6"/>
    <x v="1"/>
    <s v="TES-675"/>
    <n v="14559.1"/>
    <n v="16450.330000000002"/>
    <n v="0.12990019987499238"/>
    <n v="1891.2300000000014"/>
    <x v="2"/>
    <s v="Governo"/>
    <s v="Rendimento estável"/>
  </r>
  <r>
    <d v="2025-09-07T00:00:00"/>
    <x v="3"/>
    <x v="3"/>
    <x v="3"/>
    <s v="FUN-249"/>
    <n v="6671.91"/>
    <n v="6697.26"/>
    <n v="3.7995116840605411E-3"/>
    <n v="25.350000000000364"/>
    <x v="0"/>
    <s v="Investimento"/>
    <s v="Aguardando rentabilidade"/>
  </r>
  <r>
    <d v="2023-10-19T00:00:00"/>
    <x v="2"/>
    <x v="6"/>
    <x v="1"/>
    <s v="TES-367"/>
    <n v="15652.16"/>
    <n v="17965.55"/>
    <n v="0.14780004804448713"/>
    <n v="2313.3899999999994"/>
    <x v="2"/>
    <s v="Governo"/>
    <s v="Rendimento estável"/>
  </r>
  <r>
    <d v="2025-04-26T00:00:00"/>
    <x v="3"/>
    <x v="9"/>
    <x v="4"/>
    <s v="IMÓ-595"/>
    <n v="36697.65"/>
    <n v="38132.53"/>
    <n v="3.9100051365686832E-2"/>
    <n v="1434.8799999999974"/>
    <x v="0"/>
    <s v="Imobiliário"/>
    <s v="Aguardando rentabilidade"/>
  </r>
  <r>
    <d v="2024-08-16T00:00:00"/>
    <x v="4"/>
    <x v="10"/>
    <x v="4"/>
    <s v="IMÓ-866"/>
    <n v="44528.45"/>
    <n v="42591.46"/>
    <n v="-4.350005445956457E-2"/>
    <n v="-1936.989999999998"/>
    <x v="0"/>
    <s v="Imobiliário"/>
    <s v="Aguardando rentabilidade"/>
  </r>
  <r>
    <d v="2021-07-15T00:00:00"/>
    <x v="1"/>
    <x v="2"/>
    <x v="5"/>
    <s v="ETF-777"/>
    <n v="22709.45"/>
    <n v="26931.14"/>
    <n v="0.18590014289205589"/>
    <n v="4221.6899999999987"/>
    <x v="1"/>
    <s v="Bolsa"/>
    <s v="Aplicação de Curto Prazo"/>
  </r>
  <r>
    <d v="2024-07-26T00:00:00"/>
    <x v="4"/>
    <x v="2"/>
    <x v="5"/>
    <s v="ETF-668"/>
    <n v="33921.9"/>
    <n v="30980.87"/>
    <n v="-8.6700037438940697E-2"/>
    <n v="-2941.0300000000025"/>
    <x v="2"/>
    <s v="Bolsa"/>
    <s v="Aguardando rentabilidade"/>
  </r>
  <r>
    <d v="2020-09-14T00:00:00"/>
    <x v="5"/>
    <x v="3"/>
    <x v="1"/>
    <s v="TES-506"/>
    <n v="20890.59"/>
    <n v="22731.05"/>
    <n v="8.8099953136795042E-2"/>
    <n v="1840.4599999999991"/>
    <x v="2"/>
    <s v="Governo"/>
    <s v="Rendimento estável"/>
  </r>
  <r>
    <d v="2021-11-30T00:00:00"/>
    <x v="1"/>
    <x v="8"/>
    <x v="7"/>
    <s v="AÇÕ-402"/>
    <n v="10830.98"/>
    <n v="12015.89"/>
    <n v="0.109400072754266"/>
    <n v="1184.9099999999999"/>
    <x v="2"/>
    <s v="Mercado"/>
    <s v="Rendimento estável"/>
  </r>
  <r>
    <d v="2023-12-09T00:00:00"/>
    <x v="2"/>
    <x v="11"/>
    <x v="7"/>
    <s v="AÇÕ-310"/>
    <n v="49024.160000000003"/>
    <n v="45411.08"/>
    <n v="-7.369998792432142E-2"/>
    <n v="-3613.0800000000017"/>
    <x v="2"/>
    <s v="Mercado"/>
    <s v="Aguardando rentabilidade"/>
  </r>
  <r>
    <d v="2023-02-19T00:00:00"/>
    <x v="2"/>
    <x v="1"/>
    <x v="4"/>
    <s v="IMÓ-380"/>
    <n v="16690.71"/>
    <n v="15874.53"/>
    <n v="-4.8900256489987456E-2"/>
    <n v="-816.17999999999847"/>
    <x v="0"/>
    <s v="Imobiliário"/>
    <s v="Aguardando rentabilidade"/>
  </r>
  <r>
    <d v="2020-06-13T00:00:00"/>
    <x v="5"/>
    <x v="7"/>
    <x v="2"/>
    <s v="CRI-151"/>
    <n v="29166.639999999999"/>
    <n v="27539.14"/>
    <n v="-5.5800051017189503E-2"/>
    <n v="-1627.5"/>
    <x v="2"/>
    <s v="Cripto"/>
    <s v="Aguardando rentabilidade"/>
  </r>
  <r>
    <d v="2025-04-26T00:00:00"/>
    <x v="3"/>
    <x v="9"/>
    <x v="3"/>
    <s v="FUN-503"/>
    <n v="40637.68"/>
    <n v="46111.58"/>
    <n v="0.13470011083309877"/>
    <n v="5473.9000000000015"/>
    <x v="2"/>
    <s v="Investimento"/>
    <s v="Rendimento estável"/>
  </r>
  <r>
    <d v="2022-02-23T00:00:00"/>
    <x v="0"/>
    <x v="1"/>
    <x v="0"/>
    <s v="REN-892"/>
    <n v="29479.56"/>
    <n v="29349.85"/>
    <n v="-4.3999978290043254E-3"/>
    <n v="-129.71000000000276"/>
    <x v="0"/>
    <s v="Banco"/>
    <s v="Investimento de Longo Prazo"/>
  </r>
  <r>
    <d v="2023-01-27T00:00:00"/>
    <x v="2"/>
    <x v="0"/>
    <x v="0"/>
    <s v="REN-298"/>
    <n v="35117.82"/>
    <n v="41519.800000000003"/>
    <n v="0.18230004026445842"/>
    <n v="6401.9800000000032"/>
    <x v="1"/>
    <s v="Banco"/>
    <s v="Dividendos Recebidos"/>
  </r>
  <r>
    <d v="2025-01-17T00:00:00"/>
    <x v="3"/>
    <x v="0"/>
    <x v="2"/>
    <s v="CRI-120"/>
    <n v="20676.82"/>
    <n v="22006.34"/>
    <n v="6.4300022924221448E-2"/>
    <n v="1329.5200000000004"/>
    <x v="0"/>
    <s v="Cripto"/>
    <s v="Aguardando rentabilidade"/>
  </r>
  <r>
    <d v="2022-08-27T00:00:00"/>
    <x v="0"/>
    <x v="10"/>
    <x v="6"/>
    <s v="POU-428"/>
    <n v="48798.99"/>
    <n v="57943.92"/>
    <n v="0.18739998512264291"/>
    <n v="9144.93"/>
    <x v="1"/>
    <s v="Banco"/>
    <s v="Dividendos Recebidos"/>
  </r>
  <r>
    <d v="2020-08-27T00:00:00"/>
    <x v="5"/>
    <x v="10"/>
    <x v="1"/>
    <s v="TES-939"/>
    <n v="34480.85"/>
    <n v="39380.58"/>
    <n v="0.14210003523695047"/>
    <n v="4899.7300000000032"/>
    <x v="2"/>
    <s v="Governo"/>
    <s v="Rendimento estável"/>
  </r>
  <r>
    <d v="2021-08-05T00:00:00"/>
    <x v="1"/>
    <x v="10"/>
    <x v="3"/>
    <s v="FUN-400"/>
    <n v="4955.2"/>
    <n v="4758.4799999999996"/>
    <n v="-3.9699709396189914E-2"/>
    <n v="-196.72000000000025"/>
    <x v="0"/>
    <s v="Investimento"/>
    <s v="Aguardando rentabilidade"/>
  </r>
  <r>
    <d v="2020-10-20T00:00:00"/>
    <x v="5"/>
    <x v="6"/>
    <x v="1"/>
    <s v="TES-134"/>
    <n v="1219.4000000000001"/>
    <n v="1207.21"/>
    <n v="-9.9967196982122791E-3"/>
    <n v="-12.190000000000055"/>
    <x v="0"/>
    <s v="Governo"/>
    <s v="Investimento de Longo Prazo"/>
  </r>
  <r>
    <d v="2022-08-13T00:00:00"/>
    <x v="0"/>
    <x v="10"/>
    <x v="7"/>
    <s v="AÇÕ-717"/>
    <n v="44739.4"/>
    <n v="42117.67"/>
    <n v="-5.8600025927929365E-2"/>
    <n v="-2621.7300000000032"/>
    <x v="2"/>
    <s v="Mercado"/>
    <s v="Aguardando rentabilidade"/>
  </r>
  <r>
    <d v="2020-12-25T00:00:00"/>
    <x v="5"/>
    <x v="11"/>
    <x v="7"/>
    <s v="AÇÕ-847"/>
    <n v="41123.550000000003"/>
    <n v="40691.75"/>
    <n v="-1.0500066263734597E-2"/>
    <n v="-431.80000000000291"/>
    <x v="0"/>
    <s v="Mercado"/>
    <s v="Aguardando rentabilidade"/>
  </r>
  <r>
    <d v="2024-04-18T00:00:00"/>
    <x v="4"/>
    <x v="9"/>
    <x v="7"/>
    <s v="AÇÕ-548"/>
    <n v="2142.2800000000002"/>
    <n v="2461.69"/>
    <n v="0.14909815710364649"/>
    <n v="319.40999999999985"/>
    <x v="2"/>
    <s v="Mercado"/>
    <s v="Rendimento estável"/>
  </r>
  <r>
    <d v="2020-12-19T00:00:00"/>
    <x v="5"/>
    <x v="11"/>
    <x v="2"/>
    <s v="CRI-574"/>
    <n v="27166.89"/>
    <n v="26118.25"/>
    <n v="-3.85999280742109E-2"/>
    <n v="-1048.6399999999994"/>
    <x v="0"/>
    <s v="Cripto"/>
    <s v="Aguardando rentabilidade"/>
  </r>
  <r>
    <d v="2020-12-15T00:00:00"/>
    <x v="5"/>
    <x v="11"/>
    <x v="0"/>
    <s v="REN-131"/>
    <n v="35222.07"/>
    <n v="41294.35"/>
    <n v="0.17239986179120076"/>
    <n v="6072.2799999999988"/>
    <x v="1"/>
    <s v="Banco"/>
    <s v="Dividendos Recebidos"/>
  </r>
  <r>
    <d v="2025-08-04T00:00:00"/>
    <x v="3"/>
    <x v="10"/>
    <x v="7"/>
    <s v="AÇÕ-481"/>
    <n v="41355.199999999997"/>
    <n v="42955.65"/>
    <n v="3.8700090919642618E-2"/>
    <n v="1600.4500000000044"/>
    <x v="0"/>
    <s v="Mercado"/>
    <s v="Aguardando rentabilidade"/>
  </r>
  <r>
    <d v="2023-06-05T00:00:00"/>
    <x v="2"/>
    <x v="7"/>
    <x v="2"/>
    <s v="CRI-846"/>
    <n v="17989.05"/>
    <n v="20286.25"/>
    <n v="0.1276999063319075"/>
    <n v="2297.2000000000007"/>
    <x v="2"/>
    <s v="Cripto"/>
    <s v="Rendimento estável"/>
  </r>
  <r>
    <d v="2025-05-02T00:00:00"/>
    <x v="3"/>
    <x v="4"/>
    <x v="5"/>
    <s v="ETF-931"/>
    <n v="878.73"/>
    <n v="1043.8399999999999"/>
    <n v="0.18789616833384531"/>
    <n v="165.1099999999999"/>
    <x v="1"/>
    <s v="Bolsa"/>
    <s v="Aplicação de Curto Prazo"/>
  </r>
  <r>
    <d v="2021-04-20T00:00:00"/>
    <x v="1"/>
    <x v="9"/>
    <x v="7"/>
    <s v="AÇÕ-379"/>
    <n v="42978.55"/>
    <n v="39995.839999999997"/>
    <n v="-6.9399968123633915E-2"/>
    <n v="-2982.7100000000064"/>
    <x v="2"/>
    <s v="Mercado"/>
    <s v="Aguardando rentabilidade"/>
  </r>
  <r>
    <d v="2024-10-19T00:00:00"/>
    <x v="4"/>
    <x v="6"/>
    <x v="5"/>
    <s v="ETF-714"/>
    <n v="43274.2"/>
    <n v="48017.05"/>
    <n v="0.10959994638837936"/>
    <n v="4742.8500000000058"/>
    <x v="2"/>
    <s v="Bolsa"/>
    <s v="Rendimento estável"/>
  </r>
  <r>
    <d v="2025-08-23T00:00:00"/>
    <x v="3"/>
    <x v="10"/>
    <x v="1"/>
    <s v="TES-387"/>
    <n v="32525.97"/>
    <n v="32151.919999999998"/>
    <n v="-1.1500041351572387E-2"/>
    <n v="-374.05000000000291"/>
    <x v="0"/>
    <s v="Governo"/>
    <s v="Investimento de Longo Prazo"/>
  </r>
  <r>
    <d v="2025-07-08T00:00:00"/>
    <x v="3"/>
    <x v="2"/>
    <x v="5"/>
    <s v="ETF-901"/>
    <n v="25656.43"/>
    <n v="25425.52"/>
    <n v="-9.0000830201239935E-3"/>
    <n v="-230.90999999999985"/>
    <x v="0"/>
    <s v="Bolsa"/>
    <s v="Aguardando rentabilidade"/>
  </r>
  <r>
    <d v="2023-02-07T00:00:00"/>
    <x v="2"/>
    <x v="1"/>
    <x v="2"/>
    <s v="CRI-305"/>
    <n v="20687.57"/>
    <n v="20890.310000000001"/>
    <n v="9.8000876855039807E-3"/>
    <n v="202.7400000000016"/>
    <x v="0"/>
    <s v="Cripto"/>
    <s v="Aguardando rentabilidade"/>
  </r>
  <r>
    <d v="2025-06-27T00:00:00"/>
    <x v="3"/>
    <x v="7"/>
    <x v="6"/>
    <s v="POU-241"/>
    <n v="6121.64"/>
    <n v="6806.65"/>
    <n v="0.11189975235394425"/>
    <n v="685.00999999999931"/>
    <x v="2"/>
    <s v="Banco"/>
    <s v="Rendimento estável"/>
  </r>
  <r>
    <d v="2020-04-28T00:00:00"/>
    <x v="5"/>
    <x v="9"/>
    <x v="1"/>
    <s v="TES-817"/>
    <n v="10731.84"/>
    <n v="10500.03"/>
    <n v="-2.1600210215582741E-2"/>
    <n v="-231.80999999999949"/>
    <x v="0"/>
    <s v="Governo"/>
    <s v="Investimento de Longo Prazo"/>
  </r>
  <r>
    <d v="2024-04-01T00:00:00"/>
    <x v="4"/>
    <x v="9"/>
    <x v="2"/>
    <s v="CRI-896"/>
    <n v="20752.490000000002"/>
    <n v="22068.2"/>
    <n v="6.3400102831033728E-2"/>
    <n v="1315.7099999999991"/>
    <x v="0"/>
    <s v="Cripto"/>
    <s v="Aguardando rentabilidade"/>
  </r>
  <r>
    <d v="2022-08-20T00:00:00"/>
    <x v="0"/>
    <x v="10"/>
    <x v="6"/>
    <s v="POU-105"/>
    <n v="4654.22"/>
    <n v="4731.95"/>
    <n v="1.670097245080799E-2"/>
    <n v="77.729999999999563"/>
    <x v="0"/>
    <s v="Banco"/>
    <s v="Investimento de Longo Prazo"/>
  </r>
  <r>
    <d v="2023-08-02T00:00:00"/>
    <x v="2"/>
    <x v="10"/>
    <x v="6"/>
    <s v="POU-948"/>
    <n v="3076.88"/>
    <n v="2806.73"/>
    <n v="-8.7799979199708819E-2"/>
    <n v="-270.15000000000009"/>
    <x v="0"/>
    <s v="Banco"/>
    <s v="Investimento de Longo Prazo"/>
  </r>
  <r>
    <d v="2021-07-01T00:00:00"/>
    <x v="1"/>
    <x v="2"/>
    <x v="3"/>
    <s v="FUN-598"/>
    <n v="37661.699999999997"/>
    <n v="37096.769999999997"/>
    <n v="-1.5000119484781631E-2"/>
    <n v="-564.93000000000029"/>
    <x v="0"/>
    <s v="Investimento"/>
    <s v="Aguardando rentabilidade"/>
  </r>
  <r>
    <d v="2021-04-28T00:00:00"/>
    <x v="1"/>
    <x v="9"/>
    <x v="7"/>
    <s v="AÇÕ-199"/>
    <n v="26733.43"/>
    <n v="24525.25"/>
    <n v="-8.259995069843265E-2"/>
    <n v="-2208.1800000000003"/>
    <x v="2"/>
    <s v="Mercado"/>
    <s v="Aguardando rentabilidade"/>
  </r>
  <r>
    <d v="2020-08-10T00:00:00"/>
    <x v="5"/>
    <x v="10"/>
    <x v="0"/>
    <s v="REN-352"/>
    <n v="4743.09"/>
    <n v="4818.9799999999996"/>
    <n v="1.6000118066492396E-2"/>
    <n v="75.889999999999418"/>
    <x v="0"/>
    <s v="Banco"/>
    <s v="Investimento de Longo Prazo"/>
  </r>
  <r>
    <d v="2021-12-17T00:00:00"/>
    <x v="1"/>
    <x v="11"/>
    <x v="0"/>
    <s v="REN-394"/>
    <n v="32876.019999999997"/>
    <n v="34036.54"/>
    <n v="3.5299893356921068E-2"/>
    <n v="1160.5200000000041"/>
    <x v="0"/>
    <s v="Banco"/>
    <s v="Investimento de Longo Prazo"/>
  </r>
  <r>
    <d v="2023-06-19T00:00:00"/>
    <x v="2"/>
    <x v="7"/>
    <x v="3"/>
    <s v="FUN-657"/>
    <n v="6803.44"/>
    <n v="7280.36"/>
    <n v="7.0099831849770131E-2"/>
    <n v="476.92000000000007"/>
    <x v="2"/>
    <s v="Investimento"/>
    <s v="Rendimento estável"/>
  </r>
  <r>
    <d v="2021-02-14T00:00:00"/>
    <x v="1"/>
    <x v="1"/>
    <x v="6"/>
    <s v="POU-434"/>
    <n v="10747.1"/>
    <n v="12680.5"/>
    <n v="0.17989969387090468"/>
    <n v="1933.3999999999996"/>
    <x v="1"/>
    <s v="Banco"/>
    <s v="Dividendos Recebidos"/>
  </r>
  <r>
    <d v="2023-07-21T00:00:00"/>
    <x v="2"/>
    <x v="2"/>
    <x v="1"/>
    <s v="TES-480"/>
    <n v="15292.83"/>
    <n v="14041.88"/>
    <n v="-8.1799771526918225E-2"/>
    <n v="-1250.9500000000007"/>
    <x v="0"/>
    <s v="Governo"/>
    <s v="Investimento de Longo Prazo"/>
  </r>
  <r>
    <d v="2021-04-06T00:00:00"/>
    <x v="1"/>
    <x v="9"/>
    <x v="0"/>
    <s v="REN-604"/>
    <n v="1532.56"/>
    <n v="1517.85"/>
    <n v="-9.5983191522681244E-3"/>
    <n v="-14.710000000000036"/>
    <x v="0"/>
    <s v="Banco"/>
    <s v="Investimento de Longo Prazo"/>
  </r>
  <r>
    <d v="2022-02-28T00:00:00"/>
    <x v="0"/>
    <x v="1"/>
    <x v="0"/>
    <s v="REN-150"/>
    <n v="2186.8200000000002"/>
    <n v="2198.41"/>
    <n v="5.2999332363887703E-3"/>
    <n v="11.589999999999691"/>
    <x v="0"/>
    <s v="Banco"/>
    <s v="Investimento de Longo Prazo"/>
  </r>
  <r>
    <d v="2024-12-23T00:00:00"/>
    <x v="4"/>
    <x v="11"/>
    <x v="6"/>
    <s v="POU-365"/>
    <n v="14752.03"/>
    <n v="13810.85"/>
    <n v="-6.3800032944618487E-2"/>
    <n v="-941.18000000000029"/>
    <x v="0"/>
    <s v="Banco"/>
    <s v="Investimento de Longo Prazo"/>
  </r>
  <r>
    <d v="2022-06-05T00:00:00"/>
    <x v="0"/>
    <x v="7"/>
    <x v="4"/>
    <s v="IMÓ-360"/>
    <n v="11364.28"/>
    <n v="11725.66"/>
    <n v="3.1799638868454418E-2"/>
    <n v="361.3799999999992"/>
    <x v="0"/>
    <s v="Imobiliário"/>
    <s v="Aguardando rentabilidade"/>
  </r>
  <r>
    <d v="2020-12-26T00:00:00"/>
    <x v="5"/>
    <x v="11"/>
    <x v="2"/>
    <s v="CRI-856"/>
    <n v="26161.3"/>
    <n v="30077.65"/>
    <n v="0.14970012958071663"/>
    <n v="3916.3500000000022"/>
    <x v="2"/>
    <s v="Cripto"/>
    <s v="Rendimento estável"/>
  </r>
  <r>
    <d v="2024-06-23T00:00:00"/>
    <x v="4"/>
    <x v="7"/>
    <x v="7"/>
    <s v="AÇÕ-654"/>
    <n v="43138.06"/>
    <n v="40208.99"/>
    <n v="-6.789990092275823E-2"/>
    <n v="-2929.0699999999997"/>
    <x v="2"/>
    <s v="Mercado"/>
    <s v="Aguardando rentabilidade"/>
  </r>
  <r>
    <d v="2023-10-23T00:00:00"/>
    <x v="2"/>
    <x v="6"/>
    <x v="4"/>
    <s v="IMÓ-345"/>
    <n v="42646.21"/>
    <n v="42821.06"/>
    <n v="4.100012638872213E-3"/>
    <n v="174.84999999999854"/>
    <x v="0"/>
    <s v="Imobiliário"/>
    <s v="Aguardando rentabilidade"/>
  </r>
  <r>
    <d v="2021-01-30T00:00:00"/>
    <x v="1"/>
    <x v="0"/>
    <x v="0"/>
    <s v="REN-106"/>
    <n v="42934.19"/>
    <n v="41161.01"/>
    <n v="-4.1299952322379908E-2"/>
    <n v="-1773.1800000000003"/>
    <x v="0"/>
    <s v="Banco"/>
    <s v="Investimento de Longo Prazo"/>
  </r>
  <r>
    <d v="2021-10-22T00:00:00"/>
    <x v="1"/>
    <x v="6"/>
    <x v="4"/>
    <s v="IMÓ-461"/>
    <n v="34281.69"/>
    <n v="40270.699999999997"/>
    <n v="0.17469996374157734"/>
    <n v="5989.0099999999948"/>
    <x v="1"/>
    <s v="Imobiliário"/>
    <s v="Aplicação de Curto Prazo"/>
  </r>
  <r>
    <d v="2021-01-15T00:00:00"/>
    <x v="1"/>
    <x v="0"/>
    <x v="5"/>
    <s v="ETF-939"/>
    <n v="38028.879999999997"/>
    <n v="41846.980000000003"/>
    <n v="0.10040001178052065"/>
    <n v="3818.1000000000058"/>
    <x v="2"/>
    <s v="Bolsa"/>
    <s v="Rendimento estável"/>
  </r>
  <r>
    <d v="2023-06-07T00:00:00"/>
    <x v="2"/>
    <x v="7"/>
    <x v="1"/>
    <s v="TES-232"/>
    <n v="40804.46"/>
    <n v="46304.9"/>
    <n v="0.13479997039539313"/>
    <n v="5500.4400000000023"/>
    <x v="2"/>
    <s v="Governo"/>
    <s v="Rendimento estável"/>
  </r>
  <r>
    <d v="2020-03-30T00:00:00"/>
    <x v="5"/>
    <x v="5"/>
    <x v="7"/>
    <s v="AÇÕ-904"/>
    <n v="8448.86"/>
    <n v="8250.31"/>
    <n v="-2.350021186290234E-2"/>
    <n v="-198.55000000000109"/>
    <x v="0"/>
    <s v="Mercado"/>
    <s v="Aguardando rentabilidade"/>
  </r>
  <r>
    <d v="2020-01-19T00:00:00"/>
    <x v="5"/>
    <x v="0"/>
    <x v="5"/>
    <s v="ETF-166"/>
    <n v="32992.14"/>
    <n v="37086.46"/>
    <n v="0.12409986136091808"/>
    <n v="4094.3199999999997"/>
    <x v="2"/>
    <s v="Bolsa"/>
    <s v="Rendimento estável"/>
  </r>
  <r>
    <d v="2024-05-03T00:00:00"/>
    <x v="4"/>
    <x v="4"/>
    <x v="5"/>
    <s v="ETF-447"/>
    <n v="6907.28"/>
    <n v="6948.72"/>
    <n v="5.9994672287789859E-3"/>
    <n v="41.440000000000509"/>
    <x v="0"/>
    <s v="Bolsa"/>
    <s v="Aguardando rentabilidade"/>
  </r>
  <r>
    <d v="2020-07-10T00:00:00"/>
    <x v="5"/>
    <x v="2"/>
    <x v="3"/>
    <s v="FUN-785"/>
    <n v="43141.88"/>
    <n v="46705.4"/>
    <n v="8.2600016503685147E-2"/>
    <n v="3563.5200000000041"/>
    <x v="2"/>
    <s v="Investimento"/>
    <s v="Rendimento estável"/>
  </r>
  <r>
    <d v="2021-03-22T00:00:00"/>
    <x v="1"/>
    <x v="5"/>
    <x v="6"/>
    <s v="POU-678"/>
    <n v="4088.87"/>
    <n v="4668.26"/>
    <n v="0.14169929589348654"/>
    <n v="579.39000000000033"/>
    <x v="2"/>
    <s v="Banco"/>
    <s v="Rendimento estável"/>
  </r>
  <r>
    <d v="2023-06-24T00:00:00"/>
    <x v="2"/>
    <x v="7"/>
    <x v="2"/>
    <s v="CRI-656"/>
    <n v="4010.64"/>
    <n v="4360.7700000000004"/>
    <n v="8.7300281251870171E-2"/>
    <n v="350.13000000000056"/>
    <x v="2"/>
    <s v="Cripto"/>
    <s v="Rendimento estável"/>
  </r>
  <r>
    <d v="2024-09-08T00:00:00"/>
    <x v="4"/>
    <x v="3"/>
    <x v="3"/>
    <s v="FUN-435"/>
    <n v="38974.019999999997"/>
    <n v="46651.9"/>
    <n v="0.19699995022325142"/>
    <n v="7677.8800000000047"/>
    <x v="1"/>
    <s v="Investimento"/>
    <s v="Aplicação de Curto Prazo"/>
  </r>
  <r>
    <d v="2025-09-27T00:00:00"/>
    <x v="3"/>
    <x v="3"/>
    <x v="7"/>
    <s v="AÇÕ-335"/>
    <n v="10106.59"/>
    <n v="11679.18"/>
    <n v="0.15560045475279002"/>
    <n v="1572.5900000000001"/>
    <x v="1"/>
    <s v="Mercado"/>
    <s v="Aplicação de Curto Prazo"/>
  </r>
  <r>
    <d v="2023-11-11T00:00:00"/>
    <x v="2"/>
    <x v="8"/>
    <x v="2"/>
    <s v="CRI-976"/>
    <n v="9384.1299999999992"/>
    <n v="8563.02"/>
    <n v="-8.7499853476028025E-2"/>
    <n v="-821.10999999999876"/>
    <x v="2"/>
    <s v="Cripto"/>
    <s v="Aguardando rentabilidade"/>
  </r>
  <r>
    <d v="2025-05-05T00:00:00"/>
    <x v="3"/>
    <x v="4"/>
    <x v="6"/>
    <s v="POU-836"/>
    <n v="18582.59"/>
    <n v="17997.240000000002"/>
    <n v="-3.1499914705108302E-2"/>
    <n v="-585.34999999999854"/>
    <x v="0"/>
    <s v="Banco"/>
    <s v="Investimento de Longo Prazo"/>
  </r>
  <r>
    <d v="2021-03-09T00:00:00"/>
    <x v="1"/>
    <x v="5"/>
    <x v="4"/>
    <s v="IMÓ-959"/>
    <n v="21215.7"/>
    <n v="23517.599999999999"/>
    <n v="0.1084998373845783"/>
    <n v="2301.8999999999978"/>
    <x v="2"/>
    <s v="Imobiliário"/>
    <s v="Rendimento estável"/>
  </r>
  <r>
    <d v="2023-01-04T00:00:00"/>
    <x v="2"/>
    <x v="0"/>
    <x v="5"/>
    <s v="ETF-657"/>
    <n v="36141.51"/>
    <n v="43268.62"/>
    <n v="0.1972001169845975"/>
    <n v="7127.1100000000006"/>
    <x v="1"/>
    <s v="Bolsa"/>
    <s v="Aplicação de Curto Prazo"/>
  </r>
  <r>
    <d v="2024-12-06T00:00:00"/>
    <x v="4"/>
    <x v="11"/>
    <x v="1"/>
    <s v="TES-239"/>
    <n v="23603.49"/>
    <n v="22871.78"/>
    <n v="-3.1000076683575298E-2"/>
    <n v="-731.71000000000276"/>
    <x v="0"/>
    <s v="Governo"/>
    <s v="Investimento de Longo Prazo"/>
  </r>
  <r>
    <d v="2020-03-24T00:00:00"/>
    <x v="5"/>
    <x v="5"/>
    <x v="5"/>
    <s v="ETF-828"/>
    <n v="20689.32"/>
    <n v="21082.42"/>
    <n v="1.900014113561966E-2"/>
    <n v="393.09999999999854"/>
    <x v="0"/>
    <s v="Bolsa"/>
    <s v="Aguardando rentabilidade"/>
  </r>
  <r>
    <d v="2025-07-18T00:00:00"/>
    <x v="3"/>
    <x v="2"/>
    <x v="6"/>
    <s v="POU-975"/>
    <n v="4294.34"/>
    <n v="4578.63"/>
    <n v="6.6201092600958467E-2"/>
    <n v="284.28999999999996"/>
    <x v="0"/>
    <s v="Banco"/>
    <s v="Investimento de Longo Prazo"/>
  </r>
  <r>
    <d v="2022-01-12T00:00:00"/>
    <x v="0"/>
    <x v="0"/>
    <x v="3"/>
    <s v="FUN-297"/>
    <n v="17898.03"/>
    <n v="18998.759999999998"/>
    <n v="6.1500064532241799E-2"/>
    <n v="1100.7299999999996"/>
    <x v="0"/>
    <s v="Investimento"/>
    <s v="Aguardando rentabilidade"/>
  </r>
  <r>
    <d v="2020-08-04T00:00:00"/>
    <x v="5"/>
    <x v="10"/>
    <x v="6"/>
    <s v="POU-325"/>
    <n v="48174.32"/>
    <n v="57544.23"/>
    <n v="0.19450009880782965"/>
    <n v="9369.9100000000035"/>
    <x v="1"/>
    <s v="Banco"/>
    <s v="Dividendos Recebidos"/>
  </r>
  <r>
    <d v="2023-09-11T00:00:00"/>
    <x v="2"/>
    <x v="3"/>
    <x v="7"/>
    <s v="AÇÕ-192"/>
    <n v="36878.14"/>
    <n v="37372.31"/>
    <n v="1.3400079288163618E-2"/>
    <n v="494.16999999999825"/>
    <x v="0"/>
    <s v="Mercado"/>
    <s v="Aguardando rentabilidade"/>
  </r>
  <r>
    <d v="2023-10-21T00:00:00"/>
    <x v="2"/>
    <x v="6"/>
    <x v="5"/>
    <s v="ETF-595"/>
    <n v="44408.19"/>
    <n v="52104.13"/>
    <n v="0.17330001515486207"/>
    <n v="7695.9399999999951"/>
    <x v="1"/>
    <s v="Bolsa"/>
    <s v="Aplicação de Curto Prazo"/>
  </r>
  <r>
    <d v="2025-01-23T00:00:00"/>
    <x v="3"/>
    <x v="0"/>
    <x v="0"/>
    <s v="REN-425"/>
    <n v="25919.73"/>
    <n v="24818.14"/>
    <n v="-4.250005690645698E-2"/>
    <n v="-1101.5900000000001"/>
    <x v="0"/>
    <s v="Banco"/>
    <s v="Investimento de Longo Prazo"/>
  </r>
  <r>
    <d v="2021-05-06T00:00:00"/>
    <x v="1"/>
    <x v="4"/>
    <x v="1"/>
    <s v="TES-446"/>
    <n v="16933.919999999998"/>
    <n v="17049.07"/>
    <n v="6.7999612611847381E-3"/>
    <n v="115.15000000000146"/>
    <x v="0"/>
    <s v="Governo"/>
    <s v="Investimento de Longo Prazo"/>
  </r>
  <r>
    <d v="2023-12-31T00:00:00"/>
    <x v="2"/>
    <x v="11"/>
    <x v="1"/>
    <s v="TES-676"/>
    <n v="28056.61"/>
    <n v="31712.39"/>
    <n v="0.13030013248214944"/>
    <n v="3655.7799999999988"/>
    <x v="2"/>
    <s v="Governo"/>
    <s v="Rendimento estável"/>
  </r>
  <r>
    <d v="2021-09-23T00:00:00"/>
    <x v="1"/>
    <x v="3"/>
    <x v="0"/>
    <s v="REN-358"/>
    <n v="49603.199999999997"/>
    <n v="49251.02"/>
    <n v="-7.0999451648280816E-3"/>
    <n v="-352.18000000000029"/>
    <x v="0"/>
    <s v="Banco"/>
    <s v="Investimento de Longo Prazo"/>
  </r>
  <r>
    <d v="2020-12-09T00:00:00"/>
    <x v="5"/>
    <x v="11"/>
    <x v="2"/>
    <s v="CRI-189"/>
    <n v="37146.15"/>
    <n v="42907.519999999997"/>
    <n v="0.15510005747567365"/>
    <n v="5761.3699999999953"/>
    <x v="1"/>
    <s v="Cripto"/>
    <s v="Aplicação de Curto Prazo"/>
  </r>
  <r>
    <d v="2024-02-23T00:00:00"/>
    <x v="4"/>
    <x v="1"/>
    <x v="2"/>
    <s v="CRI-588"/>
    <n v="1213.1199999999999"/>
    <n v="1269.6500000000001"/>
    <n v="4.6598852545502674E-2"/>
    <n v="56.5300000000002"/>
    <x v="0"/>
    <s v="Cripto"/>
    <s v="Aguardando rentabilidade"/>
  </r>
  <r>
    <d v="2022-09-11T00:00:00"/>
    <x v="0"/>
    <x v="3"/>
    <x v="5"/>
    <s v="ETF-505"/>
    <n v="27894.959999999999"/>
    <n v="33072.26"/>
    <n v="0.18559983595602944"/>
    <n v="5177.3000000000029"/>
    <x v="1"/>
    <s v="Bolsa"/>
    <s v="Aplicação de Curto Prazo"/>
  </r>
  <r>
    <d v="2023-03-13T00:00:00"/>
    <x v="2"/>
    <x v="5"/>
    <x v="0"/>
    <s v="REN-529"/>
    <n v="21339.51"/>
    <n v="19736.91"/>
    <n v="-7.5100131165148534E-2"/>
    <n v="-1602.5999999999985"/>
    <x v="0"/>
    <s v="Banco"/>
    <s v="Investimento de Longo Prazo"/>
  </r>
  <r>
    <d v="2021-12-02T00:00:00"/>
    <x v="1"/>
    <x v="11"/>
    <x v="2"/>
    <s v="CRI-515"/>
    <n v="27470.71"/>
    <n v="32170.95"/>
    <n v="0.17110005529525818"/>
    <n v="4700.2400000000016"/>
    <x v="1"/>
    <s v="Cripto"/>
    <s v="Aplicação de Curto Prazo"/>
  </r>
  <r>
    <d v="2021-03-12T00:00:00"/>
    <x v="1"/>
    <x v="5"/>
    <x v="1"/>
    <s v="TES-640"/>
    <n v="15008.19"/>
    <n v="14655.5"/>
    <n v="-2.3499835756343738E-2"/>
    <n v="-352.69000000000051"/>
    <x v="0"/>
    <s v="Governo"/>
    <s v="Investimento de Longo Prazo"/>
  </r>
  <r>
    <d v="2020-03-07T00:00:00"/>
    <x v="5"/>
    <x v="5"/>
    <x v="1"/>
    <s v="TES-817"/>
    <n v="6943.27"/>
    <n v="7847.28"/>
    <n v="0.13019945933256222"/>
    <n v="904.00999999999931"/>
    <x v="2"/>
    <s v="Governo"/>
    <s v="Rendimento estável"/>
  </r>
  <r>
    <d v="2021-05-04T00:00:00"/>
    <x v="1"/>
    <x v="4"/>
    <x v="4"/>
    <s v="IMÓ-290"/>
    <n v="47098.06"/>
    <n v="49391.74"/>
    <n v="4.870009507822616E-2"/>
    <n v="2293.6800000000003"/>
    <x v="0"/>
    <s v="Imobiliário"/>
    <s v="Aguardando rentabilidade"/>
  </r>
  <r>
    <d v="2025-08-24T00:00:00"/>
    <x v="3"/>
    <x v="10"/>
    <x v="7"/>
    <s v="AÇÕ-530"/>
    <n v="4872.2700000000004"/>
    <n v="5433.56"/>
    <n v="0.11520092277316321"/>
    <n v="561.29"/>
    <x v="2"/>
    <s v="Mercado"/>
    <s v="Rendimento estável"/>
  </r>
  <r>
    <d v="2021-09-01T00:00:00"/>
    <x v="1"/>
    <x v="3"/>
    <x v="6"/>
    <s v="POU-810"/>
    <n v="25230.83"/>
    <n v="25298.95"/>
    <n v="2.6998715460410526E-3"/>
    <n v="68.119999999998981"/>
    <x v="0"/>
    <s v="Banco"/>
    <s v="Investimento de Longo Prazo"/>
  </r>
  <r>
    <d v="2020-03-20T00:00:00"/>
    <x v="5"/>
    <x v="5"/>
    <x v="1"/>
    <s v="TES-769"/>
    <n v="42837"/>
    <n v="42991.21"/>
    <n v="3.5999252982234779E-3"/>
    <n v="154.20999999999913"/>
    <x v="0"/>
    <s v="Governo"/>
    <s v="Investimento de Longo Prazo"/>
  </r>
  <r>
    <d v="2025-06-08T00:00:00"/>
    <x v="3"/>
    <x v="7"/>
    <x v="1"/>
    <s v="TES-930"/>
    <n v="43142.26"/>
    <n v="42926.55"/>
    <n v="-4.9999698671325775E-3"/>
    <n v="-215.70999999999913"/>
    <x v="0"/>
    <s v="Governo"/>
    <s v="Investimento de Longo Prazo"/>
  </r>
  <r>
    <d v="2024-04-09T00:00:00"/>
    <x v="4"/>
    <x v="9"/>
    <x v="5"/>
    <s v="ETF-276"/>
    <n v="48742.96"/>
    <n v="48279.9"/>
    <n v="-9.5000385696723724E-3"/>
    <n v="-463.05999999999767"/>
    <x v="0"/>
    <s v="Bolsa"/>
    <s v="Aguardando rentabilidade"/>
  </r>
  <r>
    <d v="2024-07-04T00:00:00"/>
    <x v="4"/>
    <x v="2"/>
    <x v="7"/>
    <s v="AÇÕ-823"/>
    <n v="20848.599999999999"/>
    <n v="21294.76"/>
    <n v="2.1399998081405941E-2"/>
    <n v="446.15999999999985"/>
    <x v="0"/>
    <s v="Mercado"/>
    <s v="Aguardando rentabilidade"/>
  </r>
  <r>
    <d v="2022-11-04T00:00:00"/>
    <x v="0"/>
    <x v="8"/>
    <x v="1"/>
    <s v="TES-464"/>
    <n v="43340.87"/>
    <n v="43015.81"/>
    <n v="-7.5000801783629382E-3"/>
    <n v="-325.06000000000495"/>
    <x v="0"/>
    <s v="Governo"/>
    <s v="Investimento de Longo Prazo"/>
  </r>
  <r>
    <d v="2025-03-09T00:00:00"/>
    <x v="3"/>
    <x v="5"/>
    <x v="4"/>
    <s v="IMÓ-190"/>
    <n v="32643.3"/>
    <n v="32705.32"/>
    <n v="1.8999304604620378E-3"/>
    <n v="62.020000000000437"/>
    <x v="0"/>
    <s v="Imobiliário"/>
    <s v="Aguardando rentabilidade"/>
  </r>
  <r>
    <d v="2021-05-08T00:00:00"/>
    <x v="1"/>
    <x v="4"/>
    <x v="6"/>
    <s v="POU-639"/>
    <n v="34919.410000000003"/>
    <n v="38324.050000000003"/>
    <n v="9.749992912251379E-2"/>
    <n v="3404.6399999999994"/>
    <x v="2"/>
    <s v="Banco"/>
    <s v="Rendimento estável"/>
  </r>
  <r>
    <d v="2022-02-27T00:00:00"/>
    <x v="0"/>
    <x v="1"/>
    <x v="7"/>
    <s v="AÇÕ-631"/>
    <n v="2044.77"/>
    <n v="2050.29"/>
    <n v="2.6995701228010884E-3"/>
    <n v="5.5199999999999818"/>
    <x v="0"/>
    <s v="Mercado"/>
    <s v="Aguardando rentabilidade"/>
  </r>
  <r>
    <d v="2024-02-22T00:00:00"/>
    <x v="4"/>
    <x v="1"/>
    <x v="3"/>
    <s v="FUN-714"/>
    <n v="25889.66"/>
    <n v="28721.99"/>
    <n v="0.109400046196049"/>
    <n v="2832.3300000000017"/>
    <x v="2"/>
    <s v="Investimento"/>
    <s v="Rendimento estável"/>
  </r>
  <r>
    <d v="2024-03-19T00:00:00"/>
    <x v="4"/>
    <x v="5"/>
    <x v="6"/>
    <s v="POU-760"/>
    <n v="11947.35"/>
    <n v="11775.31"/>
    <n v="-1.4399845990952041E-2"/>
    <n v="-172.04000000000087"/>
    <x v="0"/>
    <s v="Banco"/>
    <s v="Investimento de Longo Prazo"/>
  </r>
  <r>
    <d v="2024-05-01T00:00:00"/>
    <x v="4"/>
    <x v="4"/>
    <x v="0"/>
    <s v="REN-145"/>
    <n v="25538.83"/>
    <n v="23156.06"/>
    <n v="-9.3299888835941203E-2"/>
    <n v="-2382.7700000000004"/>
    <x v="0"/>
    <s v="Banco"/>
    <s v="Investimento de Longo Prazo"/>
  </r>
  <r>
    <d v="2023-08-18T00:00:00"/>
    <x v="2"/>
    <x v="10"/>
    <x v="4"/>
    <s v="IMÓ-469"/>
    <n v="41526.04"/>
    <n v="41779.35"/>
    <n v="6.1000278379541532E-3"/>
    <n v="253.30999999999767"/>
    <x v="0"/>
    <s v="Imobiliário"/>
    <s v="Aguardando rentabilidade"/>
  </r>
  <r>
    <d v="2020-04-07T00:00:00"/>
    <x v="5"/>
    <x v="9"/>
    <x v="5"/>
    <s v="ETF-257"/>
    <n v="21030.83"/>
    <n v="20894.13"/>
    <n v="-6.499981218049916E-3"/>
    <n v="-136.70000000000073"/>
    <x v="0"/>
    <s v="Bolsa"/>
    <s v="Aguardando rentabilidade"/>
  </r>
  <r>
    <d v="2021-07-15T00:00:00"/>
    <x v="1"/>
    <x v="2"/>
    <x v="4"/>
    <s v="IMÓ-385"/>
    <n v="17804.080000000002"/>
    <n v="16442.07"/>
    <n v="-7.6499880926169841E-2"/>
    <n v="-1362.010000000002"/>
    <x v="2"/>
    <s v="Imobiliário"/>
    <s v="Aguardando rentabilidade"/>
  </r>
  <r>
    <d v="2020-02-29T00:00:00"/>
    <x v="5"/>
    <x v="1"/>
    <x v="3"/>
    <s v="FUN-682"/>
    <n v="4589.21"/>
    <n v="4268.42"/>
    <n v="-6.990091976614711E-2"/>
    <n v="-320.78999999999996"/>
    <x v="2"/>
    <s v="Investimento"/>
    <s v="Aguardando rentabilidade"/>
  </r>
  <r>
    <d v="2025-01-31T00:00:00"/>
    <x v="3"/>
    <x v="0"/>
    <x v="7"/>
    <s v="AÇÕ-464"/>
    <n v="40804.97"/>
    <n v="40927.379999999997"/>
    <n v="2.9998796715203129E-3"/>
    <n v="122.40999999999622"/>
    <x v="0"/>
    <s v="Mercado"/>
    <s v="Aguardando rentabilidade"/>
  </r>
  <r>
    <d v="2022-07-15T00:00:00"/>
    <x v="0"/>
    <x v="2"/>
    <x v="3"/>
    <s v="FUN-520"/>
    <n v="49440.44"/>
    <n v="45168.79"/>
    <n v="-8.6399918770949477E-2"/>
    <n v="-4271.6500000000015"/>
    <x v="2"/>
    <s v="Investimento"/>
    <s v="Aguardando rentabilidade"/>
  </r>
  <r>
    <d v="2023-05-19T00:00:00"/>
    <x v="2"/>
    <x v="4"/>
    <x v="3"/>
    <s v="FUN-244"/>
    <n v="8145.82"/>
    <n v="8905.01"/>
    <n v="9.3199947948763975E-2"/>
    <n v="759.19000000000051"/>
    <x v="2"/>
    <s v="Investimento"/>
    <s v="Rendimento estável"/>
  </r>
  <r>
    <d v="2024-04-01T00:00:00"/>
    <x v="4"/>
    <x v="9"/>
    <x v="4"/>
    <s v="IMÓ-580"/>
    <n v="29865.75"/>
    <n v="29352.06"/>
    <n v="-1.7199969865146488E-2"/>
    <n v="-513.68999999999869"/>
    <x v="0"/>
    <s v="Imobiliário"/>
    <s v="Aguardando rentabilidade"/>
  </r>
  <r>
    <d v="2024-06-19T00:00:00"/>
    <x v="4"/>
    <x v="7"/>
    <x v="5"/>
    <s v="ETF-700"/>
    <n v="35794.18"/>
    <n v="40658.61"/>
    <n v="0.13590002620537753"/>
    <n v="4864.43"/>
    <x v="2"/>
    <s v="Bolsa"/>
    <s v="Rendimento estável"/>
  </r>
  <r>
    <d v="2025-02-04T00:00:00"/>
    <x v="3"/>
    <x v="1"/>
    <x v="5"/>
    <s v="ETF-189"/>
    <n v="45037.41"/>
    <n v="50369.84"/>
    <n v="0.11840001456566869"/>
    <n v="5332.429999999993"/>
    <x v="2"/>
    <s v="Bolsa"/>
    <s v="Rendimento estável"/>
  </r>
  <r>
    <d v="2022-04-01T00:00:00"/>
    <x v="0"/>
    <x v="9"/>
    <x v="1"/>
    <s v="TES-452"/>
    <n v="26948.83"/>
    <n v="26735.93"/>
    <n v="-7.9001574465385489E-3"/>
    <n v="-212.90000000000146"/>
    <x v="0"/>
    <s v="Governo"/>
    <s v="Investimento de Longo Prazo"/>
  </r>
  <r>
    <d v="2020-09-23T00:00:00"/>
    <x v="5"/>
    <x v="3"/>
    <x v="1"/>
    <s v="TES-678"/>
    <n v="42246.23"/>
    <n v="38101.870000000003"/>
    <n v="-9.8100114495423621E-2"/>
    <n v="-4144.3600000000006"/>
    <x v="0"/>
    <s v="Governo"/>
    <s v="Investimento de Longo Prazo"/>
  </r>
  <r>
    <d v="2021-03-01T00:00:00"/>
    <x v="1"/>
    <x v="5"/>
    <x v="2"/>
    <s v="CRI-180"/>
    <n v="29149.27"/>
    <n v="32778.35"/>
    <n v="0.12449985883008384"/>
    <n v="3629.0799999999981"/>
    <x v="2"/>
    <s v="Cripto"/>
    <s v="Rendimento estável"/>
  </r>
  <r>
    <d v="2020-06-06T00:00:00"/>
    <x v="5"/>
    <x v="7"/>
    <x v="7"/>
    <s v="AÇÕ-206"/>
    <n v="26218.71"/>
    <n v="25995.85"/>
    <n v="-8.5000368057772703E-3"/>
    <n v="-222.86000000000058"/>
    <x v="0"/>
    <s v="Mercado"/>
    <s v="Aguardando rentabilidade"/>
  </r>
  <r>
    <d v="2021-12-31T00:00:00"/>
    <x v="1"/>
    <x v="11"/>
    <x v="7"/>
    <s v="AÇÕ-167"/>
    <n v="45795.94"/>
    <n v="53654.52"/>
    <n v="0.17159992785386638"/>
    <n v="7858.5799999999945"/>
    <x v="1"/>
    <s v="Mercado"/>
    <s v="Aplicação de Curto Prazo"/>
  </r>
  <r>
    <d v="2023-11-11T00:00:00"/>
    <x v="2"/>
    <x v="8"/>
    <x v="1"/>
    <s v="TES-597"/>
    <n v="14226.94"/>
    <n v="15081.98"/>
    <n v="6.0100063682000417E-2"/>
    <n v="855.03999999999905"/>
    <x v="0"/>
    <s v="Governo"/>
    <s v="Investimento de Longo Prazo"/>
  </r>
  <r>
    <d v="2020-11-24T00:00:00"/>
    <x v="5"/>
    <x v="8"/>
    <x v="6"/>
    <s v="POU-859"/>
    <n v="4124.38"/>
    <n v="4387.5200000000004"/>
    <n v="6.3801104650880944E-2"/>
    <n v="263.14000000000033"/>
    <x v="0"/>
    <s v="Banco"/>
    <s v="Investimento de Longo Prazo"/>
  </r>
  <r>
    <d v="2021-09-03T00:00:00"/>
    <x v="1"/>
    <x v="3"/>
    <x v="1"/>
    <s v="TES-868"/>
    <n v="23733.51"/>
    <n v="26916.17"/>
    <n v="0.13409984448149473"/>
    <n v="3182.66"/>
    <x v="2"/>
    <s v="Governo"/>
    <s v="Rendimento estável"/>
  </r>
  <r>
    <d v="2023-07-02T00:00:00"/>
    <x v="2"/>
    <x v="2"/>
    <x v="1"/>
    <s v="TES-139"/>
    <n v="34169.15"/>
    <n v="32990.31"/>
    <n v="-3.4500126576166038E-2"/>
    <n v="-1178.8400000000038"/>
    <x v="0"/>
    <s v="Governo"/>
    <s v="Investimento de Longo Prazo"/>
  </r>
  <r>
    <d v="2024-11-08T00:00:00"/>
    <x v="4"/>
    <x v="8"/>
    <x v="7"/>
    <s v="AÇÕ-642"/>
    <n v="4164.9399999999996"/>
    <n v="4777.1899999999996"/>
    <n v="0.14700091718007943"/>
    <n v="612.25"/>
    <x v="2"/>
    <s v="Mercado"/>
    <s v="Rendimento estável"/>
  </r>
  <r>
    <d v="2021-12-16T00:00:00"/>
    <x v="1"/>
    <x v="11"/>
    <x v="0"/>
    <s v="REN-484"/>
    <n v="26738.89"/>
    <n v="29557.17"/>
    <n v="0.10540003717431796"/>
    <n v="2818.2799999999988"/>
    <x v="2"/>
    <s v="Banco"/>
    <s v="Rendimento estável"/>
  </r>
  <r>
    <d v="2025-07-30T00:00:00"/>
    <x v="3"/>
    <x v="2"/>
    <x v="4"/>
    <s v="IMÓ-867"/>
    <n v="35866.51"/>
    <n v="34435.440000000002"/>
    <n v="-3.9899895473521109E-2"/>
    <n v="-1431.0699999999997"/>
    <x v="0"/>
    <s v="Imobiliário"/>
    <s v="Aguardando rentabilidade"/>
  </r>
  <r>
    <d v="2021-03-19T00:00:00"/>
    <x v="1"/>
    <x v="5"/>
    <x v="3"/>
    <s v="FUN-721"/>
    <n v="44324.08"/>
    <n v="41908.42"/>
    <n v="-5.4499946755804142E-2"/>
    <n v="-2415.6600000000035"/>
    <x v="2"/>
    <s v="Investimento"/>
    <s v="Aguardando rentabilidade"/>
  </r>
  <r>
    <d v="2022-11-08T00:00:00"/>
    <x v="0"/>
    <x v="8"/>
    <x v="0"/>
    <s v="REN-390"/>
    <n v="27029.42"/>
    <n v="25602.27"/>
    <n v="-5.2799875099058653E-2"/>
    <n v="-1427.1499999999978"/>
    <x v="0"/>
    <s v="Banco"/>
    <s v="Investimento de Longo Prazo"/>
  </r>
  <r>
    <d v="2020-04-08T00:00:00"/>
    <x v="5"/>
    <x v="9"/>
    <x v="6"/>
    <s v="POU-572"/>
    <n v="21140.93"/>
    <n v="19887.27"/>
    <n v="-5.9300134856886608E-2"/>
    <n v="-1253.6599999999999"/>
    <x v="0"/>
    <s v="Banco"/>
    <s v="Investimento de Longo Prazo"/>
  </r>
  <r>
    <d v="2020-09-27T00:00:00"/>
    <x v="5"/>
    <x v="3"/>
    <x v="1"/>
    <s v="TES-337"/>
    <n v="29687.87"/>
    <n v="32083.68"/>
    <n v="8.0699962644676132E-2"/>
    <n v="2395.8100000000013"/>
    <x v="2"/>
    <s v="Governo"/>
    <s v="Rendimento estável"/>
  </r>
  <r>
    <d v="2023-03-04T00:00:00"/>
    <x v="2"/>
    <x v="5"/>
    <x v="1"/>
    <s v="TES-660"/>
    <n v="18129.47"/>
    <n v="16515.95"/>
    <n v="-8.8999843900566339E-2"/>
    <n v="-1613.5200000000004"/>
    <x v="0"/>
    <s v="Governo"/>
    <s v="Investimento de Longo Prazo"/>
  </r>
  <r>
    <d v="2022-01-20T00:00:00"/>
    <x v="0"/>
    <x v="0"/>
    <x v="2"/>
    <s v="CRI-588"/>
    <n v="18304.080000000002"/>
    <n v="17229.63"/>
    <n v="-5.8700027534844726E-2"/>
    <n v="-1074.4500000000007"/>
    <x v="2"/>
    <s v="Cripto"/>
    <s v="Aguardando rentabilidade"/>
  </r>
  <r>
    <d v="2021-12-22T00:00:00"/>
    <x v="1"/>
    <x v="11"/>
    <x v="5"/>
    <s v="ETF-745"/>
    <n v="2058.9299999999998"/>
    <n v="2002.31"/>
    <n v="-2.7499720728727979E-2"/>
    <n v="-56.619999999999891"/>
    <x v="0"/>
    <s v="Bolsa"/>
    <s v="Aguardando rentabilidade"/>
  </r>
  <r>
    <d v="2025-05-23T00:00:00"/>
    <x v="3"/>
    <x v="4"/>
    <x v="6"/>
    <s v="POU-490"/>
    <n v="30521.040000000001"/>
    <n v="35666.89"/>
    <n v="0.1686000870219363"/>
    <n v="5145.8499999999985"/>
    <x v="1"/>
    <s v="Banco"/>
    <s v="Dividendos Recebidos"/>
  </r>
  <r>
    <d v="2020-12-16T00:00:00"/>
    <x v="5"/>
    <x v="11"/>
    <x v="1"/>
    <s v="TES-788"/>
    <n v="19043.87"/>
    <n v="17813.64"/>
    <n v="-6.4599789853637929E-2"/>
    <n v="-1230.2299999999996"/>
    <x v="0"/>
    <s v="Governo"/>
    <s v="Investimento de Longo Prazo"/>
  </r>
  <r>
    <d v="2023-10-27T00:00:00"/>
    <x v="2"/>
    <x v="6"/>
    <x v="5"/>
    <s v="ETF-189"/>
    <n v="35244.17"/>
    <n v="39970.410000000003"/>
    <n v="0.13409990928996215"/>
    <n v="4726.2400000000052"/>
    <x v="2"/>
    <s v="Bolsa"/>
    <s v="Rendimento estável"/>
  </r>
  <r>
    <d v="2023-04-05T00:00:00"/>
    <x v="2"/>
    <x v="9"/>
    <x v="5"/>
    <s v="ETF-970"/>
    <n v="30282.49"/>
    <n v="33129.040000000001"/>
    <n v="9.3999865929122711E-2"/>
    <n v="2846.5499999999993"/>
    <x v="2"/>
    <s v="Bolsa"/>
    <s v="Rendimento estável"/>
  </r>
  <r>
    <d v="2022-05-01T00:00:00"/>
    <x v="0"/>
    <x v="4"/>
    <x v="7"/>
    <s v="AÇÕ-112"/>
    <n v="36968.9"/>
    <n v="44103.9"/>
    <n v="0.19300006221445593"/>
    <n v="7135"/>
    <x v="1"/>
    <s v="Mercado"/>
    <s v="Aplicação de Curto Prazo"/>
  </r>
  <r>
    <d v="2025-03-16T00:00:00"/>
    <x v="3"/>
    <x v="5"/>
    <x v="5"/>
    <s v="ETF-217"/>
    <n v="19645.79"/>
    <n v="22879.49"/>
    <n v="0.16460015097382191"/>
    <n v="3233.7000000000007"/>
    <x v="1"/>
    <s v="Bolsa"/>
    <s v="Aplicação de Curto Prazo"/>
  </r>
  <r>
    <d v="2021-02-17T00:00:00"/>
    <x v="1"/>
    <x v="1"/>
    <x v="2"/>
    <s v="CRI-799"/>
    <n v="3269.3"/>
    <n v="3795.66"/>
    <n v="0.16100082586486392"/>
    <n v="526.35999999999967"/>
    <x v="1"/>
    <s v="Cripto"/>
    <s v="Aplicação de Curto Prazo"/>
  </r>
  <r>
    <d v="2023-08-01T00:00:00"/>
    <x v="2"/>
    <x v="10"/>
    <x v="0"/>
    <s v="REN-882"/>
    <n v="33561.730000000003"/>
    <n v="37417.97"/>
    <n v="0.11489991725694705"/>
    <n v="3856.239999999998"/>
    <x v="2"/>
    <s v="Banco"/>
    <s v="Rendimento estável"/>
  </r>
  <r>
    <d v="2022-01-11T00:00:00"/>
    <x v="0"/>
    <x v="0"/>
    <x v="1"/>
    <s v="TES-429"/>
    <n v="42413.38"/>
    <n v="46268.76"/>
    <n v="9.0900088604115137E-2"/>
    <n v="3855.3800000000047"/>
    <x v="2"/>
    <s v="Governo"/>
    <s v="Rendimento estável"/>
  </r>
  <r>
    <d v="2021-11-05T00:00:00"/>
    <x v="1"/>
    <x v="8"/>
    <x v="4"/>
    <s v="IMÓ-489"/>
    <n v="42803.23"/>
    <n v="44057.36"/>
    <n v="2.9299891620328589E-2"/>
    <n v="1254.1299999999974"/>
    <x v="0"/>
    <s v="Imobiliário"/>
    <s v="Aguardando rentabilidade"/>
  </r>
  <r>
    <d v="2023-01-10T00:00:00"/>
    <x v="2"/>
    <x v="0"/>
    <x v="7"/>
    <s v="AÇÕ-327"/>
    <n v="41384.120000000003"/>
    <n v="43544.37"/>
    <n v="5.219997428965506E-2"/>
    <n v="2160.25"/>
    <x v="0"/>
    <s v="Mercado"/>
    <s v="Aguardando rentabilidade"/>
  </r>
  <r>
    <d v="2020-11-17T00:00:00"/>
    <x v="5"/>
    <x v="8"/>
    <x v="0"/>
    <s v="REN-876"/>
    <n v="874.37"/>
    <n v="902.79"/>
    <n v="3.2503402449763782E-2"/>
    <n v="28.419999999999959"/>
    <x v="0"/>
    <s v="Banco"/>
    <s v="Investimento de Longo Prazo"/>
  </r>
  <r>
    <d v="2021-08-13T00:00:00"/>
    <x v="1"/>
    <x v="10"/>
    <x v="1"/>
    <s v="TES-470"/>
    <n v="33638.18"/>
    <n v="32585.3"/>
    <n v="-3.1300147629865854E-2"/>
    <n v="-1052.880000000001"/>
    <x v="0"/>
    <s v="Governo"/>
    <s v="Investimento de Longo Prazo"/>
  </r>
  <r>
    <d v="2024-08-16T00:00:00"/>
    <x v="4"/>
    <x v="10"/>
    <x v="3"/>
    <s v="FUN-569"/>
    <n v="38167.22"/>
    <n v="41880.89"/>
    <n v="9.7299986742550235E-2"/>
    <n v="3713.6699999999983"/>
    <x v="2"/>
    <s v="Investimento"/>
    <s v="Rendimento estável"/>
  </r>
  <r>
    <d v="2024-12-05T00:00:00"/>
    <x v="4"/>
    <x v="11"/>
    <x v="1"/>
    <s v="TES-281"/>
    <n v="41195.550000000003"/>
    <n v="43514.86"/>
    <n v="5.6300012986839537E-2"/>
    <n v="2319.3099999999977"/>
    <x v="0"/>
    <s v="Governo"/>
    <s v="Investimento de Longo Prazo"/>
  </r>
  <r>
    <d v="2023-11-29T00:00:00"/>
    <x v="2"/>
    <x v="8"/>
    <x v="3"/>
    <s v="FUN-730"/>
    <n v="13753.79"/>
    <n v="15618.8"/>
    <n v="0.13559971469682161"/>
    <n v="1865.0099999999984"/>
    <x v="2"/>
    <s v="Investimento"/>
    <s v="Rendimento estável"/>
  </r>
  <r>
    <d v="2021-02-18T00:00:00"/>
    <x v="1"/>
    <x v="1"/>
    <x v="2"/>
    <s v="CRI-161"/>
    <n v="26543.26"/>
    <n v="29993.88"/>
    <n v="0.12999985683747975"/>
    <n v="3450.6200000000026"/>
    <x v="2"/>
    <s v="Cripto"/>
    <s v="Rendimento estável"/>
  </r>
  <r>
    <d v="2023-12-02T00:00:00"/>
    <x v="2"/>
    <x v="11"/>
    <x v="4"/>
    <s v="IMÓ-278"/>
    <n v="1741.67"/>
    <n v="1864.11"/>
    <n v="7.0300343922786654E-2"/>
    <n v="122.43999999999983"/>
    <x v="2"/>
    <s v="Imobiliário"/>
    <s v="Rendimento estável"/>
  </r>
  <r>
    <d v="2022-02-22T00:00:00"/>
    <x v="0"/>
    <x v="1"/>
    <x v="5"/>
    <s v="ETF-438"/>
    <n v="4988.3999999999996"/>
    <n v="5037.79"/>
    <n v="9.9009702509823445E-3"/>
    <n v="49.390000000000327"/>
    <x v="0"/>
    <s v="Bolsa"/>
    <s v="Aguardando rentabilidade"/>
  </r>
  <r>
    <d v="2022-11-15T00:00:00"/>
    <x v="0"/>
    <x v="8"/>
    <x v="4"/>
    <s v="IMÓ-542"/>
    <n v="43535.02"/>
    <n v="42860.23"/>
    <n v="-1.5499935454261734E-2"/>
    <n v="-674.7899999999936"/>
    <x v="0"/>
    <s v="Imobiliário"/>
    <s v="Aguardando rentabilidade"/>
  </r>
  <r>
    <d v="2022-10-12T00:00:00"/>
    <x v="0"/>
    <x v="6"/>
    <x v="7"/>
    <s v="AÇÕ-290"/>
    <n v="41770.74"/>
    <n v="46102.37"/>
    <n v="0.10370010203314581"/>
    <n v="4331.6300000000047"/>
    <x v="2"/>
    <s v="Mercado"/>
    <s v="Rendimento estável"/>
  </r>
  <r>
    <d v="2024-05-05T00:00:00"/>
    <x v="4"/>
    <x v="4"/>
    <x v="0"/>
    <s v="REN-560"/>
    <n v="11169.17"/>
    <n v="13217.6"/>
    <n v="0.18340037800481149"/>
    <n v="2048.4300000000003"/>
    <x v="1"/>
    <s v="Banco"/>
    <s v="Dividendos Recebidos"/>
  </r>
  <r>
    <d v="2023-03-31T00:00:00"/>
    <x v="2"/>
    <x v="5"/>
    <x v="4"/>
    <s v="IMÓ-701"/>
    <n v="49118.559999999998"/>
    <n v="57242.77"/>
    <n v="0.16540000358316692"/>
    <n v="8124.2099999999991"/>
    <x v="1"/>
    <s v="Imobiliário"/>
    <s v="Aplicação de Curto Prazo"/>
  </r>
  <r>
    <d v="2023-10-30T00:00:00"/>
    <x v="2"/>
    <x v="6"/>
    <x v="0"/>
    <s v="REN-768"/>
    <n v="25418.53"/>
    <n v="24249.279999999999"/>
    <n v="-4.5999906367520077E-2"/>
    <n v="-1169.25"/>
    <x v="0"/>
    <s v="Banco"/>
    <s v="Investimento de Longo Prazo"/>
  </r>
  <r>
    <d v="2022-01-23T00:00:00"/>
    <x v="0"/>
    <x v="0"/>
    <x v="7"/>
    <s v="AÇÕ-675"/>
    <n v="4788.51"/>
    <n v="5579.09"/>
    <n v="0.16509937329148314"/>
    <n v="790.57999999999993"/>
    <x v="1"/>
    <s v="Mercado"/>
    <s v="Aplicação de Curto Prazo"/>
  </r>
  <r>
    <d v="2020-02-14T00:00:00"/>
    <x v="5"/>
    <x v="1"/>
    <x v="3"/>
    <s v="FUN-158"/>
    <n v="38977.449999999997"/>
    <n v="44484.959999999999"/>
    <n v="0.14129990545815599"/>
    <n v="5507.510000000002"/>
    <x v="2"/>
    <s v="Investimento"/>
    <s v="Rendimento estável"/>
  </r>
  <r>
    <d v="2023-11-17T00:00:00"/>
    <x v="2"/>
    <x v="8"/>
    <x v="5"/>
    <s v="ETF-871"/>
    <n v="35909.35"/>
    <n v="39353.06"/>
    <n v="9.5900092872747603E-2"/>
    <n v="3443.7099999999991"/>
    <x v="2"/>
    <s v="Bolsa"/>
    <s v="Rendimento estável"/>
  </r>
  <r>
    <d v="2020-03-04T00:00:00"/>
    <x v="5"/>
    <x v="5"/>
    <x v="6"/>
    <s v="POU-861"/>
    <n v="19324.28"/>
    <n v="19847.97"/>
    <n v="2.7100104117721454E-2"/>
    <n v="523.69000000000233"/>
    <x v="0"/>
    <s v="Banco"/>
    <s v="Investimento de Longo Prazo"/>
  </r>
  <r>
    <d v="2023-09-04T00:00:00"/>
    <x v="2"/>
    <x v="3"/>
    <x v="5"/>
    <s v="ETF-988"/>
    <n v="9668.76"/>
    <n v="10216.98"/>
    <n v="5.6700135281049412E-2"/>
    <n v="548.21999999999935"/>
    <x v="0"/>
    <s v="Bolsa"/>
    <s v="Aguardando rentabilidade"/>
  </r>
  <r>
    <d v="2021-03-29T00:00:00"/>
    <x v="1"/>
    <x v="5"/>
    <x v="3"/>
    <s v="FUN-398"/>
    <n v="22212.95"/>
    <n v="24134.37"/>
    <n v="8.6499992121712707E-2"/>
    <n v="1921.4199999999983"/>
    <x v="2"/>
    <s v="Investimento"/>
    <s v="Rendimento estável"/>
  </r>
  <r>
    <d v="2022-03-31T00:00:00"/>
    <x v="0"/>
    <x v="5"/>
    <x v="4"/>
    <s v="IMÓ-412"/>
    <n v="18001.080000000002"/>
    <n v="16249.57"/>
    <n v="-9.7300273094725526E-2"/>
    <n v="-1751.510000000002"/>
    <x v="2"/>
    <s v="Imobiliário"/>
    <s v="Aguardando rentabilidade"/>
  </r>
  <r>
    <d v="2024-04-17T00:00:00"/>
    <x v="4"/>
    <x v="9"/>
    <x v="6"/>
    <s v="POU-498"/>
    <n v="37220.86"/>
    <n v="42014.91"/>
    <n v="0.12880008683302865"/>
    <n v="4794.0500000000029"/>
    <x v="2"/>
    <s v="Banco"/>
    <s v="Rendimento estável"/>
  </r>
  <r>
    <d v="2020-01-28T00:00:00"/>
    <x v="5"/>
    <x v="0"/>
    <x v="0"/>
    <s v="REN-953"/>
    <n v="7012.65"/>
    <n v="6593.99"/>
    <n v="-5.9700683764340137E-2"/>
    <n v="-418.65999999999985"/>
    <x v="0"/>
    <s v="Banco"/>
    <s v="Investimento de Longo Prazo"/>
  </r>
  <r>
    <d v="2023-03-30T00:00:00"/>
    <x v="2"/>
    <x v="5"/>
    <x v="3"/>
    <s v="FUN-900"/>
    <n v="41993.19"/>
    <n v="40145.49"/>
    <n v="-4.3999991427181508E-2"/>
    <n v="-1847.7000000000044"/>
    <x v="0"/>
    <s v="Investimento"/>
    <s v="Aguardando rentabilidade"/>
  </r>
  <r>
    <d v="2025-07-04T00:00:00"/>
    <x v="3"/>
    <x v="2"/>
    <x v="5"/>
    <s v="ETF-816"/>
    <n v="15947.08"/>
    <n v="16856.060000000001"/>
    <n v="5.6999776761639205E-2"/>
    <n v="908.98000000000138"/>
    <x v="0"/>
    <s v="Bolsa"/>
    <s v="Aguardando rentabilidade"/>
  </r>
  <r>
    <d v="2023-06-27T00:00:00"/>
    <x v="2"/>
    <x v="7"/>
    <x v="7"/>
    <s v="AÇÕ-814"/>
    <n v="3040.14"/>
    <n v="2970.82"/>
    <n v="-2.2801581506114756E-2"/>
    <n v="-69.319999999999709"/>
    <x v="0"/>
    <s v="Mercado"/>
    <s v="Aguardando rentabilidade"/>
  </r>
  <r>
    <d v="2024-10-06T00:00:00"/>
    <x v="4"/>
    <x v="6"/>
    <x v="4"/>
    <s v="IMÓ-458"/>
    <n v="19685.66"/>
    <n v="19140.37"/>
    <n v="-2.7699858678855618E-2"/>
    <n v="-545.29000000000087"/>
    <x v="0"/>
    <s v="Imobiliário"/>
    <s v="Aguardando rentabilidade"/>
  </r>
  <r>
    <d v="2022-01-22T00:00:00"/>
    <x v="0"/>
    <x v="0"/>
    <x v="0"/>
    <s v="REN-687"/>
    <n v="15200.89"/>
    <n v="16816.740000000002"/>
    <n v="0.10629969692564069"/>
    <n v="1615.8500000000022"/>
    <x v="2"/>
    <s v="Banco"/>
    <s v="Rendimento estável"/>
  </r>
  <r>
    <d v="2020-05-03T00:00:00"/>
    <x v="5"/>
    <x v="4"/>
    <x v="4"/>
    <s v="IMÓ-925"/>
    <n v="7929.13"/>
    <n v="9125.64"/>
    <n v="0.15090054016014359"/>
    <n v="1196.5099999999993"/>
    <x v="1"/>
    <s v="Imobiliário"/>
    <s v="Aplicação de Curto Prazo"/>
  </r>
  <r>
    <d v="2023-06-30T00:00:00"/>
    <x v="2"/>
    <x v="7"/>
    <x v="1"/>
    <s v="TES-873"/>
    <n v="40145.35"/>
    <n v="37704.51"/>
    <n v="-6.0800067753799543E-2"/>
    <n v="-2440.8399999999965"/>
    <x v="0"/>
    <s v="Governo"/>
    <s v="Investimento de Longo Prazo"/>
  </r>
  <r>
    <d v="2022-01-17T00:00:00"/>
    <x v="0"/>
    <x v="0"/>
    <x v="1"/>
    <s v="TES-271"/>
    <n v="40745.410000000003"/>
    <n v="41495.129999999997"/>
    <n v="1.8400109362011422E-2"/>
    <n v="749.71999999999389"/>
    <x v="0"/>
    <s v="Governo"/>
    <s v="Investimento de Longo Prazo"/>
  </r>
  <r>
    <d v="2021-06-30T00:00:00"/>
    <x v="1"/>
    <x v="7"/>
    <x v="0"/>
    <s v="REN-517"/>
    <n v="28955.51"/>
    <n v="28057.89"/>
    <n v="-3.0999972026049587E-2"/>
    <n v="-897.61999999999898"/>
    <x v="0"/>
    <s v="Banco"/>
    <s v="Investimento de Longo Prazo"/>
  </r>
  <r>
    <d v="2022-10-22T00:00:00"/>
    <x v="0"/>
    <x v="6"/>
    <x v="5"/>
    <s v="ETF-471"/>
    <n v="6657.78"/>
    <n v="6749.66"/>
    <n v="1.3800395927771736E-2"/>
    <n v="91.880000000000109"/>
    <x v="0"/>
    <s v="Bolsa"/>
    <s v="Aguardando rentabilidade"/>
  </r>
  <r>
    <d v="2022-04-30T00:00:00"/>
    <x v="0"/>
    <x v="9"/>
    <x v="7"/>
    <s v="AÇÕ-211"/>
    <n v="17841.03"/>
    <n v="18700.97"/>
    <n v="4.8200131943054988E-2"/>
    <n v="859.94000000000233"/>
    <x v="0"/>
    <s v="Mercado"/>
    <s v="Aguardando rentabilidade"/>
  </r>
  <r>
    <d v="2024-07-11T00:00:00"/>
    <x v="4"/>
    <x v="2"/>
    <x v="3"/>
    <s v="FUN-813"/>
    <n v="42217.36"/>
    <n v="49343.65"/>
    <n v="0.16879999128320675"/>
    <n v="7126.2900000000009"/>
    <x v="1"/>
    <s v="Investimento"/>
    <s v="Aplicação de Curto Prazo"/>
  </r>
  <r>
    <d v="2025-05-09T00:00:00"/>
    <x v="3"/>
    <x v="4"/>
    <x v="0"/>
    <s v="REN-657"/>
    <n v="27015.29"/>
    <n v="28236.38"/>
    <n v="4.5199958986188934E-2"/>
    <n v="1221.0900000000001"/>
    <x v="0"/>
    <s v="Banco"/>
    <s v="Investimento de Longo Prazo"/>
  </r>
  <r>
    <d v="2022-07-12T00:00:00"/>
    <x v="0"/>
    <x v="2"/>
    <x v="7"/>
    <s v="AÇÕ-573"/>
    <n v="49847.24"/>
    <n v="50570.02"/>
    <n v="1.4499900094769516E-2"/>
    <n v="722.77999999999884"/>
    <x v="0"/>
    <s v="Mercado"/>
    <s v="Aguardando rentabilidade"/>
  </r>
  <r>
    <d v="2021-06-13T00:00:00"/>
    <x v="1"/>
    <x v="7"/>
    <x v="6"/>
    <s v="POU-242"/>
    <n v="14047.8"/>
    <n v="14980.57"/>
    <n v="6.6399720952747085E-2"/>
    <n v="932.77000000000044"/>
    <x v="0"/>
    <s v="Banco"/>
    <s v="Investimento de Longo Prazo"/>
  </r>
  <r>
    <d v="2022-02-02T00:00:00"/>
    <x v="0"/>
    <x v="1"/>
    <x v="1"/>
    <s v="TES-614"/>
    <n v="45177.32"/>
    <n v="52861.98"/>
    <n v="0.17009995280817905"/>
    <n v="7684.6600000000035"/>
    <x v="1"/>
    <s v="Governo"/>
    <s v="Dividendos Recebidos"/>
  </r>
  <r>
    <d v="2021-05-27T00:00:00"/>
    <x v="1"/>
    <x v="4"/>
    <x v="1"/>
    <s v="TES-469"/>
    <n v="35355.79"/>
    <n v="36978.620000000003"/>
    <n v="4.589997847594416E-2"/>
    <n v="1622.8300000000017"/>
    <x v="0"/>
    <s v="Governo"/>
    <s v="Investimento de Longo Prazo"/>
  </r>
  <r>
    <d v="2020-09-23T00:00:00"/>
    <x v="5"/>
    <x v="3"/>
    <x v="0"/>
    <s v="REN-280"/>
    <n v="3835.44"/>
    <n v="4267.6899999999996"/>
    <n v="0.11269893415097082"/>
    <n v="432.24999999999955"/>
    <x v="2"/>
    <s v="Banco"/>
    <s v="Rendimento estável"/>
  </r>
  <r>
    <d v="2021-08-06T00:00:00"/>
    <x v="1"/>
    <x v="10"/>
    <x v="2"/>
    <s v="CRI-983"/>
    <n v="19471.39"/>
    <n v="21391.27"/>
    <n v="9.8600048584102165E-2"/>
    <n v="1919.880000000001"/>
    <x v="2"/>
    <s v="Cripto"/>
    <s v="Rendimento estável"/>
  </r>
  <r>
    <d v="2024-04-14T00:00:00"/>
    <x v="4"/>
    <x v="9"/>
    <x v="2"/>
    <s v="CRI-707"/>
    <n v="29537.56"/>
    <n v="27428.58"/>
    <n v="-7.1399939602323256E-2"/>
    <n v="-2108.9799999999996"/>
    <x v="2"/>
    <s v="Cripto"/>
    <s v="Aguardando rentabilidade"/>
  </r>
  <r>
    <d v="2020-03-02T00:00:00"/>
    <x v="5"/>
    <x v="5"/>
    <x v="7"/>
    <s v="AÇÕ-811"/>
    <n v="21915.89"/>
    <n v="25645.97"/>
    <n v="0.17019979567336768"/>
    <n v="3730.0800000000017"/>
    <x v="1"/>
    <s v="Mercado"/>
    <s v="Aplicação de Curto Prazo"/>
  </r>
  <r>
    <d v="2021-07-13T00:00:00"/>
    <x v="1"/>
    <x v="2"/>
    <x v="6"/>
    <s v="POU-316"/>
    <n v="7671.59"/>
    <n v="7769.02"/>
    <n v="1.2700105193317199E-2"/>
    <n v="97.430000000000291"/>
    <x v="0"/>
    <s v="Banco"/>
    <s v="Investimento de Longo Prazo"/>
  </r>
  <r>
    <d v="2022-05-16T00:00:00"/>
    <x v="0"/>
    <x v="4"/>
    <x v="3"/>
    <s v="FUN-722"/>
    <n v="9910.26"/>
    <n v="10288.83"/>
    <n v="3.8199805050523367E-2"/>
    <n v="378.56999999999971"/>
    <x v="0"/>
    <s v="Investimento"/>
    <s v="Aguardando rentabilidade"/>
  </r>
  <r>
    <d v="2024-09-13T00:00:00"/>
    <x v="4"/>
    <x v="3"/>
    <x v="6"/>
    <s v="POU-605"/>
    <n v="49112.43"/>
    <n v="47432.78"/>
    <n v="-3.4200099648907648E-2"/>
    <n v="-1679.6500000000015"/>
    <x v="0"/>
    <s v="Banco"/>
    <s v="Investimento de Longo Prazo"/>
  </r>
  <r>
    <d v="2022-06-15T00:00:00"/>
    <x v="0"/>
    <x v="7"/>
    <x v="4"/>
    <s v="IMÓ-206"/>
    <n v="35959.5"/>
    <n v="37444.629999999997"/>
    <n v="4.1300073694016809E-2"/>
    <n v="1485.1299999999974"/>
    <x v="0"/>
    <s v="Imobiliário"/>
    <s v="Aguardando rentabilidade"/>
  </r>
  <r>
    <d v="2023-05-15T00:00:00"/>
    <x v="2"/>
    <x v="4"/>
    <x v="5"/>
    <s v="ETF-637"/>
    <n v="1635.04"/>
    <n v="1882.75"/>
    <n v="0.15150088071239851"/>
    <n v="247.71000000000004"/>
    <x v="1"/>
    <s v="Bolsa"/>
    <s v="Aplicação de Curto Prazo"/>
  </r>
  <r>
    <d v="2022-02-14T00:00:00"/>
    <x v="0"/>
    <x v="1"/>
    <x v="7"/>
    <s v="AÇÕ-833"/>
    <n v="12357.44"/>
    <n v="12605.82"/>
    <n v="2.0099632286298713E-2"/>
    <n v="248.3799999999992"/>
    <x v="0"/>
    <s v="Mercado"/>
    <s v="Aguardando rentabilidade"/>
  </r>
  <r>
    <d v="2020-12-15T00:00:00"/>
    <x v="5"/>
    <x v="11"/>
    <x v="3"/>
    <s v="FUN-694"/>
    <n v="37514.660000000003"/>
    <n v="40530.839999999997"/>
    <n v="8.0400035612744267E-2"/>
    <n v="3016.179999999993"/>
    <x v="2"/>
    <s v="Investimento"/>
    <s v="Rendimento estável"/>
  </r>
  <r>
    <d v="2024-06-27T00:00:00"/>
    <x v="4"/>
    <x v="7"/>
    <x v="6"/>
    <s v="POU-878"/>
    <n v="45482.13"/>
    <n v="48056.42"/>
    <n v="5.6600031704759669E-2"/>
    <n v="2574.2900000000009"/>
    <x v="0"/>
    <s v="Banco"/>
    <s v="Investimento de Longo Prazo"/>
  </r>
  <r>
    <d v="2023-11-14T00:00:00"/>
    <x v="2"/>
    <x v="8"/>
    <x v="4"/>
    <s v="IMÓ-881"/>
    <n v="27468.48"/>
    <n v="27490.45"/>
    <n v="7.9982583674091776E-4"/>
    <n v="21.970000000001164"/>
    <x v="0"/>
    <s v="Imobiliário"/>
    <s v="Aguardando rentabilidade"/>
  </r>
  <r>
    <d v="2021-11-06T00:00:00"/>
    <x v="1"/>
    <x v="8"/>
    <x v="2"/>
    <s v="CRI-511"/>
    <n v="30676.25"/>
    <n v="29522.82"/>
    <n v="-3.7600097795525866E-2"/>
    <n v="-1153.4300000000003"/>
    <x v="0"/>
    <s v="Cripto"/>
    <s v="Aguardando rentabilidade"/>
  </r>
  <r>
    <d v="2025-03-02T00:00:00"/>
    <x v="3"/>
    <x v="5"/>
    <x v="0"/>
    <s v="REN-661"/>
    <n v="44643.98"/>
    <n v="52153.1"/>
    <n v="0.16820005743215535"/>
    <n v="7509.1199999999953"/>
    <x v="1"/>
    <s v="Banco"/>
    <s v="Dividendos Recebidos"/>
  </r>
  <r>
    <d v="2023-01-25T00:00:00"/>
    <x v="2"/>
    <x v="0"/>
    <x v="1"/>
    <s v="TES-537"/>
    <n v="39927.519999999997"/>
    <n v="38374.339999999997"/>
    <n v="-3.889998677603819E-2"/>
    <n v="-1553.1800000000003"/>
    <x v="0"/>
    <s v="Governo"/>
    <s v="Investimento de Longo Prazo"/>
  </r>
  <r>
    <d v="2024-09-03T00:00:00"/>
    <x v="4"/>
    <x v="3"/>
    <x v="3"/>
    <s v="FUN-620"/>
    <n v="46117.42"/>
    <n v="49650.01"/>
    <n v="7.6599905198512924E-2"/>
    <n v="3532.5900000000038"/>
    <x v="2"/>
    <s v="Investimento"/>
    <s v="Rendimento estável"/>
  </r>
  <r>
    <d v="2023-10-29T00:00:00"/>
    <x v="2"/>
    <x v="6"/>
    <x v="2"/>
    <s v="CRI-345"/>
    <n v="4111.95"/>
    <n v="4563.8500000000004"/>
    <n v="0.10989919624509066"/>
    <n v="451.90000000000055"/>
    <x v="2"/>
    <s v="Cripto"/>
    <s v="Rendimento estável"/>
  </r>
  <r>
    <d v="2024-04-19T00:00:00"/>
    <x v="4"/>
    <x v="9"/>
    <x v="6"/>
    <s v="POU-114"/>
    <n v="30651.87"/>
    <n v="28552.22"/>
    <n v="-6.8499899027367597E-2"/>
    <n v="-2099.6499999999978"/>
    <x v="0"/>
    <s v="Banco"/>
    <s v="Investimento de Longo Prazo"/>
  </r>
  <r>
    <d v="2023-12-17T00:00:00"/>
    <x v="2"/>
    <x v="11"/>
    <x v="6"/>
    <s v="POU-625"/>
    <n v="16050.46"/>
    <n v="18928.310000000001"/>
    <n v="0.17930015712945313"/>
    <n v="2877.8500000000022"/>
    <x v="1"/>
    <s v="Banco"/>
    <s v="Dividendos Recebidos"/>
  </r>
  <r>
    <d v="2023-09-22T00:00:00"/>
    <x v="2"/>
    <x v="3"/>
    <x v="1"/>
    <s v="TES-234"/>
    <n v="19859.79"/>
    <n v="20141.8"/>
    <n v="1.4200049446645628E-2"/>
    <n v="282.0099999999984"/>
    <x v="0"/>
    <s v="Governo"/>
    <s v="Investimento de Longo Prazo"/>
  </r>
  <r>
    <d v="2023-04-28T00:00:00"/>
    <x v="2"/>
    <x v="9"/>
    <x v="6"/>
    <s v="POU-472"/>
    <n v="24624.97"/>
    <n v="23809.88"/>
    <n v="-3.3100141847888551E-2"/>
    <n v="-815.09000000000015"/>
    <x v="0"/>
    <s v="Banco"/>
    <s v="Investimento de Longo Prazo"/>
  </r>
  <r>
    <d v="2023-04-04T00:00:00"/>
    <x v="2"/>
    <x v="9"/>
    <x v="5"/>
    <s v="ETF-268"/>
    <n v="1634.71"/>
    <n v="1794.91"/>
    <n v="9.7999033467709898E-2"/>
    <n v="160.20000000000005"/>
    <x v="2"/>
    <s v="Bolsa"/>
    <s v="Rendimento estável"/>
  </r>
  <r>
    <d v="2023-03-03T00:00:00"/>
    <x v="2"/>
    <x v="5"/>
    <x v="0"/>
    <s v="REN-877"/>
    <n v="41638.730000000003"/>
    <n v="41672.04"/>
    <n v="7.9997636815526483E-4"/>
    <n v="33.309999999997672"/>
    <x v="0"/>
    <s v="Banco"/>
    <s v="Investimento de Longo Prazo"/>
  </r>
  <r>
    <d v="2022-02-11T00:00:00"/>
    <x v="0"/>
    <x v="1"/>
    <x v="7"/>
    <s v="AÇÕ-785"/>
    <n v="3171.49"/>
    <n v="3308.82"/>
    <n v="4.3301413531179472E-2"/>
    <n v="137.33000000000038"/>
    <x v="0"/>
    <s v="Mercado"/>
    <s v="Aguardando rentabilidade"/>
  </r>
  <r>
    <d v="2022-07-24T00:00:00"/>
    <x v="0"/>
    <x v="2"/>
    <x v="4"/>
    <s v="IMÓ-578"/>
    <n v="5812.72"/>
    <n v="6263.79"/>
    <n v="7.7600503722869793E-2"/>
    <n v="451.06999999999971"/>
    <x v="2"/>
    <s v="Imobiliário"/>
    <s v="Rendimento estável"/>
  </r>
  <r>
    <d v="2023-10-18T00:00:00"/>
    <x v="2"/>
    <x v="6"/>
    <x v="2"/>
    <s v="CRI-911"/>
    <n v="37140.699999999997"/>
    <n v="37103.56"/>
    <n v="-9.99981152751548E-4"/>
    <n v="-37.139999999999418"/>
    <x v="0"/>
    <s v="Cripto"/>
    <s v="Aguardando rentabilidade"/>
  </r>
  <r>
    <d v="2020-08-19T00:00:00"/>
    <x v="5"/>
    <x v="10"/>
    <x v="1"/>
    <s v="TES-967"/>
    <n v="31032.91"/>
    <n v="28243.05"/>
    <n v="-8.990004482338268E-2"/>
    <n v="-2789.8600000000006"/>
    <x v="0"/>
    <s v="Governo"/>
    <s v="Investimento de Longo Prazo"/>
  </r>
  <r>
    <d v="2021-11-02T00:00:00"/>
    <x v="1"/>
    <x v="8"/>
    <x v="6"/>
    <s v="POU-728"/>
    <n v="5819.21"/>
    <n v="6509.37"/>
    <n v="0.1186002911048063"/>
    <n v="690.15999999999985"/>
    <x v="2"/>
    <s v="Banco"/>
    <s v="Rendimento estável"/>
  </r>
  <r>
    <d v="2022-02-22T00:00:00"/>
    <x v="0"/>
    <x v="1"/>
    <x v="7"/>
    <s v="AÇÕ-694"/>
    <n v="1697.16"/>
    <n v="1784.22"/>
    <n v="5.1297461641801566E-2"/>
    <n v="87.059999999999945"/>
    <x v="0"/>
    <s v="Mercado"/>
    <s v="Aguardando rentabilidade"/>
  </r>
  <r>
    <d v="2024-04-01T00:00:00"/>
    <x v="4"/>
    <x v="9"/>
    <x v="0"/>
    <s v="REN-451"/>
    <n v="4890.84"/>
    <n v="4404.2"/>
    <n v="-9.9500290338673997E-2"/>
    <n v="-486.64000000000033"/>
    <x v="0"/>
    <s v="Banco"/>
    <s v="Investimento de Longo Prazo"/>
  </r>
  <r>
    <d v="2023-07-29T00:00:00"/>
    <x v="2"/>
    <x v="2"/>
    <x v="3"/>
    <s v="FUN-945"/>
    <n v="13870.51"/>
    <n v="14254.72"/>
    <n v="2.769977455767662E-2"/>
    <n v="384.20999999999913"/>
    <x v="0"/>
    <s v="Investimento"/>
    <s v="Aguardando rentabilidade"/>
  </r>
  <r>
    <d v="2024-10-17T00:00:00"/>
    <x v="4"/>
    <x v="6"/>
    <x v="3"/>
    <s v="FUN-307"/>
    <n v="49481.19"/>
    <n v="48927"/>
    <n v="-1.1200013580918371E-2"/>
    <n v="-554.19000000000233"/>
    <x v="0"/>
    <s v="Investimento"/>
    <s v="Aguardando rentabilidade"/>
  </r>
  <r>
    <d v="2021-09-30T00:00:00"/>
    <x v="1"/>
    <x v="3"/>
    <x v="0"/>
    <s v="REN-755"/>
    <n v="38329.21"/>
    <n v="35730.49"/>
    <n v="-6.7799988572683892E-2"/>
    <n v="-2598.7200000000012"/>
    <x v="0"/>
    <s v="Banco"/>
    <s v="Investimento de Longo Prazo"/>
  </r>
  <r>
    <d v="2021-11-21T00:00:00"/>
    <x v="1"/>
    <x v="8"/>
    <x v="2"/>
    <s v="CRI-358"/>
    <n v="15072.9"/>
    <n v="16393.29"/>
    <n v="8.7600262723165498E-2"/>
    <n v="1320.3900000000012"/>
    <x v="2"/>
    <s v="Cripto"/>
    <s v="Rendimento estável"/>
  </r>
  <r>
    <d v="2022-07-13T00:00:00"/>
    <x v="0"/>
    <x v="2"/>
    <x v="5"/>
    <s v="ETF-339"/>
    <n v="44581.96"/>
    <n v="40672.120000000003"/>
    <n v="-8.7700047283699428E-2"/>
    <n v="-3909.8399999999965"/>
    <x v="2"/>
    <s v="Bolsa"/>
    <s v="Aguardando rentabilidade"/>
  </r>
  <r>
    <d v="2021-11-22T00:00:00"/>
    <x v="1"/>
    <x v="8"/>
    <x v="6"/>
    <s v="POU-246"/>
    <n v="14497.76"/>
    <n v="14663.03"/>
    <n v="1.1399692090364335E-2"/>
    <n v="165.27000000000044"/>
    <x v="0"/>
    <s v="Banco"/>
    <s v="Investimento de Longo Prazo"/>
  </r>
  <r>
    <d v="2024-06-11T00:00:00"/>
    <x v="4"/>
    <x v="7"/>
    <x v="5"/>
    <s v="ETF-704"/>
    <n v="18647.5"/>
    <n v="19880.099999999999"/>
    <n v="6.610001340662279E-2"/>
    <n v="1232.5999999999985"/>
    <x v="0"/>
    <s v="Bolsa"/>
    <s v="Aguardando rentabilidade"/>
  </r>
  <r>
    <d v="2023-01-19T00:00:00"/>
    <x v="2"/>
    <x v="0"/>
    <x v="3"/>
    <s v="FUN-815"/>
    <n v="43782.080000000002"/>
    <n v="52420.28"/>
    <n v="0.19729989986770835"/>
    <n v="8638.1999999999971"/>
    <x v="1"/>
    <s v="Investimento"/>
    <s v="Aplicação de Curto Prazo"/>
  </r>
  <r>
    <d v="2021-04-01T00:00:00"/>
    <x v="1"/>
    <x v="9"/>
    <x v="3"/>
    <s v="FUN-534"/>
    <n v="30557.32"/>
    <n v="33805.56"/>
    <n v="0.10629989802770655"/>
    <n v="3248.239999999998"/>
    <x v="2"/>
    <s v="Investimento"/>
    <s v="Rendimento estável"/>
  </r>
  <r>
    <d v="2020-02-08T00:00:00"/>
    <x v="5"/>
    <x v="1"/>
    <x v="3"/>
    <s v="FUN-187"/>
    <n v="47891.37"/>
    <n v="46071.5"/>
    <n v="-3.79999569859873E-2"/>
    <n v="-1819.8700000000026"/>
    <x v="0"/>
    <s v="Investimento"/>
    <s v="Aguardando rentabilidade"/>
  </r>
  <r>
    <d v="2025-08-01T00:00:00"/>
    <x v="3"/>
    <x v="10"/>
    <x v="7"/>
    <s v="AÇÕ-476"/>
    <n v="17105.21"/>
    <n v="18470.21"/>
    <n v="7.9800247994616852E-2"/>
    <n v="1365"/>
    <x v="2"/>
    <s v="Mercado"/>
    <s v="Rendimento estável"/>
  </r>
  <r>
    <d v="2025-08-09T00:00:00"/>
    <x v="3"/>
    <x v="10"/>
    <x v="3"/>
    <s v="FUN-593"/>
    <n v="12808.77"/>
    <n v="14226.7"/>
    <n v="0.11069993449800412"/>
    <n v="1417.9300000000003"/>
    <x v="2"/>
    <s v="Investimento"/>
    <s v="Rendimento estável"/>
  </r>
  <r>
    <d v="2020-11-15T00:00:00"/>
    <x v="5"/>
    <x v="8"/>
    <x v="6"/>
    <s v="POU-492"/>
    <n v="45726.95"/>
    <n v="50295.07"/>
    <n v="9.9899949592089629E-2"/>
    <n v="4568.1200000000026"/>
    <x v="2"/>
    <s v="Banco"/>
    <s v="Rendimento estável"/>
  </r>
  <r>
    <d v="2023-08-17T00:00:00"/>
    <x v="2"/>
    <x v="10"/>
    <x v="7"/>
    <s v="AÇÕ-331"/>
    <n v="29892.19"/>
    <n v="32702.06"/>
    <n v="9.4000138497714714E-2"/>
    <n v="2809.8700000000026"/>
    <x v="2"/>
    <s v="Mercado"/>
    <s v="Rendimento estável"/>
  </r>
  <r>
    <d v="2023-02-22T00:00:00"/>
    <x v="2"/>
    <x v="1"/>
    <x v="7"/>
    <s v="AÇÕ-355"/>
    <n v="31015.4"/>
    <n v="33251.61"/>
    <n v="7.2099989037703816E-2"/>
    <n v="2236.2099999999991"/>
    <x v="2"/>
    <s v="Mercado"/>
    <s v="Rendimento estável"/>
  </r>
  <r>
    <d v="2021-04-29T00:00:00"/>
    <x v="1"/>
    <x v="9"/>
    <x v="0"/>
    <s v="REN-236"/>
    <n v="16373.28"/>
    <n v="14832.55"/>
    <n v="-9.4100265798911481E-2"/>
    <n v="-1540.7300000000014"/>
    <x v="0"/>
    <s v="Banco"/>
    <s v="Investimento de Longo Prazo"/>
  </r>
  <r>
    <d v="2020-01-01T00:00:00"/>
    <x v="5"/>
    <x v="0"/>
    <x v="5"/>
    <s v="ETF-332"/>
    <n v="15168.31"/>
    <n v="14467.53"/>
    <n v="-4.6200268849990463E-2"/>
    <n v="-700.77999999999884"/>
    <x v="0"/>
    <s v="Bolsa"/>
    <s v="Aguardando rentabilidade"/>
  </r>
  <r>
    <d v="2022-05-08T00:00:00"/>
    <x v="0"/>
    <x v="4"/>
    <x v="2"/>
    <s v="CRI-497"/>
    <n v="28265.05"/>
    <n v="33901.1"/>
    <n v="0.19939996568199947"/>
    <n v="5636.0499999999993"/>
    <x v="1"/>
    <s v="Cripto"/>
    <s v="Aplicação de Curto Prazo"/>
  </r>
  <r>
    <d v="2025-05-31T00:00:00"/>
    <x v="3"/>
    <x v="4"/>
    <x v="0"/>
    <s v="REN-141"/>
    <n v="24560.43"/>
    <n v="29094.29"/>
    <n v="0.1846001881888876"/>
    <n v="4533.8600000000006"/>
    <x v="1"/>
    <s v="Banco"/>
    <s v="Dividendos Recebidos"/>
  </r>
  <r>
    <d v="2020-12-16T00:00:00"/>
    <x v="5"/>
    <x v="11"/>
    <x v="1"/>
    <s v="TES-768"/>
    <n v="45294.53"/>
    <n v="43641.279999999999"/>
    <n v="-3.6499992383186228E-2"/>
    <n v="-1653.25"/>
    <x v="0"/>
    <s v="Governo"/>
    <s v="Investimento de Longo Prazo"/>
  </r>
  <r>
    <d v="2024-09-17T00:00:00"/>
    <x v="4"/>
    <x v="3"/>
    <x v="6"/>
    <s v="POU-240"/>
    <n v="4510.59"/>
    <n v="4206.13"/>
    <n v="-6.7498930295149862E-2"/>
    <n v="-304.46000000000004"/>
    <x v="0"/>
    <s v="Banco"/>
    <s v="Investimento de Longo Prazo"/>
  </r>
  <r>
    <d v="2025-06-05T00:00:00"/>
    <x v="3"/>
    <x v="7"/>
    <x v="0"/>
    <s v="REN-994"/>
    <n v="21542.47"/>
    <n v="24334.37"/>
    <n v="0.12959980912123809"/>
    <n v="2791.8999999999978"/>
    <x v="2"/>
    <s v="Banco"/>
    <s v="Rendimento estável"/>
  </r>
  <r>
    <d v="2022-04-09T00:00:00"/>
    <x v="0"/>
    <x v="9"/>
    <x v="5"/>
    <s v="ETF-559"/>
    <n v="2968.3"/>
    <n v="2816.62"/>
    <n v="-5.1099956203887839E-2"/>
    <n v="-151.68000000000029"/>
    <x v="2"/>
    <s v="Bolsa"/>
    <s v="Aguardando rentabilidade"/>
  </r>
  <r>
    <d v="2020-06-26T00:00:00"/>
    <x v="5"/>
    <x v="7"/>
    <x v="2"/>
    <s v="CRI-882"/>
    <n v="46839.75"/>
    <n v="43434.5"/>
    <n v="-7.270000373614291E-2"/>
    <n v="-3405.25"/>
    <x v="2"/>
    <s v="Cripto"/>
    <s v="Aguardando rentabilidade"/>
  </r>
  <r>
    <d v="2022-12-19T00:00:00"/>
    <x v="0"/>
    <x v="11"/>
    <x v="6"/>
    <s v="POU-904"/>
    <n v="14102.12"/>
    <n v="15609.64"/>
    <n v="0.10690023911298432"/>
    <n v="1507.5199999999986"/>
    <x v="2"/>
    <s v="Banco"/>
    <s v="Rendimento estável"/>
  </r>
  <r>
    <d v="2021-12-20T00:00:00"/>
    <x v="1"/>
    <x v="11"/>
    <x v="4"/>
    <s v="IMÓ-555"/>
    <n v="46391.3"/>
    <n v="47295.93"/>
    <n v="1.9499992455481896E-2"/>
    <n v="904.62999999999738"/>
    <x v="0"/>
    <s v="Imobiliário"/>
    <s v="Aguardando rentabilidade"/>
  </r>
  <r>
    <d v="2022-01-06T00:00:00"/>
    <x v="0"/>
    <x v="0"/>
    <x v="2"/>
    <s v="CRI-951"/>
    <n v="27118.799999999999"/>
    <n v="32089.68"/>
    <n v="0.18330014602416039"/>
    <n v="4970.880000000001"/>
    <x v="1"/>
    <s v="Cripto"/>
    <s v="Aplicação de Curto Prazo"/>
  </r>
  <r>
    <d v="2024-09-24T00:00:00"/>
    <x v="4"/>
    <x v="3"/>
    <x v="7"/>
    <s v="AÇÕ-807"/>
    <n v="17562.45"/>
    <n v="16528.02"/>
    <n v="-5.8900096512730302E-2"/>
    <n v="-1034.4300000000003"/>
    <x v="2"/>
    <s v="Mercado"/>
    <s v="Aguardando rentabilidade"/>
  </r>
  <r>
    <d v="2024-11-07T00:00:00"/>
    <x v="4"/>
    <x v="8"/>
    <x v="4"/>
    <s v="IMÓ-511"/>
    <n v="42910.28"/>
    <n v="40756.18"/>
    <n v="-5.0200091912707134E-2"/>
    <n v="-2154.0999999999985"/>
    <x v="2"/>
    <s v="Imobiliário"/>
    <s v="Aguardando rentabilidade"/>
  </r>
  <r>
    <d v="2021-05-15T00:00:00"/>
    <x v="1"/>
    <x v="4"/>
    <x v="1"/>
    <s v="TES-911"/>
    <n v="16562.509999999998"/>
    <n v="19810.419999999998"/>
    <n v="0.19610010801502914"/>
    <n v="3247.91"/>
    <x v="1"/>
    <s v="Governo"/>
    <s v="Dividendos Recebidos"/>
  </r>
  <r>
    <d v="2021-03-04T00:00:00"/>
    <x v="1"/>
    <x v="5"/>
    <x v="5"/>
    <s v="ETF-410"/>
    <n v="20791.830000000002"/>
    <n v="22357.45"/>
    <n v="7.5299769188185886E-2"/>
    <n v="1565.619999999999"/>
    <x v="2"/>
    <s v="Bolsa"/>
    <s v="Rendimento estável"/>
  </r>
  <r>
    <d v="2023-09-21T00:00:00"/>
    <x v="2"/>
    <x v="3"/>
    <x v="6"/>
    <s v="POU-389"/>
    <n v="37011.769999999997"/>
    <n v="35079.760000000002"/>
    <n v="-5.2199881281008581E-2"/>
    <n v="-1932.0099999999948"/>
    <x v="0"/>
    <s v="Banco"/>
    <s v="Investimento de Longo Prazo"/>
  </r>
  <r>
    <d v="2020-03-13T00:00:00"/>
    <x v="5"/>
    <x v="5"/>
    <x v="6"/>
    <s v="POU-372"/>
    <n v="37124.04"/>
    <n v="44322.39"/>
    <n v="0.19389996347380292"/>
    <n v="7198.3499999999985"/>
    <x v="1"/>
    <s v="Banco"/>
    <s v="Dividendos Recebidos"/>
  </r>
  <r>
    <d v="2024-04-30T00:00:00"/>
    <x v="4"/>
    <x v="9"/>
    <x v="2"/>
    <s v="CRI-548"/>
    <n v="2098.31"/>
    <n v="1959.61"/>
    <n v="-6.610081446497422E-2"/>
    <n v="-138.70000000000005"/>
    <x v="2"/>
    <s v="Cripto"/>
    <s v="Aguardando rentabilidade"/>
  </r>
  <r>
    <d v="2020-11-04T00:00:00"/>
    <x v="5"/>
    <x v="8"/>
    <x v="5"/>
    <s v="ETF-117"/>
    <n v="10019.16"/>
    <n v="10817.69"/>
    <n v="7.9700294236243419E-2"/>
    <n v="798.53000000000065"/>
    <x v="2"/>
    <s v="Bolsa"/>
    <s v="Rendimento estável"/>
  </r>
  <r>
    <d v="2024-03-14T00:00:00"/>
    <x v="4"/>
    <x v="5"/>
    <x v="2"/>
    <s v="CRI-819"/>
    <n v="10352.1"/>
    <n v="10362.450000000001"/>
    <n v="9.9979714260878109E-4"/>
    <n v="10.350000000000364"/>
    <x v="0"/>
    <s v="Cripto"/>
    <s v="Aguardando rentabilidade"/>
  </r>
  <r>
    <d v="2024-01-13T00:00:00"/>
    <x v="4"/>
    <x v="0"/>
    <x v="6"/>
    <s v="POU-320"/>
    <n v="7131.31"/>
    <n v="7128.46"/>
    <n v="-3.9964606783331023E-4"/>
    <n v="-2.8500000000003638"/>
    <x v="0"/>
    <s v="Banco"/>
    <s v="Investimento de Longo Prazo"/>
  </r>
  <r>
    <d v="2022-01-12T00:00:00"/>
    <x v="0"/>
    <x v="0"/>
    <x v="4"/>
    <s v="IMÓ-487"/>
    <n v="18556.23"/>
    <n v="21862.95"/>
    <n v="0.17819998997641232"/>
    <n v="3306.7200000000012"/>
    <x v="1"/>
    <s v="Imobiliário"/>
    <s v="Aplicação de Curto Prazo"/>
  </r>
  <r>
    <d v="2021-04-05T00:00:00"/>
    <x v="1"/>
    <x v="9"/>
    <x v="5"/>
    <s v="ETF-231"/>
    <n v="31954.78"/>
    <n v="29944.82"/>
    <n v="-6.2900135754337824E-2"/>
    <n v="-2009.9599999999991"/>
    <x v="2"/>
    <s v="Bolsa"/>
    <s v="Aguardando rentabilidade"/>
  </r>
  <r>
    <d v="2023-10-28T00:00:00"/>
    <x v="2"/>
    <x v="6"/>
    <x v="0"/>
    <s v="REN-817"/>
    <n v="29783.61"/>
    <n v="33161.07"/>
    <n v="0.1133999538672444"/>
    <n v="3377.4599999999991"/>
    <x v="2"/>
    <s v="Banco"/>
    <s v="Rendimento estável"/>
  </r>
  <r>
    <d v="2021-02-28T00:00:00"/>
    <x v="1"/>
    <x v="1"/>
    <x v="7"/>
    <s v="AÇÕ-548"/>
    <n v="49768.639999999999"/>
    <n v="52665.17"/>
    <n v="5.8199902589261006E-2"/>
    <n v="2896.5299999999988"/>
    <x v="0"/>
    <s v="Mercado"/>
    <s v="Aguardando rentabilidade"/>
  </r>
  <r>
    <d v="2021-01-13T00:00:00"/>
    <x v="1"/>
    <x v="0"/>
    <x v="3"/>
    <s v="FUN-933"/>
    <n v="28199.22"/>
    <n v="26211.17"/>
    <n v="-7.0500176955249211E-2"/>
    <n v="-1988.0500000000029"/>
    <x v="2"/>
    <s v="Investimento"/>
    <s v="Aguardando rentabilidade"/>
  </r>
  <r>
    <d v="2021-11-10T00:00:00"/>
    <x v="1"/>
    <x v="8"/>
    <x v="2"/>
    <s v="CRI-308"/>
    <n v="27668.32"/>
    <n v="31558.49"/>
    <n v="0.14060015208729701"/>
    <n v="3890.1700000000019"/>
    <x v="2"/>
    <s v="Cripto"/>
    <s v="Rendimento estável"/>
  </r>
  <r>
    <d v="2025-09-28T00:00:00"/>
    <x v="3"/>
    <x v="3"/>
    <x v="4"/>
    <s v="IMÓ-675"/>
    <n v="18686.009999999998"/>
    <n v="20137.91"/>
    <n v="7.7699840682949523E-2"/>
    <n v="1451.9000000000015"/>
    <x v="2"/>
    <s v="Imobiliário"/>
    <s v="Rendimento estável"/>
  </r>
  <r>
    <d v="2022-04-30T00:00:00"/>
    <x v="0"/>
    <x v="9"/>
    <x v="6"/>
    <s v="POU-577"/>
    <n v="45495.1"/>
    <n v="47087.43"/>
    <n v="3.5000032970583683E-2"/>
    <n v="1592.3300000000017"/>
    <x v="0"/>
    <s v="Banco"/>
    <s v="Investimento de Longo Prazo"/>
  </r>
  <r>
    <d v="2024-10-28T00:00:00"/>
    <x v="4"/>
    <x v="6"/>
    <x v="1"/>
    <s v="TES-185"/>
    <n v="3014.99"/>
    <n v="3460.3"/>
    <n v="0.14769866566721629"/>
    <n v="445.3100000000004"/>
    <x v="2"/>
    <s v="Governo"/>
    <s v="Rendimento estável"/>
  </r>
  <r>
    <d v="2020-02-18T00:00:00"/>
    <x v="5"/>
    <x v="1"/>
    <x v="4"/>
    <s v="IMÓ-902"/>
    <n v="14485.43"/>
    <n v="14659.26"/>
    <n v="1.2000334128845325E-2"/>
    <n v="173.82999999999993"/>
    <x v="0"/>
    <s v="Imobiliário"/>
    <s v="Aguardando rentabilidade"/>
  </r>
  <r>
    <d v="2021-10-17T00:00:00"/>
    <x v="1"/>
    <x v="6"/>
    <x v="3"/>
    <s v="FUN-705"/>
    <n v="40165.480000000003"/>
    <n v="41157.57"/>
    <n v="2.4700065827670835E-2"/>
    <n v="992.08999999999651"/>
    <x v="0"/>
    <s v="Investimento"/>
    <s v="Aguardando rentabilidade"/>
  </r>
  <r>
    <d v="2024-08-25T00:00:00"/>
    <x v="4"/>
    <x v="10"/>
    <x v="5"/>
    <s v="ETF-144"/>
    <n v="49274.95"/>
    <n v="48540.75"/>
    <n v="-1.4900065854962757E-2"/>
    <n v="-734.19999999999709"/>
    <x v="0"/>
    <s v="Bolsa"/>
    <s v="Aguardando rentabilidade"/>
  </r>
  <r>
    <d v="2025-05-23T00:00:00"/>
    <x v="3"/>
    <x v="4"/>
    <x v="0"/>
    <s v="REN-799"/>
    <n v="17518.12"/>
    <n v="19361.03"/>
    <n v="0.10520021554824376"/>
    <n v="1842.9099999999999"/>
    <x v="2"/>
    <s v="Banco"/>
    <s v="Rendimento estável"/>
  </r>
  <r>
    <d v="2023-02-22T00:00:00"/>
    <x v="2"/>
    <x v="1"/>
    <x v="5"/>
    <s v="ETF-307"/>
    <n v="29175.360000000001"/>
    <n v="33332.85"/>
    <n v="0.1425000411305978"/>
    <n v="4157.489999999998"/>
    <x v="2"/>
    <s v="Bolsa"/>
    <s v="Rendimento estável"/>
  </r>
  <r>
    <d v="2024-04-03T00:00:00"/>
    <x v="4"/>
    <x v="9"/>
    <x v="5"/>
    <s v="ETF-800"/>
    <n v="42420.26"/>
    <n v="43345.02"/>
    <n v="2.1799960679165915E-2"/>
    <n v="924.75999999999476"/>
    <x v="0"/>
    <s v="Bolsa"/>
    <s v="Aguardando rentabilidade"/>
  </r>
  <r>
    <d v="2022-09-09T00:00:00"/>
    <x v="0"/>
    <x v="3"/>
    <x v="6"/>
    <s v="POU-749"/>
    <n v="23619.02"/>
    <n v="22915.17"/>
    <n v="-2.9800135653384525E-2"/>
    <n v="-703.85000000000218"/>
    <x v="0"/>
    <s v="Banco"/>
    <s v="Investimento de Longo Prazo"/>
  </r>
  <r>
    <d v="2020-05-12T00:00:00"/>
    <x v="5"/>
    <x v="4"/>
    <x v="4"/>
    <s v="IMÓ-215"/>
    <n v="49511.68"/>
    <n v="47897.599999999999"/>
    <n v="-3.2599984488508607E-2"/>
    <n v="-1614.0800000000017"/>
    <x v="0"/>
    <s v="Imobiliário"/>
    <s v="Aguardando rentabilidade"/>
  </r>
  <r>
    <d v="2020-01-18T00:00:00"/>
    <x v="5"/>
    <x v="0"/>
    <x v="1"/>
    <s v="TES-698"/>
    <n v="40418.31"/>
    <n v="37936.629999999997"/>
    <n v="-6.1399895245496418E-2"/>
    <n v="-2481.6800000000003"/>
    <x v="0"/>
    <s v="Governo"/>
    <s v="Investimento de Longo Prazo"/>
  </r>
  <r>
    <d v="2022-05-18T00:00:00"/>
    <x v="0"/>
    <x v="4"/>
    <x v="3"/>
    <s v="FUN-760"/>
    <n v="23452.44"/>
    <n v="25694.49"/>
    <n v="9.5599860824716026E-2"/>
    <n v="2242.0500000000029"/>
    <x v="2"/>
    <s v="Investimento"/>
    <s v="Rendimento estável"/>
  </r>
  <r>
    <d v="2022-02-16T00:00:00"/>
    <x v="0"/>
    <x v="1"/>
    <x v="6"/>
    <s v="POU-123"/>
    <n v="16828.11"/>
    <n v="18918.16"/>
    <n v="0.12419992500643263"/>
    <n v="2090.0499999999993"/>
    <x v="2"/>
    <s v="Banco"/>
    <s v="Rendimento estável"/>
  </r>
  <r>
    <d v="2022-12-14T00:00:00"/>
    <x v="0"/>
    <x v="11"/>
    <x v="1"/>
    <s v="TES-111"/>
    <n v="13721.49"/>
    <n v="16450.689999999999"/>
    <n v="0.19889968217737278"/>
    <n v="2729.1999999999989"/>
    <x v="1"/>
    <s v="Governo"/>
    <s v="Dividendos Recebidos"/>
  </r>
  <r>
    <d v="2024-10-18T00:00:00"/>
    <x v="4"/>
    <x v="6"/>
    <x v="6"/>
    <s v="POU-962"/>
    <n v="11263.15"/>
    <n v="10854.3"/>
    <n v="-3.6299791798919519E-2"/>
    <n v="-408.85000000000036"/>
    <x v="0"/>
    <s v="Banco"/>
    <s v="Investimento de Longo Prazo"/>
  </r>
  <r>
    <d v="2021-04-09T00:00:00"/>
    <x v="1"/>
    <x v="9"/>
    <x v="4"/>
    <s v="IMÓ-845"/>
    <n v="25408.76"/>
    <n v="25665.39"/>
    <n v="1.0100059979314261E-2"/>
    <n v="256.63000000000102"/>
    <x v="0"/>
    <s v="Imobiliário"/>
    <s v="Aguardando rentabilidade"/>
  </r>
  <r>
    <d v="2020-09-30T00:00:00"/>
    <x v="5"/>
    <x v="3"/>
    <x v="1"/>
    <s v="TES-415"/>
    <n v="23067.54"/>
    <n v="21665.03"/>
    <n v="-6.0800154676224773E-2"/>
    <n v="-1402.510000000002"/>
    <x v="0"/>
    <s v="Governo"/>
    <s v="Investimento de Longo Prazo"/>
  </r>
  <r>
    <d v="2021-09-25T00:00:00"/>
    <x v="1"/>
    <x v="3"/>
    <x v="3"/>
    <s v="FUN-251"/>
    <n v="11675.86"/>
    <n v="13462.27"/>
    <n v="0.15300029291204242"/>
    <n v="1786.4099999999999"/>
    <x v="1"/>
    <s v="Investimento"/>
    <s v="Aplicação de Curto Prazo"/>
  </r>
  <r>
    <d v="2021-05-05T00:00:00"/>
    <x v="1"/>
    <x v="4"/>
    <x v="0"/>
    <s v="REN-417"/>
    <n v="44815.41"/>
    <n v="42632.9"/>
    <n v="-4.8699989579477278E-2"/>
    <n v="-2182.510000000002"/>
    <x v="0"/>
    <s v="Banco"/>
    <s v="Investimento de Longo Prazo"/>
  </r>
  <r>
    <d v="2024-08-08T00:00:00"/>
    <x v="4"/>
    <x v="10"/>
    <x v="5"/>
    <s v="ETF-898"/>
    <n v="16353.04"/>
    <n v="17242.650000000001"/>
    <n v="5.4400282760881193E-2"/>
    <n v="889.61000000000058"/>
    <x v="0"/>
    <s v="Bolsa"/>
    <s v="Aguardando rentabilidade"/>
  </r>
  <r>
    <d v="2021-03-10T00:00:00"/>
    <x v="1"/>
    <x v="5"/>
    <x v="0"/>
    <s v="REN-585"/>
    <n v="8988.5400000000009"/>
    <n v="8969.66"/>
    <n v="-2.100452353775031E-3"/>
    <n v="-18.880000000001019"/>
    <x v="0"/>
    <s v="Banco"/>
    <s v="Investimento de Longo Prazo"/>
  </r>
  <r>
    <d v="2022-11-24T00:00:00"/>
    <x v="0"/>
    <x v="8"/>
    <x v="7"/>
    <s v="AÇÕ-518"/>
    <n v="5672.31"/>
    <n v="6053.49"/>
    <n v="6.7200135394574589E-2"/>
    <n v="381.17999999999938"/>
    <x v="0"/>
    <s v="Mercado"/>
    <s v="Aguardando rentabilidade"/>
  </r>
  <r>
    <d v="2021-03-01T00:00:00"/>
    <x v="1"/>
    <x v="5"/>
    <x v="1"/>
    <s v="TES-194"/>
    <n v="21968.13"/>
    <n v="26313.43"/>
    <n v="0.19780017689261667"/>
    <n v="4345.2999999999993"/>
    <x v="1"/>
    <s v="Governo"/>
    <s v="Dividendos Recebidos"/>
  </r>
  <r>
    <d v="2020-09-28T00:00:00"/>
    <x v="5"/>
    <x v="3"/>
    <x v="2"/>
    <s v="CRI-566"/>
    <n v="33238.129999999997"/>
    <n v="35159.29"/>
    <n v="5.779988224367627E-2"/>
    <n v="1921.1600000000035"/>
    <x v="0"/>
    <s v="Cripto"/>
    <s v="Aguardando rentabilidade"/>
  </r>
  <r>
    <d v="2025-03-21T00:00:00"/>
    <x v="3"/>
    <x v="5"/>
    <x v="5"/>
    <s v="ETF-570"/>
    <n v="2147.94"/>
    <n v="2167.06"/>
    <n v="8.9015521848840699E-3"/>
    <n v="19.119999999999891"/>
    <x v="0"/>
    <s v="Bolsa"/>
    <s v="Aguardando rentabilidade"/>
  </r>
  <r>
    <d v="2022-12-23T00:00:00"/>
    <x v="0"/>
    <x v="11"/>
    <x v="5"/>
    <s v="ETF-805"/>
    <n v="11153.16"/>
    <n v="10549.77"/>
    <n v="-5.4100362587822595E-2"/>
    <n v="-603.38999999999942"/>
    <x v="2"/>
    <s v="Bolsa"/>
    <s v="Aguardando rentabilidade"/>
  </r>
  <r>
    <d v="2023-12-04T00:00:00"/>
    <x v="2"/>
    <x v="11"/>
    <x v="2"/>
    <s v="CRI-281"/>
    <n v="3148.2"/>
    <n v="3461.13"/>
    <n v="9.9399656946826856E-2"/>
    <n v="312.93000000000029"/>
    <x v="2"/>
    <s v="Cripto"/>
    <s v="Rendimento estável"/>
  </r>
  <r>
    <d v="2023-10-10T00:00:00"/>
    <x v="2"/>
    <x v="6"/>
    <x v="7"/>
    <s v="AÇÕ-541"/>
    <n v="49653.84"/>
    <n v="48789.86"/>
    <n v="-1.74000641239428E-2"/>
    <n v="-863.97999999999593"/>
    <x v="0"/>
    <s v="Mercado"/>
    <s v="Aguardando rentabilidade"/>
  </r>
  <r>
    <d v="2023-02-05T00:00:00"/>
    <x v="2"/>
    <x v="1"/>
    <x v="5"/>
    <s v="ETF-117"/>
    <n v="38854.61"/>
    <n v="38924.550000000003"/>
    <n v="1.8000438043259816E-3"/>
    <n v="69.940000000002328"/>
    <x v="0"/>
    <s v="Bolsa"/>
    <s v="Aguardando rentabilidade"/>
  </r>
  <r>
    <d v="2024-01-07T00:00:00"/>
    <x v="4"/>
    <x v="0"/>
    <x v="1"/>
    <s v="TES-643"/>
    <n v="32369.31"/>
    <n v="33376"/>
    <n v="3.1100137753940341E-2"/>
    <n v="1006.6899999999987"/>
    <x v="0"/>
    <s v="Governo"/>
    <s v="Investimento de Longo Prazo"/>
  </r>
  <r>
    <d v="2023-04-26T00:00:00"/>
    <x v="2"/>
    <x v="9"/>
    <x v="2"/>
    <s v="CRI-411"/>
    <n v="31268.639999999999"/>
    <n v="29470.69"/>
    <n v="-5.7500102338956881E-2"/>
    <n v="-1797.9500000000007"/>
    <x v="2"/>
    <s v="Cripto"/>
    <s v="Aguardando rentabilidade"/>
  </r>
  <r>
    <d v="2021-06-11T00:00:00"/>
    <x v="1"/>
    <x v="7"/>
    <x v="2"/>
    <s v="CRI-411"/>
    <n v="2802.65"/>
    <n v="2889.53"/>
    <n v="3.0999232868891981E-2"/>
    <n v="86.880000000000109"/>
    <x v="0"/>
    <s v="Cripto"/>
    <s v="Aguardando rentabilidade"/>
  </r>
  <r>
    <d v="2020-09-24T00:00:00"/>
    <x v="5"/>
    <x v="3"/>
    <x v="7"/>
    <s v="AÇÕ-741"/>
    <n v="31806.74"/>
    <n v="34857.01"/>
    <n v="9.5900114252513782E-2"/>
    <n v="3050.2700000000004"/>
    <x v="2"/>
    <s v="Mercado"/>
    <s v="Rendimento estável"/>
  </r>
  <r>
    <d v="2021-07-03T00:00:00"/>
    <x v="1"/>
    <x v="2"/>
    <x v="6"/>
    <s v="POU-234"/>
    <n v="5879.57"/>
    <n v="6964.94"/>
    <n v="0.18460023437088086"/>
    <n v="1085.3699999999999"/>
    <x v="1"/>
    <s v="Banco"/>
    <s v="Dividendos Recebidos"/>
  </r>
  <r>
    <d v="2023-12-05T00:00:00"/>
    <x v="2"/>
    <x v="11"/>
    <x v="7"/>
    <s v="AÇÕ-431"/>
    <n v="18543.53"/>
    <n v="21128.5"/>
    <n v="0.13940010343230233"/>
    <n v="2584.9700000000012"/>
    <x v="2"/>
    <s v="Mercado"/>
    <s v="Rendimento estável"/>
  </r>
  <r>
    <d v="2023-03-13T00:00:00"/>
    <x v="2"/>
    <x v="5"/>
    <x v="3"/>
    <s v="FUN-257"/>
    <n v="48765.87"/>
    <n v="58348.36"/>
    <n v="0.19649992915126907"/>
    <n v="9582.489999999998"/>
    <x v="1"/>
    <s v="Investimento"/>
    <s v="Aplicação de Curto Prazo"/>
  </r>
  <r>
    <d v="2024-11-18T00:00:00"/>
    <x v="4"/>
    <x v="8"/>
    <x v="4"/>
    <s v="IMÓ-350"/>
    <n v="19838.32"/>
    <n v="19709.37"/>
    <n v="-6.5000463748946854E-3"/>
    <n v="-128.95000000000073"/>
    <x v="0"/>
    <s v="Imobiliário"/>
    <s v="Aguardando rentabilidade"/>
  </r>
  <r>
    <d v="2023-11-02T00:00:00"/>
    <x v="2"/>
    <x v="8"/>
    <x v="2"/>
    <s v="CRI-353"/>
    <n v="25347.360000000001"/>
    <n v="23965.93"/>
    <n v="-5.4499955813938822E-2"/>
    <n v="-1381.4300000000003"/>
    <x v="2"/>
    <s v="Cripto"/>
    <s v="Aguardando rentabilidade"/>
  </r>
  <r>
    <d v="2023-01-19T00:00:00"/>
    <x v="2"/>
    <x v="0"/>
    <x v="7"/>
    <s v="AÇÕ-653"/>
    <n v="38495.279999999999"/>
    <n v="43830.73"/>
    <n v="0.13860010889646743"/>
    <n v="5335.4500000000044"/>
    <x v="2"/>
    <s v="Mercado"/>
    <s v="Rendimento estável"/>
  </r>
  <r>
    <d v="2022-07-06T00:00:00"/>
    <x v="0"/>
    <x v="2"/>
    <x v="2"/>
    <s v="CRI-407"/>
    <n v="13573.19"/>
    <n v="14365.86"/>
    <n v="5.8399683493710768E-2"/>
    <n v="792.67000000000007"/>
    <x v="0"/>
    <s v="Cripto"/>
    <s v="Aguardando rentabilidade"/>
  </r>
  <r>
    <d v="2024-02-17T00:00:00"/>
    <x v="4"/>
    <x v="1"/>
    <x v="3"/>
    <s v="FUN-429"/>
    <n v="8240.06"/>
    <n v="9348.35"/>
    <n v="0.1345002342215956"/>
    <n v="1108.2900000000009"/>
    <x v="2"/>
    <s v="Investimento"/>
    <s v="Rendimento estável"/>
  </r>
  <r>
    <d v="2023-01-27T00:00:00"/>
    <x v="2"/>
    <x v="0"/>
    <x v="0"/>
    <s v="REN-520"/>
    <n v="32705.99"/>
    <n v="38239.839999999997"/>
    <n v="0.16919989274136005"/>
    <n v="5533.8499999999949"/>
    <x v="1"/>
    <s v="Banco"/>
    <s v="Dividendos Recebidos"/>
  </r>
  <r>
    <d v="2023-06-12T00:00:00"/>
    <x v="2"/>
    <x v="7"/>
    <x v="5"/>
    <s v="ETF-890"/>
    <n v="28804.97"/>
    <n v="32975.93"/>
    <n v="0.14480001194238351"/>
    <n v="4170.9599999999991"/>
    <x v="2"/>
    <s v="Bolsa"/>
    <s v="Rendimento estável"/>
  </r>
  <r>
    <d v="2020-06-22T00:00:00"/>
    <x v="5"/>
    <x v="7"/>
    <x v="0"/>
    <s v="REN-604"/>
    <n v="20085.439999999999"/>
    <n v="20766.34"/>
    <n v="3.390017843771416E-2"/>
    <n v="680.90000000000146"/>
    <x v="0"/>
    <s v="Banco"/>
    <s v="Investimento de Longo Prazo"/>
  </r>
  <r>
    <d v="2022-12-16T00:00:00"/>
    <x v="0"/>
    <x v="11"/>
    <x v="7"/>
    <s v="AÇÕ-772"/>
    <n v="31427.57"/>
    <n v="29001.360000000001"/>
    <n v="-7.7200050783436294E-2"/>
    <n v="-2426.2099999999991"/>
    <x v="2"/>
    <s v="Mercado"/>
    <s v="Aguardando rentabilidade"/>
  </r>
  <r>
    <d v="2022-02-14T00:00:00"/>
    <x v="0"/>
    <x v="1"/>
    <x v="5"/>
    <s v="ETF-555"/>
    <n v="2110.87"/>
    <n v="2346.02"/>
    <n v="0.11139956510822557"/>
    <n v="235.15000000000009"/>
    <x v="2"/>
    <s v="Bolsa"/>
    <s v="Rendimento estável"/>
  </r>
  <r>
    <d v="2024-02-25T00:00:00"/>
    <x v="4"/>
    <x v="1"/>
    <x v="4"/>
    <s v="IMÓ-424"/>
    <n v="22619.3"/>
    <n v="21081.19"/>
    <n v="-6.7999893895920774E-2"/>
    <n v="-1538.1100000000006"/>
    <x v="2"/>
    <s v="Imobiliário"/>
    <s v="Aguardando rentabilidade"/>
  </r>
  <r>
    <d v="2023-04-07T00:00:00"/>
    <x v="2"/>
    <x v="9"/>
    <x v="7"/>
    <s v="AÇÕ-623"/>
    <n v="21598.21"/>
    <n v="25304.46"/>
    <n v="0.17159986869282223"/>
    <n v="3706.25"/>
    <x v="1"/>
    <s v="Mercado"/>
    <s v="Aplicação de Curto Prazo"/>
  </r>
  <r>
    <d v="2020-10-19T00:00:00"/>
    <x v="5"/>
    <x v="6"/>
    <x v="2"/>
    <s v="CRI-236"/>
    <n v="42475.66"/>
    <n v="46205.02"/>
    <n v="8.7799930595545611E-2"/>
    <n v="3729.3599999999933"/>
    <x v="2"/>
    <s v="Cripto"/>
    <s v="Rendimento estável"/>
  </r>
  <r>
    <d v="2021-11-20T00:00:00"/>
    <x v="1"/>
    <x v="8"/>
    <x v="6"/>
    <s v="POU-885"/>
    <n v="28691.439999999999"/>
    <n v="28880.799999999999"/>
    <n v="6.5998778729823458E-3"/>
    <n v="189.36000000000058"/>
    <x v="0"/>
    <s v="Banco"/>
    <s v="Investimento de Longo Prazo"/>
  </r>
  <r>
    <d v="2023-09-16T00:00:00"/>
    <x v="2"/>
    <x v="3"/>
    <x v="2"/>
    <s v="CRI-142"/>
    <n v="5970.41"/>
    <n v="5487.4"/>
    <n v="-8.0900641664475345E-2"/>
    <n v="-483.01000000000022"/>
    <x v="2"/>
    <s v="Cripto"/>
    <s v="Aguardando rentabilidade"/>
  </r>
  <r>
    <d v="2025-08-11T00:00:00"/>
    <x v="3"/>
    <x v="10"/>
    <x v="0"/>
    <s v="REN-148"/>
    <n v="8722.4599999999991"/>
    <n v="9923.5400000000009"/>
    <n v="0.13769968563914331"/>
    <n v="1201.0800000000017"/>
    <x v="2"/>
    <s v="Banco"/>
    <s v="Rendimento estável"/>
  </r>
  <r>
    <d v="2020-06-13T00:00:00"/>
    <x v="5"/>
    <x v="7"/>
    <x v="0"/>
    <s v="REN-476"/>
    <n v="37627.660000000003"/>
    <n v="35588.239999999998"/>
    <n v="-5.4200022005088951E-2"/>
    <n v="-2039.4200000000055"/>
    <x v="0"/>
    <s v="Banco"/>
    <s v="Investimento de Longo Prazo"/>
  </r>
  <r>
    <d v="2024-01-11T00:00:00"/>
    <x v="4"/>
    <x v="0"/>
    <x v="7"/>
    <s v="AÇÕ-895"/>
    <n v="22183.53"/>
    <n v="24097.97"/>
    <n v="8.6300061351822832E-2"/>
    <n v="1914.4400000000023"/>
    <x v="2"/>
    <s v="Mercado"/>
    <s v="Rendimento estável"/>
  </r>
  <r>
    <d v="2020-10-02T00:00:00"/>
    <x v="5"/>
    <x v="6"/>
    <x v="0"/>
    <s v="REN-417"/>
    <n v="48453.46"/>
    <n v="56806.84"/>
    <n v="0.17240007215171008"/>
    <n v="8353.3799999999974"/>
    <x v="1"/>
    <s v="Banco"/>
    <s v="Dividendos Recebidos"/>
  </r>
  <r>
    <d v="2020-04-06T00:00:00"/>
    <x v="5"/>
    <x v="9"/>
    <x v="6"/>
    <s v="POU-204"/>
    <n v="49699.78"/>
    <n v="57716.35"/>
    <n v="0.16129990917464826"/>
    <n v="8016.57"/>
    <x v="1"/>
    <s v="Banco"/>
    <s v="Dividendos Recebidos"/>
  </r>
  <r>
    <d v="2025-05-30T00:00:00"/>
    <x v="3"/>
    <x v="4"/>
    <x v="3"/>
    <s v="FUN-687"/>
    <n v="47232.32"/>
    <n v="43500.97"/>
    <n v="-7.8999930556026013E-2"/>
    <n v="-3731.3499999999985"/>
    <x v="2"/>
    <s v="Investimento"/>
    <s v="Aguardando rentabilidade"/>
  </r>
  <r>
    <d v="2023-08-22T00:00:00"/>
    <x v="2"/>
    <x v="10"/>
    <x v="3"/>
    <s v="FUN-918"/>
    <n v="8331.16"/>
    <n v="9735.7900000000009"/>
    <n v="0.16859957076805643"/>
    <n v="1404.630000000001"/>
    <x v="1"/>
    <s v="Investimento"/>
    <s v="Aplicação de Curto Prazo"/>
  </r>
  <r>
    <d v="2021-03-11T00:00:00"/>
    <x v="1"/>
    <x v="5"/>
    <x v="3"/>
    <s v="FUN-240"/>
    <n v="29723.99"/>
    <n v="32928.239999999998"/>
    <n v="0.10780013046700648"/>
    <n v="3204.2499999999964"/>
    <x v="2"/>
    <s v="Investimento"/>
    <s v="Rendimento estável"/>
  </r>
  <r>
    <d v="2021-02-07T00:00:00"/>
    <x v="1"/>
    <x v="1"/>
    <x v="6"/>
    <s v="POU-180"/>
    <n v="8248.5499999999993"/>
    <n v="8399.5"/>
    <n v="1.8300186093313461E-2"/>
    <n v="150.95000000000073"/>
    <x v="0"/>
    <s v="Banco"/>
    <s v="Investimento de Longo Prazo"/>
  </r>
  <r>
    <d v="2024-06-26T00:00:00"/>
    <x v="4"/>
    <x v="7"/>
    <x v="1"/>
    <s v="TES-233"/>
    <n v="27875.54"/>
    <n v="25210.639999999999"/>
    <n v="-9.5599941741038974E-2"/>
    <n v="-2664.9000000000015"/>
    <x v="0"/>
    <s v="Governo"/>
    <s v="Investimento de Longo Prazo"/>
  </r>
  <r>
    <d v="2020-01-07T00:00:00"/>
    <x v="5"/>
    <x v="0"/>
    <x v="4"/>
    <s v="IMÓ-983"/>
    <n v="48254.7"/>
    <n v="47053.16"/>
    <n v="-2.4899957931558869E-2"/>
    <n v="-1201.5399999999936"/>
    <x v="0"/>
    <s v="Imobiliário"/>
    <s v="Aguardando rentabilidade"/>
  </r>
  <r>
    <d v="2025-01-14T00:00:00"/>
    <x v="3"/>
    <x v="0"/>
    <x v="7"/>
    <s v="AÇÕ-248"/>
    <n v="27754.32"/>
    <n v="32841.69"/>
    <n v="0.1833001132796625"/>
    <n v="5087.3700000000026"/>
    <x v="1"/>
    <s v="Mercado"/>
    <s v="Aplicação de Curto Prazo"/>
  </r>
  <r>
    <d v="2021-08-15T00:00:00"/>
    <x v="1"/>
    <x v="10"/>
    <x v="4"/>
    <s v="IMÓ-703"/>
    <n v="33579.06"/>
    <n v="33884.629999999997"/>
    <n v="9.1000164983772551E-3"/>
    <n v="305.56999999999971"/>
    <x v="0"/>
    <s v="Imobiliário"/>
    <s v="Aguardando rentabilidade"/>
  </r>
  <r>
    <d v="2025-04-21T00:00:00"/>
    <x v="3"/>
    <x v="9"/>
    <x v="4"/>
    <s v="IMÓ-100"/>
    <n v="43042.07"/>
    <n v="40803.879999999997"/>
    <n v="-5.2000054830076768E-2"/>
    <n v="-2238.1900000000023"/>
    <x v="2"/>
    <s v="Imobiliário"/>
    <s v="Aguardando rentabilidade"/>
  </r>
  <r>
    <d v="2021-07-09T00:00:00"/>
    <x v="1"/>
    <x v="2"/>
    <x v="4"/>
    <s v="IMÓ-844"/>
    <n v="12460.69"/>
    <n v="12565.36"/>
    <n v="8.4000163714850525E-3"/>
    <n v="104.67000000000007"/>
    <x v="0"/>
    <s v="Imobiliário"/>
    <s v="Aguardando rentabilidade"/>
  </r>
  <r>
    <d v="2025-06-01T00:00:00"/>
    <x v="3"/>
    <x v="7"/>
    <x v="5"/>
    <s v="ETF-206"/>
    <n v="46481.09"/>
    <n v="42135.11"/>
    <n v="-9.3499958800449742E-2"/>
    <n v="-4345.9799999999959"/>
    <x v="2"/>
    <s v="Bolsa"/>
    <s v="Aguardando rentabilidade"/>
  </r>
  <r>
    <d v="2023-02-26T00:00:00"/>
    <x v="2"/>
    <x v="1"/>
    <x v="4"/>
    <s v="IMÓ-364"/>
    <n v="24017.98"/>
    <n v="25764.09"/>
    <n v="7.2700118827644988E-2"/>
    <n v="1746.1100000000006"/>
    <x v="2"/>
    <s v="Imobiliário"/>
    <s v="Rendimento estável"/>
  </r>
  <r>
    <d v="2022-07-23T00:00:00"/>
    <x v="0"/>
    <x v="2"/>
    <x v="5"/>
    <s v="ETF-105"/>
    <n v="32607.27"/>
    <n v="31374.720000000001"/>
    <n v="-3.7799852609556067E-2"/>
    <n v="-1232.5499999999993"/>
    <x v="0"/>
    <s v="Bolsa"/>
    <s v="Aguardando rentabilidade"/>
  </r>
  <r>
    <d v="2022-10-23T00:00:00"/>
    <x v="0"/>
    <x v="6"/>
    <x v="6"/>
    <s v="POU-124"/>
    <n v="48792.52"/>
    <n v="51095.53"/>
    <n v="4.7200062632551103E-2"/>
    <n v="2303.010000000002"/>
    <x v="0"/>
    <s v="Banco"/>
    <s v="Investimento de Longo Prazo"/>
  </r>
  <r>
    <d v="2020-07-24T00:00:00"/>
    <x v="5"/>
    <x v="2"/>
    <x v="5"/>
    <s v="ETF-387"/>
    <n v="48119.519999999997"/>
    <n v="56218.04"/>
    <n v="0.16830009941911317"/>
    <n v="8098.5200000000041"/>
    <x v="1"/>
    <s v="Bolsa"/>
    <s v="Aplicação de Curto Prazo"/>
  </r>
  <r>
    <d v="2025-03-10T00:00:00"/>
    <x v="3"/>
    <x v="5"/>
    <x v="4"/>
    <s v="IMÓ-922"/>
    <n v="45052.7"/>
    <n v="49296.66"/>
    <n v="9.4199903668370749E-2"/>
    <n v="4243.9600000000064"/>
    <x v="2"/>
    <s v="Imobiliário"/>
    <s v="Rendimento estável"/>
  </r>
  <r>
    <d v="2020-03-10T00:00:00"/>
    <x v="5"/>
    <x v="5"/>
    <x v="3"/>
    <s v="FUN-137"/>
    <n v="25027.86"/>
    <n v="28291.49"/>
    <n v="0.13039988237108571"/>
    <n v="3263.630000000001"/>
    <x v="2"/>
    <s v="Investimento"/>
    <s v="Rendimento estável"/>
  </r>
  <r>
    <d v="2020-10-17T00:00:00"/>
    <x v="5"/>
    <x v="6"/>
    <x v="1"/>
    <s v="TES-597"/>
    <n v="6506.16"/>
    <n v="7726.06"/>
    <n v="0.18749923149753472"/>
    <n v="1219.9000000000005"/>
    <x v="1"/>
    <s v="Governo"/>
    <s v="Dividendos Recebidos"/>
  </r>
  <r>
    <d v="2024-04-18T00:00:00"/>
    <x v="4"/>
    <x v="9"/>
    <x v="2"/>
    <s v="CRI-366"/>
    <n v="28419.16"/>
    <n v="28959.119999999999"/>
    <n v="1.8999857842385177E-2"/>
    <n v="539.95999999999913"/>
    <x v="0"/>
    <s v="Cripto"/>
    <s v="Aguardando rentabilidade"/>
  </r>
  <r>
    <d v="2025-06-25T00:00:00"/>
    <x v="3"/>
    <x v="7"/>
    <x v="3"/>
    <s v="FUN-119"/>
    <n v="34511.15"/>
    <n v="39694.720000000001"/>
    <n v="0.15019986294284599"/>
    <n v="5183.57"/>
    <x v="1"/>
    <s v="Investimento"/>
    <s v="Aplicação de Curto Prazo"/>
  </r>
  <r>
    <d v="2021-05-15T00:00:00"/>
    <x v="1"/>
    <x v="4"/>
    <x v="0"/>
    <s v="REN-232"/>
    <n v="46956.66"/>
    <n v="44543.09"/>
    <n v="-5.1399950507553277E-2"/>
    <n v="-2413.570000000007"/>
    <x v="0"/>
    <s v="Banco"/>
    <s v="Investimento de Longo Prazo"/>
  </r>
  <r>
    <d v="2023-03-15T00:00:00"/>
    <x v="2"/>
    <x v="5"/>
    <x v="5"/>
    <s v="ETF-717"/>
    <n v="17179.11"/>
    <n v="20496.400000000001"/>
    <n v="0.19310022463329013"/>
    <n v="3317.2900000000009"/>
    <x v="1"/>
    <s v="Bolsa"/>
    <s v="Aplicação de Curto Prazo"/>
  </r>
  <r>
    <d v="2022-02-14T00:00:00"/>
    <x v="0"/>
    <x v="1"/>
    <x v="7"/>
    <s v="AÇÕ-867"/>
    <n v="47423.65"/>
    <n v="45374.95"/>
    <n v="-4.3199964574637428E-2"/>
    <n v="-2048.7000000000044"/>
    <x v="0"/>
    <s v="Mercado"/>
    <s v="Aguardando rentabilidade"/>
  </r>
  <r>
    <d v="2025-07-04T00:00:00"/>
    <x v="3"/>
    <x v="2"/>
    <x v="3"/>
    <s v="FUN-670"/>
    <n v="46182.21"/>
    <n v="47133.56"/>
    <n v="2.0599923650254037E-2"/>
    <n v="951.34999999999854"/>
    <x v="0"/>
    <s v="Investimento"/>
    <s v="Aguardando rentabilidade"/>
  </r>
  <r>
    <d v="2023-05-11T00:00:00"/>
    <x v="2"/>
    <x v="4"/>
    <x v="7"/>
    <s v="AÇÕ-135"/>
    <n v="46419.57"/>
    <n v="42682.79"/>
    <n v="-8.0500099419275079E-2"/>
    <n v="-3736.7799999999988"/>
    <x v="2"/>
    <s v="Mercado"/>
    <s v="Aguardando rentabilidade"/>
  </r>
  <r>
    <d v="2020-10-20T00:00:00"/>
    <x v="5"/>
    <x v="6"/>
    <x v="0"/>
    <s v="REN-896"/>
    <n v="10957.73"/>
    <n v="10772.54"/>
    <n v="-1.6900398166408436E-2"/>
    <n v="-185.18999999999869"/>
    <x v="0"/>
    <s v="Banco"/>
    <s v="Investimento de Longo Prazo"/>
  </r>
  <r>
    <d v="2022-03-07T00:00:00"/>
    <x v="0"/>
    <x v="5"/>
    <x v="4"/>
    <s v="IMÓ-230"/>
    <n v="21823.55"/>
    <n v="20171.509999999998"/>
    <n v="-7.5699874676668139E-2"/>
    <n v="-1652.0400000000009"/>
    <x v="2"/>
    <s v="Imobiliário"/>
    <s v="Aguardando rentabilidade"/>
  </r>
  <r>
    <d v="2025-02-11T00:00:00"/>
    <x v="3"/>
    <x v="1"/>
    <x v="4"/>
    <s v="IMÓ-366"/>
    <n v="47775.64"/>
    <n v="48907.92"/>
    <n v="2.3699944155640799E-2"/>
    <n v="1132.2799999999988"/>
    <x v="0"/>
    <s v="Imobiliário"/>
    <s v="Aguardando rentabilidade"/>
  </r>
  <r>
    <d v="2021-05-16T00:00:00"/>
    <x v="1"/>
    <x v="4"/>
    <x v="3"/>
    <s v="FUN-971"/>
    <n v="22448.09"/>
    <n v="26771.59"/>
    <n v="0.19259990493623289"/>
    <n v="4323.5"/>
    <x v="1"/>
    <s v="Investimento"/>
    <s v="Aplicação de Curto Prazo"/>
  </r>
  <r>
    <d v="2024-09-17T00:00:00"/>
    <x v="4"/>
    <x v="3"/>
    <x v="5"/>
    <s v="ETF-920"/>
    <n v="42892.05"/>
    <n v="41309.33"/>
    <n v="-3.6900078219623475E-2"/>
    <n v="-1582.7200000000012"/>
    <x v="0"/>
    <s v="Bolsa"/>
    <s v="Aguardando rentabilidade"/>
  </r>
  <r>
    <d v="2021-06-07T00:00:00"/>
    <x v="1"/>
    <x v="7"/>
    <x v="7"/>
    <s v="AÇÕ-261"/>
    <n v="28001.72"/>
    <n v="31185.52"/>
    <n v="0.11370015841883996"/>
    <n v="3183.7999999999993"/>
    <x v="2"/>
    <s v="Mercado"/>
    <s v="Rendimento estável"/>
  </r>
  <r>
    <d v="2021-11-26T00:00:00"/>
    <x v="1"/>
    <x v="8"/>
    <x v="3"/>
    <s v="FUN-988"/>
    <n v="27931.34"/>
    <n v="32531.63"/>
    <n v="0.16469993920807241"/>
    <n v="4600.2900000000009"/>
    <x v="1"/>
    <s v="Investimento"/>
    <s v="Aplicação de Curto Prazo"/>
  </r>
  <r>
    <d v="2024-07-26T00:00:00"/>
    <x v="4"/>
    <x v="2"/>
    <x v="0"/>
    <s v="REN-108"/>
    <n v="10156.24"/>
    <n v="10315.69"/>
    <n v="1.569970776586618E-2"/>
    <n v="159.45000000000073"/>
    <x v="0"/>
    <s v="Banco"/>
    <s v="Investimento de Longo Prazo"/>
  </r>
  <r>
    <d v="2020-07-15T00:00:00"/>
    <x v="5"/>
    <x v="2"/>
    <x v="4"/>
    <s v="IMÓ-921"/>
    <n v="14294.1"/>
    <n v="14378.44"/>
    <n v="5.9003365024730588E-3"/>
    <n v="84.340000000000146"/>
    <x v="0"/>
    <s v="Imobiliário"/>
    <s v="Aguardando rentabilidade"/>
  </r>
  <r>
    <d v="2020-10-02T00:00:00"/>
    <x v="5"/>
    <x v="6"/>
    <x v="0"/>
    <s v="REN-871"/>
    <n v="16226.65"/>
    <n v="15504.56"/>
    <n v="-4.4500251130085391E-2"/>
    <n v="-722.09000000000015"/>
    <x v="0"/>
    <s v="Banco"/>
    <s v="Investimento de Longo Prazo"/>
  </r>
  <r>
    <d v="2025-07-30T00:00:00"/>
    <x v="3"/>
    <x v="2"/>
    <x v="3"/>
    <s v="FUN-477"/>
    <n v="29459.3"/>
    <n v="31671.69"/>
    <n v="7.5099883568177095E-2"/>
    <n v="2212.3899999999994"/>
    <x v="2"/>
    <s v="Investimento"/>
    <s v="Rendimento estável"/>
  </r>
  <r>
    <d v="2023-07-12T00:00:00"/>
    <x v="2"/>
    <x v="2"/>
    <x v="5"/>
    <s v="ETF-459"/>
    <n v="26596.799999999999"/>
    <n v="26532.97"/>
    <n v="-2.3999127714611572E-3"/>
    <n v="-63.829999999998108"/>
    <x v="0"/>
    <s v="Bolsa"/>
    <s v="Aguardando rentabilidade"/>
  </r>
  <r>
    <d v="2024-12-10T00:00:00"/>
    <x v="4"/>
    <x v="11"/>
    <x v="4"/>
    <s v="IMÓ-709"/>
    <n v="41816.379999999997"/>
    <n v="47164.7"/>
    <n v="0.12790011952254116"/>
    <n v="5348.32"/>
    <x v="2"/>
    <s v="Imobiliário"/>
    <s v="Rendimento estável"/>
  </r>
  <r>
    <d v="2023-07-30T00:00:00"/>
    <x v="2"/>
    <x v="2"/>
    <x v="4"/>
    <s v="IMÓ-128"/>
    <n v="6011.75"/>
    <n v="5993.71"/>
    <n v="-3.0007901193496011E-3"/>
    <n v="-18.039999999999964"/>
    <x v="0"/>
    <s v="Imobiliário"/>
    <s v="Aguardando rentabilidade"/>
  </r>
  <r>
    <d v="2022-11-13T00:00:00"/>
    <x v="0"/>
    <x v="8"/>
    <x v="4"/>
    <s v="IMÓ-452"/>
    <n v="6940.52"/>
    <n v="6987.02"/>
    <n v="6.6997861831678317E-3"/>
    <n v="46.5"/>
    <x v="0"/>
    <s v="Imobiliário"/>
    <s v="Aguardando rentabilidade"/>
  </r>
  <r>
    <d v="2021-06-06T00:00:00"/>
    <x v="1"/>
    <x v="7"/>
    <x v="4"/>
    <s v="IMÓ-933"/>
    <n v="13048.39"/>
    <n v="12198.94"/>
    <n v="-6.5099985515454317E-2"/>
    <n v="-849.44999999999891"/>
    <x v="2"/>
    <s v="Imobiliário"/>
    <s v="Aguardando rentabilidade"/>
  </r>
  <r>
    <d v="2020-04-16T00:00:00"/>
    <x v="5"/>
    <x v="9"/>
    <x v="6"/>
    <s v="POU-150"/>
    <n v="11053.92"/>
    <n v="12434.55"/>
    <n v="0.12489958313430884"/>
    <n v="1380.6299999999992"/>
    <x v="2"/>
    <s v="Banco"/>
    <s v="Rendimento estável"/>
  </r>
  <r>
    <d v="2022-10-08T00:00:00"/>
    <x v="0"/>
    <x v="6"/>
    <x v="5"/>
    <s v="ETF-419"/>
    <n v="12835.15"/>
    <n v="12225.48"/>
    <n v="-4.7500029216643362E-2"/>
    <n v="-609.67000000000007"/>
    <x v="0"/>
    <s v="Bolsa"/>
    <s v="Aguardando rentabilidade"/>
  </r>
  <r>
    <d v="2022-03-07T00:00:00"/>
    <x v="0"/>
    <x v="5"/>
    <x v="3"/>
    <s v="FUN-423"/>
    <n v="26264.86"/>
    <n v="29542.71"/>
    <n v="0.12479982760235533"/>
    <n v="3277.8499999999985"/>
    <x v="2"/>
    <s v="Investimento"/>
    <s v="Rendimento estável"/>
  </r>
  <r>
    <d v="2022-01-17T00:00:00"/>
    <x v="0"/>
    <x v="0"/>
    <x v="1"/>
    <s v="TES-463"/>
    <n v="41887.74"/>
    <n v="41544.26"/>
    <n v="-8.2000127006134956E-3"/>
    <n v="-343.47999999999593"/>
    <x v="0"/>
    <s v="Governo"/>
    <s v="Investimento de Longo Prazo"/>
  </r>
  <r>
    <d v="2023-08-28T00:00:00"/>
    <x v="2"/>
    <x v="10"/>
    <x v="5"/>
    <s v="ETF-249"/>
    <n v="28381.91"/>
    <n v="25603.32"/>
    <n v="-9.7900035621281314E-2"/>
    <n v="-2778.59"/>
    <x v="2"/>
    <s v="Bolsa"/>
    <s v="Aguardando rentabilidade"/>
  </r>
  <r>
    <d v="2022-02-20T00:00:00"/>
    <x v="0"/>
    <x v="1"/>
    <x v="2"/>
    <s v="CRI-765"/>
    <n v="29207.41"/>
    <n v="32922.589999999997"/>
    <n v="0.12719991262491254"/>
    <n v="3715.1799999999967"/>
    <x v="2"/>
    <s v="Cripto"/>
    <s v="Rendimento estável"/>
  </r>
  <r>
    <d v="2022-11-14T00:00:00"/>
    <x v="0"/>
    <x v="8"/>
    <x v="6"/>
    <s v="POU-834"/>
    <n v="32996.980000000003"/>
    <n v="35220.980000000003"/>
    <n v="6.7400107524991676E-2"/>
    <n v="2224"/>
    <x v="0"/>
    <s v="Banco"/>
    <s v="Investimento de Longo Prazo"/>
  </r>
  <r>
    <d v="2024-11-14T00:00:00"/>
    <x v="4"/>
    <x v="8"/>
    <x v="2"/>
    <s v="CRI-905"/>
    <n v="44123.97"/>
    <n v="51686.82"/>
    <n v="0.17140003494699135"/>
    <n v="7562.8499999999985"/>
    <x v="1"/>
    <s v="Cripto"/>
    <s v="Aplicação de Curto Prazo"/>
  </r>
  <r>
    <d v="2024-09-24T00:00:00"/>
    <x v="4"/>
    <x v="3"/>
    <x v="4"/>
    <s v="IMÓ-876"/>
    <n v="1629.03"/>
    <n v="1761.63"/>
    <n v="8.1398132631075024E-2"/>
    <n v="132.60000000000014"/>
    <x v="2"/>
    <s v="Imobiliário"/>
    <s v="Rendimento estável"/>
  </r>
  <r>
    <d v="2024-03-12T00:00:00"/>
    <x v="4"/>
    <x v="5"/>
    <x v="5"/>
    <s v="ETF-957"/>
    <n v="45136.23"/>
    <n v="50214.06"/>
    <n v="0.11250009138999854"/>
    <n v="5077.8299999999945"/>
    <x v="2"/>
    <s v="Bolsa"/>
    <s v="Rendimento estável"/>
  </r>
  <r>
    <d v="2025-09-03T00:00:00"/>
    <x v="3"/>
    <x v="3"/>
    <x v="2"/>
    <s v="CRI-449"/>
    <n v="35709.17"/>
    <n v="41590.47"/>
    <n v="0.16469999162680071"/>
    <n v="5881.3000000000029"/>
    <x v="1"/>
    <s v="Cripto"/>
    <s v="Aplicação de Curto Prazo"/>
  </r>
  <r>
    <d v="2021-09-11T00:00:00"/>
    <x v="1"/>
    <x v="3"/>
    <x v="3"/>
    <s v="FUN-398"/>
    <n v="14756.7"/>
    <n v="13295.79"/>
    <n v="-9.899977637276626E-2"/>
    <n v="-1460.9099999999999"/>
    <x v="2"/>
    <s v="Investimento"/>
    <s v="Aguardando rentabilidade"/>
  </r>
  <r>
    <d v="2020-09-09T00:00:00"/>
    <x v="5"/>
    <x v="3"/>
    <x v="6"/>
    <s v="POU-718"/>
    <n v="41409.33"/>
    <n v="43227.199999999997"/>
    <n v="4.3900009973597623E-2"/>
    <n v="1817.8699999999953"/>
    <x v="0"/>
    <s v="Banco"/>
    <s v="Investimento de Longo Prazo"/>
  </r>
  <r>
    <d v="2023-07-06T00:00:00"/>
    <x v="2"/>
    <x v="2"/>
    <x v="4"/>
    <s v="IMÓ-810"/>
    <n v="32805.68"/>
    <n v="32871.29"/>
    <n v="1.9999585437643903E-3"/>
    <n v="65.610000000000582"/>
    <x v="0"/>
    <s v="Imobiliário"/>
    <s v="Aguardando rentabilidade"/>
  </r>
  <r>
    <d v="2025-07-31T00:00:00"/>
    <x v="3"/>
    <x v="2"/>
    <x v="4"/>
    <s v="IMÓ-709"/>
    <n v="41668.03"/>
    <n v="47143.21"/>
    <n v="0.13140002059132627"/>
    <n v="5475.18"/>
    <x v="2"/>
    <s v="Imobiliário"/>
    <s v="Rendimento estável"/>
  </r>
  <r>
    <d v="2023-01-06T00:00:00"/>
    <x v="2"/>
    <x v="0"/>
    <x v="5"/>
    <s v="ETF-322"/>
    <n v="42473.01"/>
    <n v="46291.33"/>
    <n v="8.9899915263834604E-2"/>
    <n v="3818.3199999999997"/>
    <x v="2"/>
    <s v="Bolsa"/>
    <s v="Rendimento estável"/>
  </r>
  <r>
    <d v="2022-01-16T00:00:00"/>
    <x v="0"/>
    <x v="0"/>
    <x v="3"/>
    <s v="FUN-519"/>
    <n v="6442.16"/>
    <n v="6351.97"/>
    <n v="-1.399996274541452E-2"/>
    <n v="-90.1899999999996"/>
    <x v="0"/>
    <s v="Investimento"/>
    <s v="Aguardando rentabilidade"/>
  </r>
  <r>
    <d v="2021-12-16T00:00:00"/>
    <x v="1"/>
    <x v="11"/>
    <x v="7"/>
    <s v="AÇÕ-755"/>
    <n v="18483"/>
    <n v="17030.240000000002"/>
    <n v="-7.8599794405669984E-2"/>
    <n v="-1452.7599999999984"/>
    <x v="2"/>
    <s v="Mercado"/>
    <s v="Aguardando rentabilidade"/>
  </r>
  <r>
    <d v="2020-10-21T00:00:00"/>
    <x v="5"/>
    <x v="6"/>
    <x v="3"/>
    <s v="FUN-225"/>
    <n v="18010.599999999999"/>
    <n v="17428.86"/>
    <n v="-3.2299867855596041E-2"/>
    <n v="-581.73999999999796"/>
    <x v="0"/>
    <s v="Investimento"/>
    <s v="Aguardando rentabilidade"/>
  </r>
  <r>
    <d v="2020-09-12T00:00:00"/>
    <x v="5"/>
    <x v="3"/>
    <x v="1"/>
    <s v="TES-978"/>
    <n v="45613.98"/>
    <n v="51771.87"/>
    <n v="0.13500005919237915"/>
    <n v="6157.8899999999994"/>
    <x v="2"/>
    <s v="Governo"/>
    <s v="Rendimento estável"/>
  </r>
  <r>
    <d v="2020-10-01T00:00:00"/>
    <x v="5"/>
    <x v="6"/>
    <x v="6"/>
    <s v="POU-824"/>
    <n v="43627.01"/>
    <n v="48103.14"/>
    <n v="0.10259997189814285"/>
    <n v="4476.1299999999974"/>
    <x v="2"/>
    <s v="Banco"/>
    <s v="Rendimento estável"/>
  </r>
  <r>
    <d v="2020-03-20T00:00:00"/>
    <x v="5"/>
    <x v="5"/>
    <x v="5"/>
    <s v="ETF-195"/>
    <n v="42025.33"/>
    <n v="45660.52"/>
    <n v="8.6499975134044033E-2"/>
    <n v="3635.1899999999951"/>
    <x v="2"/>
    <s v="Bolsa"/>
    <s v="Rendimento estável"/>
  </r>
  <r>
    <d v="2021-02-27T00:00:00"/>
    <x v="1"/>
    <x v="1"/>
    <x v="2"/>
    <s v="CRI-493"/>
    <n v="26727.69"/>
    <n v="31359.599999999999"/>
    <n v="0.1733000494992272"/>
    <n v="4631.91"/>
    <x v="1"/>
    <s v="Cripto"/>
    <s v="Aplicação de Curto Prazo"/>
  </r>
  <r>
    <d v="2025-02-12T00:00:00"/>
    <x v="3"/>
    <x v="1"/>
    <x v="7"/>
    <s v="AÇÕ-911"/>
    <n v="30223.79"/>
    <n v="29873.19"/>
    <n v="-1.1600133537190476E-2"/>
    <n v="-350.60000000000218"/>
    <x v="0"/>
    <s v="Mercado"/>
    <s v="Aguardando rentabilidade"/>
  </r>
  <r>
    <d v="2022-06-07T00:00:00"/>
    <x v="0"/>
    <x v="7"/>
    <x v="4"/>
    <s v="IMÓ-785"/>
    <n v="22890.89"/>
    <n v="25086.13"/>
    <n v="9.590015940839354E-2"/>
    <n v="2195.2400000000016"/>
    <x v="2"/>
    <s v="Imobiliário"/>
    <s v="Rendimento estável"/>
  </r>
  <r>
    <d v="2023-10-26T00:00:00"/>
    <x v="2"/>
    <x v="6"/>
    <x v="4"/>
    <s v="IMÓ-647"/>
    <n v="47761.07"/>
    <n v="52355.68"/>
    <n v="9.6199896694106737E-2"/>
    <n v="4594.6100000000006"/>
    <x v="2"/>
    <s v="Imobiliário"/>
    <s v="Rendimento estável"/>
  </r>
  <r>
    <d v="2020-01-16T00:00:00"/>
    <x v="5"/>
    <x v="0"/>
    <x v="3"/>
    <s v="FUN-231"/>
    <n v="10109.89"/>
    <n v="11318.02"/>
    <n v="0.11949981651630247"/>
    <n v="1208.130000000001"/>
    <x v="2"/>
    <s v="Investimento"/>
    <s v="Rendimento estável"/>
  </r>
  <r>
    <d v="2022-01-24T00:00:00"/>
    <x v="0"/>
    <x v="0"/>
    <x v="7"/>
    <s v="AÇÕ-300"/>
    <n v="34885.68"/>
    <n v="34358.910000000003"/>
    <n v="-1.5099891990065745E-2"/>
    <n v="-526.7699999999968"/>
    <x v="0"/>
    <s v="Mercado"/>
    <s v="Aguardando rentabilidade"/>
  </r>
  <r>
    <d v="2020-02-29T00:00:00"/>
    <x v="5"/>
    <x v="1"/>
    <x v="3"/>
    <s v="FUN-965"/>
    <n v="19457.29"/>
    <n v="22798.11"/>
    <n v="0.17170016996200393"/>
    <n v="3340.8199999999997"/>
    <x v="1"/>
    <s v="Investimento"/>
    <s v="Aplicação de Curto Prazo"/>
  </r>
  <r>
    <d v="2020-12-08T00:00:00"/>
    <x v="5"/>
    <x v="11"/>
    <x v="1"/>
    <s v="TES-795"/>
    <n v="44317.14"/>
    <n v="40044.97"/>
    <n v="-9.639994819160258E-2"/>
    <n v="-4272.1699999999983"/>
    <x v="0"/>
    <s v="Governo"/>
    <s v="Investimento de Longo Prazo"/>
  </r>
  <r>
    <d v="2021-11-08T00:00:00"/>
    <x v="1"/>
    <x v="8"/>
    <x v="6"/>
    <s v="POU-931"/>
    <n v="39912.61"/>
    <n v="37190.57"/>
    <n v="-6.8199999949890538E-2"/>
    <n v="-2722.0400000000009"/>
    <x v="0"/>
    <s v="Banco"/>
    <s v="Investimento de Longo Prazo"/>
  </r>
  <r>
    <d v="2025-07-13T00:00:00"/>
    <x v="3"/>
    <x v="2"/>
    <x v="7"/>
    <s v="AÇÕ-118"/>
    <n v="44461.51"/>
    <n v="45590.83"/>
    <n v="2.5399947055329421E-2"/>
    <n v="1129.3199999999997"/>
    <x v="0"/>
    <s v="Mercado"/>
    <s v="Aguardando rentabilidade"/>
  </r>
  <r>
    <d v="2023-10-22T00:00:00"/>
    <x v="2"/>
    <x v="6"/>
    <x v="3"/>
    <s v="FUN-823"/>
    <n v="12550.73"/>
    <n v="11407.36"/>
    <n v="-9.1099880246009513E-2"/>
    <n v="-1143.369999999999"/>
    <x v="2"/>
    <s v="Investimento"/>
    <s v="Aguardando rentabilidade"/>
  </r>
  <r>
    <d v="2024-09-20T00:00:00"/>
    <x v="4"/>
    <x v="3"/>
    <x v="7"/>
    <s v="AÇÕ-278"/>
    <n v="12408.4"/>
    <n v="11404.56"/>
    <n v="-8.0900035459849792E-2"/>
    <n v="-1003.8400000000001"/>
    <x v="2"/>
    <s v="Mercado"/>
    <s v="Aguardando rentabilidade"/>
  </r>
  <r>
    <d v="2022-12-31T00:00:00"/>
    <x v="0"/>
    <x v="11"/>
    <x v="4"/>
    <s v="IMÓ-166"/>
    <n v="40942.75"/>
    <n v="37585.440000000002"/>
    <n v="-8.2000109909568797E-2"/>
    <n v="-3357.3099999999977"/>
    <x v="2"/>
    <s v="Imobiliário"/>
    <s v="Aguardando rentabilidade"/>
  </r>
  <r>
    <d v="2021-12-03T00:00:00"/>
    <x v="1"/>
    <x v="11"/>
    <x v="2"/>
    <s v="CRI-586"/>
    <n v="41917.83"/>
    <n v="37767.96"/>
    <n v="-9.9000115225430382E-2"/>
    <n v="-4149.8700000000026"/>
    <x v="2"/>
    <s v="Cripto"/>
    <s v="Aguardando rentabilidade"/>
  </r>
  <r>
    <d v="2022-07-09T00:00:00"/>
    <x v="0"/>
    <x v="2"/>
    <x v="7"/>
    <s v="AÇÕ-267"/>
    <n v="33077.35"/>
    <n v="38660.81"/>
    <n v="0.16880010037079751"/>
    <n v="5583.4599999999991"/>
    <x v="1"/>
    <s v="Mercado"/>
    <s v="Aplicação de Curto Prazo"/>
  </r>
  <r>
    <d v="2021-08-25T00:00:00"/>
    <x v="1"/>
    <x v="10"/>
    <x v="2"/>
    <s v="CRI-626"/>
    <n v="38589.81"/>
    <n v="43440.55"/>
    <n v="0.12570002288168833"/>
    <n v="4850.7400000000052"/>
    <x v="2"/>
    <s v="Cripto"/>
    <s v="Rendimento estável"/>
  </r>
  <r>
    <d v="2024-08-12T00:00:00"/>
    <x v="4"/>
    <x v="10"/>
    <x v="1"/>
    <s v="TES-551"/>
    <n v="33313.39"/>
    <n v="32753.73"/>
    <n v="-1.6799851351063336E-2"/>
    <n v="-559.65999999999985"/>
    <x v="0"/>
    <s v="Governo"/>
    <s v="Investimento de Longo Prazo"/>
  </r>
  <r>
    <d v="2020-06-11T00:00:00"/>
    <x v="5"/>
    <x v="7"/>
    <x v="3"/>
    <s v="FUN-413"/>
    <n v="20838.009999999998"/>
    <n v="22090.37"/>
    <n v="6.0099788799410338E-2"/>
    <n v="1252.3600000000006"/>
    <x v="0"/>
    <s v="Investimento"/>
    <s v="Aguardando rentabilidade"/>
  </r>
  <r>
    <d v="2024-05-30T00:00:00"/>
    <x v="4"/>
    <x v="4"/>
    <x v="5"/>
    <s v="ETF-370"/>
    <n v="9391.4599999999991"/>
    <n v="9755.85"/>
    <n v="3.8800143960577085E-2"/>
    <n v="364.39000000000124"/>
    <x v="0"/>
    <s v="Bolsa"/>
    <s v="Aguardando rentabilidade"/>
  </r>
  <r>
    <d v="2025-07-17T00:00:00"/>
    <x v="3"/>
    <x v="2"/>
    <x v="2"/>
    <s v="CRI-996"/>
    <n v="40407.81"/>
    <n v="41232.129999999997"/>
    <n v="2.0400016729439179E-2"/>
    <n v="824.31999999999971"/>
    <x v="0"/>
    <s v="Cripto"/>
    <s v="Aguardando rentabilidade"/>
  </r>
  <r>
    <d v="2024-02-20T00:00:00"/>
    <x v="4"/>
    <x v="1"/>
    <x v="1"/>
    <s v="TES-400"/>
    <n v="38053.449999999997"/>
    <n v="40755.24"/>
    <n v="7.0999869919810193E-2"/>
    <n v="2701.7900000000009"/>
    <x v="2"/>
    <s v="Governo"/>
    <s v="Rendimento estável"/>
  </r>
  <r>
    <d v="2023-10-27T00:00:00"/>
    <x v="2"/>
    <x v="6"/>
    <x v="0"/>
    <s v="REN-518"/>
    <n v="30056.58"/>
    <n v="31015.38"/>
    <n v="3.1899836907592252E-2"/>
    <n v="958.79999999999927"/>
    <x v="0"/>
    <s v="Banco"/>
    <s v="Investimento de Longo Prazo"/>
  </r>
  <r>
    <d v="2022-07-05T00:00:00"/>
    <x v="0"/>
    <x v="2"/>
    <x v="4"/>
    <s v="IMÓ-607"/>
    <n v="22933.18"/>
    <n v="25286.12"/>
    <n v="0.10259981389410447"/>
    <n v="2352.9399999999987"/>
    <x v="2"/>
    <s v="Imobiliário"/>
    <s v="Rendimento estável"/>
  </r>
  <r>
    <d v="2022-05-06T00:00:00"/>
    <x v="0"/>
    <x v="4"/>
    <x v="1"/>
    <s v="TES-384"/>
    <n v="41970.97"/>
    <n v="38655.26"/>
    <n v="-7.9000080293593386E-2"/>
    <n v="-3315.7099999999991"/>
    <x v="0"/>
    <s v="Governo"/>
    <s v="Investimento de Longo Prazo"/>
  </r>
  <r>
    <d v="2022-09-11T00:00:00"/>
    <x v="0"/>
    <x v="3"/>
    <x v="0"/>
    <s v="REN-384"/>
    <n v="28642.84"/>
    <n v="28367.87"/>
    <n v="-9.5999558702978185E-3"/>
    <n v="-274.97000000000116"/>
    <x v="0"/>
    <s v="Banco"/>
    <s v="Investimento de Longo Prazo"/>
  </r>
  <r>
    <d v="2022-05-13T00:00:00"/>
    <x v="0"/>
    <x v="4"/>
    <x v="6"/>
    <s v="POU-450"/>
    <n v="48654.58"/>
    <n v="45229.3"/>
    <n v="-7.0399950014983143E-2"/>
    <n v="-3425.2799999999988"/>
    <x v="0"/>
    <s v="Banco"/>
    <s v="Investimento de Longo Prazo"/>
  </r>
  <r>
    <d v="2025-02-20T00:00:00"/>
    <x v="3"/>
    <x v="1"/>
    <x v="4"/>
    <s v="IMÓ-599"/>
    <n v="39182.519999999997"/>
    <n v="46192.27"/>
    <n v="0.1788999278249587"/>
    <n v="7009.75"/>
    <x v="1"/>
    <s v="Imobiliário"/>
    <s v="Aplicação de Curto Prazo"/>
  </r>
  <r>
    <d v="2021-09-06T00:00:00"/>
    <x v="1"/>
    <x v="3"/>
    <x v="4"/>
    <s v="IMÓ-314"/>
    <n v="16656.93"/>
    <n v="17401.490000000002"/>
    <n v="4.4699713572669234E-2"/>
    <n v="744.56000000000131"/>
    <x v="0"/>
    <s v="Imobiliário"/>
    <s v="Aguardando rentabilidade"/>
  </r>
  <r>
    <d v="2022-09-18T00:00:00"/>
    <x v="0"/>
    <x v="3"/>
    <x v="5"/>
    <s v="ETF-484"/>
    <n v="14341.7"/>
    <n v="15599.47"/>
    <n v="8.7700202904815922E-2"/>
    <n v="1257.7699999999986"/>
    <x v="2"/>
    <s v="Bolsa"/>
    <s v="Rendimento estável"/>
  </r>
  <r>
    <d v="2024-04-13T00:00:00"/>
    <x v="4"/>
    <x v="9"/>
    <x v="7"/>
    <s v="AÇÕ-180"/>
    <n v="39764.79"/>
    <n v="39589.82"/>
    <n v="-4.4001238281404518E-3"/>
    <n v="-174.97000000000116"/>
    <x v="0"/>
    <s v="Mercado"/>
    <s v="Aguardando rentabilidade"/>
  </r>
  <r>
    <d v="2023-11-19T00:00:00"/>
    <x v="2"/>
    <x v="8"/>
    <x v="5"/>
    <s v="ETF-647"/>
    <n v="31431.08"/>
    <n v="36500.910000000003"/>
    <n v="0.16129989806268194"/>
    <n v="5069.8300000000017"/>
    <x v="1"/>
    <s v="Bolsa"/>
    <s v="Aplicação de Curto Prazo"/>
  </r>
  <r>
    <d v="2021-05-20T00:00:00"/>
    <x v="1"/>
    <x v="4"/>
    <x v="5"/>
    <s v="ETF-138"/>
    <n v="19713.18"/>
    <n v="23334.49"/>
    <n v="0.18369994085175509"/>
    <n v="3621.3100000000013"/>
    <x v="1"/>
    <s v="Bolsa"/>
    <s v="Aplicação de Curto Prazo"/>
  </r>
  <r>
    <d v="2021-05-26T00:00:00"/>
    <x v="1"/>
    <x v="4"/>
    <x v="1"/>
    <s v="TES-548"/>
    <n v="35950.75"/>
    <n v="33009.980000000003"/>
    <n v="-8.1799962448627542E-2"/>
    <n v="-2940.7699999999968"/>
    <x v="0"/>
    <s v="Governo"/>
    <s v="Investimento de Longo Prazo"/>
  </r>
  <r>
    <d v="2021-02-02T00:00:00"/>
    <x v="1"/>
    <x v="1"/>
    <x v="3"/>
    <s v="FUN-171"/>
    <n v="17827.27"/>
    <n v="18214.12"/>
    <n v="2.169990133093842E-2"/>
    <n v="386.84999999999854"/>
    <x v="0"/>
    <s v="Investimento"/>
    <s v="Aguardando rentabilidade"/>
  </r>
  <r>
    <d v="2021-03-20T00:00:00"/>
    <x v="1"/>
    <x v="5"/>
    <x v="7"/>
    <s v="AÇÕ-805"/>
    <n v="35737.81"/>
    <n v="37388.9"/>
    <n v="4.6200088925426708E-2"/>
    <n v="1651.0900000000038"/>
    <x v="0"/>
    <s v="Mercado"/>
    <s v="Aguardando rentabilidade"/>
  </r>
  <r>
    <d v="2022-03-08T00:00:00"/>
    <x v="0"/>
    <x v="5"/>
    <x v="5"/>
    <s v="ETF-914"/>
    <n v="11966.95"/>
    <n v="13296.48"/>
    <n v="0.11110015501025731"/>
    <n v="1329.5299999999988"/>
    <x v="2"/>
    <s v="Bolsa"/>
    <s v="Rendimento estável"/>
  </r>
  <r>
    <d v="2022-06-16T00:00:00"/>
    <x v="0"/>
    <x v="7"/>
    <x v="2"/>
    <s v="CRI-651"/>
    <n v="47948.15"/>
    <n v="54008.800000000003"/>
    <n v="0.12640008008651013"/>
    <n v="6060.6500000000015"/>
    <x v="2"/>
    <s v="Cripto"/>
    <s v="Rendimento estável"/>
  </r>
  <r>
    <d v="2023-07-19T00:00:00"/>
    <x v="2"/>
    <x v="2"/>
    <x v="1"/>
    <s v="TES-128"/>
    <n v="5590"/>
    <n v="6681.17"/>
    <n v="0.19520035778175315"/>
    <n v="1091.17"/>
    <x v="1"/>
    <s v="Governo"/>
    <s v="Dividendos Recebidos"/>
  </r>
  <r>
    <d v="2020-03-29T00:00:00"/>
    <x v="5"/>
    <x v="5"/>
    <x v="0"/>
    <s v="REN-755"/>
    <n v="23657.9"/>
    <n v="22344.89"/>
    <n v="-5.5499854171333969E-2"/>
    <n v="-1313.010000000002"/>
    <x v="0"/>
    <s v="Banco"/>
    <s v="Investimento de Longo Prazo"/>
  </r>
  <r>
    <d v="2023-12-21T00:00:00"/>
    <x v="2"/>
    <x v="11"/>
    <x v="5"/>
    <s v="ETF-854"/>
    <n v="25587.22"/>
    <n v="24241.33"/>
    <n v="-5.2600087074719311E-2"/>
    <n v="-1345.8899999999994"/>
    <x v="2"/>
    <s v="Bolsa"/>
    <s v="Aguardando rentabilidade"/>
  </r>
  <r>
    <d v="2020-11-27T00:00:00"/>
    <x v="5"/>
    <x v="8"/>
    <x v="1"/>
    <s v="TES-454"/>
    <n v="36653.19"/>
    <n v="37221.31"/>
    <n v="1.549987872815423E-2"/>
    <n v="568.11999999999534"/>
    <x v="0"/>
    <s v="Governo"/>
    <s v="Investimento de Longo Prazo"/>
  </r>
  <r>
    <d v="2022-08-20T00:00:00"/>
    <x v="0"/>
    <x v="10"/>
    <x v="0"/>
    <s v="REN-785"/>
    <n v="761.03"/>
    <n v="823.36"/>
    <n v="8.1902158916205725E-2"/>
    <n v="62.330000000000041"/>
    <x v="2"/>
    <s v="Banco"/>
    <s v="Rendimento estável"/>
  </r>
  <r>
    <d v="2022-01-31T00:00:00"/>
    <x v="0"/>
    <x v="0"/>
    <x v="6"/>
    <s v="POU-293"/>
    <n v="39572.65"/>
    <n v="37503"/>
    <n v="-5.2300010234341179E-2"/>
    <n v="-2069.6500000000015"/>
    <x v="0"/>
    <s v="Banco"/>
    <s v="Investimento de Longo Prazo"/>
  </r>
  <r>
    <d v="2024-07-24T00:00:00"/>
    <x v="4"/>
    <x v="2"/>
    <x v="7"/>
    <s v="AÇÕ-783"/>
    <n v="16767.41"/>
    <n v="16971.97"/>
    <n v="1.2199856745913729E-2"/>
    <n v="204.56000000000131"/>
    <x v="0"/>
    <s v="Mercado"/>
    <s v="Aguardando rentabilidade"/>
  </r>
  <r>
    <d v="2025-03-08T00:00:00"/>
    <x v="3"/>
    <x v="5"/>
    <x v="5"/>
    <s v="ETF-424"/>
    <n v="1790.88"/>
    <n v="1968.54"/>
    <n v="9.9202626641650943E-2"/>
    <n v="177.65999999999985"/>
    <x v="2"/>
    <s v="Bolsa"/>
    <s v="Rendimento estável"/>
  </r>
  <r>
    <d v="2023-12-04T00:00:00"/>
    <x v="2"/>
    <x v="11"/>
    <x v="1"/>
    <s v="TES-273"/>
    <n v="28505.599999999999"/>
    <n v="31926.27"/>
    <n v="0.11999992983834762"/>
    <n v="3420.6700000000019"/>
    <x v="2"/>
    <s v="Governo"/>
    <s v="Rendimento estável"/>
  </r>
  <r>
    <d v="2021-12-27T00:00:00"/>
    <x v="1"/>
    <x v="11"/>
    <x v="4"/>
    <s v="IMÓ-773"/>
    <n v="33809.839999999997"/>
    <n v="40216.800000000003"/>
    <n v="0.18949986157875953"/>
    <n v="6406.9600000000064"/>
    <x v="1"/>
    <s v="Imobiliário"/>
    <s v="Aplicação de Curto Prazo"/>
  </r>
  <r>
    <d v="2021-09-01T00:00:00"/>
    <x v="1"/>
    <x v="3"/>
    <x v="1"/>
    <s v="TES-185"/>
    <n v="14527.94"/>
    <n v="14083.39"/>
    <n v="-3.0599658313566896E-2"/>
    <n v="-444.55000000000109"/>
    <x v="0"/>
    <s v="Governo"/>
    <s v="Investimento de Longo Prazo"/>
  </r>
  <r>
    <d v="2024-08-09T00:00:00"/>
    <x v="4"/>
    <x v="10"/>
    <x v="1"/>
    <s v="TES-950"/>
    <n v="31082.9"/>
    <n v="29019"/>
    <n v="-6.6399853295541961E-2"/>
    <n v="-2063.9000000000015"/>
    <x v="0"/>
    <s v="Governo"/>
    <s v="Investimento de Longo Prazo"/>
  </r>
  <r>
    <d v="2024-03-16T00:00:00"/>
    <x v="4"/>
    <x v="5"/>
    <x v="2"/>
    <s v="CRI-731"/>
    <n v="30507.89"/>
    <n v="34562.39"/>
    <n v="0.13290004651255791"/>
    <n v="4054.5"/>
    <x v="2"/>
    <s v="Cripto"/>
    <s v="Rendimento estável"/>
  </r>
  <r>
    <d v="2023-12-08T00:00:00"/>
    <x v="2"/>
    <x v="11"/>
    <x v="4"/>
    <s v="IMÓ-989"/>
    <n v="44395.38"/>
    <n v="40741.64"/>
    <n v="-8.2300005090619743E-2"/>
    <n v="-3653.739999999998"/>
    <x v="2"/>
    <s v="Imobiliário"/>
    <s v="Aguardando rentabilidade"/>
  </r>
  <r>
    <d v="2022-01-03T00:00:00"/>
    <x v="0"/>
    <x v="0"/>
    <x v="6"/>
    <s v="POU-781"/>
    <n v="42957.53"/>
    <n v="43945.55"/>
    <n v="2.2999925740609484E-2"/>
    <n v="988.02000000000407"/>
    <x v="0"/>
    <s v="Banco"/>
    <s v="Investimento de Longo Prazo"/>
  </r>
  <r>
    <d v="2020-01-24T00:00:00"/>
    <x v="5"/>
    <x v="0"/>
    <x v="1"/>
    <s v="TES-859"/>
    <n v="44051.48"/>
    <n v="39950.29"/>
    <n v="-9.3099936710412501E-2"/>
    <n v="-4101.1900000000023"/>
    <x v="0"/>
    <s v="Governo"/>
    <s v="Investimento de Longo Prazo"/>
  </r>
  <r>
    <d v="2020-10-07T00:00:00"/>
    <x v="5"/>
    <x v="6"/>
    <x v="1"/>
    <s v="TES-761"/>
    <n v="35357.660000000003"/>
    <n v="39947.08"/>
    <n v="0.12979987929065434"/>
    <n v="4589.4199999999983"/>
    <x v="2"/>
    <s v="Governo"/>
    <s v="Rendimento estável"/>
  </r>
  <r>
    <d v="2023-11-19T00:00:00"/>
    <x v="2"/>
    <x v="8"/>
    <x v="5"/>
    <s v="ETF-503"/>
    <n v="32282.65"/>
    <n v="35485.089999999997"/>
    <n v="9.9200034693558148E-2"/>
    <n v="3202.4399999999951"/>
    <x v="2"/>
    <s v="Bolsa"/>
    <s v="Rendimento estável"/>
  </r>
  <r>
    <d v="2024-11-18T00:00:00"/>
    <x v="4"/>
    <x v="8"/>
    <x v="6"/>
    <s v="POU-553"/>
    <n v="34867.269999999997"/>
    <n v="36540.9"/>
    <n v="4.8000029827399877E-2"/>
    <n v="1673.6300000000047"/>
    <x v="0"/>
    <s v="Banco"/>
    <s v="Investimento de Longo Prazo"/>
  </r>
  <r>
    <d v="2021-05-21T00:00:00"/>
    <x v="1"/>
    <x v="4"/>
    <x v="5"/>
    <s v="ETF-641"/>
    <n v="14985.66"/>
    <n v="16415.29"/>
    <n v="9.5399868941374685E-2"/>
    <n v="1429.630000000001"/>
    <x v="2"/>
    <s v="Bolsa"/>
    <s v="Rendimento estável"/>
  </r>
  <r>
    <d v="2025-09-23T00:00:00"/>
    <x v="3"/>
    <x v="3"/>
    <x v="2"/>
    <s v="CRI-868"/>
    <n v="41758.76"/>
    <n v="40810.839999999997"/>
    <n v="-2.2699907755881772E-2"/>
    <n v="-947.92000000000553"/>
    <x v="0"/>
    <s v="Cripto"/>
    <s v="Aguardando rentabilidade"/>
  </r>
  <r>
    <d v="2022-09-19T00:00:00"/>
    <x v="0"/>
    <x v="3"/>
    <x v="7"/>
    <s v="AÇÕ-149"/>
    <n v="22363.52"/>
    <n v="21332.560000000001"/>
    <n v="-4.6100077268694695E-2"/>
    <n v="-1030.9599999999991"/>
    <x v="0"/>
    <s v="Mercado"/>
    <s v="Aguardando rentabilidade"/>
  </r>
  <r>
    <d v="2024-06-17T00:00:00"/>
    <x v="4"/>
    <x v="7"/>
    <x v="7"/>
    <s v="AÇÕ-583"/>
    <n v="8454.35"/>
    <n v="7827.04"/>
    <n v="-7.419967235801693E-2"/>
    <n v="-627.3100000000004"/>
    <x v="2"/>
    <s v="Mercado"/>
    <s v="Aguardando rentabilidade"/>
  </r>
  <r>
    <d v="2024-11-16T00:00:00"/>
    <x v="4"/>
    <x v="8"/>
    <x v="4"/>
    <s v="IMÓ-591"/>
    <n v="26284.54"/>
    <n v="27580.37"/>
    <n v="4.9300082862397364E-2"/>
    <n v="1295.8299999999981"/>
    <x v="0"/>
    <s v="Imobiliário"/>
    <s v="Aguardando rentabilidade"/>
  </r>
  <r>
    <d v="2021-12-13T00:00:00"/>
    <x v="1"/>
    <x v="11"/>
    <x v="7"/>
    <s v="AÇÕ-950"/>
    <n v="26233.55"/>
    <n v="29738.35"/>
    <n v="0.1335999130883925"/>
    <n v="3504.7999999999993"/>
    <x v="2"/>
    <s v="Mercado"/>
    <s v="Rendimento estável"/>
  </r>
  <r>
    <d v="2024-10-11T00:00:00"/>
    <x v="4"/>
    <x v="6"/>
    <x v="2"/>
    <s v="CRI-507"/>
    <n v="4189.2299999999996"/>
    <n v="4211.8500000000004"/>
    <n v="5.3995603010579037E-3"/>
    <n v="22.6200000000008"/>
    <x v="0"/>
    <s v="Cripto"/>
    <s v="Aguardando rentabilidade"/>
  </r>
  <r>
    <d v="2023-06-17T00:00:00"/>
    <x v="2"/>
    <x v="7"/>
    <x v="3"/>
    <s v="FUN-412"/>
    <n v="1045.43"/>
    <n v="1036.54"/>
    <n v="-8.5036779124380395E-3"/>
    <n v="-8.8900000000001"/>
    <x v="0"/>
    <s v="Investimento"/>
    <s v="Aguardando rentabilidade"/>
  </r>
  <r>
    <d v="2022-06-19T00:00:00"/>
    <x v="0"/>
    <x v="7"/>
    <x v="2"/>
    <s v="CRI-730"/>
    <n v="16186.54"/>
    <n v="18978.72"/>
    <n v="0.1725001142924924"/>
    <n v="2792.1800000000003"/>
    <x v="1"/>
    <s v="Cripto"/>
    <s v="Aplicação de Curto Prazo"/>
  </r>
  <r>
    <d v="2020-12-05T00:00:00"/>
    <x v="5"/>
    <x v="11"/>
    <x v="4"/>
    <s v="IMÓ-741"/>
    <n v="3419.7"/>
    <n v="3405.34"/>
    <n v="-4.1991987601250613E-3"/>
    <n v="-14.359999999999673"/>
    <x v="0"/>
    <s v="Imobiliário"/>
    <s v="Aguardando rentabilidade"/>
  </r>
  <r>
    <d v="2024-12-12T00:00:00"/>
    <x v="4"/>
    <x v="11"/>
    <x v="5"/>
    <s v="ETF-932"/>
    <n v="1474.95"/>
    <n v="1555.92"/>
    <n v="5.4896776161903811E-2"/>
    <n v="80.970000000000027"/>
    <x v="0"/>
    <s v="Bolsa"/>
    <s v="Aguardando rentabilidade"/>
  </r>
  <r>
    <d v="2024-09-21T00:00:00"/>
    <x v="4"/>
    <x v="3"/>
    <x v="3"/>
    <s v="FUN-204"/>
    <n v="34830.129999999997"/>
    <n v="34676.879999999997"/>
    <n v="-4.3999261558885948E-3"/>
    <n v="-153.25"/>
    <x v="0"/>
    <s v="Investimento"/>
    <s v="Aguardando rentabilidade"/>
  </r>
  <r>
    <d v="2021-08-03T00:00:00"/>
    <x v="1"/>
    <x v="10"/>
    <x v="7"/>
    <s v="AÇÕ-901"/>
    <n v="22543.81"/>
    <n v="23102.9"/>
    <n v="2.4800155785557106E-2"/>
    <n v="559.09000000000015"/>
    <x v="0"/>
    <s v="Mercado"/>
    <s v="Aguardando rentabilidade"/>
  </r>
  <r>
    <d v="2023-08-13T00:00:00"/>
    <x v="2"/>
    <x v="10"/>
    <x v="4"/>
    <s v="IMÓ-682"/>
    <n v="17716.64"/>
    <n v="19564.490000000002"/>
    <n v="0.10430025106340718"/>
    <n v="1847.8500000000022"/>
    <x v="2"/>
    <s v="Imobiliário"/>
    <s v="Rendimento estável"/>
  </r>
  <r>
    <d v="2020-07-26T00:00:00"/>
    <x v="5"/>
    <x v="2"/>
    <x v="2"/>
    <s v="CRI-827"/>
    <n v="12525.08"/>
    <n v="13672.38"/>
    <n v="9.1600213331970673E-2"/>
    <n v="1147.2999999999993"/>
    <x v="2"/>
    <s v="Cripto"/>
    <s v="Rendimento estável"/>
  </r>
  <r>
    <d v="2023-08-17T00:00:00"/>
    <x v="2"/>
    <x v="10"/>
    <x v="7"/>
    <s v="AÇÕ-854"/>
    <n v="35608.22"/>
    <n v="35658.07"/>
    <n v="1.3999576502279122E-3"/>
    <n v="49.849999999998545"/>
    <x v="0"/>
    <s v="Mercado"/>
    <s v="Aguardando rentabilidade"/>
  </r>
  <r>
    <d v="2025-07-27T00:00:00"/>
    <x v="3"/>
    <x v="2"/>
    <x v="7"/>
    <s v="AÇÕ-223"/>
    <n v="2721.51"/>
    <n v="2990.4"/>
    <n v="9.8801768136071458E-2"/>
    <n v="268.88999999999987"/>
    <x v="2"/>
    <s v="Mercado"/>
    <s v="Rendimento estável"/>
  </r>
  <r>
    <d v="2020-04-09T00:00:00"/>
    <x v="5"/>
    <x v="9"/>
    <x v="6"/>
    <s v="POU-992"/>
    <n v="36995.589999999997"/>
    <n v="33754.78"/>
    <n v="-8.7599900420563592E-2"/>
    <n v="-3240.8099999999977"/>
    <x v="0"/>
    <s v="Banco"/>
    <s v="Investimento de Longo Prazo"/>
  </r>
  <r>
    <d v="2021-03-17T00:00:00"/>
    <x v="1"/>
    <x v="5"/>
    <x v="4"/>
    <s v="IMÓ-847"/>
    <n v="21230.92"/>
    <n v="23583.31"/>
    <n v="0.11080019141893066"/>
    <n v="2352.3900000000031"/>
    <x v="2"/>
    <s v="Imobiliário"/>
    <s v="Rendimento estável"/>
  </r>
  <r>
    <d v="2021-12-06T00:00:00"/>
    <x v="1"/>
    <x v="11"/>
    <x v="2"/>
    <s v="CRI-718"/>
    <n v="25434.87"/>
    <n v="24582.799999999999"/>
    <n v="-3.3500072931373338E-2"/>
    <n v="-852.06999999999971"/>
    <x v="0"/>
    <s v="Cripto"/>
    <s v="Aguardando rentabilidade"/>
  </r>
  <r>
    <d v="2023-08-18T00:00:00"/>
    <x v="2"/>
    <x v="10"/>
    <x v="1"/>
    <s v="TES-923"/>
    <n v="1526.94"/>
    <n v="1589.24"/>
    <n v="4.0800555359084154E-2"/>
    <n v="62.299999999999955"/>
    <x v="0"/>
    <s v="Governo"/>
    <s v="Investimento de Longo Prazo"/>
  </r>
  <r>
    <d v="2021-01-28T00:00:00"/>
    <x v="1"/>
    <x v="0"/>
    <x v="2"/>
    <s v="CRI-957"/>
    <n v="41271.339999999997"/>
    <n v="40223.050000000003"/>
    <n v="-2.5399950667945207E-2"/>
    <n v="-1048.2899999999936"/>
    <x v="0"/>
    <s v="Cripto"/>
    <s v="Aguardando rentabilidade"/>
  </r>
  <r>
    <d v="2022-06-04T00:00:00"/>
    <x v="0"/>
    <x v="7"/>
    <x v="2"/>
    <s v="CRI-813"/>
    <n v="38538.94"/>
    <n v="37232.47"/>
    <n v="-3.3899998287446442E-2"/>
    <n v="-1306.4700000000012"/>
    <x v="0"/>
    <s v="Cripto"/>
    <s v="Aguardando rentabilidade"/>
  </r>
  <r>
    <d v="2025-02-07T00:00:00"/>
    <x v="3"/>
    <x v="1"/>
    <x v="2"/>
    <s v="CRI-975"/>
    <n v="47182.42"/>
    <n v="54571.19"/>
    <n v="0.15660006417644548"/>
    <n v="7388.7700000000041"/>
    <x v="1"/>
    <s v="Cripto"/>
    <s v="Aplicação de Curto Prazo"/>
  </r>
  <r>
    <d v="2024-11-10T00:00:00"/>
    <x v="4"/>
    <x v="8"/>
    <x v="3"/>
    <s v="FUN-196"/>
    <n v="27863.040000000001"/>
    <n v="29016.57"/>
    <n v="4.1400005168136668E-2"/>
    <n v="1153.5299999999988"/>
    <x v="0"/>
    <s v="Investimento"/>
    <s v="Aguardando rentabilidade"/>
  </r>
  <r>
    <d v="2023-10-30T00:00:00"/>
    <x v="2"/>
    <x v="6"/>
    <x v="1"/>
    <s v="TES-825"/>
    <n v="16696.86"/>
    <n v="17919.07"/>
    <n v="7.3199990896491859E-2"/>
    <n v="1222.2099999999991"/>
    <x v="2"/>
    <s v="Governo"/>
    <s v="Rendimento estável"/>
  </r>
  <r>
    <d v="2020-01-14T00:00:00"/>
    <x v="5"/>
    <x v="0"/>
    <x v="5"/>
    <s v="ETF-826"/>
    <n v="33369.089999999997"/>
    <n v="39545.71"/>
    <n v="0.18510004318367695"/>
    <n v="6176.6200000000026"/>
    <x v="1"/>
    <s v="Bolsa"/>
    <s v="Aplicação de Curto Prazo"/>
  </r>
  <r>
    <d v="2024-05-27T00:00:00"/>
    <x v="4"/>
    <x v="4"/>
    <x v="1"/>
    <s v="TES-927"/>
    <n v="19534.79"/>
    <n v="22572.45"/>
    <n v="0.15550000793456187"/>
    <n v="3037.66"/>
    <x v="1"/>
    <s v="Governo"/>
    <s v="Dividendos Recebidos"/>
  </r>
  <r>
    <d v="2020-08-26T00:00:00"/>
    <x v="5"/>
    <x v="10"/>
    <x v="4"/>
    <s v="IMÓ-474"/>
    <n v="1753.63"/>
    <n v="2057.88"/>
    <n v="0.17349725996932078"/>
    <n v="304.25"/>
    <x v="1"/>
    <s v="Imobiliário"/>
    <s v="Aplicação de Curto Prazo"/>
  </r>
  <r>
    <d v="2021-06-14T00:00:00"/>
    <x v="1"/>
    <x v="7"/>
    <x v="1"/>
    <s v="TES-879"/>
    <n v="47433.18"/>
    <n v="53860.38"/>
    <n v="0.13550008664820695"/>
    <n v="6427.1999999999971"/>
    <x v="2"/>
    <s v="Governo"/>
    <s v="Rendimento estável"/>
  </r>
  <r>
    <d v="2021-05-18T00:00:00"/>
    <x v="1"/>
    <x v="4"/>
    <x v="3"/>
    <s v="FUN-584"/>
    <n v="38549.019999999997"/>
    <n v="36397.980000000003"/>
    <n v="-5.5800121507628309E-2"/>
    <n v="-2151.0399999999936"/>
    <x v="2"/>
    <s v="Investimento"/>
    <s v="Aguardando rentabilidade"/>
  </r>
  <r>
    <d v="2022-06-03T00:00:00"/>
    <x v="0"/>
    <x v="7"/>
    <x v="6"/>
    <s v="POU-172"/>
    <n v="43859.12"/>
    <n v="50986.23"/>
    <n v="0.1625000684008252"/>
    <n v="7127.1100000000006"/>
    <x v="1"/>
    <s v="Banco"/>
    <s v="Dividendos Recebidos"/>
  </r>
  <r>
    <d v="2025-07-27T00:00:00"/>
    <x v="3"/>
    <x v="2"/>
    <x v="1"/>
    <s v="TES-440"/>
    <n v="34065.919999999998"/>
    <n v="34798.339999999997"/>
    <n v="2.1500079845194208E-2"/>
    <n v="732.41999999999825"/>
    <x v="0"/>
    <s v="Governo"/>
    <s v="Investimento de Longo Prazo"/>
  </r>
  <r>
    <d v="2020-07-22T00:00:00"/>
    <x v="5"/>
    <x v="2"/>
    <x v="6"/>
    <s v="POU-799"/>
    <n v="10399.52"/>
    <n v="12184.08"/>
    <n v="0.17160022770281699"/>
    <n v="1784.5599999999995"/>
    <x v="1"/>
    <s v="Banco"/>
    <s v="Dividendos Recebidos"/>
  </r>
  <r>
    <d v="2021-11-26T00:00:00"/>
    <x v="1"/>
    <x v="8"/>
    <x v="6"/>
    <s v="POU-781"/>
    <n v="22552.3"/>
    <n v="24223.43"/>
    <n v="7.4100202640085544E-2"/>
    <n v="1671.130000000001"/>
    <x v="2"/>
    <s v="Banco"/>
    <s v="Rendimento estável"/>
  </r>
  <r>
    <d v="2024-12-24T00:00:00"/>
    <x v="4"/>
    <x v="11"/>
    <x v="5"/>
    <s v="ETF-988"/>
    <n v="45766"/>
    <n v="47784.28"/>
    <n v="4.4099986889830856E-2"/>
    <n v="2018.2799999999988"/>
    <x v="0"/>
    <s v="Bolsa"/>
    <s v="Aguardando rentabilidade"/>
  </r>
  <r>
    <d v="2021-03-08T00:00:00"/>
    <x v="1"/>
    <x v="5"/>
    <x v="6"/>
    <s v="POU-551"/>
    <n v="45226.82"/>
    <n v="47180.62"/>
    <n v="4.3200030424425218E-2"/>
    <n v="1953.8000000000029"/>
    <x v="0"/>
    <s v="Banco"/>
    <s v="Investimento de Longo Prazo"/>
  </r>
  <r>
    <d v="2023-03-30T00:00:00"/>
    <x v="2"/>
    <x v="5"/>
    <x v="4"/>
    <s v="IMÓ-394"/>
    <n v="37653.96"/>
    <n v="41874.97"/>
    <n v="0.11210002878847276"/>
    <n v="4221.010000000002"/>
    <x v="2"/>
    <s v="Imobiliário"/>
    <s v="Rendimento estável"/>
  </r>
  <r>
    <d v="2024-04-19T00:00:00"/>
    <x v="4"/>
    <x v="9"/>
    <x v="1"/>
    <s v="TES-846"/>
    <n v="30720.35"/>
    <n v="32953.72"/>
    <n v="7.2700018066200509E-2"/>
    <n v="2233.3700000000026"/>
    <x v="2"/>
    <s v="Governo"/>
    <s v="Rendimento estável"/>
  </r>
  <r>
    <d v="2021-08-31T00:00:00"/>
    <x v="1"/>
    <x v="10"/>
    <x v="4"/>
    <s v="IMÓ-153"/>
    <n v="5287.73"/>
    <n v="4908.6000000000004"/>
    <n v="-7.1699954422786191E-2"/>
    <n v="-379.1299999999992"/>
    <x v="2"/>
    <s v="Imobiliário"/>
    <s v="Aguardando rentabilidade"/>
  </r>
  <r>
    <d v="2023-12-19T00:00:00"/>
    <x v="2"/>
    <x v="11"/>
    <x v="7"/>
    <s v="AÇÕ-410"/>
    <n v="2081.35"/>
    <n v="2123.19"/>
    <n v="2.0102337425228888E-2"/>
    <n v="41.840000000000146"/>
    <x v="0"/>
    <s v="Mercado"/>
    <s v="Aguardando rentabilidade"/>
  </r>
  <r>
    <d v="2020-07-05T00:00:00"/>
    <x v="5"/>
    <x v="2"/>
    <x v="0"/>
    <s v="REN-111"/>
    <n v="13115.55"/>
    <n v="15548.48"/>
    <n v="0.18549965498968785"/>
    <n v="2432.9300000000003"/>
    <x v="1"/>
    <s v="Banco"/>
    <s v="Dividendos Recebidos"/>
  </r>
  <r>
    <d v="2024-07-12T00:00:00"/>
    <x v="4"/>
    <x v="2"/>
    <x v="0"/>
    <s v="REN-285"/>
    <n v="46937.18"/>
    <n v="52935.75"/>
    <n v="0.12779996582666447"/>
    <n v="5998.57"/>
    <x v="2"/>
    <s v="Banco"/>
    <s v="Rendimento estável"/>
  </r>
  <r>
    <d v="2024-02-02T00:00:00"/>
    <x v="4"/>
    <x v="1"/>
    <x v="5"/>
    <s v="ETF-519"/>
    <n v="27275.65"/>
    <n v="28996.74"/>
    <n v="6.3099871130477186E-2"/>
    <n v="1721.0900000000001"/>
    <x v="0"/>
    <s v="Bolsa"/>
    <s v="Aguardando rentabilidade"/>
  </r>
  <r>
    <d v="2025-06-13T00:00:00"/>
    <x v="3"/>
    <x v="7"/>
    <x v="5"/>
    <s v="ETF-401"/>
    <n v="7723.97"/>
    <n v="7278.3"/>
    <n v="-5.7699602665468669E-2"/>
    <n v="-445.67000000000007"/>
    <x v="2"/>
    <s v="Bolsa"/>
    <s v="Aguardando rentabilidade"/>
  </r>
  <r>
    <d v="2024-11-07T00:00:00"/>
    <x v="4"/>
    <x v="8"/>
    <x v="0"/>
    <s v="REN-844"/>
    <n v="43875.3"/>
    <n v="40904.94"/>
    <n v="-6.7700049914188626E-2"/>
    <n v="-2970.3600000000006"/>
    <x v="0"/>
    <s v="Banco"/>
    <s v="Investimento de Longo Prazo"/>
  </r>
  <r>
    <d v="2023-10-08T00:00:00"/>
    <x v="2"/>
    <x v="6"/>
    <x v="2"/>
    <s v="CRI-896"/>
    <n v="10945.92"/>
    <n v="13102.27"/>
    <n v="0.19700034350698711"/>
    <n v="2156.3500000000004"/>
    <x v="1"/>
    <s v="Cripto"/>
    <s v="Aplicação de Curto Prazo"/>
  </r>
  <r>
    <d v="2023-08-02T00:00:00"/>
    <x v="2"/>
    <x v="10"/>
    <x v="3"/>
    <s v="FUN-788"/>
    <n v="2724.43"/>
    <n v="2458.8000000000002"/>
    <n v="-9.7499293430185277E-2"/>
    <n v="-265.62999999999965"/>
    <x v="2"/>
    <s v="Investimento"/>
    <s v="Aguardando rentabilidade"/>
  </r>
  <r>
    <d v="2023-12-25T00:00:00"/>
    <x v="2"/>
    <x v="11"/>
    <x v="3"/>
    <s v="FUN-566"/>
    <n v="10695.85"/>
    <n v="12149.42"/>
    <n v="0.13590037257440968"/>
    <n v="1453.5699999999997"/>
    <x v="2"/>
    <s v="Investimento"/>
    <s v="Rendimento estável"/>
  </r>
  <r>
    <d v="2025-08-23T00:00:00"/>
    <x v="3"/>
    <x v="10"/>
    <x v="2"/>
    <s v="CRI-563"/>
    <n v="10064.030000000001"/>
    <n v="12012.43"/>
    <n v="0.19360037678743003"/>
    <n v="1948.3999999999996"/>
    <x v="1"/>
    <s v="Cripto"/>
    <s v="Aplicação de Curto Prazo"/>
  </r>
  <r>
    <d v="2024-05-31T00:00:00"/>
    <x v="4"/>
    <x v="4"/>
    <x v="2"/>
    <s v="CRI-327"/>
    <n v="36133.06"/>
    <n v="42141.99"/>
    <n v="0.16630005872738154"/>
    <n v="6008.93"/>
    <x v="1"/>
    <s v="Cripto"/>
    <s v="Aplicação de Curto Prazo"/>
  </r>
  <r>
    <d v="2025-06-08T00:00:00"/>
    <x v="3"/>
    <x v="7"/>
    <x v="5"/>
    <s v="ETF-314"/>
    <n v="23898.38"/>
    <n v="28391.279999999999"/>
    <n v="0.18800019080791242"/>
    <n v="4492.8999999999978"/>
    <x v="1"/>
    <s v="Bolsa"/>
    <s v="Aplicação de Curto Prazo"/>
  </r>
  <r>
    <d v="2021-09-16T00:00:00"/>
    <x v="1"/>
    <x v="3"/>
    <x v="2"/>
    <s v="CRI-412"/>
    <n v="9423.8700000000008"/>
    <n v="10425.629999999999"/>
    <n v="0.10630027791130378"/>
    <n v="1001.7599999999984"/>
    <x v="2"/>
    <s v="Cripto"/>
    <s v="Rendimento estável"/>
  </r>
  <r>
    <d v="2020-12-04T00:00:00"/>
    <x v="5"/>
    <x v="11"/>
    <x v="1"/>
    <s v="TES-967"/>
    <n v="15442.04"/>
    <n v="14815.09"/>
    <n v="-4.0600205672307592E-2"/>
    <n v="-626.95000000000073"/>
    <x v="0"/>
    <s v="Governo"/>
    <s v="Investimento de Longo Prazo"/>
  </r>
  <r>
    <d v="2025-03-05T00:00:00"/>
    <x v="3"/>
    <x v="5"/>
    <x v="1"/>
    <s v="TES-405"/>
    <n v="26977.17"/>
    <n v="26907.03"/>
    <n v="-2.599976202099754E-3"/>
    <n v="-70.139999999999418"/>
    <x v="0"/>
    <s v="Governo"/>
    <s v="Investimento de Longo Prazo"/>
  </r>
  <r>
    <d v="2021-02-14T00:00:00"/>
    <x v="1"/>
    <x v="1"/>
    <x v="4"/>
    <s v="IMÓ-865"/>
    <n v="8278.98"/>
    <n v="9503.44"/>
    <n v="0.14789986206030223"/>
    <n v="1224.4600000000009"/>
    <x v="2"/>
    <s v="Imobiliário"/>
    <s v="Rendimento estável"/>
  </r>
  <r>
    <d v="2023-12-24T00:00:00"/>
    <x v="2"/>
    <x v="11"/>
    <x v="7"/>
    <s v="AÇÕ-411"/>
    <n v="31387.18"/>
    <n v="28907.59"/>
    <n v="-7.9000088571193727E-2"/>
    <n v="-2479.59"/>
    <x v="2"/>
    <s v="Mercado"/>
    <s v="Aguardando rentabilidade"/>
  </r>
  <r>
    <d v="2023-08-12T00:00:00"/>
    <x v="2"/>
    <x v="10"/>
    <x v="7"/>
    <s v="AÇÕ-801"/>
    <n v="26545.63"/>
    <n v="30198.31"/>
    <n v="0.13760004942433088"/>
    <n v="3652.6800000000003"/>
    <x v="2"/>
    <s v="Mercado"/>
    <s v="Rendimento estável"/>
  </r>
  <r>
    <d v="2025-03-19T00:00:00"/>
    <x v="3"/>
    <x v="5"/>
    <x v="6"/>
    <s v="POU-593"/>
    <n v="44284.5"/>
    <n v="52570.13"/>
    <n v="0.18710000112906316"/>
    <n v="8285.6299999999974"/>
    <x v="1"/>
    <s v="Banco"/>
    <s v="Dividendos Recebidos"/>
  </r>
  <r>
    <d v="2025-05-07T00:00:00"/>
    <x v="3"/>
    <x v="4"/>
    <x v="7"/>
    <s v="AÇÕ-721"/>
    <n v="16424.82"/>
    <n v="16437.96"/>
    <n v="8.0000876721933142E-4"/>
    <n v="13.139999999999418"/>
    <x v="0"/>
    <s v="Mercado"/>
    <s v="Aguardando rentabilidade"/>
  </r>
  <r>
    <d v="2023-11-02T00:00:00"/>
    <x v="2"/>
    <x v="8"/>
    <x v="6"/>
    <s v="POU-142"/>
    <n v="3083.62"/>
    <n v="2791.29"/>
    <n v="-9.48009158067466E-2"/>
    <n v="-292.32999999999993"/>
    <x v="0"/>
    <s v="Banco"/>
    <s v="Investimento de Longo Prazo"/>
  </r>
  <r>
    <d v="2024-01-23T00:00:00"/>
    <x v="4"/>
    <x v="0"/>
    <x v="7"/>
    <s v="AÇÕ-136"/>
    <n v="7929.62"/>
    <n v="8271.39"/>
    <n v="4.3100425997714839E-2"/>
    <n v="341.76999999999953"/>
    <x v="0"/>
    <s v="Mercado"/>
    <s v="Aguardando rentabilidade"/>
  </r>
  <r>
    <d v="2024-09-18T00:00:00"/>
    <x v="4"/>
    <x v="3"/>
    <x v="4"/>
    <s v="IMÓ-848"/>
    <n v="38074.19"/>
    <n v="37682.03"/>
    <n v="-1.0299890818425906E-2"/>
    <n v="-392.16000000000349"/>
    <x v="0"/>
    <s v="Imobiliário"/>
    <s v="Aguardando rentabilidade"/>
  </r>
  <r>
    <d v="2021-05-25T00:00:00"/>
    <x v="1"/>
    <x v="4"/>
    <x v="6"/>
    <s v="POU-735"/>
    <n v="5668.37"/>
    <n v="5761.33"/>
    <n v="1.639977630253495E-2"/>
    <n v="92.960000000000036"/>
    <x v="0"/>
    <s v="Banco"/>
    <s v="Investimento de Longo Prazo"/>
  </r>
  <r>
    <d v="2022-12-30T00:00:00"/>
    <x v="0"/>
    <x v="11"/>
    <x v="7"/>
    <s v="AÇÕ-131"/>
    <n v="35834.519999999997"/>
    <n v="42833"/>
    <n v="0.19529995099697176"/>
    <n v="6998.4800000000032"/>
    <x v="1"/>
    <s v="Mercado"/>
    <s v="Aplicação de Curto Prazo"/>
  </r>
  <r>
    <d v="2023-03-07T00:00:00"/>
    <x v="2"/>
    <x v="5"/>
    <x v="0"/>
    <s v="REN-787"/>
    <n v="21547.32"/>
    <n v="24574.720000000001"/>
    <n v="0.14050007147060523"/>
    <n v="3027.4000000000015"/>
    <x v="2"/>
    <s v="Banco"/>
    <s v="Rendimento estável"/>
  </r>
  <r>
    <d v="2022-11-11T00:00:00"/>
    <x v="0"/>
    <x v="8"/>
    <x v="3"/>
    <s v="FUN-769"/>
    <n v="43303.88"/>
    <n v="48755.839999999997"/>
    <n v="0.12590003482366938"/>
    <n v="5451.9599999999991"/>
    <x v="2"/>
    <s v="Investimento"/>
    <s v="Rendimento estável"/>
  </r>
  <r>
    <d v="2020-05-02T00:00:00"/>
    <x v="5"/>
    <x v="4"/>
    <x v="2"/>
    <s v="CRI-354"/>
    <n v="28415.67"/>
    <n v="28890.21"/>
    <n v="1.669994056096516E-2"/>
    <n v="474.54000000000087"/>
    <x v="0"/>
    <s v="Cripto"/>
    <s v="Aguardando rentabilidade"/>
  </r>
  <r>
    <d v="2024-09-13T00:00:00"/>
    <x v="4"/>
    <x v="3"/>
    <x v="5"/>
    <s v="ETF-696"/>
    <n v="33346.660000000003"/>
    <n v="32833.120000000003"/>
    <n v="-1.5400043062783524E-2"/>
    <n v="-513.54000000000087"/>
    <x v="0"/>
    <s v="Bolsa"/>
    <s v="Aguardando rentabilidade"/>
  </r>
  <r>
    <d v="2021-03-24T00:00:00"/>
    <x v="1"/>
    <x v="5"/>
    <x v="7"/>
    <s v="AÇÕ-398"/>
    <n v="29035.439999999999"/>
    <n v="32598.09"/>
    <n v="0.12270005207429271"/>
    <n v="3562.6500000000015"/>
    <x v="2"/>
    <s v="Mercado"/>
    <s v="Rendimento estável"/>
  </r>
  <r>
    <d v="2024-01-17T00:00:00"/>
    <x v="4"/>
    <x v="0"/>
    <x v="2"/>
    <s v="CRI-232"/>
    <n v="36215.14"/>
    <n v="33408.47"/>
    <n v="-7.7499907497251108E-2"/>
    <n v="-2806.6699999999983"/>
    <x v="2"/>
    <s v="Cripto"/>
    <s v="Aguardando rentabilidade"/>
  </r>
  <r>
    <d v="2020-12-22T00:00:00"/>
    <x v="5"/>
    <x v="11"/>
    <x v="4"/>
    <s v="IMÓ-266"/>
    <n v="32915.49"/>
    <n v="30884.6"/>
    <n v="-6.1700129635013777E-2"/>
    <n v="-2030.8899999999994"/>
    <x v="2"/>
    <s v="Imobiliário"/>
    <s v="Aguardando rentabilidade"/>
  </r>
  <r>
    <d v="2023-05-25T00:00:00"/>
    <x v="2"/>
    <x v="4"/>
    <x v="4"/>
    <s v="IMÓ-995"/>
    <n v="31558.53"/>
    <n v="30542.35"/>
    <n v="-3.2199852147739468E-2"/>
    <n v="-1016.1800000000003"/>
    <x v="0"/>
    <s v="Imobiliário"/>
    <s v="Aguardando rentabilidade"/>
  </r>
  <r>
    <d v="2025-08-07T00:00:00"/>
    <x v="3"/>
    <x v="10"/>
    <x v="1"/>
    <s v="TES-983"/>
    <n v="36873.49"/>
    <n v="39852.870000000003"/>
    <n v="8.080005445646736E-2"/>
    <n v="2979.3800000000047"/>
    <x v="2"/>
    <s v="Governo"/>
    <s v="Rendimento estável"/>
  </r>
  <r>
    <d v="2023-12-02T00:00:00"/>
    <x v="2"/>
    <x v="11"/>
    <x v="3"/>
    <s v="FUN-884"/>
    <n v="9543.31"/>
    <n v="9237.92"/>
    <n v="-3.2000427524621899E-2"/>
    <n v="-305.38999999999942"/>
    <x v="0"/>
    <s v="Investimento"/>
    <s v="Aguardando rentabilidade"/>
  </r>
  <r>
    <d v="2024-04-18T00:00:00"/>
    <x v="4"/>
    <x v="9"/>
    <x v="0"/>
    <s v="REN-458"/>
    <n v="21214.37"/>
    <n v="23687.97"/>
    <n v="0.11660021014057935"/>
    <n v="2473.6000000000022"/>
    <x v="2"/>
    <s v="Banco"/>
    <s v="Rendimento estável"/>
  </r>
  <r>
    <d v="2023-08-19T00:00:00"/>
    <x v="2"/>
    <x v="10"/>
    <x v="3"/>
    <s v="FUN-114"/>
    <n v="22477.98"/>
    <n v="26600.44"/>
    <n v="0.18339993184440948"/>
    <n v="4122.4599999999991"/>
    <x v="1"/>
    <s v="Investimento"/>
    <s v="Aplicação de Curto Prazo"/>
  </r>
  <r>
    <d v="2022-03-15T00:00:00"/>
    <x v="0"/>
    <x v="5"/>
    <x v="3"/>
    <s v="FUN-901"/>
    <n v="47166.59"/>
    <n v="50208.84"/>
    <n v="6.4500104841159811E-2"/>
    <n v="3042.25"/>
    <x v="0"/>
    <s v="Investimento"/>
    <s v="Aguardando rentabilidade"/>
  </r>
  <r>
    <d v="2020-06-26T00:00:00"/>
    <x v="5"/>
    <x v="7"/>
    <x v="4"/>
    <s v="IMÓ-180"/>
    <n v="12806.58"/>
    <n v="11694.97"/>
    <n v="-8.6799910670920771E-2"/>
    <n v="-1111.6100000000006"/>
    <x v="2"/>
    <s v="Imobiliário"/>
    <s v="Aguardando rentabilidade"/>
  </r>
  <r>
    <d v="2024-02-02T00:00:00"/>
    <x v="4"/>
    <x v="1"/>
    <x v="1"/>
    <s v="TES-222"/>
    <n v="9032.27"/>
    <n v="10692.4"/>
    <n v="0.18379986426446498"/>
    <n v="1660.1299999999992"/>
    <x v="1"/>
    <s v="Governo"/>
    <s v="Dividendos Recebidos"/>
  </r>
  <r>
    <d v="2022-07-04T00:00:00"/>
    <x v="0"/>
    <x v="2"/>
    <x v="3"/>
    <s v="FUN-128"/>
    <n v="9931.02"/>
    <n v="10812.89"/>
    <n v="8.879953922155015E-2"/>
    <n v="881.86999999999898"/>
    <x v="2"/>
    <s v="Investimento"/>
    <s v="Rendimento estável"/>
  </r>
  <r>
    <d v="2020-08-30T00:00:00"/>
    <x v="5"/>
    <x v="10"/>
    <x v="3"/>
    <s v="FUN-804"/>
    <n v="15246.94"/>
    <n v="15146.31"/>
    <n v="-6.6000128550385206E-3"/>
    <n v="-100.63000000000102"/>
    <x v="0"/>
    <s v="Investimento"/>
    <s v="Aguardando rentabilidade"/>
  </r>
  <r>
    <d v="2025-03-14T00:00:00"/>
    <x v="3"/>
    <x v="5"/>
    <x v="2"/>
    <s v="CRI-743"/>
    <n v="45420.74"/>
    <n v="48532.06"/>
    <n v="6.8499984808701925E-2"/>
    <n v="3111.3199999999997"/>
    <x v="0"/>
    <s v="Cripto"/>
    <s v="Aguardando rentabilidade"/>
  </r>
  <r>
    <d v="2020-09-21T00:00:00"/>
    <x v="5"/>
    <x v="3"/>
    <x v="3"/>
    <s v="FUN-429"/>
    <n v="42478.44"/>
    <n v="46161.32"/>
    <n v="8.6699982391067021E-2"/>
    <n v="3682.8799999999974"/>
    <x v="2"/>
    <s v="Investimento"/>
    <s v="Rendimento estável"/>
  </r>
  <r>
    <d v="2025-08-05T00:00:00"/>
    <x v="3"/>
    <x v="10"/>
    <x v="3"/>
    <s v="FUN-762"/>
    <n v="9998.7800000000007"/>
    <n v="11711.57"/>
    <n v="0.17129989858762759"/>
    <n v="1712.7899999999991"/>
    <x v="1"/>
    <s v="Investimento"/>
    <s v="Aplicação de Curto Prazo"/>
  </r>
  <r>
    <d v="2022-01-09T00:00:00"/>
    <x v="0"/>
    <x v="0"/>
    <x v="7"/>
    <s v="AÇÕ-947"/>
    <n v="34649.81"/>
    <n v="31517.47"/>
    <n v="-9.03999184988315E-2"/>
    <n v="-3132.3399999999965"/>
    <x v="2"/>
    <s v="Mercado"/>
    <s v="Aguardando rentabilidade"/>
  </r>
  <r>
    <d v="2023-05-23T00:00:00"/>
    <x v="2"/>
    <x v="4"/>
    <x v="2"/>
    <s v="CRI-371"/>
    <n v="26446.45"/>
    <n v="28519.85"/>
    <n v="7.8399936475405871E-2"/>
    <n v="2073.3999999999978"/>
    <x v="2"/>
    <s v="Cripto"/>
    <s v="Rendimento estável"/>
  </r>
  <r>
    <d v="2021-03-06T00:00:00"/>
    <x v="1"/>
    <x v="5"/>
    <x v="0"/>
    <s v="REN-418"/>
    <n v="11701.7"/>
    <n v="11182.14"/>
    <n v="-4.4400386268661926E-2"/>
    <n v="-519.56000000000131"/>
    <x v="0"/>
    <s v="Banco"/>
    <s v="Investimento de Longo Prazo"/>
  </r>
  <r>
    <d v="2024-04-28T00:00:00"/>
    <x v="4"/>
    <x v="9"/>
    <x v="3"/>
    <s v="FUN-893"/>
    <n v="17840.55"/>
    <n v="20791.38"/>
    <n v="0.16540016983781339"/>
    <n v="2950.8300000000017"/>
    <x v="1"/>
    <s v="Investimento"/>
    <s v="Aplicação de Curto Prazo"/>
  </r>
  <r>
    <d v="2020-03-10T00:00:00"/>
    <x v="5"/>
    <x v="5"/>
    <x v="0"/>
    <s v="REN-922"/>
    <n v="19793.66"/>
    <n v="19663.02"/>
    <n v="-6.6000931611434879E-3"/>
    <n v="-130.63999999999942"/>
    <x v="0"/>
    <s v="Banco"/>
    <s v="Investimento de Longo Prazo"/>
  </r>
  <r>
    <d v="2024-08-15T00:00:00"/>
    <x v="4"/>
    <x v="10"/>
    <x v="7"/>
    <s v="AÇÕ-636"/>
    <n v="28038.23"/>
    <n v="26451.27"/>
    <n v="-5.6599863828779462E-2"/>
    <n v="-1586.9599999999991"/>
    <x v="2"/>
    <s v="Mercado"/>
    <s v="Aguardando rentabilidade"/>
  </r>
  <r>
    <d v="2023-07-06T00:00:00"/>
    <x v="2"/>
    <x v="2"/>
    <x v="3"/>
    <s v="FUN-873"/>
    <n v="24946.880000000001"/>
    <n v="28661.47"/>
    <n v="0.14889998268320528"/>
    <n v="3714.59"/>
    <x v="2"/>
    <s v="Investimento"/>
    <s v="Rendimento estável"/>
  </r>
  <r>
    <d v="2024-11-05T00:00:00"/>
    <x v="4"/>
    <x v="8"/>
    <x v="0"/>
    <s v="REN-718"/>
    <n v="4528.47"/>
    <n v="4363.18"/>
    <n v="-3.6500186597239234E-2"/>
    <n v="-165.28999999999996"/>
    <x v="0"/>
    <s v="Banco"/>
    <s v="Investimento de Longo Prazo"/>
  </r>
  <r>
    <d v="2020-11-13T00:00:00"/>
    <x v="5"/>
    <x v="8"/>
    <x v="0"/>
    <s v="REN-812"/>
    <n v="34027.54"/>
    <n v="39553.61"/>
    <n v="0.16239992664765068"/>
    <n v="5526.07"/>
    <x v="1"/>
    <s v="Banco"/>
    <s v="Dividendos Recebidos"/>
  </r>
  <r>
    <d v="2021-10-30T00:00:00"/>
    <x v="1"/>
    <x v="6"/>
    <x v="1"/>
    <s v="TES-993"/>
    <n v="43874.62"/>
    <n v="45537.47"/>
    <n v="3.7900043350802777E-2"/>
    <n v="1662.8499999999985"/>
    <x v="0"/>
    <s v="Governo"/>
    <s v="Investimento de Longo Prazo"/>
  </r>
  <r>
    <d v="2021-06-04T00:00:00"/>
    <x v="1"/>
    <x v="7"/>
    <x v="2"/>
    <s v="CRI-823"/>
    <n v="3257.54"/>
    <n v="3751.71"/>
    <n v="0.15170036285049457"/>
    <n v="494.17000000000007"/>
    <x v="1"/>
    <s v="Cripto"/>
    <s v="Aplicação de Curto Prazo"/>
  </r>
  <r>
    <d v="2024-02-25T00:00:00"/>
    <x v="4"/>
    <x v="1"/>
    <x v="0"/>
    <s v="REN-766"/>
    <n v="3813.8"/>
    <n v="4010.59"/>
    <n v="5.1599454612197795E-2"/>
    <n v="196.78999999999996"/>
    <x v="0"/>
    <s v="Banco"/>
    <s v="Investimento de Longo Prazo"/>
  </r>
  <r>
    <d v="2022-03-17T00:00:00"/>
    <x v="0"/>
    <x v="5"/>
    <x v="5"/>
    <s v="ETF-767"/>
    <n v="32615.52"/>
    <n v="30022.59"/>
    <n v="-7.9499882264639665E-2"/>
    <n v="-2592.9300000000003"/>
    <x v="2"/>
    <s v="Bolsa"/>
    <s v="Aguardando rentabilidade"/>
  </r>
  <r>
    <d v="2021-08-17T00:00:00"/>
    <x v="1"/>
    <x v="10"/>
    <x v="2"/>
    <s v="CRI-328"/>
    <n v="21310.71"/>
    <n v="19874.37"/>
    <n v="-6.7399913001490813E-2"/>
    <n v="-1436.3400000000001"/>
    <x v="2"/>
    <s v="Cripto"/>
    <s v="Aguardando rentabilidade"/>
  </r>
  <r>
    <d v="2020-01-07T00:00:00"/>
    <x v="5"/>
    <x v="0"/>
    <x v="5"/>
    <s v="ETF-949"/>
    <n v="48611.89"/>
    <n v="52170.28"/>
    <n v="7.3199992841257555E-2"/>
    <n v="3558.3899999999994"/>
    <x v="2"/>
    <s v="Bolsa"/>
    <s v="Rendimento estável"/>
  </r>
  <r>
    <d v="2024-03-20T00:00:00"/>
    <x v="4"/>
    <x v="5"/>
    <x v="0"/>
    <s v="REN-474"/>
    <n v="47292.02"/>
    <n v="43707.28"/>
    <n v="-7.5800103273237177E-2"/>
    <n v="-3584.739999999998"/>
    <x v="0"/>
    <s v="Banco"/>
    <s v="Investimento de Longo Prazo"/>
  </r>
  <r>
    <d v="2022-08-05T00:00:00"/>
    <x v="0"/>
    <x v="10"/>
    <x v="5"/>
    <s v="ETF-856"/>
    <n v="35638.93"/>
    <n v="33415.06"/>
    <n v="-6.2400021549468589E-2"/>
    <n v="-2223.8700000000026"/>
    <x v="2"/>
    <s v="Bolsa"/>
    <s v="Aguardando rentabilidade"/>
  </r>
  <r>
    <d v="2022-03-18T00:00:00"/>
    <x v="0"/>
    <x v="5"/>
    <x v="7"/>
    <s v="AÇÕ-828"/>
    <n v="22211.53"/>
    <n v="24919.119999999999"/>
    <n v="0.12190020228232816"/>
    <n v="2707.59"/>
    <x v="2"/>
    <s v="Mercado"/>
    <s v="Rendimento estável"/>
  </r>
  <r>
    <d v="2025-01-26T00:00:00"/>
    <x v="3"/>
    <x v="0"/>
    <x v="5"/>
    <s v="ETF-706"/>
    <n v="18318.03"/>
    <n v="20730.509999999998"/>
    <n v="0.13169975155625357"/>
    <n v="2412.4799999999996"/>
    <x v="2"/>
    <s v="Bolsa"/>
    <s v="Rendimento estável"/>
  </r>
  <r>
    <d v="2024-06-24T00:00:00"/>
    <x v="4"/>
    <x v="7"/>
    <x v="3"/>
    <s v="FUN-230"/>
    <n v="14928.58"/>
    <n v="17693.349999999999"/>
    <n v="0.18519979797140776"/>
    <n v="2764.7699999999986"/>
    <x v="1"/>
    <s v="Investimento"/>
    <s v="Aplicação de Curto Prazo"/>
  </r>
  <r>
    <d v="2024-07-11T00:00:00"/>
    <x v="4"/>
    <x v="2"/>
    <x v="4"/>
    <s v="IMÓ-796"/>
    <n v="40051.24"/>
    <n v="40579.919999999998"/>
    <n v="1.3200090683834017E-2"/>
    <n v="528.68000000000029"/>
    <x v="0"/>
    <s v="Imobiliário"/>
    <s v="Aguardando rentabilidade"/>
  </r>
  <r>
    <d v="2022-07-17T00:00:00"/>
    <x v="0"/>
    <x v="2"/>
    <x v="5"/>
    <s v="ETF-503"/>
    <n v="6976.81"/>
    <n v="6795.41"/>
    <n v="-2.6000421396024907E-2"/>
    <n v="-181.40000000000055"/>
    <x v="0"/>
    <s v="Bolsa"/>
    <s v="Aguardando rentabilidade"/>
  </r>
  <r>
    <d v="2023-12-16T00:00:00"/>
    <x v="2"/>
    <x v="11"/>
    <x v="4"/>
    <s v="IMÓ-370"/>
    <n v="33671.410000000003"/>
    <n v="39190.15"/>
    <n v="0.16389987826467609"/>
    <n v="5518.739999999998"/>
    <x v="1"/>
    <s v="Imobiliário"/>
    <s v="Aplicação de Curto Prazo"/>
  </r>
  <r>
    <d v="2023-11-19T00:00:00"/>
    <x v="2"/>
    <x v="8"/>
    <x v="1"/>
    <s v="TES-920"/>
    <n v="42846.38"/>
    <n v="44410.27"/>
    <n v="3.6499933016511533E-2"/>
    <n v="1563.8899999999994"/>
    <x v="0"/>
    <s v="Governo"/>
    <s v="Investimento de Longo Prazo"/>
  </r>
  <r>
    <d v="2023-11-07T00:00:00"/>
    <x v="2"/>
    <x v="8"/>
    <x v="1"/>
    <s v="TES-523"/>
    <n v="3920.59"/>
    <n v="3834.73"/>
    <n v="-2.1899765086377337E-2"/>
    <n v="-85.860000000000127"/>
    <x v="0"/>
    <s v="Governo"/>
    <s v="Investimento de Longo Prazo"/>
  </r>
  <r>
    <d v="2025-06-01T00:00:00"/>
    <x v="3"/>
    <x v="7"/>
    <x v="7"/>
    <s v="AÇÕ-513"/>
    <n v="47124.71"/>
    <n v="53067.14"/>
    <n v="0.12610008634535896"/>
    <n v="5942.43"/>
    <x v="2"/>
    <s v="Mercado"/>
    <s v="Rendimento estável"/>
  </r>
  <r>
    <d v="2023-03-20T00:00:00"/>
    <x v="2"/>
    <x v="5"/>
    <x v="1"/>
    <s v="TES-939"/>
    <n v="43981.22"/>
    <n v="43347.89"/>
    <n v="-1.4400009822374226E-2"/>
    <n v="-633.33000000000175"/>
    <x v="0"/>
    <s v="Governo"/>
    <s v="Investimento de Longo Prazo"/>
  </r>
  <r>
    <d v="2020-09-25T00:00:00"/>
    <x v="5"/>
    <x v="3"/>
    <x v="1"/>
    <s v="TES-259"/>
    <n v="12241.15"/>
    <n v="11134.55"/>
    <n v="-9.0400003267666881E-2"/>
    <n v="-1106.6000000000004"/>
    <x v="0"/>
    <s v="Governo"/>
    <s v="Investimento de Longo Prazo"/>
  </r>
  <r>
    <d v="2023-02-08T00:00:00"/>
    <x v="2"/>
    <x v="1"/>
    <x v="5"/>
    <s v="ETF-162"/>
    <n v="12059.41"/>
    <n v="11411.82"/>
    <n v="-5.3699973713473556E-2"/>
    <n v="-647.59000000000015"/>
    <x v="2"/>
    <s v="Bolsa"/>
    <s v="Aguardando rentabilidade"/>
  </r>
  <r>
    <d v="2023-12-13T00:00:00"/>
    <x v="2"/>
    <x v="11"/>
    <x v="7"/>
    <s v="AÇÕ-343"/>
    <n v="31888.35"/>
    <n v="31368.57"/>
    <n v="-1.6299996707261392E-2"/>
    <n v="-519.77999999999884"/>
    <x v="0"/>
    <s v="Mercado"/>
    <s v="Aguardando rentabilidade"/>
  </r>
  <r>
    <d v="2020-04-05T00:00:00"/>
    <x v="5"/>
    <x v="9"/>
    <x v="4"/>
    <s v="IMÓ-306"/>
    <n v="40403.03"/>
    <n v="38168.74"/>
    <n v="-5.5300060416260885E-2"/>
    <n v="-2234.2900000000009"/>
    <x v="2"/>
    <s v="Imobiliário"/>
    <s v="Aguardando rentabilidade"/>
  </r>
  <r>
    <d v="2022-02-17T00:00:00"/>
    <x v="0"/>
    <x v="1"/>
    <x v="6"/>
    <s v="POU-114"/>
    <n v="23327.57"/>
    <n v="26516.45"/>
    <n v="0.13670005062679058"/>
    <n v="3188.880000000001"/>
    <x v="2"/>
    <s v="Banco"/>
    <s v="Rendimento estável"/>
  </r>
  <r>
    <d v="2024-07-12T00:00:00"/>
    <x v="4"/>
    <x v="2"/>
    <x v="6"/>
    <s v="POU-493"/>
    <n v="21104.63"/>
    <n v="22759.23"/>
    <n v="7.8399858230160796E-2"/>
    <n v="1654.5999999999985"/>
    <x v="2"/>
    <s v="Banco"/>
    <s v="Rendimento estável"/>
  </r>
  <r>
    <d v="2020-12-09T00:00:00"/>
    <x v="5"/>
    <x v="11"/>
    <x v="4"/>
    <s v="IMÓ-916"/>
    <n v="17359.29"/>
    <n v="17508.580000000002"/>
    <n v="8.6000061062405705E-3"/>
    <n v="149.29000000000087"/>
    <x v="0"/>
    <s v="Imobiliário"/>
    <s v="Aguardando rentabilidade"/>
  </r>
  <r>
    <d v="2022-06-23T00:00:00"/>
    <x v="0"/>
    <x v="7"/>
    <x v="1"/>
    <s v="TES-377"/>
    <n v="3221.57"/>
    <n v="2936.78"/>
    <n v="-8.8400997029398687E-2"/>
    <n v="-284.78999999999996"/>
    <x v="0"/>
    <s v="Governo"/>
    <s v="Investimento de Longo Prazo"/>
  </r>
  <r>
    <d v="2024-03-25T00:00:00"/>
    <x v="4"/>
    <x v="5"/>
    <x v="0"/>
    <s v="REN-262"/>
    <n v="22750.73"/>
    <n v="23556.11"/>
    <n v="3.5400182763366317E-2"/>
    <n v="805.38000000000102"/>
    <x v="0"/>
    <s v="Banco"/>
    <s v="Investimento de Longo Prazo"/>
  </r>
  <r>
    <d v="2021-05-27T00:00:00"/>
    <x v="1"/>
    <x v="4"/>
    <x v="2"/>
    <s v="CRI-455"/>
    <n v="4210.57"/>
    <n v="4307.83"/>
    <n v="2.3099010347767696E-2"/>
    <n v="97.260000000000218"/>
    <x v="0"/>
    <s v="Cripto"/>
    <s v="Aguardando rentabilidade"/>
  </r>
  <r>
    <d v="2020-08-31T00:00:00"/>
    <x v="5"/>
    <x v="10"/>
    <x v="6"/>
    <s v="POU-949"/>
    <n v="28862.67"/>
    <n v="32476.28"/>
    <n v="0.12520012874761763"/>
    <n v="3613.6100000000006"/>
    <x v="2"/>
    <s v="Banco"/>
    <s v="Rendimento estável"/>
  </r>
  <r>
    <d v="2025-06-17T00:00:00"/>
    <x v="3"/>
    <x v="7"/>
    <x v="0"/>
    <s v="REN-948"/>
    <n v="21146.68"/>
    <n v="25139.17"/>
    <n v="0.18879984943262951"/>
    <n v="3992.489999999998"/>
    <x v="1"/>
    <s v="Banco"/>
    <s v="Dividendos Recebidos"/>
  </r>
  <r>
    <d v="2020-06-14T00:00:00"/>
    <x v="5"/>
    <x v="7"/>
    <x v="5"/>
    <s v="ETF-220"/>
    <n v="44411.8"/>
    <n v="40414.74"/>
    <n v="-8.9999954966923312E-2"/>
    <n v="-3997.0600000000049"/>
    <x v="2"/>
    <s v="Bolsa"/>
    <s v="Aguardando rentabilidade"/>
  </r>
  <r>
    <d v="2024-10-12T00:00:00"/>
    <x v="4"/>
    <x v="6"/>
    <x v="0"/>
    <s v="REN-489"/>
    <n v="38373.230000000003"/>
    <n v="39416.980000000003"/>
    <n v="2.7199951632948281E-2"/>
    <n v="1043.75"/>
    <x v="0"/>
    <s v="Banco"/>
    <s v="Investimento de Longo Prazo"/>
  </r>
  <r>
    <d v="2020-05-01T00:00:00"/>
    <x v="5"/>
    <x v="4"/>
    <x v="5"/>
    <s v="ETF-287"/>
    <n v="4789.12"/>
    <n v="4680.8900000000003"/>
    <n v="-2.2599141387144101E-2"/>
    <n v="-108.22999999999956"/>
    <x v="0"/>
    <s v="Bolsa"/>
    <s v="Aguardando rentabilidade"/>
  </r>
  <r>
    <d v="2020-08-13T00:00:00"/>
    <x v="5"/>
    <x v="10"/>
    <x v="2"/>
    <s v="CRI-560"/>
    <n v="22918.42"/>
    <n v="24387.49"/>
    <n v="6.4099968496955873E-2"/>
    <n v="1469.0700000000033"/>
    <x v="0"/>
    <s v="Cripto"/>
    <s v="Aguardando rentabilidade"/>
  </r>
  <r>
    <d v="2023-09-20T00:00:00"/>
    <x v="2"/>
    <x v="3"/>
    <x v="4"/>
    <s v="IMÓ-262"/>
    <n v="9516.3799999999992"/>
    <n v="9508.77"/>
    <n v="-7.9967382555118263E-4"/>
    <n v="-7.6099999999987631"/>
    <x v="0"/>
    <s v="Imobiliário"/>
    <s v="Aguardando rentabilidade"/>
  </r>
  <r>
    <d v="2021-09-24T00:00:00"/>
    <x v="1"/>
    <x v="3"/>
    <x v="5"/>
    <s v="ETF-598"/>
    <n v="26561.62"/>
    <n v="28511.24"/>
    <n v="7.3399890518725988E-2"/>
    <n v="1949.6200000000026"/>
    <x v="2"/>
    <s v="Bolsa"/>
    <s v="Rendimento estável"/>
  </r>
  <r>
    <d v="2021-07-01T00:00:00"/>
    <x v="1"/>
    <x v="2"/>
    <x v="2"/>
    <s v="CRI-853"/>
    <n v="14648.4"/>
    <n v="15669.39"/>
    <n v="6.969976243139181E-2"/>
    <n v="1020.9899999999998"/>
    <x v="0"/>
    <s v="Cripto"/>
    <s v="Aguardando rentabilidade"/>
  </r>
  <r>
    <d v="2022-11-27T00:00:00"/>
    <x v="0"/>
    <x v="8"/>
    <x v="3"/>
    <s v="FUN-881"/>
    <n v="2040.55"/>
    <n v="2051.98"/>
    <n v="5.6014309867438014E-3"/>
    <n v="11.430000000000064"/>
    <x v="0"/>
    <s v="Investimento"/>
    <s v="Aguardando rentabilidade"/>
  </r>
  <r>
    <d v="2024-03-18T00:00:00"/>
    <x v="4"/>
    <x v="5"/>
    <x v="3"/>
    <s v="FUN-183"/>
    <n v="10354.040000000001"/>
    <n v="10609.78"/>
    <n v="2.4699537571807696E-2"/>
    <n v="255.73999999999978"/>
    <x v="0"/>
    <s v="Investimento"/>
    <s v="Aguardando rentabilidade"/>
  </r>
  <r>
    <d v="2023-01-29T00:00:00"/>
    <x v="2"/>
    <x v="0"/>
    <x v="7"/>
    <s v="AÇÕ-464"/>
    <n v="37592.29"/>
    <n v="34171.39"/>
    <n v="-9.1000042827930977E-2"/>
    <n v="-3420.9000000000015"/>
    <x v="2"/>
    <s v="Mercado"/>
    <s v="Aguardando rentabilidade"/>
  </r>
  <r>
    <d v="2021-04-11T00:00:00"/>
    <x v="1"/>
    <x v="9"/>
    <x v="2"/>
    <s v="CRI-940"/>
    <n v="32516.04"/>
    <n v="32051.06"/>
    <n v="-1.4300019313544932E-2"/>
    <n v="-464.97999999999956"/>
    <x v="0"/>
    <s v="Cripto"/>
    <s v="Aguardando rentabilidade"/>
  </r>
  <r>
    <d v="2021-04-21T00:00:00"/>
    <x v="1"/>
    <x v="9"/>
    <x v="6"/>
    <s v="POU-122"/>
    <n v="48259.53"/>
    <n v="57819.74"/>
    <n v="0.19809994005329101"/>
    <n v="9560.2099999999991"/>
    <x v="1"/>
    <s v="Banco"/>
    <s v="Dividendos Recebidos"/>
  </r>
  <r>
    <d v="2024-07-18T00:00:00"/>
    <x v="4"/>
    <x v="2"/>
    <x v="4"/>
    <s v="IMÓ-177"/>
    <n v="48467.05"/>
    <n v="47691.58"/>
    <n v="-1.5999942228792575E-2"/>
    <n v="-775.47000000000116"/>
    <x v="0"/>
    <s v="Imobiliário"/>
    <s v="Aguardando rentabilidade"/>
  </r>
  <r>
    <d v="2021-09-24T00:00:00"/>
    <x v="1"/>
    <x v="3"/>
    <x v="6"/>
    <s v="POU-641"/>
    <n v="13514.15"/>
    <n v="15923.72"/>
    <n v="0.17829978208026401"/>
    <n v="2409.5699999999997"/>
    <x v="1"/>
    <s v="Banco"/>
    <s v="Dividendos Recebidos"/>
  </r>
  <r>
    <d v="2024-08-04T00:00:00"/>
    <x v="4"/>
    <x v="10"/>
    <x v="5"/>
    <s v="ETF-849"/>
    <n v="3667.7"/>
    <n v="3493.12"/>
    <n v="-4.7599312920904094E-2"/>
    <n v="-174.57999999999993"/>
    <x v="0"/>
    <s v="Bolsa"/>
    <s v="Aguardando rentabilidade"/>
  </r>
  <r>
    <d v="2025-04-24T00:00:00"/>
    <x v="3"/>
    <x v="9"/>
    <x v="5"/>
    <s v="ETF-815"/>
    <n v="12026.21"/>
    <n v="12070.71"/>
    <n v="3.7002513676378515E-3"/>
    <n v="44.5"/>
    <x v="0"/>
    <s v="Bolsa"/>
    <s v="Aguardando rentabilidade"/>
  </r>
  <r>
    <d v="2020-05-09T00:00:00"/>
    <x v="5"/>
    <x v="4"/>
    <x v="3"/>
    <s v="FUN-413"/>
    <n v="9038.3700000000008"/>
    <n v="8155.32"/>
    <n v="-9.7700138409912513E-2"/>
    <n v="-883.05000000000109"/>
    <x v="2"/>
    <s v="Investimento"/>
    <s v="Aguardando rentabilidade"/>
  </r>
  <r>
    <d v="2023-08-11T00:00:00"/>
    <x v="2"/>
    <x v="10"/>
    <x v="6"/>
    <s v="POU-140"/>
    <n v="33478.61"/>
    <n v="37141.17"/>
    <n v="0.10940000197140794"/>
    <n v="3662.5599999999977"/>
    <x v="2"/>
    <s v="Banco"/>
    <s v="Rendimento estável"/>
  </r>
  <r>
    <d v="2025-07-09T00:00:00"/>
    <x v="3"/>
    <x v="2"/>
    <x v="3"/>
    <s v="FUN-290"/>
    <n v="20257.38"/>
    <n v="23289.91"/>
    <n v="0.14970001056405116"/>
    <n v="3032.5299999999988"/>
    <x v="2"/>
    <s v="Investimento"/>
    <s v="Rendimento estável"/>
  </r>
  <r>
    <d v="2024-10-02T00:00:00"/>
    <x v="4"/>
    <x v="6"/>
    <x v="5"/>
    <s v="ETF-628"/>
    <n v="21349.8"/>
    <n v="21932.65"/>
    <n v="2.7300021545869385E-2"/>
    <n v="582.85000000000218"/>
    <x v="0"/>
    <s v="Bolsa"/>
    <s v="Aguardando rentabilidade"/>
  </r>
  <r>
    <d v="2020-04-17T00:00:00"/>
    <x v="5"/>
    <x v="9"/>
    <x v="2"/>
    <s v="CRI-882"/>
    <n v="14732.71"/>
    <n v="14339.35"/>
    <n v="-2.6699772139680941E-2"/>
    <n v="-393.35999999999876"/>
    <x v="0"/>
    <s v="Cripto"/>
    <s v="Aguardando rentabilidade"/>
  </r>
  <r>
    <d v="2020-02-16T00:00:00"/>
    <x v="5"/>
    <x v="1"/>
    <x v="3"/>
    <s v="FUN-181"/>
    <n v="31888.91"/>
    <n v="36761.54"/>
    <n v="0.15280014274555012"/>
    <n v="4872.630000000001"/>
    <x v="1"/>
    <s v="Investimento"/>
    <s v="Aplicação de Curto Prazo"/>
  </r>
  <r>
    <d v="2023-03-25T00:00:00"/>
    <x v="2"/>
    <x v="5"/>
    <x v="4"/>
    <s v="IMÓ-589"/>
    <n v="18855.810000000001"/>
    <n v="19483.71"/>
    <n v="3.3300080982996631E-2"/>
    <n v="627.89999999999782"/>
    <x v="0"/>
    <s v="Imobiliário"/>
    <s v="Aguardando rentabilidade"/>
  </r>
  <r>
    <d v="2021-02-15T00:00:00"/>
    <x v="1"/>
    <x v="1"/>
    <x v="5"/>
    <s v="ETF-485"/>
    <n v="14638.32"/>
    <n v="14701.26"/>
    <n v="4.2996737330513683E-3"/>
    <n v="62.940000000000509"/>
    <x v="0"/>
    <s v="Bolsa"/>
    <s v="Aguardando rentabilidade"/>
  </r>
  <r>
    <d v="2023-09-11T00:00:00"/>
    <x v="2"/>
    <x v="3"/>
    <x v="5"/>
    <s v="ETF-349"/>
    <n v="33805.870000000003"/>
    <n v="37791.58"/>
    <n v="0.1178999386792885"/>
    <n v="3985.7099999999991"/>
    <x v="2"/>
    <s v="Bolsa"/>
    <s v="Rendimento estável"/>
  </r>
  <r>
    <d v="2023-03-23T00:00:00"/>
    <x v="2"/>
    <x v="5"/>
    <x v="0"/>
    <s v="REN-326"/>
    <n v="7068.54"/>
    <n v="6544.76"/>
    <n v="-7.4100167785709603E-2"/>
    <n v="-523.77999999999975"/>
    <x v="0"/>
    <s v="Banco"/>
    <s v="Investimento de Longo Prazo"/>
  </r>
  <r>
    <d v="2021-02-24T00:00:00"/>
    <x v="1"/>
    <x v="1"/>
    <x v="4"/>
    <s v="IMÓ-838"/>
    <n v="45239.21"/>
    <n v="52427.72"/>
    <n v="0.1588999896328871"/>
    <n v="7188.510000000002"/>
    <x v="1"/>
    <s v="Imobiliário"/>
    <s v="Aplicação de Curto Prazo"/>
  </r>
  <r>
    <d v="2023-07-17T00:00:00"/>
    <x v="2"/>
    <x v="2"/>
    <x v="6"/>
    <s v="POU-822"/>
    <n v="39495.46"/>
    <n v="42817.03"/>
    <n v="8.4100045929329598E-2"/>
    <n v="3321.5699999999997"/>
    <x v="2"/>
    <s v="Banco"/>
    <s v="Rendimento estável"/>
  </r>
  <r>
    <d v="2022-02-15T00:00:00"/>
    <x v="0"/>
    <x v="1"/>
    <x v="6"/>
    <s v="POU-351"/>
    <n v="25816.44"/>
    <n v="29815.41"/>
    <n v="0.15490013340336628"/>
    <n v="3998.9700000000012"/>
    <x v="1"/>
    <s v="Banco"/>
    <s v="Dividendos Recebidos"/>
  </r>
  <r>
    <d v="2024-11-19T00:00:00"/>
    <x v="4"/>
    <x v="8"/>
    <x v="0"/>
    <s v="REN-193"/>
    <n v="27317.759999999998"/>
    <n v="25919.09"/>
    <n v="-5.1200025185081002E-2"/>
    <n v="-1398.6699999999983"/>
    <x v="0"/>
    <s v="Banco"/>
    <s v="Investimento de Longo Prazo"/>
  </r>
  <r>
    <d v="2020-01-03T00:00:00"/>
    <x v="5"/>
    <x v="0"/>
    <x v="5"/>
    <s v="ETF-104"/>
    <n v="7622.54"/>
    <n v="8817.75"/>
    <n v="0.15679943955689313"/>
    <n v="1195.21"/>
    <x v="1"/>
    <s v="Bolsa"/>
    <s v="Aplicação de Curto Prazo"/>
  </r>
  <r>
    <d v="2020-02-29T00:00:00"/>
    <x v="5"/>
    <x v="1"/>
    <x v="7"/>
    <s v="AÇÕ-506"/>
    <n v="30715.49"/>
    <n v="32165.26"/>
    <n v="4.7199963275858424E-2"/>
    <n v="1449.7699999999968"/>
    <x v="0"/>
    <s v="Mercado"/>
    <s v="Aguardando rentabilidade"/>
  </r>
  <r>
    <d v="2020-11-23T00:00:00"/>
    <x v="5"/>
    <x v="8"/>
    <x v="3"/>
    <s v="FUN-114"/>
    <n v="32116.95"/>
    <n v="33244.25"/>
    <n v="3.509984603145689E-2"/>
    <n v="1127.2999999999993"/>
    <x v="0"/>
    <s v="Investimento"/>
    <s v="Aguardando rentabilidade"/>
  </r>
  <r>
    <d v="2025-02-18T00:00:00"/>
    <x v="3"/>
    <x v="1"/>
    <x v="4"/>
    <s v="IMÓ-143"/>
    <n v="22990.55"/>
    <n v="24461.95"/>
    <n v="6.400020878143417E-2"/>
    <n v="1471.4000000000015"/>
    <x v="0"/>
    <s v="Imobiliário"/>
    <s v="Aguardando rentabilidade"/>
  </r>
  <r>
    <d v="2023-07-16T00:00:00"/>
    <x v="2"/>
    <x v="2"/>
    <x v="3"/>
    <s v="FUN-347"/>
    <n v="26464.77"/>
    <n v="27346.05"/>
    <n v="3.3300119366236655E-2"/>
    <n v="881.27999999999884"/>
    <x v="0"/>
    <s v="Investimento"/>
    <s v="Aguardando rentabilidade"/>
  </r>
  <r>
    <d v="2021-11-12T00:00:00"/>
    <x v="1"/>
    <x v="8"/>
    <x v="4"/>
    <s v="IMÓ-426"/>
    <n v="26505.3"/>
    <n v="29505.7"/>
    <n v="0.11320000150913219"/>
    <n v="3000.4000000000015"/>
    <x v="2"/>
    <s v="Imobiliário"/>
    <s v="Rendimento estável"/>
  </r>
  <r>
    <d v="2023-10-11T00:00:00"/>
    <x v="2"/>
    <x v="6"/>
    <x v="2"/>
    <s v="CRI-266"/>
    <n v="25634.720000000001"/>
    <n v="25627.03"/>
    <n v="-2.999837720093033E-4"/>
    <n v="-7.6900000000023283"/>
    <x v="0"/>
    <s v="Cripto"/>
    <s v="Aguardando rentabilidade"/>
  </r>
  <r>
    <d v="2021-08-09T00:00:00"/>
    <x v="1"/>
    <x v="10"/>
    <x v="6"/>
    <s v="POU-790"/>
    <n v="1919.96"/>
    <n v="1850.27"/>
    <n v="-3.6297631200650042E-2"/>
    <n v="-69.690000000000055"/>
    <x v="0"/>
    <s v="Banco"/>
    <s v="Investimento de Longo Prazo"/>
  </r>
  <r>
    <d v="2024-04-26T00:00:00"/>
    <x v="4"/>
    <x v="9"/>
    <x v="4"/>
    <s v="IMÓ-655"/>
    <n v="12174.06"/>
    <n v="13361.03"/>
    <n v="9.7499930179414357E-2"/>
    <n v="1186.9700000000012"/>
    <x v="2"/>
    <s v="Imobiliário"/>
    <s v="Rendimento estável"/>
  </r>
  <r>
    <d v="2020-04-19T00:00:00"/>
    <x v="5"/>
    <x v="9"/>
    <x v="0"/>
    <s v="REN-409"/>
    <n v="23650.5"/>
    <n v="24024.18"/>
    <n v="1.5800088793048787E-2"/>
    <n v="373.68000000000029"/>
    <x v="0"/>
    <s v="Banco"/>
    <s v="Investimento de Longo Prazo"/>
  </r>
  <r>
    <d v="2025-10-01T00:00:00"/>
    <x v="3"/>
    <x v="6"/>
    <x v="3"/>
    <s v="FUN-312"/>
    <n v="27124.38"/>
    <n v="26543.919999999998"/>
    <n v="-2.1399936146006018E-2"/>
    <n v="-580.46000000000276"/>
    <x v="0"/>
    <s v="Investimento"/>
    <s v="Aguardando rentabilidade"/>
  </r>
  <r>
    <d v="2020-01-22T00:00:00"/>
    <x v="5"/>
    <x v="0"/>
    <x v="6"/>
    <s v="POU-613"/>
    <n v="23481.07"/>
    <n v="25425.3"/>
    <n v="8.2799889442857572E-2"/>
    <n v="1944.2299999999996"/>
    <x v="2"/>
    <s v="Banco"/>
    <s v="Rendimento estável"/>
  </r>
  <r>
    <d v="2022-01-04T00:00:00"/>
    <x v="0"/>
    <x v="0"/>
    <x v="0"/>
    <s v="REN-556"/>
    <n v="17122.61"/>
    <n v="16427.43"/>
    <n v="-4.0600118790301259E-2"/>
    <n v="-695.18000000000029"/>
    <x v="0"/>
    <s v="Banco"/>
    <s v="Investimento de Longo Prazo"/>
  </r>
  <r>
    <d v="2022-09-12T00:00:00"/>
    <x v="0"/>
    <x v="3"/>
    <x v="6"/>
    <s v="POU-885"/>
    <n v="16924.009999999998"/>
    <n v="19911.099999999999"/>
    <n v="0.17650013206090048"/>
    <n v="2987.09"/>
    <x v="1"/>
    <s v="Banco"/>
    <s v="Dividendos Recebidos"/>
  </r>
  <r>
    <d v="2020-09-27T00:00:00"/>
    <x v="5"/>
    <x v="3"/>
    <x v="4"/>
    <s v="IMÓ-821"/>
    <n v="29355.15"/>
    <n v="33867.040000000001"/>
    <n v="0.15370011735589834"/>
    <n v="4511.8899999999994"/>
    <x v="1"/>
    <s v="Imobiliário"/>
    <s v="Aplicação de Curto Prazo"/>
  </r>
  <r>
    <d v="2025-07-29T00:00:00"/>
    <x v="3"/>
    <x v="2"/>
    <x v="2"/>
    <s v="CRI-374"/>
    <n v="49952.68"/>
    <n v="51051.64"/>
    <n v="2.2000020819703751E-2"/>
    <n v="1098.9599999999991"/>
    <x v="0"/>
    <s v="Cripto"/>
    <s v="Aguardando rentabilidade"/>
  </r>
  <r>
    <d v="2023-03-21T00:00:00"/>
    <x v="2"/>
    <x v="5"/>
    <x v="7"/>
    <s v="AÇÕ-119"/>
    <n v="25682.77"/>
    <n v="26163.040000000001"/>
    <n v="1.8700085699478695E-2"/>
    <n v="480.27000000000044"/>
    <x v="0"/>
    <s v="Mercado"/>
    <s v="Aguardando rentabilidade"/>
  </r>
  <r>
    <d v="2025-04-17T00:00:00"/>
    <x v="3"/>
    <x v="9"/>
    <x v="6"/>
    <s v="POU-528"/>
    <n v="41735.61"/>
    <n v="49114.47"/>
    <n v="0.17680009948339082"/>
    <n v="7378.8600000000006"/>
    <x v="1"/>
    <s v="Banco"/>
    <s v="Dividendos Recebidos"/>
  </r>
  <r>
    <d v="2024-09-07T00:00:00"/>
    <x v="4"/>
    <x v="3"/>
    <x v="0"/>
    <s v="REN-387"/>
    <n v="14323.41"/>
    <n v="12909.69"/>
    <n v="-9.8699960414454335E-2"/>
    <n v="-1413.7199999999993"/>
    <x v="0"/>
    <s v="Banco"/>
    <s v="Investimento de Longo Prazo"/>
  </r>
  <r>
    <d v="2023-08-22T00:00:00"/>
    <x v="2"/>
    <x v="10"/>
    <x v="6"/>
    <s v="POU-159"/>
    <n v="47664.639999999999"/>
    <n v="43822.87"/>
    <n v="-8.0600000335678545E-2"/>
    <n v="-3841.7699999999968"/>
    <x v="0"/>
    <s v="Banco"/>
    <s v="Investimento de Longo Prazo"/>
  </r>
  <r>
    <d v="2023-10-27T00:00:00"/>
    <x v="2"/>
    <x v="6"/>
    <x v="3"/>
    <s v="FUN-904"/>
    <n v="27242.52"/>
    <n v="29016.01"/>
    <n v="6.5100071505866483E-2"/>
    <n v="1773.489999999998"/>
    <x v="0"/>
    <s v="Investimento"/>
    <s v="Aguardando rentabilidade"/>
  </r>
  <r>
    <d v="2023-10-01T00:00:00"/>
    <x v="2"/>
    <x v="6"/>
    <x v="7"/>
    <s v="AÇÕ-193"/>
    <n v="2956.64"/>
    <n v="2724.84"/>
    <n v="-7.8399805184263135E-2"/>
    <n v="-231.79999999999973"/>
    <x v="2"/>
    <s v="Mercado"/>
    <s v="Aguardando rentabilidade"/>
  </r>
  <r>
    <d v="2021-01-31T00:00:00"/>
    <x v="1"/>
    <x v="0"/>
    <x v="6"/>
    <s v="POU-849"/>
    <n v="7355.95"/>
    <n v="7930.45"/>
    <n v="7.8100041463033329E-2"/>
    <n v="574.5"/>
    <x v="2"/>
    <s v="Banco"/>
    <s v="Rendimento estável"/>
  </r>
  <r>
    <d v="2024-07-20T00:00:00"/>
    <x v="4"/>
    <x v="2"/>
    <x v="6"/>
    <s v="POU-213"/>
    <n v="42078.5"/>
    <n v="45528.94"/>
    <n v="8.200007129531714E-2"/>
    <n v="3450.4400000000023"/>
    <x v="2"/>
    <s v="Banco"/>
    <s v="Rendimento estável"/>
  </r>
  <r>
    <d v="2025-08-22T00:00:00"/>
    <x v="3"/>
    <x v="10"/>
    <x v="5"/>
    <s v="ETF-335"/>
    <n v="33983.879999999997"/>
    <n v="31360.32"/>
    <n v="-7.7200131356395973E-2"/>
    <n v="-2623.5599999999977"/>
    <x v="2"/>
    <s v="Bolsa"/>
    <s v="Aguardando rentabilidade"/>
  </r>
  <r>
    <d v="2022-08-05T00:00:00"/>
    <x v="0"/>
    <x v="10"/>
    <x v="0"/>
    <s v="REN-930"/>
    <n v="26412.97"/>
    <n v="23840.35"/>
    <n v="-9.7399875894305057E-2"/>
    <n v="-2572.6200000000026"/>
    <x v="0"/>
    <s v="Banco"/>
    <s v="Investimento de Longo Prazo"/>
  </r>
  <r>
    <d v="2025-01-11T00:00:00"/>
    <x v="3"/>
    <x v="0"/>
    <x v="2"/>
    <s v="CRI-923"/>
    <n v="15854.86"/>
    <n v="17925.5"/>
    <n v="0.13059970255177272"/>
    <n v="2070.6399999999994"/>
    <x v="2"/>
    <s v="Cripto"/>
    <s v="Rendimento estável"/>
  </r>
  <r>
    <d v="2021-09-17T00:00:00"/>
    <x v="1"/>
    <x v="3"/>
    <x v="7"/>
    <s v="AÇÕ-356"/>
    <n v="6478.16"/>
    <n v="5884.11"/>
    <n v="-9.1700421107228008E-2"/>
    <n v="-594.05000000000018"/>
    <x v="2"/>
    <s v="Mercado"/>
    <s v="Aguardando rentabilidade"/>
  </r>
  <r>
    <d v="2022-10-30T00:00:00"/>
    <x v="0"/>
    <x v="6"/>
    <x v="0"/>
    <s v="REN-207"/>
    <n v="929.49"/>
    <n v="844.91"/>
    <n v="-9.0996137666892643E-2"/>
    <n v="-84.580000000000041"/>
    <x v="0"/>
    <s v="Banco"/>
    <s v="Investimento de Longo Prazo"/>
  </r>
  <r>
    <d v="2025-05-24T00:00:00"/>
    <x v="3"/>
    <x v="4"/>
    <x v="3"/>
    <s v="FUN-191"/>
    <n v="13756.32"/>
    <n v="14120.86"/>
    <n v="2.64998197192273E-2"/>
    <n v="364.54000000000087"/>
    <x v="0"/>
    <s v="Investimento"/>
    <s v="Aguardando rentabilidade"/>
  </r>
  <r>
    <d v="2020-04-27T00:00:00"/>
    <x v="5"/>
    <x v="9"/>
    <x v="0"/>
    <s v="REN-757"/>
    <n v="15469.6"/>
    <n v="15116.89"/>
    <n v="-2.2800201685887221E-2"/>
    <n v="-352.71000000000095"/>
    <x v="0"/>
    <s v="Banco"/>
    <s v="Investimento de Longo Prazo"/>
  </r>
  <r>
    <d v="2022-03-31T00:00:00"/>
    <x v="0"/>
    <x v="5"/>
    <x v="3"/>
    <s v="FUN-754"/>
    <n v="8767.06"/>
    <n v="9478.07"/>
    <n v="8.1100163566805772E-2"/>
    <n v="711.01000000000022"/>
    <x v="2"/>
    <s v="Investimento"/>
    <s v="Rendimento estável"/>
  </r>
  <r>
    <d v="2025-08-08T00:00:00"/>
    <x v="3"/>
    <x v="10"/>
    <x v="1"/>
    <s v="TES-340"/>
    <n v="36452.29"/>
    <n v="39842.35"/>
    <n v="9.2999918523637273E-2"/>
    <n v="3390.0599999999977"/>
    <x v="2"/>
    <s v="Governo"/>
    <s v="Rendimento estável"/>
  </r>
  <r>
    <d v="2023-12-11T00:00:00"/>
    <x v="2"/>
    <x v="11"/>
    <x v="5"/>
    <s v="ETF-492"/>
    <n v="26586.44"/>
    <n v="29245.08"/>
    <n v="9.9999849547363365E-2"/>
    <n v="2658.6400000000031"/>
    <x v="2"/>
    <s v="Bolsa"/>
    <s v="Rendimento estável"/>
  </r>
  <r>
    <d v="2023-05-30T00:00:00"/>
    <x v="2"/>
    <x v="4"/>
    <x v="1"/>
    <s v="TES-235"/>
    <n v="6318.84"/>
    <n v="6932.4"/>
    <n v="9.7100100651385302E-2"/>
    <n v="613.55999999999949"/>
    <x v="2"/>
    <s v="Governo"/>
    <s v="Rendimento estável"/>
  </r>
  <r>
    <d v="2021-09-22T00:00:00"/>
    <x v="1"/>
    <x v="3"/>
    <x v="5"/>
    <s v="ETF-818"/>
    <n v="27546.5"/>
    <n v="30254.32"/>
    <n v="9.8299965512860063E-2"/>
    <n v="2707.8199999999997"/>
    <x v="2"/>
    <s v="Bolsa"/>
    <s v="Rendimento estável"/>
  </r>
  <r>
    <d v="2025-04-24T00:00:00"/>
    <x v="3"/>
    <x v="9"/>
    <x v="4"/>
    <s v="IMÓ-981"/>
    <n v="49243.97"/>
    <n v="53951.69"/>
    <n v="9.5599928275482277E-2"/>
    <n v="4707.7200000000012"/>
    <x v="2"/>
    <s v="Imobiliário"/>
    <s v="Rendimento estável"/>
  </r>
  <r>
    <d v="2025-06-17T00:00:00"/>
    <x v="3"/>
    <x v="7"/>
    <x v="1"/>
    <s v="TES-299"/>
    <n v="49776.5"/>
    <n v="56879.61"/>
    <n v="0.14270006930981488"/>
    <n v="7103.1100000000006"/>
    <x v="2"/>
    <s v="Governo"/>
    <s v="Rendimento estável"/>
  </r>
  <r>
    <d v="2020-12-22T00:00:00"/>
    <x v="5"/>
    <x v="11"/>
    <x v="0"/>
    <s v="REN-340"/>
    <n v="4901.8900000000003"/>
    <n v="5859.72"/>
    <n v="0.19540014157804436"/>
    <n v="957.82999999999993"/>
    <x v="1"/>
    <s v="Banco"/>
    <s v="Dividendos Recebidos"/>
  </r>
  <r>
    <d v="2020-08-12T00:00:00"/>
    <x v="5"/>
    <x v="10"/>
    <x v="1"/>
    <s v="TES-886"/>
    <n v="34811.42"/>
    <n v="40600.559999999998"/>
    <n v="0.16630002453217937"/>
    <n v="5789.1399999999994"/>
    <x v="1"/>
    <s v="Governo"/>
    <s v="Dividendos Recebidos"/>
  </r>
  <r>
    <d v="2021-06-12T00:00:00"/>
    <x v="1"/>
    <x v="7"/>
    <x v="7"/>
    <s v="AÇÕ-612"/>
    <n v="23593.33"/>
    <n v="23213.48"/>
    <n v="-1.609988924835969E-2"/>
    <n v="-379.85000000000218"/>
    <x v="0"/>
    <s v="Mercado"/>
    <s v="Aguardando rentabilidade"/>
  </r>
  <r>
    <d v="2023-04-30T00:00:00"/>
    <x v="2"/>
    <x v="9"/>
    <x v="3"/>
    <s v="FUN-160"/>
    <n v="15306.59"/>
    <n v="15090.77"/>
    <n v="-1.4099809297825297E-2"/>
    <n v="-215.81999999999971"/>
    <x v="0"/>
    <s v="Investimento"/>
    <s v="Aguardando rentabilidade"/>
  </r>
  <r>
    <d v="2020-12-17T00:00:00"/>
    <x v="5"/>
    <x v="11"/>
    <x v="4"/>
    <s v="IMÓ-270"/>
    <n v="27240.77"/>
    <n v="24519.42"/>
    <n v="-9.9899892697600037E-2"/>
    <n v="-2721.3500000000022"/>
    <x v="2"/>
    <s v="Imobiliário"/>
    <s v="Aguardando rentabilidade"/>
  </r>
  <r>
    <d v="2023-02-13T00:00:00"/>
    <x v="2"/>
    <x v="1"/>
    <x v="1"/>
    <s v="TES-355"/>
    <n v="48747.360000000001"/>
    <n v="45491.040000000001"/>
    <n v="-6.6799925165178173E-2"/>
    <n v="-3256.3199999999997"/>
    <x v="0"/>
    <s v="Governo"/>
    <s v="Investimento de Longo Prazo"/>
  </r>
  <r>
    <d v="2020-07-23T00:00:00"/>
    <x v="5"/>
    <x v="2"/>
    <x v="1"/>
    <s v="TES-114"/>
    <n v="6359.96"/>
    <n v="6007.62"/>
    <n v="-5.5399719495091183E-2"/>
    <n v="-352.34000000000015"/>
    <x v="0"/>
    <s v="Governo"/>
    <s v="Investimento de Longo Prazo"/>
  </r>
  <r>
    <d v="2021-10-06T00:00:00"/>
    <x v="1"/>
    <x v="6"/>
    <x v="3"/>
    <s v="FUN-563"/>
    <n v="47626.85"/>
    <n v="46121.84"/>
    <n v="-3.1600032334702002E-2"/>
    <n v="-1505.010000000002"/>
    <x v="0"/>
    <s v="Investimento"/>
    <s v="Aguardando rentabilidade"/>
  </r>
  <r>
    <d v="2020-10-18T00:00:00"/>
    <x v="5"/>
    <x v="6"/>
    <x v="4"/>
    <s v="IMÓ-378"/>
    <n v="12464.95"/>
    <n v="12327.84"/>
    <n v="-1.0999642998969156E-2"/>
    <n v="-137.11000000000058"/>
    <x v="0"/>
    <s v="Imobiliário"/>
    <s v="Aguardando rentabilidade"/>
  </r>
  <r>
    <d v="2023-11-07T00:00:00"/>
    <x v="2"/>
    <x v="8"/>
    <x v="7"/>
    <s v="AÇÕ-611"/>
    <n v="29639.15"/>
    <n v="27140.57"/>
    <n v="-8.4299988359990141E-2"/>
    <n v="-2498.5800000000017"/>
    <x v="2"/>
    <s v="Mercado"/>
    <s v="Aguardando rentabilidade"/>
  </r>
  <r>
    <d v="2023-03-12T00:00:00"/>
    <x v="2"/>
    <x v="5"/>
    <x v="5"/>
    <s v="ETF-809"/>
    <n v="34187.040000000001"/>
    <n v="37021.15"/>
    <n v="8.2900128235729106E-2"/>
    <n v="2834.1100000000006"/>
    <x v="2"/>
    <s v="Bolsa"/>
    <s v="Rendimento estável"/>
  </r>
  <r>
    <d v="2020-09-15T00:00:00"/>
    <x v="5"/>
    <x v="3"/>
    <x v="3"/>
    <s v="FUN-639"/>
    <n v="49149.32"/>
    <n v="53823.42"/>
    <n v="9.5099993245074371E-2"/>
    <n v="4674.0999999999985"/>
    <x v="2"/>
    <s v="Investimento"/>
    <s v="Rendimento estável"/>
  </r>
  <r>
    <d v="2022-05-24T00:00:00"/>
    <x v="0"/>
    <x v="4"/>
    <x v="1"/>
    <s v="TES-388"/>
    <n v="30465.119999999999"/>
    <n v="29663.89"/>
    <n v="-2.6299912818331245E-2"/>
    <n v="-801.22999999999956"/>
    <x v="0"/>
    <s v="Governo"/>
    <s v="Investimento de Longo Prazo"/>
  </r>
  <r>
    <d v="2024-05-19T00:00:00"/>
    <x v="4"/>
    <x v="4"/>
    <x v="0"/>
    <s v="REN-736"/>
    <n v="36074.25"/>
    <n v="32935.79"/>
    <n v="-8.7000006930150989E-2"/>
    <n v="-3138.4599999999991"/>
    <x v="0"/>
    <s v="Banco"/>
    <s v="Investimento de Longo Prazo"/>
  </r>
  <r>
    <d v="2022-08-10T00:00:00"/>
    <x v="0"/>
    <x v="10"/>
    <x v="7"/>
    <s v="AÇÕ-762"/>
    <n v="31716.7"/>
    <n v="37539.89"/>
    <n v="0.18360012233302955"/>
    <n v="5823.1899999999987"/>
    <x v="1"/>
    <s v="Mercado"/>
    <s v="Aplicação de Curto Prazo"/>
  </r>
  <r>
    <d v="2024-10-20T00:00:00"/>
    <x v="4"/>
    <x v="6"/>
    <x v="2"/>
    <s v="CRI-415"/>
    <n v="22961.02"/>
    <n v="24545.33"/>
    <n v="6.8999983450212632E-2"/>
    <n v="1584.3100000000013"/>
    <x v="0"/>
    <s v="Cripto"/>
    <s v="Aguardando rentabilidade"/>
  </r>
  <r>
    <d v="2020-09-07T00:00:00"/>
    <x v="5"/>
    <x v="3"/>
    <x v="3"/>
    <s v="FUN-981"/>
    <n v="38364.75"/>
    <n v="37631.980000000003"/>
    <n v="-1.9100085364820489E-2"/>
    <n v="-732.7699999999968"/>
    <x v="0"/>
    <s v="Investimento"/>
    <s v="Aguardando rentabilidade"/>
  </r>
  <r>
    <d v="2020-07-16T00:00:00"/>
    <x v="5"/>
    <x v="2"/>
    <x v="1"/>
    <s v="TES-578"/>
    <n v="35534"/>
    <n v="32254.21"/>
    <n v="-9.230005065571005E-2"/>
    <n v="-3279.7900000000009"/>
    <x v="0"/>
    <s v="Governo"/>
    <s v="Investimento de Longo Prazo"/>
  </r>
  <r>
    <d v="2025-08-17T00:00:00"/>
    <x v="3"/>
    <x v="10"/>
    <x v="5"/>
    <s v="ETF-743"/>
    <n v="31049.75"/>
    <n v="30049.95"/>
    <n v="-3.2199937197561951E-2"/>
    <n v="-999.79999999999927"/>
    <x v="0"/>
    <s v="Bolsa"/>
    <s v="Aguardando rentabilidade"/>
  </r>
  <r>
    <d v="2022-11-06T00:00:00"/>
    <x v="0"/>
    <x v="8"/>
    <x v="2"/>
    <s v="CRI-960"/>
    <n v="30727.9"/>
    <n v="30657.23"/>
    <n v="-2.2998642927112459E-3"/>
    <n v="-70.670000000001892"/>
    <x v="0"/>
    <s v="Cripto"/>
    <s v="Aguardando rentabilidade"/>
  </r>
  <r>
    <d v="2020-10-10T00:00:00"/>
    <x v="5"/>
    <x v="6"/>
    <x v="4"/>
    <s v="IMÓ-576"/>
    <n v="39920.22"/>
    <n v="43588.89"/>
    <n v="9.1900044639032508E-2"/>
    <n v="3668.6699999999983"/>
    <x v="2"/>
    <s v="Imobiliário"/>
    <s v="Rendimento estável"/>
  </r>
  <r>
    <d v="2024-07-01T00:00:00"/>
    <x v="4"/>
    <x v="2"/>
    <x v="0"/>
    <s v="REN-470"/>
    <n v="1525.05"/>
    <n v="1396.79"/>
    <n v="-8.4102160584898847E-2"/>
    <n v="-128.26"/>
    <x v="0"/>
    <s v="Banco"/>
    <s v="Investimento de Longo Prazo"/>
  </r>
  <r>
    <d v="2021-10-04T00:00:00"/>
    <x v="1"/>
    <x v="6"/>
    <x v="1"/>
    <s v="TES-346"/>
    <n v="21729.27"/>
    <n v="23248.15"/>
    <n v="6.9900185326060238E-2"/>
    <n v="1518.880000000001"/>
    <x v="0"/>
    <s v="Governo"/>
    <s v="Investimento de Longo Prazo"/>
  </r>
  <r>
    <d v="2024-11-18T00:00:00"/>
    <x v="4"/>
    <x v="8"/>
    <x v="5"/>
    <s v="ETF-859"/>
    <n v="45257.39"/>
    <n v="53797.46"/>
    <n v="0.18870001120259033"/>
    <n v="8540.07"/>
    <x v="1"/>
    <s v="Bolsa"/>
    <s v="Aplicação de Curto Prazo"/>
  </r>
  <r>
    <d v="2021-06-30T00:00:00"/>
    <x v="1"/>
    <x v="7"/>
    <x v="2"/>
    <s v="CRI-310"/>
    <n v="35594.39"/>
    <n v="39748.26"/>
    <n v="0.11670013167805383"/>
    <n v="4153.8700000000026"/>
    <x v="2"/>
    <s v="Cripto"/>
    <s v="Rendimento estável"/>
  </r>
  <r>
    <d v="2025-09-27T00:00:00"/>
    <x v="3"/>
    <x v="3"/>
    <x v="3"/>
    <s v="FUN-914"/>
    <n v="24105.25"/>
    <n v="27467.93"/>
    <n v="0.13949990147374536"/>
    <n v="3362.6800000000003"/>
    <x v="2"/>
    <s v="Investimento"/>
    <s v="Rendimento estável"/>
  </r>
  <r>
    <d v="2025-03-27T00:00:00"/>
    <x v="3"/>
    <x v="5"/>
    <x v="6"/>
    <s v="POU-885"/>
    <n v="13093.87"/>
    <n v="15188.89"/>
    <n v="0.16000006109729198"/>
    <n v="2095.0199999999986"/>
    <x v="1"/>
    <s v="Banco"/>
    <s v="Dividendos Recebidos"/>
  </r>
  <r>
    <d v="2024-05-26T00:00:00"/>
    <x v="4"/>
    <x v="4"/>
    <x v="0"/>
    <s v="REN-270"/>
    <n v="20402.310000000001"/>
    <n v="23993.119999999999"/>
    <n v="0.17600016860835843"/>
    <n v="3590.8099999999977"/>
    <x v="1"/>
    <s v="Banco"/>
    <s v="Dividendos Recebidos"/>
  </r>
  <r>
    <d v="2024-04-24T00:00:00"/>
    <x v="4"/>
    <x v="9"/>
    <x v="1"/>
    <s v="TES-450"/>
    <n v="19231.5"/>
    <n v="21181.57"/>
    <n v="0.10139978680810127"/>
    <n v="1950.0699999999997"/>
    <x v="2"/>
    <s v="Governo"/>
    <s v="Rendimento estável"/>
  </r>
  <r>
    <d v="2025-02-25T00:00:00"/>
    <x v="3"/>
    <x v="1"/>
    <x v="0"/>
    <s v="REN-503"/>
    <n v="21867.59"/>
    <n v="20625.509999999998"/>
    <n v="-5.6800040608041474E-2"/>
    <n v="-1242.0800000000017"/>
    <x v="0"/>
    <s v="Banco"/>
    <s v="Investimento de Longo Prazo"/>
  </r>
  <r>
    <d v="2020-04-25T00:00:00"/>
    <x v="5"/>
    <x v="9"/>
    <x v="4"/>
    <s v="IMÓ-435"/>
    <n v="5480.36"/>
    <n v="5156.47"/>
    <n v="-5.9100132108109583E-2"/>
    <n v="-323.88999999999942"/>
    <x v="2"/>
    <s v="Imobiliário"/>
    <s v="Aguardando rentabilidade"/>
  </r>
  <r>
    <d v="2021-11-29T00:00:00"/>
    <x v="1"/>
    <x v="8"/>
    <x v="2"/>
    <s v="CRI-564"/>
    <n v="41247.300000000003"/>
    <n v="47785"/>
    <n v="0.15850007151983272"/>
    <n v="6537.6999999999971"/>
    <x v="1"/>
    <s v="Cripto"/>
    <s v="Aplicação de Curto Prazo"/>
  </r>
  <r>
    <d v="2024-08-03T00:00:00"/>
    <x v="4"/>
    <x v="10"/>
    <x v="0"/>
    <s v="REN-102"/>
    <n v="44021.21"/>
    <n v="45513.53"/>
    <n v="3.3900022284712297E-2"/>
    <n v="1492.3199999999997"/>
    <x v="0"/>
    <s v="Banco"/>
    <s v="Investimento de Longo Prazo"/>
  </r>
  <r>
    <d v="2023-02-23T00:00:00"/>
    <x v="2"/>
    <x v="1"/>
    <x v="1"/>
    <s v="TES-796"/>
    <n v="32566.44"/>
    <n v="30596.17"/>
    <n v="-6.0500011668453799E-2"/>
    <n v="-1970.2700000000004"/>
    <x v="0"/>
    <s v="Governo"/>
    <s v="Investimento de Longo Prazo"/>
  </r>
  <r>
    <d v="2022-06-03T00:00:00"/>
    <x v="0"/>
    <x v="7"/>
    <x v="5"/>
    <s v="ETF-779"/>
    <n v="2169.39"/>
    <n v="2173.08"/>
    <n v="1.7009389736285568E-3"/>
    <n v="3.6900000000000546"/>
    <x v="0"/>
    <s v="Bolsa"/>
    <s v="Aguardando rentabilidade"/>
  </r>
  <r>
    <d v="2023-07-06T00:00:00"/>
    <x v="2"/>
    <x v="2"/>
    <x v="4"/>
    <s v="IMÓ-395"/>
    <n v="3311.91"/>
    <n v="3966.01"/>
    <n v="0.19749932818222729"/>
    <n v="654.10000000000036"/>
    <x v="1"/>
    <s v="Imobiliário"/>
    <s v="Aplicação de Curto Prazo"/>
  </r>
  <r>
    <d v="2022-11-17T00:00:00"/>
    <x v="0"/>
    <x v="8"/>
    <x v="5"/>
    <s v="ETF-807"/>
    <n v="48582.04"/>
    <n v="56083.11"/>
    <n v="0.15440006224522476"/>
    <n v="7501.07"/>
    <x v="1"/>
    <s v="Bolsa"/>
    <s v="Aplicação de Curto Prazo"/>
  </r>
  <r>
    <d v="2020-10-03T00:00:00"/>
    <x v="5"/>
    <x v="6"/>
    <x v="5"/>
    <s v="ETF-935"/>
    <n v="9076.0300000000007"/>
    <n v="10859.47"/>
    <n v="0.19650001156893471"/>
    <n v="1783.4399999999987"/>
    <x v="1"/>
    <s v="Bolsa"/>
    <s v="Aplicação de Curto Prazo"/>
  </r>
  <r>
    <d v="2020-08-07T00:00:00"/>
    <x v="5"/>
    <x v="10"/>
    <x v="6"/>
    <s v="POU-237"/>
    <n v="25869.41"/>
    <n v="24865.68"/>
    <n v="-3.8799879858102661E-2"/>
    <n v="-1003.7299999999996"/>
    <x v="0"/>
    <s v="Banco"/>
    <s v="Investimento de Longo Prazo"/>
  </r>
  <r>
    <d v="2023-08-29T00:00:00"/>
    <x v="2"/>
    <x v="10"/>
    <x v="1"/>
    <s v="TES-623"/>
    <n v="46207.81"/>
    <n v="48014.54"/>
    <n v="3.9100100177870432E-2"/>
    <n v="1806.7300000000032"/>
    <x v="0"/>
    <s v="Governo"/>
    <s v="Investimento de Longo Prazo"/>
  </r>
  <r>
    <d v="2020-12-21T00:00:00"/>
    <x v="5"/>
    <x v="11"/>
    <x v="4"/>
    <s v="IMÓ-855"/>
    <n v="2002.64"/>
    <n v="2249.5700000000002"/>
    <n v="0.12330224104182481"/>
    <n v="246.93000000000006"/>
    <x v="2"/>
    <s v="Imobiliário"/>
    <s v="Rendimento estável"/>
  </r>
  <r>
    <d v="2021-05-24T00:00:00"/>
    <x v="1"/>
    <x v="4"/>
    <x v="0"/>
    <s v="REN-157"/>
    <n v="7285.81"/>
    <n v="7727.33"/>
    <n v="6.0599988196233433E-2"/>
    <n v="441.51999999999953"/>
    <x v="0"/>
    <s v="Banco"/>
    <s v="Investimento de Longo Prazo"/>
  </r>
  <r>
    <d v="2024-09-12T00:00:00"/>
    <x v="4"/>
    <x v="3"/>
    <x v="3"/>
    <s v="FUN-144"/>
    <n v="38674.019999999997"/>
    <n v="39602.199999999997"/>
    <n v="2.4000091017173812E-2"/>
    <n v="928.18000000000029"/>
    <x v="0"/>
    <s v="Investimento"/>
    <s v="Aguardando rentabilidade"/>
  </r>
  <r>
    <d v="2020-08-25T00:00:00"/>
    <x v="5"/>
    <x v="10"/>
    <x v="3"/>
    <s v="FUN-367"/>
    <n v="21257.62"/>
    <n v="21189.599999999999"/>
    <n v="-3.1997937680700115E-3"/>
    <n v="-68.020000000000437"/>
    <x v="0"/>
    <s v="Investimento"/>
    <s v="Aguardando rentabilidade"/>
  </r>
  <r>
    <d v="2024-09-21T00:00:00"/>
    <x v="4"/>
    <x v="3"/>
    <x v="7"/>
    <s v="AÇÕ-825"/>
    <n v="15914.75"/>
    <n v="15251.1"/>
    <n v="-4.1700309461348728E-2"/>
    <n v="-663.64999999999964"/>
    <x v="0"/>
    <s v="Mercado"/>
    <s v="Aguardando rentabilidade"/>
  </r>
  <r>
    <d v="2020-02-06T00:00:00"/>
    <x v="5"/>
    <x v="1"/>
    <x v="4"/>
    <s v="IMÓ-476"/>
    <n v="9173.99"/>
    <n v="10717.06"/>
    <n v="0.16820053215667335"/>
    <n v="1543.0699999999997"/>
    <x v="1"/>
    <s v="Imobiliário"/>
    <s v="Aplicação de Curto Prazo"/>
  </r>
  <r>
    <d v="2020-09-24T00:00:00"/>
    <x v="5"/>
    <x v="3"/>
    <x v="5"/>
    <s v="ETF-774"/>
    <n v="18655.47"/>
    <n v="19011.79"/>
    <n v="1.9100028034672922E-2"/>
    <n v="356.31999999999971"/>
    <x v="0"/>
    <s v="Bolsa"/>
    <s v="Aguardando rentabilidade"/>
  </r>
  <r>
    <d v="2023-10-28T00:00:00"/>
    <x v="2"/>
    <x v="6"/>
    <x v="5"/>
    <s v="ETF-948"/>
    <n v="15096.35"/>
    <n v="16622.59"/>
    <n v="0.10109993475244014"/>
    <n v="1526.2399999999998"/>
    <x v="2"/>
    <s v="Bolsa"/>
    <s v="Rendimento estável"/>
  </r>
  <r>
    <d v="2022-09-09T00:00:00"/>
    <x v="0"/>
    <x v="3"/>
    <x v="2"/>
    <s v="CRI-661"/>
    <n v="43065.1"/>
    <n v="50739.3"/>
    <n v="0.17819998095905976"/>
    <n v="7674.2000000000044"/>
    <x v="1"/>
    <s v="Cripto"/>
    <s v="Aplicação de Curto Prazo"/>
  </r>
  <r>
    <d v="2022-01-02T00:00:00"/>
    <x v="0"/>
    <x v="0"/>
    <x v="2"/>
    <s v="CRI-350"/>
    <n v="29524.07"/>
    <n v="29134.35"/>
    <n v="-1.3200077089642491E-2"/>
    <n v="-389.72000000000116"/>
    <x v="0"/>
    <s v="Cripto"/>
    <s v="Aguardando rentabilidade"/>
  </r>
  <r>
    <d v="2022-02-20T00:00:00"/>
    <x v="0"/>
    <x v="1"/>
    <x v="7"/>
    <s v="AÇÕ-106"/>
    <n v="45663.58"/>
    <n v="43576.75"/>
    <n v="-4.5700096225482136E-2"/>
    <n v="-2086.8300000000017"/>
    <x v="0"/>
    <s v="Mercado"/>
    <s v="Aguardando rentabilidade"/>
  </r>
  <r>
    <d v="2023-11-01T00:00:00"/>
    <x v="2"/>
    <x v="8"/>
    <x v="2"/>
    <s v="CRI-220"/>
    <n v="2099.48"/>
    <n v="1938.24"/>
    <n v="-7.6799969516261168E-2"/>
    <n v="-161.24"/>
    <x v="2"/>
    <s v="Cripto"/>
    <s v="Aguardando rentabilidade"/>
  </r>
  <r>
    <d v="2024-12-28T00:00:00"/>
    <x v="4"/>
    <x v="11"/>
    <x v="2"/>
    <s v="CRI-293"/>
    <n v="46984.39"/>
    <n v="45241.27"/>
    <n v="-3.7099981504495484E-2"/>
    <n v="-1743.1200000000026"/>
    <x v="0"/>
    <s v="Cripto"/>
    <s v="Aguardando rentabilidade"/>
  </r>
  <r>
    <d v="2025-08-28T00:00:00"/>
    <x v="3"/>
    <x v="10"/>
    <x v="2"/>
    <s v="CRI-791"/>
    <n v="35463.629999999997"/>
    <n v="33800.39"/>
    <n v="-4.6899880243505755E-2"/>
    <n v="-1663.239999999998"/>
    <x v="0"/>
    <s v="Cripto"/>
    <s v="Aguardando rentabilidade"/>
  </r>
  <r>
    <d v="2023-04-23T00:00:00"/>
    <x v="2"/>
    <x v="9"/>
    <x v="6"/>
    <s v="POU-701"/>
    <n v="14726.58"/>
    <n v="16831.009999999998"/>
    <n v="0.14290011665980823"/>
    <n v="2104.4299999999985"/>
    <x v="2"/>
    <s v="Banco"/>
    <s v="Rendimento estável"/>
  </r>
  <r>
    <d v="2024-09-22T00:00:00"/>
    <x v="4"/>
    <x v="3"/>
    <x v="5"/>
    <s v="ETF-559"/>
    <n v="13301.29"/>
    <n v="13286.66"/>
    <n v="-1.0998933186180451E-3"/>
    <n v="-14.630000000001019"/>
    <x v="0"/>
    <s v="Bolsa"/>
    <s v="Aguardando rentabilidade"/>
  </r>
  <r>
    <d v="2021-10-09T00:00:00"/>
    <x v="1"/>
    <x v="6"/>
    <x v="2"/>
    <s v="CRI-544"/>
    <n v="39199.75"/>
    <n v="44605.4"/>
    <n v="0.13790011415889136"/>
    <n v="5405.6500000000015"/>
    <x v="2"/>
    <s v="Cripto"/>
    <s v="Rendimento estável"/>
  </r>
  <r>
    <d v="2025-01-21T00:00:00"/>
    <x v="3"/>
    <x v="0"/>
    <x v="4"/>
    <s v="IMÓ-428"/>
    <n v="49871.34"/>
    <n v="52225.27"/>
    <n v="4.720005518199432E-2"/>
    <n v="2353.9300000000003"/>
    <x v="0"/>
    <s v="Imobiliário"/>
    <s v="Aguardando rentabilidade"/>
  </r>
  <r>
    <d v="2025-08-13T00:00:00"/>
    <x v="3"/>
    <x v="10"/>
    <x v="4"/>
    <s v="IMÓ-771"/>
    <n v="39004.71"/>
    <n v="42632.15"/>
    <n v="9.3000050506720916E-2"/>
    <n v="3627.4400000000023"/>
    <x v="2"/>
    <s v="Imobiliário"/>
    <s v="Rendimento estável"/>
  </r>
  <r>
    <d v="2021-08-17T00:00:00"/>
    <x v="1"/>
    <x v="10"/>
    <x v="4"/>
    <s v="IMÓ-104"/>
    <n v="17807.71"/>
    <n v="20226"/>
    <n v="0.13580016745555723"/>
    <n v="2418.2900000000009"/>
    <x v="2"/>
    <s v="Imobiliário"/>
    <s v="Rendimento estável"/>
  </r>
  <r>
    <d v="2024-02-27T00:00:00"/>
    <x v="4"/>
    <x v="1"/>
    <x v="4"/>
    <s v="IMÓ-592"/>
    <n v="27154.57"/>
    <n v="28601.91"/>
    <n v="5.3300052256397362E-2"/>
    <n v="1447.3400000000001"/>
    <x v="0"/>
    <s v="Imobiliário"/>
    <s v="Aguardando rentabilidade"/>
  </r>
  <r>
    <d v="2022-11-09T00:00:00"/>
    <x v="0"/>
    <x v="8"/>
    <x v="0"/>
    <s v="REN-238"/>
    <n v="19864.78"/>
    <n v="18750.37"/>
    <n v="-5.6099790684820065E-2"/>
    <n v="-1114.4099999999999"/>
    <x v="0"/>
    <s v="Banco"/>
    <s v="Investimento de Longo Prazo"/>
  </r>
  <r>
    <d v="2024-03-10T00:00:00"/>
    <x v="4"/>
    <x v="5"/>
    <x v="2"/>
    <s v="CRI-812"/>
    <n v="26278.19"/>
    <n v="30737.599999999999"/>
    <n v="0.16970004402890762"/>
    <n v="4459.41"/>
    <x v="1"/>
    <s v="Cripto"/>
    <s v="Aplicação de Curto Prazo"/>
  </r>
  <r>
    <d v="2025-02-23T00:00:00"/>
    <x v="3"/>
    <x v="1"/>
    <x v="4"/>
    <s v="IMÓ-312"/>
    <n v="23689.65"/>
    <n v="22036.11"/>
    <n v="-6.9800102576441647E-2"/>
    <n v="-1653.5400000000009"/>
    <x v="2"/>
    <s v="Imobiliário"/>
    <s v="Aguardando rentabilidade"/>
  </r>
  <r>
    <d v="2024-05-15T00:00:00"/>
    <x v="4"/>
    <x v="4"/>
    <x v="2"/>
    <s v="CRI-256"/>
    <n v="44958.37"/>
    <n v="45066.27"/>
    <n v="2.3999980426335334E-3"/>
    <n v="107.89999999999418"/>
    <x v="0"/>
    <s v="Cripto"/>
    <s v="Aguardando rentabilidade"/>
  </r>
  <r>
    <d v="2022-07-04T00:00:00"/>
    <x v="0"/>
    <x v="2"/>
    <x v="0"/>
    <s v="REN-523"/>
    <n v="23515.42"/>
    <n v="23284.97"/>
    <n v="-9.7999525417788464E-3"/>
    <n v="-230.44999999999709"/>
    <x v="0"/>
    <s v="Banco"/>
    <s v="Investimento de Longo Prazo"/>
  </r>
  <r>
    <d v="2023-11-06T00:00:00"/>
    <x v="2"/>
    <x v="8"/>
    <x v="2"/>
    <s v="CRI-548"/>
    <n v="14698.35"/>
    <n v="13269.67"/>
    <n v="-9.7200025853242042E-2"/>
    <n v="-1428.6800000000003"/>
    <x v="2"/>
    <s v="Cripto"/>
    <s v="Aguardando rentabilidade"/>
  </r>
  <r>
    <d v="2023-11-29T00:00:00"/>
    <x v="2"/>
    <x v="8"/>
    <x v="6"/>
    <s v="POU-845"/>
    <n v="6393.72"/>
    <n v="7316.33"/>
    <n v="0.14429940629242438"/>
    <n v="922.60999999999967"/>
    <x v="2"/>
    <s v="Banco"/>
    <s v="Rendimento estável"/>
  </r>
  <r>
    <d v="2024-10-08T00:00:00"/>
    <x v="4"/>
    <x v="6"/>
    <x v="0"/>
    <s v="REN-252"/>
    <n v="7820.43"/>
    <n v="8947.35"/>
    <n v="0.14409949325037114"/>
    <n v="1126.92"/>
    <x v="2"/>
    <s v="Banco"/>
    <s v="Rendimento estável"/>
  </r>
  <r>
    <d v="2022-07-14T00:00:00"/>
    <x v="0"/>
    <x v="2"/>
    <x v="5"/>
    <s v="ETF-510"/>
    <n v="35390.78"/>
    <n v="40840.959999999999"/>
    <n v="0.1539999966092864"/>
    <n v="5450.18"/>
    <x v="1"/>
    <s v="Bolsa"/>
    <s v="Aplicação de Curto Prazo"/>
  </r>
  <r>
    <d v="2021-11-26T00:00:00"/>
    <x v="1"/>
    <x v="8"/>
    <x v="5"/>
    <s v="ETF-812"/>
    <n v="35699.4"/>
    <n v="41015.040000000001"/>
    <n v="0.1488999815122943"/>
    <n v="5315.6399999999994"/>
    <x v="2"/>
    <s v="Bolsa"/>
    <s v="Rendimento estável"/>
  </r>
  <r>
    <d v="2024-10-21T00:00:00"/>
    <x v="4"/>
    <x v="6"/>
    <x v="1"/>
    <s v="TES-564"/>
    <n v="28790.2"/>
    <n v="32391.85"/>
    <n v="0.12509986036915333"/>
    <n v="3601.6499999999978"/>
    <x v="2"/>
    <s v="Governo"/>
    <s v="Rendimento estável"/>
  </r>
  <r>
    <d v="2021-07-15T00:00:00"/>
    <x v="1"/>
    <x v="2"/>
    <x v="6"/>
    <s v="POU-899"/>
    <n v="1762.75"/>
    <n v="1839.96"/>
    <n v="4.3800879307899609E-2"/>
    <n v="77.210000000000036"/>
    <x v="0"/>
    <s v="Banco"/>
    <s v="Investimento de Longo Prazo"/>
  </r>
  <r>
    <d v="2021-06-06T00:00:00"/>
    <x v="1"/>
    <x v="7"/>
    <x v="5"/>
    <s v="ETF-845"/>
    <n v="47400.36"/>
    <n v="56050.93"/>
    <n v="0.18250009071661058"/>
    <n v="8650.57"/>
    <x v="1"/>
    <s v="Bolsa"/>
    <s v="Aplicação de Curto Prazo"/>
  </r>
  <r>
    <d v="2024-09-24T00:00:00"/>
    <x v="4"/>
    <x v="3"/>
    <x v="3"/>
    <s v="FUN-716"/>
    <n v="18398.36"/>
    <n v="19746.96"/>
    <n v="7.3300011522766079E-2"/>
    <n v="1348.5999999999985"/>
    <x v="2"/>
    <s v="Investimento"/>
    <s v="Rendimento estável"/>
  </r>
  <r>
    <d v="2025-09-27T00:00:00"/>
    <x v="3"/>
    <x v="3"/>
    <x v="7"/>
    <s v="AÇÕ-762"/>
    <n v="33862.239999999998"/>
    <n v="37109.629999999997"/>
    <n v="9.5900034965200165E-2"/>
    <n v="3247.3899999999994"/>
    <x v="2"/>
    <s v="Mercado"/>
    <s v="Rendimento estável"/>
  </r>
  <r>
    <d v="2024-04-29T00:00:00"/>
    <x v="4"/>
    <x v="9"/>
    <x v="1"/>
    <s v="TES-990"/>
    <n v="45650.559999999998"/>
    <n v="43290.43"/>
    <n v="-5.169991342932042E-2"/>
    <n v="-2360.1299999999974"/>
    <x v="0"/>
    <s v="Governo"/>
    <s v="Investimento de Longo Prazo"/>
  </r>
  <r>
    <d v="2023-01-08T00:00:00"/>
    <x v="2"/>
    <x v="0"/>
    <x v="4"/>
    <s v="IMÓ-995"/>
    <n v="45002.75"/>
    <n v="44548.22"/>
    <n v="-1.0100049441422999E-2"/>
    <n v="-454.52999999999884"/>
    <x v="0"/>
    <s v="Imobiliário"/>
    <s v="Aguardando rentabilidade"/>
  </r>
  <r>
    <d v="2022-11-24T00:00:00"/>
    <x v="0"/>
    <x v="8"/>
    <x v="2"/>
    <s v="CRI-352"/>
    <n v="8028.64"/>
    <n v="8076.81"/>
    <n v="5.9997708204627522E-3"/>
    <n v="48.170000000000073"/>
    <x v="0"/>
    <s v="Cripto"/>
    <s v="Aguardando rentabilidade"/>
  </r>
  <r>
    <d v="2021-03-05T00:00:00"/>
    <x v="1"/>
    <x v="5"/>
    <x v="1"/>
    <s v="TES-464"/>
    <n v="20788.57"/>
    <n v="22933.95"/>
    <n v="0.10319997960417678"/>
    <n v="2145.380000000001"/>
    <x v="2"/>
    <s v="Governo"/>
    <s v="Rendimento estável"/>
  </r>
  <r>
    <d v="2024-03-20T00:00:00"/>
    <x v="4"/>
    <x v="5"/>
    <x v="2"/>
    <s v="CRI-344"/>
    <n v="33273.93"/>
    <n v="32997.760000000002"/>
    <n v="-8.2998912361719294E-3"/>
    <n v="-276.16999999999825"/>
    <x v="0"/>
    <s v="Cripto"/>
    <s v="Aguardando rentabilidade"/>
  </r>
  <r>
    <d v="2020-08-03T00:00:00"/>
    <x v="5"/>
    <x v="10"/>
    <x v="7"/>
    <s v="AÇÕ-801"/>
    <n v="24638.65"/>
    <n v="29258.400000000001"/>
    <n v="0.18750012683324777"/>
    <n v="4619.75"/>
    <x v="1"/>
    <s v="Mercado"/>
    <s v="Aplicação de Curto Prazo"/>
  </r>
  <r>
    <d v="2020-11-10T00:00:00"/>
    <x v="5"/>
    <x v="8"/>
    <x v="2"/>
    <s v="CRI-842"/>
    <n v="15936.18"/>
    <n v="16195.94"/>
    <n v="1.6300016691578548E-2"/>
    <n v="259.76000000000022"/>
    <x v="0"/>
    <s v="Cripto"/>
    <s v="Aguardando rentabilidade"/>
  </r>
  <r>
    <d v="2020-04-13T00:00:00"/>
    <x v="5"/>
    <x v="9"/>
    <x v="4"/>
    <s v="IMÓ-696"/>
    <n v="48692.78"/>
    <n v="50182.78"/>
    <n v="3.0600019140414658E-2"/>
    <n v="1490"/>
    <x v="0"/>
    <s v="Imobiliário"/>
    <s v="Aguardando rentabilidade"/>
  </r>
  <r>
    <d v="2024-04-08T00:00:00"/>
    <x v="4"/>
    <x v="9"/>
    <x v="0"/>
    <s v="REN-506"/>
    <n v="11265.6"/>
    <n v="11599.06"/>
    <n v="2.9599843772191371E-2"/>
    <n v="333.45999999999913"/>
    <x v="0"/>
    <s v="Banco"/>
    <s v="Investimento de Longo Prazo"/>
  </r>
  <r>
    <d v="2020-07-25T00:00:00"/>
    <x v="5"/>
    <x v="2"/>
    <x v="6"/>
    <s v="POU-617"/>
    <n v="715.51"/>
    <n v="702.56"/>
    <n v="-1.8098978351106267E-2"/>
    <n v="-12.950000000000045"/>
    <x v="0"/>
    <s v="Banco"/>
    <s v="Investimento de Longo Prazo"/>
  </r>
  <r>
    <d v="2021-01-09T00:00:00"/>
    <x v="1"/>
    <x v="0"/>
    <x v="0"/>
    <s v="REN-743"/>
    <n v="16881.53"/>
    <n v="16795.43"/>
    <n v="-5.1002486149062647E-3"/>
    <n v="-86.099999999998545"/>
    <x v="0"/>
    <s v="Banco"/>
    <s v="Investimento de Longo Prazo"/>
  </r>
  <r>
    <d v="2021-08-29T00:00:00"/>
    <x v="1"/>
    <x v="10"/>
    <x v="6"/>
    <s v="POU-296"/>
    <n v="19289.84"/>
    <n v="18184.53"/>
    <n v="-5.7300112390771582E-2"/>
    <n v="-1105.3100000000013"/>
    <x v="0"/>
    <s v="Banco"/>
    <s v="Investimento de Longo Prazo"/>
  </r>
  <r>
    <d v="2020-12-01T00:00:00"/>
    <x v="5"/>
    <x v="11"/>
    <x v="0"/>
    <s v="REN-324"/>
    <n v="3216.68"/>
    <n v="3429.62"/>
    <n v="6.6198689331857713E-2"/>
    <n v="212.94000000000005"/>
    <x v="0"/>
    <s v="Banco"/>
    <s v="Investimento de Longo Prazo"/>
  </r>
  <r>
    <d v="2022-09-10T00:00:00"/>
    <x v="0"/>
    <x v="3"/>
    <x v="6"/>
    <s v="POU-614"/>
    <n v="49899.55"/>
    <n v="47823.73"/>
    <n v="-4.1599974348466059E-2"/>
    <n v="-2075.8199999999997"/>
    <x v="0"/>
    <s v="Banco"/>
    <s v="Investimento de Longo Prazo"/>
  </r>
  <r>
    <d v="2024-06-02T00:00:00"/>
    <x v="4"/>
    <x v="7"/>
    <x v="7"/>
    <s v="AÇÕ-622"/>
    <n v="35237.1"/>
    <n v="35635.279999999999"/>
    <n v="1.1300021851968531E-2"/>
    <n v="398.18000000000029"/>
    <x v="0"/>
    <s v="Mercado"/>
    <s v="Aguardando rentabilidade"/>
  </r>
  <r>
    <d v="2021-11-04T00:00:00"/>
    <x v="1"/>
    <x v="8"/>
    <x v="0"/>
    <s v="REN-735"/>
    <n v="46479.72"/>
    <n v="43467.83"/>
    <n v="-6.4800089157163579E-2"/>
    <n v="-3011.8899999999994"/>
    <x v="0"/>
    <s v="Banco"/>
    <s v="Investimento de Longo Prazo"/>
  </r>
  <r>
    <d v="2021-02-16T00:00:00"/>
    <x v="1"/>
    <x v="1"/>
    <x v="7"/>
    <s v="AÇÕ-245"/>
    <n v="27034.93"/>
    <n v="31109.09"/>
    <n v="0.15069985385573403"/>
    <n v="4074.16"/>
    <x v="1"/>
    <s v="Mercado"/>
    <s v="Aplicação de Curto Prazo"/>
  </r>
  <r>
    <d v="2024-01-05T00:00:00"/>
    <x v="4"/>
    <x v="0"/>
    <x v="1"/>
    <s v="TES-665"/>
    <n v="29864.82"/>
    <n v="30097.77"/>
    <n v="7.8001474644749484E-3"/>
    <n v="232.95000000000073"/>
    <x v="0"/>
    <s v="Governo"/>
    <s v="Investimento de Longo Prazo"/>
  </r>
  <r>
    <d v="2023-08-08T00:00:00"/>
    <x v="2"/>
    <x v="10"/>
    <x v="1"/>
    <s v="TES-907"/>
    <n v="7521.72"/>
    <n v="7362.26"/>
    <n v="-2.1199938311981838E-2"/>
    <n v="-159.46000000000004"/>
    <x v="0"/>
    <s v="Governo"/>
    <s v="Investimento de Longo Prazo"/>
  </r>
  <r>
    <d v="2024-04-07T00:00:00"/>
    <x v="4"/>
    <x v="9"/>
    <x v="7"/>
    <s v="AÇÕ-619"/>
    <n v="45529.62"/>
    <n v="50556.09"/>
    <n v="0.11039999894574111"/>
    <n v="5026.4699999999939"/>
    <x v="2"/>
    <s v="Mercado"/>
    <s v="Rendimento estável"/>
  </r>
  <r>
    <d v="2024-08-19T00:00:00"/>
    <x v="4"/>
    <x v="10"/>
    <x v="4"/>
    <s v="IMÓ-880"/>
    <n v="8997.57"/>
    <n v="9898.23"/>
    <n v="0.1001003604306496"/>
    <n v="900.65999999999985"/>
    <x v="2"/>
    <s v="Imobiliário"/>
    <s v="Rendimento estável"/>
  </r>
  <r>
    <d v="2021-12-04T00:00:00"/>
    <x v="1"/>
    <x v="11"/>
    <x v="1"/>
    <s v="TES-603"/>
    <n v="14992.26"/>
    <n v="15861.81"/>
    <n v="5.7999927962828768E-2"/>
    <n v="869.54999999999927"/>
    <x v="0"/>
    <s v="Governo"/>
    <s v="Investimento de Longo Prazo"/>
  </r>
  <r>
    <d v="2022-05-12T00:00:00"/>
    <x v="0"/>
    <x v="4"/>
    <x v="1"/>
    <s v="TES-753"/>
    <n v="1672.67"/>
    <n v="1567.46"/>
    <n v="-6.2899436230697048E-2"/>
    <n v="-105.21000000000004"/>
    <x v="0"/>
    <s v="Governo"/>
    <s v="Investimento de Longo Prazo"/>
  </r>
  <r>
    <d v="2022-02-10T00:00:00"/>
    <x v="0"/>
    <x v="1"/>
    <x v="0"/>
    <s v="REN-185"/>
    <n v="23142.17"/>
    <n v="20994.58"/>
    <n v="-9.2799854119125239E-2"/>
    <n v="-2147.5899999999965"/>
    <x v="0"/>
    <s v="Banco"/>
    <s v="Investimento de Longo Prazo"/>
  </r>
  <r>
    <d v="2023-08-06T00:00:00"/>
    <x v="2"/>
    <x v="10"/>
    <x v="0"/>
    <s v="REN-216"/>
    <n v="29644.720000000001"/>
    <n v="33050.9"/>
    <n v="0.11490005640127483"/>
    <n v="3406.1800000000003"/>
    <x v="2"/>
    <s v="Banco"/>
    <s v="Rendimento estável"/>
  </r>
  <r>
    <d v="2024-08-07T00:00:00"/>
    <x v="4"/>
    <x v="10"/>
    <x v="4"/>
    <s v="IMÓ-682"/>
    <n v="12074.57"/>
    <n v="10927.49"/>
    <n v="-9.4999656302460461E-2"/>
    <n v="-1147.08"/>
    <x v="2"/>
    <s v="Imobiliário"/>
    <s v="Aguardando rentabilidade"/>
  </r>
  <r>
    <d v="2024-10-27T00:00:00"/>
    <x v="4"/>
    <x v="6"/>
    <x v="3"/>
    <s v="FUN-697"/>
    <n v="15251.47"/>
    <n v="15953.04"/>
    <n v="4.6000156050531628E-2"/>
    <n v="701.57000000000153"/>
    <x v="0"/>
    <s v="Investimento"/>
    <s v="Aguardando rentabilidade"/>
  </r>
  <r>
    <d v="2023-04-11T00:00:00"/>
    <x v="2"/>
    <x v="9"/>
    <x v="4"/>
    <s v="IMÓ-926"/>
    <n v="42494.37"/>
    <n v="49085.25"/>
    <n v="0.15510007561001604"/>
    <n v="6590.8799999999974"/>
    <x v="1"/>
    <s v="Imobiliário"/>
    <s v="Aplicação de Curto Prazo"/>
  </r>
  <r>
    <d v="2022-11-05T00:00:00"/>
    <x v="0"/>
    <x v="8"/>
    <x v="6"/>
    <s v="POU-357"/>
    <n v="7718.56"/>
    <n v="8822.31"/>
    <n v="0.14299947140399233"/>
    <n v="1103.7499999999991"/>
    <x v="2"/>
    <s v="Banco"/>
    <s v="Rendimento estável"/>
  </r>
  <r>
    <d v="2023-06-23T00:00:00"/>
    <x v="2"/>
    <x v="7"/>
    <x v="6"/>
    <s v="POU-314"/>
    <n v="12580.24"/>
    <n v="12996.65"/>
    <n v="3.3100322410383257E-2"/>
    <n v="416.40999999999985"/>
    <x v="0"/>
    <s v="Banco"/>
    <s v="Investimento de Longo Prazo"/>
  </r>
  <r>
    <d v="2020-09-30T00:00:00"/>
    <x v="5"/>
    <x v="3"/>
    <x v="3"/>
    <s v="FUN-307"/>
    <n v="25906.720000000001"/>
    <n v="24088.07"/>
    <n v="-7.0199932681559121E-2"/>
    <n v="-1818.6500000000015"/>
    <x v="2"/>
    <s v="Investimento"/>
    <s v="Aguardando rentabilidade"/>
  </r>
  <r>
    <d v="2020-10-21T00:00:00"/>
    <x v="5"/>
    <x v="6"/>
    <x v="1"/>
    <s v="TES-130"/>
    <n v="40301.57"/>
    <n v="44928.19"/>
    <n v="0.11479999414414879"/>
    <n v="4626.6200000000026"/>
    <x v="2"/>
    <s v="Governo"/>
    <s v="Rendimento estável"/>
  </r>
  <r>
    <d v="2022-07-31T00:00:00"/>
    <x v="0"/>
    <x v="2"/>
    <x v="6"/>
    <s v="POU-278"/>
    <n v="15808.19"/>
    <n v="18018.169999999998"/>
    <n v="0.13979968611207214"/>
    <n v="2209.9799999999977"/>
    <x v="2"/>
    <s v="Banco"/>
    <s v="Rendimento estável"/>
  </r>
  <r>
    <d v="2023-07-17T00:00:00"/>
    <x v="2"/>
    <x v="2"/>
    <x v="7"/>
    <s v="AÇÕ-452"/>
    <n v="39856.11"/>
    <n v="36444.43"/>
    <n v="-8.5599924327788138E-2"/>
    <n v="-3411.6800000000003"/>
    <x v="2"/>
    <s v="Mercado"/>
    <s v="Aguardando rentabilidade"/>
  </r>
  <r>
    <d v="2022-01-16T00:00:00"/>
    <x v="0"/>
    <x v="0"/>
    <x v="5"/>
    <s v="ETF-122"/>
    <n v="12462.51"/>
    <n v="11809.47"/>
    <n v="-5.2400359157184294E-2"/>
    <n v="-653.04000000000087"/>
    <x v="2"/>
    <s v="Bolsa"/>
    <s v="Aguardando rentabilidade"/>
  </r>
  <r>
    <d v="2023-02-07T00:00:00"/>
    <x v="2"/>
    <x v="1"/>
    <x v="1"/>
    <s v="TES-917"/>
    <n v="44094.239999999998"/>
    <n v="49985.23"/>
    <n v="0.13359998947708376"/>
    <n v="5890.9900000000052"/>
    <x v="2"/>
    <s v="Governo"/>
    <s v="Rendimento estável"/>
  </r>
  <r>
    <d v="2024-03-30T00:00:00"/>
    <x v="4"/>
    <x v="5"/>
    <x v="0"/>
    <s v="REN-675"/>
    <n v="42262.03"/>
    <n v="48187.17"/>
    <n v="0.1402000803084944"/>
    <n v="5925.1399999999994"/>
    <x v="2"/>
    <s v="Banco"/>
    <s v="Rendimento estável"/>
  </r>
  <r>
    <d v="2021-12-05T00:00:00"/>
    <x v="1"/>
    <x v="11"/>
    <x v="5"/>
    <s v="ETF-901"/>
    <n v="40091.54"/>
    <n v="43956.36"/>
    <n v="9.6399888854356797E-2"/>
    <n v="3864.8199999999997"/>
    <x v="2"/>
    <s v="Bolsa"/>
    <s v="Rendimento estável"/>
  </r>
  <r>
    <d v="2023-07-14T00:00:00"/>
    <x v="2"/>
    <x v="2"/>
    <x v="5"/>
    <s v="ETF-392"/>
    <n v="12339.77"/>
    <n v="12802.51"/>
    <n v="3.7499888571667035E-2"/>
    <n v="462.73999999999978"/>
    <x v="0"/>
    <s v="Bolsa"/>
    <s v="Aguardando rentabilidade"/>
  </r>
  <r>
    <d v="2025-09-26T00:00:00"/>
    <x v="3"/>
    <x v="3"/>
    <x v="7"/>
    <s v="AÇÕ-992"/>
    <n v="18399.54"/>
    <n v="20167.740000000002"/>
    <n v="9.610022859267138E-2"/>
    <n v="1768.2000000000007"/>
    <x v="2"/>
    <s v="Mercado"/>
    <s v="Rendimento estável"/>
  </r>
  <r>
    <d v="2025-09-09T00:00:00"/>
    <x v="3"/>
    <x v="3"/>
    <x v="7"/>
    <s v="AÇÕ-345"/>
    <n v="41160.58"/>
    <n v="40065.71"/>
    <n v="-2.6599965306611389E-2"/>
    <n v="-1094.8700000000026"/>
    <x v="0"/>
    <s v="Mercado"/>
    <s v="Aguardando rentabilidade"/>
  </r>
  <r>
    <d v="2020-09-25T00:00:00"/>
    <x v="5"/>
    <x v="3"/>
    <x v="6"/>
    <s v="POU-371"/>
    <n v="1679.9"/>
    <n v="1859.65"/>
    <n v="0.10700041669146973"/>
    <n v="179.75"/>
    <x v="2"/>
    <s v="Banco"/>
    <s v="Rendimento estável"/>
  </r>
  <r>
    <d v="2022-10-16T00:00:00"/>
    <x v="0"/>
    <x v="6"/>
    <x v="3"/>
    <s v="FUN-346"/>
    <n v="11584.59"/>
    <n v="11984.26"/>
    <n v="3.4500141998983137E-2"/>
    <n v="399.67000000000007"/>
    <x v="0"/>
    <s v="Investimento"/>
    <s v="Aguardando rentabilidade"/>
  </r>
  <r>
    <d v="2021-02-21T00:00:00"/>
    <x v="1"/>
    <x v="1"/>
    <x v="3"/>
    <s v="FUN-529"/>
    <n v="32562.39"/>
    <n v="32858.71"/>
    <n v="9.1000691288323655E-3"/>
    <n v="296.31999999999971"/>
    <x v="0"/>
    <s v="Investimento"/>
    <s v="Aguardando rentabilidade"/>
  </r>
  <r>
    <d v="2022-07-29T00:00:00"/>
    <x v="0"/>
    <x v="2"/>
    <x v="1"/>
    <s v="TES-224"/>
    <n v="21251.87"/>
    <n v="24781.81"/>
    <n v="0.1661002067112213"/>
    <n v="3529.9400000000023"/>
    <x v="1"/>
    <s v="Governo"/>
    <s v="Dividendos Recebidos"/>
  </r>
  <r>
    <d v="2020-06-26T00:00:00"/>
    <x v="5"/>
    <x v="7"/>
    <x v="7"/>
    <s v="AÇÕ-229"/>
    <n v="9662.99"/>
    <n v="8888.02"/>
    <n v="-8.0199813929228883E-2"/>
    <n v="-774.96999999999935"/>
    <x v="2"/>
    <s v="Mercado"/>
    <s v="Aguardando rentabilidade"/>
  </r>
  <r>
    <d v="2022-02-27T00:00:00"/>
    <x v="0"/>
    <x v="1"/>
    <x v="6"/>
    <s v="POU-503"/>
    <n v="14733.47"/>
    <n v="14425.54"/>
    <n v="-2.0900032375265193E-2"/>
    <n v="-307.92999999999847"/>
    <x v="0"/>
    <s v="Banco"/>
    <s v="Investimento de Longo Prazo"/>
  </r>
  <r>
    <d v="2025-09-12T00:00:00"/>
    <x v="3"/>
    <x v="3"/>
    <x v="0"/>
    <s v="REN-860"/>
    <n v="8553.1200000000008"/>
    <n v="10221.83"/>
    <n v="0.19509956600632272"/>
    <n v="1668.7099999999991"/>
    <x v="1"/>
    <s v="Banco"/>
    <s v="Dividendos Recebidos"/>
  </r>
  <r>
    <d v="2020-10-05T00:00:00"/>
    <x v="5"/>
    <x v="6"/>
    <x v="4"/>
    <s v="IMÓ-427"/>
    <n v="40177.589999999997"/>
    <n v="42367.27"/>
    <n v="5.4500033476373284E-2"/>
    <n v="2189.6800000000003"/>
    <x v="0"/>
    <s v="Imobiliário"/>
    <s v="Aguardando rentabilidade"/>
  </r>
  <r>
    <d v="2023-09-08T00:00:00"/>
    <x v="2"/>
    <x v="3"/>
    <x v="2"/>
    <s v="CRI-638"/>
    <n v="40310.17"/>
    <n v="45203.82"/>
    <n v="0.12139988494218709"/>
    <n v="4893.6500000000015"/>
    <x v="2"/>
    <s v="Cripto"/>
    <s v="Rendimento estável"/>
  </r>
  <r>
    <d v="2022-05-09T00:00:00"/>
    <x v="0"/>
    <x v="4"/>
    <x v="5"/>
    <s v="ETF-794"/>
    <n v="32651.1"/>
    <n v="34048.57"/>
    <n v="4.2800089430371446E-2"/>
    <n v="1397.4700000000012"/>
    <x v="0"/>
    <s v="Bolsa"/>
    <s v="Aguardando rentabilidade"/>
  </r>
  <r>
    <d v="2022-11-25T00:00:00"/>
    <x v="0"/>
    <x v="8"/>
    <x v="5"/>
    <s v="ETF-112"/>
    <n v="43233.41"/>
    <n v="45096.77"/>
    <n v="4.3100000670777371E-2"/>
    <n v="1863.3599999999933"/>
    <x v="0"/>
    <s v="Bolsa"/>
    <s v="Aguardando rentabilidade"/>
  </r>
  <r>
    <d v="2022-04-23T00:00:00"/>
    <x v="0"/>
    <x v="9"/>
    <x v="4"/>
    <s v="IMÓ-682"/>
    <n v="12410.85"/>
    <n v="14193.05"/>
    <n v="0.14360015631483733"/>
    <n v="1782.1999999999989"/>
    <x v="2"/>
    <s v="Imobiliário"/>
    <s v="Rendimento estável"/>
  </r>
  <r>
    <d v="2025-07-05T00:00:00"/>
    <x v="3"/>
    <x v="2"/>
    <x v="4"/>
    <s v="IMÓ-337"/>
    <n v="5982.82"/>
    <n v="6731.87"/>
    <n v="0.1252001564479627"/>
    <n v="749.05000000000018"/>
    <x v="2"/>
    <s v="Imobiliário"/>
    <s v="Rendimento estável"/>
  </r>
  <r>
    <d v="2020-04-03T00:00:00"/>
    <x v="5"/>
    <x v="9"/>
    <x v="3"/>
    <s v="FUN-408"/>
    <n v="10641.3"/>
    <n v="10820.07"/>
    <n v="1.6799639141834216E-2"/>
    <n v="178.77000000000044"/>
    <x v="0"/>
    <s v="Investimento"/>
    <s v="Aguardando rentabilidade"/>
  </r>
  <r>
    <d v="2025-02-03T00:00:00"/>
    <x v="3"/>
    <x v="1"/>
    <x v="7"/>
    <s v="AÇÕ-639"/>
    <n v="20662.98"/>
    <n v="22262.29"/>
    <n v="7.7399774863064347E-2"/>
    <n v="1599.3100000000013"/>
    <x v="2"/>
    <s v="Mercado"/>
    <s v="Rendimento estável"/>
  </r>
  <r>
    <d v="2025-03-01T00:00:00"/>
    <x v="3"/>
    <x v="5"/>
    <x v="0"/>
    <s v="REN-399"/>
    <n v="19180.95"/>
    <n v="19451.400000000001"/>
    <n v="1.4099927271589818E-2"/>
    <n v="270.45000000000073"/>
    <x v="0"/>
    <s v="Banco"/>
    <s v="Investimento de Longo Prazo"/>
  </r>
  <r>
    <d v="2024-11-05T00:00:00"/>
    <x v="4"/>
    <x v="8"/>
    <x v="2"/>
    <s v="CRI-306"/>
    <n v="6579.47"/>
    <n v="6033.37"/>
    <n v="-8.3000606431825108E-2"/>
    <n v="-546.10000000000036"/>
    <x v="2"/>
    <s v="Cripto"/>
    <s v="Aguardando rentabilidade"/>
  </r>
  <r>
    <d v="2024-12-19T00:00:00"/>
    <x v="4"/>
    <x v="11"/>
    <x v="3"/>
    <s v="FUN-879"/>
    <n v="4325.68"/>
    <n v="4618.96"/>
    <n v="6.7799744780011398E-2"/>
    <n v="293.27999999999975"/>
    <x v="0"/>
    <s v="Investimento"/>
    <s v="Aguardando rentabilidade"/>
  </r>
  <r>
    <d v="2020-09-07T00:00:00"/>
    <x v="5"/>
    <x v="3"/>
    <x v="0"/>
    <s v="REN-751"/>
    <n v="20859.650000000001"/>
    <n v="19898.02"/>
    <n v="-4.6100006471824835E-2"/>
    <n v="-961.63000000000102"/>
    <x v="0"/>
    <s v="Banco"/>
    <s v="Investimento de Longo Prazo"/>
  </r>
  <r>
    <d v="2022-11-02T00:00:00"/>
    <x v="0"/>
    <x v="8"/>
    <x v="5"/>
    <s v="ETF-860"/>
    <n v="19339"/>
    <n v="23090.77"/>
    <n v="0.19400020683592742"/>
    <n v="3751.7700000000004"/>
    <x v="1"/>
    <s v="Bolsa"/>
    <s v="Aplicação de Curto Prazo"/>
  </r>
  <r>
    <d v="2022-09-25T00:00:00"/>
    <x v="0"/>
    <x v="3"/>
    <x v="2"/>
    <s v="CRI-343"/>
    <n v="35718.44"/>
    <n v="36600.69"/>
    <n v="2.4700126881241173E-2"/>
    <n v="882.25"/>
    <x v="0"/>
    <s v="Cripto"/>
    <s v="Aguardando rentabilidade"/>
  </r>
  <r>
    <d v="2023-10-11T00:00:00"/>
    <x v="2"/>
    <x v="6"/>
    <x v="3"/>
    <s v="FUN-339"/>
    <n v="36107.82"/>
    <n v="41130.42"/>
    <n v="0.13910006198103345"/>
    <n v="5022.5999999999985"/>
    <x v="2"/>
    <s v="Investimento"/>
    <s v="Rendimento estável"/>
  </r>
  <r>
    <d v="2020-06-20T00:00:00"/>
    <x v="5"/>
    <x v="7"/>
    <x v="3"/>
    <s v="FUN-119"/>
    <n v="46863.29"/>
    <n v="46858.6"/>
    <n v="-1.0007833423565285E-4"/>
    <n v="-4.6900000000023283"/>
    <x v="0"/>
    <s v="Investimento"/>
    <s v="Aguardando rentabilidade"/>
  </r>
  <r>
    <d v="2024-08-08T00:00:00"/>
    <x v="4"/>
    <x v="10"/>
    <x v="2"/>
    <s v="CRI-795"/>
    <n v="6224.15"/>
    <n v="6905.07"/>
    <n v="0.10939967706433812"/>
    <n v="680.92000000000007"/>
    <x v="2"/>
    <s v="Cripto"/>
    <s v="Rendimento estável"/>
  </r>
  <r>
    <d v="2025-09-19T00:00:00"/>
    <x v="3"/>
    <x v="3"/>
    <x v="0"/>
    <s v="REN-715"/>
    <n v="3566.52"/>
    <n v="3368.93"/>
    <n v="-5.5401343606653025E-2"/>
    <n v="-197.59000000000015"/>
    <x v="0"/>
    <s v="Banco"/>
    <s v="Investimento de Longo Prazo"/>
  </r>
  <r>
    <d v="2023-01-08T00:00:00"/>
    <x v="2"/>
    <x v="0"/>
    <x v="2"/>
    <s v="CRI-290"/>
    <n v="23670.44"/>
    <n v="25071.73"/>
    <n v="5.919999797215434E-2"/>
    <n v="1401.2900000000009"/>
    <x v="0"/>
    <s v="Cripto"/>
    <s v="Aguardando rentabilidade"/>
  </r>
  <r>
    <d v="2023-05-19T00:00:00"/>
    <x v="2"/>
    <x v="4"/>
    <x v="5"/>
    <s v="ETF-374"/>
    <n v="16885.669999999998"/>
    <n v="15659.77"/>
    <n v="-7.2600021201409126E-2"/>
    <n v="-1225.8999999999978"/>
    <x v="2"/>
    <s v="Bolsa"/>
    <s v="Aguardando rentabilidade"/>
  </r>
  <r>
    <d v="2023-12-25T00:00:00"/>
    <x v="2"/>
    <x v="11"/>
    <x v="6"/>
    <s v="POU-274"/>
    <n v="32449.57"/>
    <n v="30492.86"/>
    <n v="-6.030002862903882E-2"/>
    <n v="-1956.7099999999991"/>
    <x v="0"/>
    <s v="Banco"/>
    <s v="Investimento de Longo Prazo"/>
  </r>
  <r>
    <d v="2021-05-31T00:00:00"/>
    <x v="1"/>
    <x v="4"/>
    <x v="2"/>
    <s v="CRI-328"/>
    <n v="5592.86"/>
    <n v="5727.65"/>
    <n v="2.4100370829951041E-2"/>
    <n v="134.78999999999996"/>
    <x v="0"/>
    <s v="Cripto"/>
    <s v="Aguardando rentabilidade"/>
  </r>
  <r>
    <d v="2022-07-31T00:00:00"/>
    <x v="0"/>
    <x v="2"/>
    <x v="6"/>
    <s v="POU-601"/>
    <n v="14042.75"/>
    <n v="16142.14"/>
    <n v="0.14949991988748637"/>
    <n v="2099.3899999999994"/>
    <x v="2"/>
    <s v="Banco"/>
    <s v="Rendimento estável"/>
  </r>
  <r>
    <d v="2022-10-03T00:00:00"/>
    <x v="0"/>
    <x v="6"/>
    <x v="7"/>
    <s v="AÇÕ-732"/>
    <n v="10301.59"/>
    <n v="11747.93"/>
    <n v="0.14039968587373405"/>
    <n v="1446.3400000000001"/>
    <x v="2"/>
    <s v="Mercado"/>
    <s v="Rendimento estável"/>
  </r>
  <r>
    <d v="2025-03-12T00:00:00"/>
    <x v="3"/>
    <x v="5"/>
    <x v="2"/>
    <s v="CRI-871"/>
    <n v="7745.31"/>
    <n v="8651.51"/>
    <n v="0.11699983602980381"/>
    <n v="906.19999999999982"/>
    <x v="2"/>
    <s v="Cripto"/>
    <s v="Rendimento estável"/>
  </r>
  <r>
    <d v="2024-07-28T00:00:00"/>
    <x v="4"/>
    <x v="2"/>
    <x v="2"/>
    <s v="CRI-962"/>
    <n v="12887.09"/>
    <n v="12581.67"/>
    <n v="-2.3699687051149644E-2"/>
    <n v="-305.42000000000007"/>
    <x v="0"/>
    <s v="Cripto"/>
    <s v="Aguardando rentabilidade"/>
  </r>
  <r>
    <d v="2020-05-10T00:00:00"/>
    <x v="5"/>
    <x v="4"/>
    <x v="6"/>
    <s v="POU-229"/>
    <n v="19961.89"/>
    <n v="22351.33"/>
    <n v="0.11970008851867245"/>
    <n v="2389.4400000000023"/>
    <x v="2"/>
    <s v="Banco"/>
    <s v="Rendimento estável"/>
  </r>
  <r>
    <d v="2021-09-29T00:00:00"/>
    <x v="1"/>
    <x v="3"/>
    <x v="4"/>
    <s v="IMÓ-786"/>
    <n v="13914.1"/>
    <n v="13587.12"/>
    <n v="-2.3499902976117718E-2"/>
    <n v="-326.97999999999956"/>
    <x v="0"/>
    <s v="Imobiliário"/>
    <s v="Aguardando rentabilidade"/>
  </r>
  <r>
    <d v="2020-10-18T00:00:00"/>
    <x v="5"/>
    <x v="6"/>
    <x v="6"/>
    <s v="POU-782"/>
    <n v="29640.26"/>
    <n v="28170.1"/>
    <n v="-4.9600104722428207E-2"/>
    <n v="-1470.1599999999999"/>
    <x v="0"/>
    <s v="Banco"/>
    <s v="Investimento de Longo Prazo"/>
  </r>
  <r>
    <d v="2023-11-01T00:00:00"/>
    <x v="2"/>
    <x v="8"/>
    <x v="4"/>
    <s v="IMÓ-854"/>
    <n v="37039.230000000003"/>
    <n v="36542.9"/>
    <n v="-1.3400116579097397E-2"/>
    <n v="-496.33000000000175"/>
    <x v="0"/>
    <s v="Imobiliário"/>
    <s v="Aguardando rentabilidade"/>
  </r>
  <r>
    <d v="2022-09-14T00:00:00"/>
    <x v="0"/>
    <x v="3"/>
    <x v="2"/>
    <s v="CRI-371"/>
    <n v="38650.85"/>
    <n v="42523.67"/>
    <n v="0.10020012496491021"/>
    <n v="3872.8199999999997"/>
    <x v="2"/>
    <s v="Cripto"/>
    <s v="Rendimento estável"/>
  </r>
  <r>
    <d v="2025-01-21T00:00:00"/>
    <x v="3"/>
    <x v="0"/>
    <x v="5"/>
    <s v="ETF-745"/>
    <n v="7019.13"/>
    <n v="8413.83"/>
    <n v="0.19869983886891962"/>
    <n v="1394.6999999999998"/>
    <x v="1"/>
    <s v="Bolsa"/>
    <s v="Aplicação de Curto Prazo"/>
  </r>
  <r>
    <d v="2023-12-21T00:00:00"/>
    <x v="2"/>
    <x v="11"/>
    <x v="3"/>
    <s v="FUN-919"/>
    <n v="16108.66"/>
    <n v="14816.75"/>
    <n v="-8.0199718660645875E-2"/>
    <n v="-1291.9099999999999"/>
    <x v="2"/>
    <s v="Investimento"/>
    <s v="Aguardando rentabilidade"/>
  </r>
  <r>
    <d v="2025-05-16T00:00:00"/>
    <x v="3"/>
    <x v="4"/>
    <x v="0"/>
    <s v="REN-454"/>
    <n v="36881.919999999998"/>
    <n v="44088.65"/>
    <n v="0.19540007678559043"/>
    <n v="7206.7300000000032"/>
    <x v="1"/>
    <s v="Banco"/>
    <s v="Dividendos Recebidos"/>
  </r>
  <r>
    <d v="2023-01-26T00:00:00"/>
    <x v="2"/>
    <x v="0"/>
    <x v="5"/>
    <s v="ETF-183"/>
    <n v="26230.05"/>
    <n v="24779.53"/>
    <n v="-5.5299932710764964E-2"/>
    <n v="-1450.5200000000004"/>
    <x v="2"/>
    <s v="Bolsa"/>
    <s v="Aguardando rentabilidade"/>
  </r>
  <r>
    <d v="2021-08-11T00:00:00"/>
    <x v="1"/>
    <x v="10"/>
    <x v="4"/>
    <s v="IMÓ-506"/>
    <n v="34637.75"/>
    <n v="33972.71"/>
    <n v="-1.9199861422869582E-2"/>
    <n v="-665.04000000000087"/>
    <x v="0"/>
    <s v="Imobiliário"/>
    <s v="Aguardando rentabilidade"/>
  </r>
  <r>
    <d v="2021-03-29T00:00:00"/>
    <x v="1"/>
    <x v="5"/>
    <x v="6"/>
    <s v="POU-575"/>
    <n v="32537.72"/>
    <n v="29947.72"/>
    <n v="-7.9599922797294956E-2"/>
    <n v="-2590"/>
    <x v="0"/>
    <s v="Banco"/>
    <s v="Investimento de Longo Prazo"/>
  </r>
  <r>
    <d v="2022-11-26T00:00:00"/>
    <x v="0"/>
    <x v="8"/>
    <x v="3"/>
    <s v="FUN-643"/>
    <n v="30224.46"/>
    <n v="34437.75"/>
    <n v="0.13940000913167683"/>
    <n v="4213.2900000000009"/>
    <x v="2"/>
    <s v="Investimento"/>
    <s v="Rendimento estável"/>
  </r>
  <r>
    <d v="2022-11-17T00:00:00"/>
    <x v="0"/>
    <x v="8"/>
    <x v="3"/>
    <s v="FUN-534"/>
    <n v="8097.59"/>
    <n v="9534.91"/>
    <n v="0.17749972522688845"/>
    <n v="1437.3199999999997"/>
    <x v="1"/>
    <s v="Investimento"/>
    <s v="Aplicação de Curto Prazo"/>
  </r>
  <r>
    <d v="2022-11-04T00:00:00"/>
    <x v="0"/>
    <x v="8"/>
    <x v="4"/>
    <s v="IMÓ-866"/>
    <n v="23778.27"/>
    <n v="22765.32"/>
    <n v="-4.2599819078511632E-2"/>
    <n v="-1012.9500000000007"/>
    <x v="0"/>
    <s v="Imobiliário"/>
    <s v="Aguardando rentabilidade"/>
  </r>
  <r>
    <d v="2020-04-20T00:00:00"/>
    <x v="5"/>
    <x v="9"/>
    <x v="3"/>
    <s v="FUN-213"/>
    <n v="5958.13"/>
    <n v="6093.98"/>
    <n v="2.2800778096483201E-2"/>
    <n v="135.84999999999945"/>
    <x v="0"/>
    <s v="Investimento"/>
    <s v="Aguardando rentabilidade"/>
  </r>
  <r>
    <d v="2020-12-05T00:00:00"/>
    <x v="5"/>
    <x v="11"/>
    <x v="6"/>
    <s v="POU-840"/>
    <n v="15109.83"/>
    <n v="14744.17"/>
    <n v="-2.4200139908920209E-2"/>
    <n v="-365.65999999999985"/>
    <x v="0"/>
    <s v="Banco"/>
    <s v="Investimento de Longo Prazo"/>
  </r>
  <r>
    <d v="2025-07-19T00:00:00"/>
    <x v="3"/>
    <x v="2"/>
    <x v="7"/>
    <s v="AÇÕ-867"/>
    <n v="1885.68"/>
    <n v="2083.6799999999998"/>
    <n v="0.10500190912562034"/>
    <n v="197.99999999999977"/>
    <x v="2"/>
    <s v="Mercado"/>
    <s v="Rendimento estável"/>
  </r>
  <r>
    <d v="2020-02-10T00:00:00"/>
    <x v="5"/>
    <x v="1"/>
    <x v="6"/>
    <s v="POU-877"/>
    <n v="17628"/>
    <n v="16237.15"/>
    <n v="-7.8900045382346282E-2"/>
    <n v="-1390.8500000000004"/>
    <x v="0"/>
    <s v="Banco"/>
    <s v="Investimento de Longo Prazo"/>
  </r>
  <r>
    <d v="2020-04-11T00:00:00"/>
    <x v="5"/>
    <x v="9"/>
    <x v="1"/>
    <s v="TES-336"/>
    <n v="33848"/>
    <n v="34013.86"/>
    <n v="4.9001418104467204E-3"/>
    <n v="165.86000000000058"/>
    <x v="0"/>
    <s v="Governo"/>
    <s v="Investimento de Longo Prazo"/>
  </r>
  <r>
    <d v="2021-01-01T00:00:00"/>
    <x v="1"/>
    <x v="0"/>
    <x v="6"/>
    <s v="POU-426"/>
    <n v="27809.22"/>
    <n v="30122.95"/>
    <n v="8.3200104138123954E-2"/>
    <n v="2313.7299999999996"/>
    <x v="2"/>
    <s v="Banco"/>
    <s v="Rendimento estável"/>
  </r>
  <r>
    <d v="2020-03-17T00:00:00"/>
    <x v="5"/>
    <x v="5"/>
    <x v="5"/>
    <s v="ETF-909"/>
    <n v="37117.360000000001"/>
    <n v="34823.51"/>
    <n v="-6.1799923270404969E-2"/>
    <n v="-2293.8499999999985"/>
    <x v="2"/>
    <s v="Bolsa"/>
    <s v="Aguardando rentabilidade"/>
  </r>
  <r>
    <d v="2024-07-27T00:00:00"/>
    <x v="4"/>
    <x v="2"/>
    <x v="1"/>
    <s v="TES-677"/>
    <n v="17118.71"/>
    <n v="20299.37"/>
    <n v="0.18580021508630032"/>
    <n v="3180.66"/>
    <x v="1"/>
    <s v="Governo"/>
    <s v="Dividendos Recebidos"/>
  </r>
  <r>
    <d v="2023-10-25T00:00:00"/>
    <x v="2"/>
    <x v="6"/>
    <x v="3"/>
    <s v="FUN-557"/>
    <n v="36457.629999999997"/>
    <n v="43012.71"/>
    <n v="0.17979994859786558"/>
    <n v="6555.0800000000017"/>
    <x v="1"/>
    <s v="Investimento"/>
    <s v="Aplicação de Curto Prazo"/>
  </r>
  <r>
    <d v="2024-06-20T00:00:00"/>
    <x v="4"/>
    <x v="7"/>
    <x v="3"/>
    <s v="FUN-738"/>
    <n v="13380.62"/>
    <n v="15645.96"/>
    <n v="0.16930007727594074"/>
    <n v="2265.3399999999983"/>
    <x v="1"/>
    <s v="Investimento"/>
    <s v="Aplicação de Curto Prazo"/>
  </r>
  <r>
    <d v="2022-01-23T00:00:00"/>
    <x v="0"/>
    <x v="0"/>
    <x v="5"/>
    <s v="ETF-600"/>
    <n v="37546.379999999997"/>
    <n v="40369.870000000003"/>
    <n v="7.5200059233406932E-2"/>
    <n v="2823.4900000000052"/>
    <x v="2"/>
    <s v="Bolsa"/>
    <s v="Rendimento estável"/>
  </r>
  <r>
    <d v="2025-05-25T00:00:00"/>
    <x v="3"/>
    <x v="4"/>
    <x v="4"/>
    <s v="IMÓ-511"/>
    <n v="10061.82"/>
    <n v="11508.71"/>
    <n v="0.14380002822550986"/>
    <n v="1446.8899999999994"/>
    <x v="2"/>
    <s v="Imobiliário"/>
    <s v="Rendimento estável"/>
  </r>
  <r>
    <d v="2024-10-07T00:00:00"/>
    <x v="4"/>
    <x v="6"/>
    <x v="0"/>
    <s v="REN-249"/>
    <n v="25872.34"/>
    <n v="29797.17"/>
    <n v="0.15169984624506319"/>
    <n v="3924.8299999999981"/>
    <x v="1"/>
    <s v="Banco"/>
    <s v="Dividendos Recebidos"/>
  </r>
  <r>
    <d v="2022-12-02T00:00:00"/>
    <x v="0"/>
    <x v="11"/>
    <x v="3"/>
    <s v="FUN-486"/>
    <n v="12853.92"/>
    <n v="13353.94"/>
    <n v="3.8900195426764789E-2"/>
    <n v="500.02000000000044"/>
    <x v="0"/>
    <s v="Investimento"/>
    <s v="Aguardando rentabilidade"/>
  </r>
  <r>
    <d v="2022-03-04T00:00:00"/>
    <x v="0"/>
    <x v="5"/>
    <x v="7"/>
    <s v="AÇÕ-870"/>
    <n v="26590.400000000001"/>
    <n v="27475.86"/>
    <n v="3.3299987965581528E-2"/>
    <n v="885.45999999999913"/>
    <x v="0"/>
    <s v="Mercado"/>
    <s v="Aguardando rentabilidade"/>
  </r>
  <r>
    <d v="2021-08-13T00:00:00"/>
    <x v="1"/>
    <x v="10"/>
    <x v="1"/>
    <s v="TES-757"/>
    <n v="23979.58"/>
    <n v="26497.439999999999"/>
    <n v="0.10500017097880766"/>
    <n v="2517.8599999999969"/>
    <x v="2"/>
    <s v="Governo"/>
    <s v="Rendimento estável"/>
  </r>
  <r>
    <d v="2023-12-07T00:00:00"/>
    <x v="2"/>
    <x v="11"/>
    <x v="0"/>
    <s v="REN-202"/>
    <n v="23278.75"/>
    <n v="26132.720000000001"/>
    <n v="0.12259979595124314"/>
    <n v="2853.9700000000012"/>
    <x v="2"/>
    <s v="Banco"/>
    <s v="Rendimento estável"/>
  </r>
  <r>
    <d v="2021-06-20T00:00:00"/>
    <x v="1"/>
    <x v="7"/>
    <x v="2"/>
    <s v="CRI-892"/>
    <n v="5915.46"/>
    <n v="5988.81"/>
    <n v="1.2399711941252306E-2"/>
    <n v="73.350000000000364"/>
    <x v="0"/>
    <s v="Cripto"/>
    <s v="Aguardando rentabilidade"/>
  </r>
  <r>
    <d v="2023-09-19T00:00:00"/>
    <x v="2"/>
    <x v="3"/>
    <x v="2"/>
    <s v="CRI-767"/>
    <n v="21824.26"/>
    <n v="25711.16"/>
    <n v="0.17809996765067873"/>
    <n v="3886.9000000000015"/>
    <x v="1"/>
    <s v="Cripto"/>
    <s v="Aplicação de Curto Prazo"/>
  </r>
  <r>
    <d v="2021-03-08T00:00:00"/>
    <x v="1"/>
    <x v="5"/>
    <x v="2"/>
    <s v="CRI-892"/>
    <n v="2756.36"/>
    <n v="3256.36"/>
    <n v="0.18139865619875487"/>
    <n v="500"/>
    <x v="1"/>
    <s v="Cripto"/>
    <s v="Aplicação de Curto Prazo"/>
  </r>
  <r>
    <d v="2025-08-04T00:00:00"/>
    <x v="3"/>
    <x v="10"/>
    <x v="0"/>
    <s v="REN-851"/>
    <n v="1787.33"/>
    <n v="1818.25"/>
    <n v="1.7299547369540081E-2"/>
    <n v="30.920000000000073"/>
    <x v="0"/>
    <s v="Banco"/>
    <s v="Investimento de Longo Prazo"/>
  </r>
  <r>
    <d v="2025-09-27T00:00:00"/>
    <x v="3"/>
    <x v="3"/>
    <x v="3"/>
    <s v="FUN-654"/>
    <n v="1148.48"/>
    <n v="1045"/>
    <n v="-9.0101699637782126E-2"/>
    <n v="-103.48000000000002"/>
    <x v="2"/>
    <s v="Investimento"/>
    <s v="Aguardando rentabilidade"/>
  </r>
  <r>
    <d v="2024-08-01T00:00:00"/>
    <x v="4"/>
    <x v="10"/>
    <x v="4"/>
    <s v="IMÓ-445"/>
    <n v="38260.199999999997"/>
    <n v="44286.18"/>
    <n v="0.15749996079476855"/>
    <n v="6025.9800000000032"/>
    <x v="1"/>
    <s v="Imobiliário"/>
    <s v="Aplicação de Curto Prazo"/>
  </r>
  <r>
    <d v="2023-05-20T00:00:00"/>
    <x v="2"/>
    <x v="4"/>
    <x v="6"/>
    <s v="POU-476"/>
    <n v="41670.589999999997"/>
    <n v="46491.88"/>
    <n v="0.11570006568181543"/>
    <n v="4821.2900000000009"/>
    <x v="2"/>
    <s v="Banco"/>
    <s v="Rendimento estável"/>
  </r>
  <r>
    <d v="2020-10-25T00:00:00"/>
    <x v="5"/>
    <x v="6"/>
    <x v="4"/>
    <s v="IMÓ-885"/>
    <n v="35995.019999999997"/>
    <n v="41891"/>
    <n v="0.16379988120578912"/>
    <n v="5895.9800000000032"/>
    <x v="1"/>
    <s v="Imobiliário"/>
    <s v="Aplicação de Curto Prazo"/>
  </r>
  <r>
    <d v="2023-09-02T00:00:00"/>
    <x v="2"/>
    <x v="3"/>
    <x v="4"/>
    <s v="IMÓ-982"/>
    <n v="27554.240000000002"/>
    <n v="31370.5"/>
    <n v="0.1384999187057962"/>
    <n v="3816.2599999999984"/>
    <x v="2"/>
    <s v="Imobiliário"/>
    <s v="Rendimento estável"/>
  </r>
  <r>
    <d v="2020-06-18T00:00:00"/>
    <x v="5"/>
    <x v="7"/>
    <x v="4"/>
    <s v="IMÓ-767"/>
    <n v="28998.17"/>
    <n v="30601.77"/>
    <n v="5.530004134743683E-2"/>
    <n v="1603.6000000000022"/>
    <x v="0"/>
    <s v="Imobiliário"/>
    <s v="Aguardando rentabilidade"/>
  </r>
  <r>
    <d v="2021-08-29T00:00:00"/>
    <x v="1"/>
    <x v="10"/>
    <x v="1"/>
    <s v="TES-284"/>
    <n v="46870.94"/>
    <n v="47691.18"/>
    <n v="1.749996906398715E-2"/>
    <n v="820.23999999999796"/>
    <x v="0"/>
    <s v="Governo"/>
    <s v="Investimento de Longo Prazo"/>
  </r>
  <r>
    <d v="2020-04-15T00:00:00"/>
    <x v="5"/>
    <x v="9"/>
    <x v="1"/>
    <s v="TES-471"/>
    <n v="28295.83"/>
    <n v="29888.89"/>
    <n v="5.6300168611417213E-2"/>
    <n v="1593.0599999999977"/>
    <x v="0"/>
    <s v="Governo"/>
    <s v="Investimento de Longo Prazo"/>
  </r>
  <r>
    <d v="2024-04-15T00:00:00"/>
    <x v="4"/>
    <x v="9"/>
    <x v="4"/>
    <s v="IMÓ-468"/>
    <n v="2979.17"/>
    <n v="3306.58"/>
    <n v="0.10989973717511919"/>
    <n v="327.40999999999985"/>
    <x v="2"/>
    <s v="Imobiliário"/>
    <s v="Rendimento estável"/>
  </r>
  <r>
    <d v="2025-09-29T00:00:00"/>
    <x v="3"/>
    <x v="3"/>
    <x v="1"/>
    <s v="TES-870"/>
    <n v="19006.86"/>
    <n v="20447.580000000002"/>
    <n v="7.5800000631351061E-2"/>
    <n v="1440.7200000000012"/>
    <x v="2"/>
    <s v="Governo"/>
    <s v="Rendimento estável"/>
  </r>
  <r>
    <d v="2024-03-29T00:00:00"/>
    <x v="4"/>
    <x v="5"/>
    <x v="1"/>
    <s v="TES-397"/>
    <n v="12299.2"/>
    <n v="13989.11"/>
    <n v="0.13739999349551188"/>
    <n v="1689.9099999999999"/>
    <x v="2"/>
    <s v="Governo"/>
    <s v="Rendimento estável"/>
  </r>
  <r>
    <d v="2025-03-11T00:00:00"/>
    <x v="3"/>
    <x v="5"/>
    <x v="0"/>
    <s v="REN-738"/>
    <n v="41783.99"/>
    <n v="37985.83"/>
    <n v="-9.0899887732119322E-2"/>
    <n v="-3798.1599999999962"/>
    <x v="0"/>
    <s v="Banco"/>
    <s v="Investimento de Longo Prazo"/>
  </r>
  <r>
    <d v="2023-06-27T00:00:00"/>
    <x v="2"/>
    <x v="7"/>
    <x v="4"/>
    <s v="IMÓ-644"/>
    <n v="42251.99"/>
    <n v="44398.39"/>
    <n v="5.0799974155063501E-2"/>
    <n v="2146.4000000000015"/>
    <x v="0"/>
    <s v="Imobiliário"/>
    <s v="Aguardando rentabilidade"/>
  </r>
  <r>
    <d v="2020-06-24T00:00:00"/>
    <x v="5"/>
    <x v="7"/>
    <x v="3"/>
    <s v="FUN-194"/>
    <n v="15494.8"/>
    <n v="17275.150000000001"/>
    <n v="0.11489983736479349"/>
    <n v="1780.3500000000022"/>
    <x v="2"/>
    <s v="Investimento"/>
    <s v="Rendimento estável"/>
  </r>
  <r>
    <d v="2020-06-27T00:00:00"/>
    <x v="5"/>
    <x v="7"/>
    <x v="1"/>
    <s v="TES-857"/>
    <n v="642.59"/>
    <n v="588.03"/>
    <n v="-8.4906394435020863E-2"/>
    <n v="-54.560000000000059"/>
    <x v="0"/>
    <s v="Governo"/>
    <s v="Investimento de Longo Prazo"/>
  </r>
  <r>
    <d v="2024-10-30T00:00:00"/>
    <x v="4"/>
    <x v="6"/>
    <x v="6"/>
    <s v="POU-721"/>
    <n v="25727.29"/>
    <n v="23254.9"/>
    <n v="-9.6099900144943337E-2"/>
    <n v="-2472.3899999999994"/>
    <x v="0"/>
    <s v="Banco"/>
    <s v="Investimento de Longo Prazo"/>
  </r>
  <r>
    <d v="2024-08-22T00:00:00"/>
    <x v="4"/>
    <x v="10"/>
    <x v="5"/>
    <s v="ETF-424"/>
    <n v="20371.28"/>
    <n v="23640.87"/>
    <n v="0.1604999784009645"/>
    <n v="3269.59"/>
    <x v="1"/>
    <s v="Bolsa"/>
    <s v="Aplicação de Curto Prazo"/>
  </r>
  <r>
    <d v="2023-03-29T00:00:00"/>
    <x v="2"/>
    <x v="5"/>
    <x v="5"/>
    <s v="ETF-459"/>
    <n v="4083.5"/>
    <n v="3695.98"/>
    <n v="-9.4898983714950411E-2"/>
    <n v="-387.52"/>
    <x v="2"/>
    <s v="Bolsa"/>
    <s v="Aguardando rentabilidade"/>
  </r>
  <r>
    <d v="2023-01-25T00:00:00"/>
    <x v="2"/>
    <x v="0"/>
    <x v="1"/>
    <s v="TES-829"/>
    <n v="38722.589999999997"/>
    <n v="35597.68"/>
    <n v="-8.0699922190122009E-2"/>
    <n v="-3124.9099999999962"/>
    <x v="0"/>
    <s v="Governo"/>
    <s v="Investimento de Longo Prazo"/>
  </r>
  <r>
    <d v="2021-09-07T00:00:00"/>
    <x v="1"/>
    <x v="3"/>
    <x v="1"/>
    <s v="TES-833"/>
    <n v="49441.06"/>
    <n v="53781.99"/>
    <n v="8.7800099755142802E-2"/>
    <n v="4340.93"/>
    <x v="2"/>
    <s v="Governo"/>
    <s v="Rendimento estável"/>
  </r>
  <r>
    <d v="2020-08-11T00:00:00"/>
    <x v="5"/>
    <x v="10"/>
    <x v="0"/>
    <s v="REN-709"/>
    <n v="27283.200000000001"/>
    <n v="31154.69"/>
    <n v="0.14190014367816084"/>
    <n v="3871.489999999998"/>
    <x v="2"/>
    <s v="Banco"/>
    <s v="Rendimento estável"/>
  </r>
  <r>
    <d v="2022-07-24T00:00:00"/>
    <x v="0"/>
    <x v="2"/>
    <x v="2"/>
    <s v="CRI-790"/>
    <n v="37467.29"/>
    <n v="44904.55"/>
    <n v="0.19850007833499572"/>
    <n v="7437.260000000002"/>
    <x v="1"/>
    <s v="Cripto"/>
    <s v="Aplicação de Curto Prazo"/>
  </r>
  <r>
    <d v="2023-02-17T00:00:00"/>
    <x v="2"/>
    <x v="1"/>
    <x v="7"/>
    <s v="AÇÕ-929"/>
    <n v="43941.42"/>
    <n v="40632.629999999997"/>
    <n v="-7.5300024441631627E-2"/>
    <n v="-3308.7900000000009"/>
    <x v="2"/>
    <s v="Mercado"/>
    <s v="Aguardando rentabilidade"/>
  </r>
  <r>
    <d v="2023-02-01T00:00:00"/>
    <x v="2"/>
    <x v="1"/>
    <x v="2"/>
    <s v="CRI-644"/>
    <n v="27102.29"/>
    <n v="28994.03"/>
    <n v="6.9800005829765602E-2"/>
    <n v="1891.739999999998"/>
    <x v="0"/>
    <s v="Cripto"/>
    <s v="Aguardando rentabilidade"/>
  </r>
  <r>
    <d v="2024-12-01T00:00:00"/>
    <x v="4"/>
    <x v="11"/>
    <x v="2"/>
    <s v="CRI-459"/>
    <n v="12685.53"/>
    <n v="13987.07"/>
    <n v="0.10260036435213972"/>
    <n v="1301.5399999999991"/>
    <x v="2"/>
    <s v="Cripto"/>
    <s v="Rendimento estável"/>
  </r>
  <r>
    <d v="2025-01-09T00:00:00"/>
    <x v="3"/>
    <x v="0"/>
    <x v="4"/>
    <s v="IMÓ-410"/>
    <n v="30257.57"/>
    <n v="33864.269999999997"/>
    <n v="0.11919992253178285"/>
    <n v="3606.6999999999971"/>
    <x v="2"/>
    <s v="Imobiliário"/>
    <s v="Rendimento estável"/>
  </r>
  <r>
    <d v="2024-04-10T00:00:00"/>
    <x v="4"/>
    <x v="9"/>
    <x v="4"/>
    <s v="IMÓ-748"/>
    <n v="39137.72"/>
    <n v="40327.51"/>
    <n v="3.0400084624244868E-2"/>
    <n v="1189.7900000000009"/>
    <x v="0"/>
    <s v="Imobiliário"/>
    <s v="Aguardando rentabilidade"/>
  </r>
  <r>
    <d v="2022-08-05T00:00:00"/>
    <x v="0"/>
    <x v="10"/>
    <x v="7"/>
    <s v="AÇÕ-333"/>
    <n v="3243.1"/>
    <n v="3103.32"/>
    <n v="-4.3100736949215179E-2"/>
    <n v="-139.77999999999975"/>
    <x v="0"/>
    <s v="Mercado"/>
    <s v="Aguardando rentabilidade"/>
  </r>
  <r>
    <d v="2022-03-04T00:00:00"/>
    <x v="0"/>
    <x v="5"/>
    <x v="0"/>
    <s v="REN-480"/>
    <n v="5766.87"/>
    <n v="6105.39"/>
    <n v="5.8700820375697814E-2"/>
    <n v="338.52000000000044"/>
    <x v="0"/>
    <s v="Banco"/>
    <s v="Investimento de Longo Prazo"/>
  </r>
  <r>
    <d v="2024-10-05T00:00:00"/>
    <x v="4"/>
    <x v="6"/>
    <x v="3"/>
    <s v="FUN-202"/>
    <n v="43409.68"/>
    <n v="41230.51"/>
    <n v="-5.0200093619671884E-2"/>
    <n v="-2179.1699999999983"/>
    <x v="2"/>
    <s v="Investimento"/>
    <s v="Aguardando rentabilidade"/>
  </r>
  <r>
    <d v="2020-02-25T00:00:00"/>
    <x v="5"/>
    <x v="1"/>
    <x v="1"/>
    <s v="TES-449"/>
    <n v="35991.519999999997"/>
    <n v="42214.45"/>
    <n v="0.17289989419729984"/>
    <n v="6222.93"/>
    <x v="1"/>
    <s v="Governo"/>
    <s v="Dividendos Recebidos"/>
  </r>
  <r>
    <d v="2025-08-19T00:00:00"/>
    <x v="3"/>
    <x v="10"/>
    <x v="7"/>
    <s v="AÇÕ-967"/>
    <n v="26189.360000000001"/>
    <n v="27501.45"/>
    <n v="5.0100116994076987E-2"/>
    <n v="1312.0900000000001"/>
    <x v="0"/>
    <s v="Mercado"/>
    <s v="Aguardando rentabilidade"/>
  </r>
  <r>
    <d v="2024-06-04T00:00:00"/>
    <x v="4"/>
    <x v="7"/>
    <x v="2"/>
    <s v="CRI-248"/>
    <n v="24241.34"/>
    <n v="26229.13"/>
    <n v="8.2000004950221431E-2"/>
    <n v="1987.7900000000009"/>
    <x v="2"/>
    <s v="Cripto"/>
    <s v="Rendimento estável"/>
  </r>
  <r>
    <d v="2022-07-02T00:00:00"/>
    <x v="0"/>
    <x v="2"/>
    <x v="5"/>
    <s v="ETF-895"/>
    <n v="24945.38"/>
    <n v="25439.3"/>
    <n v="1.9800059169272959E-2"/>
    <n v="493.91999999999825"/>
    <x v="0"/>
    <s v="Bolsa"/>
    <s v="Aguardando rentabilidade"/>
  </r>
  <r>
    <d v="2021-08-14T00:00:00"/>
    <x v="1"/>
    <x v="10"/>
    <x v="1"/>
    <s v="TES-354"/>
    <n v="11193.14"/>
    <n v="12990.76"/>
    <n v="0.16060015330818705"/>
    <n v="1797.6200000000008"/>
    <x v="1"/>
    <s v="Governo"/>
    <s v="Dividendos Recebidos"/>
  </r>
  <r>
    <d v="2021-01-05T00:00:00"/>
    <x v="1"/>
    <x v="0"/>
    <x v="0"/>
    <s v="REN-236"/>
    <n v="44123.66"/>
    <n v="41957.19"/>
    <n v="-4.9099961335936346E-2"/>
    <n v="-2166.4700000000012"/>
    <x v="0"/>
    <s v="Banco"/>
    <s v="Investimento de Longo Prazo"/>
  </r>
  <r>
    <d v="2023-12-09T00:00:00"/>
    <x v="2"/>
    <x v="11"/>
    <x v="6"/>
    <s v="POU-632"/>
    <n v="21417.96"/>
    <n v="19413.240000000002"/>
    <n v="-9.3599950695584341E-2"/>
    <n v="-2004.7199999999975"/>
    <x v="0"/>
    <s v="Banco"/>
    <s v="Investimento de Longo Prazo"/>
  </r>
  <r>
    <d v="2020-05-11T00:00:00"/>
    <x v="5"/>
    <x v="4"/>
    <x v="3"/>
    <s v="FUN-317"/>
    <n v="22773.56"/>
    <n v="26112.16"/>
    <n v="0.14659982892441931"/>
    <n v="3338.5999999999985"/>
    <x v="2"/>
    <s v="Investimento"/>
    <s v="Rendimento estável"/>
  </r>
  <r>
    <d v="2020-12-08T00:00:00"/>
    <x v="5"/>
    <x v="11"/>
    <x v="5"/>
    <s v="ETF-492"/>
    <n v="19578.63"/>
    <n v="21105.759999999998"/>
    <n v="7.7999839621056083E-2"/>
    <n v="1527.1299999999974"/>
    <x v="2"/>
    <s v="Bolsa"/>
    <s v="Rendimento estável"/>
  </r>
  <r>
    <d v="2025-05-13T00:00:00"/>
    <x v="3"/>
    <x v="4"/>
    <x v="5"/>
    <s v="ETF-610"/>
    <n v="1879.67"/>
    <n v="2106.92"/>
    <n v="0.12089888118659126"/>
    <n v="227.25"/>
    <x v="2"/>
    <s v="Bolsa"/>
    <s v="Rendimento estável"/>
  </r>
  <r>
    <d v="2022-09-05T00:00:00"/>
    <x v="0"/>
    <x v="3"/>
    <x v="1"/>
    <s v="TES-917"/>
    <n v="35590.300000000003"/>
    <n v="37722.160000000003"/>
    <n v="5.9900028940469745E-2"/>
    <n v="2131.8600000000006"/>
    <x v="0"/>
    <s v="Governo"/>
    <s v="Investimento de Longo Prazo"/>
  </r>
  <r>
    <d v="2025-08-02T00:00:00"/>
    <x v="3"/>
    <x v="10"/>
    <x v="6"/>
    <s v="POU-160"/>
    <n v="30965.54"/>
    <n v="36951.18"/>
    <n v="0.19330003610465049"/>
    <n v="5985.6399999999994"/>
    <x v="1"/>
    <s v="Banco"/>
    <s v="Dividendos Recebidos"/>
  </r>
  <r>
    <d v="2021-07-06T00:00:00"/>
    <x v="1"/>
    <x v="2"/>
    <x v="7"/>
    <s v="AÇÕ-343"/>
    <n v="13339.57"/>
    <n v="14194.64"/>
    <n v="6.4100267100063918E-2"/>
    <n v="855.06999999999971"/>
    <x v="0"/>
    <s v="Mercado"/>
    <s v="Aguardando rentabilidade"/>
  </r>
  <r>
    <d v="2020-11-13T00:00:00"/>
    <x v="5"/>
    <x v="8"/>
    <x v="2"/>
    <s v="CRI-180"/>
    <n v="37800.22"/>
    <n v="44475.74"/>
    <n v="0.17660003037019353"/>
    <n v="6675.5199999999968"/>
    <x v="1"/>
    <s v="Cripto"/>
    <s v="Aplicação de Curto Prazo"/>
  </r>
  <r>
    <d v="2021-10-30T00:00:00"/>
    <x v="1"/>
    <x v="6"/>
    <x v="2"/>
    <s v="CRI-965"/>
    <n v="30453.17"/>
    <n v="31686.52"/>
    <n v="4.0499888845726154E-2"/>
    <n v="1233.3500000000022"/>
    <x v="0"/>
    <s v="Cripto"/>
    <s v="Aguardando rentabilidade"/>
  </r>
  <r>
    <d v="2022-01-12T00:00:00"/>
    <x v="0"/>
    <x v="0"/>
    <x v="5"/>
    <s v="ETF-327"/>
    <n v="1300.21"/>
    <n v="1303.46"/>
    <n v="2.4995962190723035E-3"/>
    <n v="3.25"/>
    <x v="0"/>
    <s v="Bolsa"/>
    <s v="Aguardando rentabilidade"/>
  </r>
  <r>
    <d v="2023-06-30T00:00:00"/>
    <x v="2"/>
    <x v="7"/>
    <x v="7"/>
    <s v="AÇÕ-192"/>
    <n v="9989.92"/>
    <n v="9999.91"/>
    <n v="1.000008008072115E-3"/>
    <n v="9.9899999999997817"/>
    <x v="0"/>
    <s v="Mercado"/>
    <s v="Aguardando rentabilidade"/>
  </r>
  <r>
    <d v="2025-02-01T00:00:00"/>
    <x v="3"/>
    <x v="1"/>
    <x v="6"/>
    <s v="POU-699"/>
    <n v="44183.69"/>
    <n v="45482.69"/>
    <n v="2.9399989000466007E-2"/>
    <n v="1299"/>
    <x v="0"/>
    <s v="Banco"/>
    <s v="Investimento de Longo Prazo"/>
  </r>
  <r>
    <d v="2023-04-18T00:00:00"/>
    <x v="2"/>
    <x v="9"/>
    <x v="6"/>
    <s v="POU-660"/>
    <n v="41221.699999999997"/>
    <n v="45356.24"/>
    <n v="0.10030008466414538"/>
    <n v="4134.5400000000009"/>
    <x v="2"/>
    <s v="Banco"/>
    <s v="Rendimento estável"/>
  </r>
  <r>
    <d v="2020-05-10T00:00:00"/>
    <x v="5"/>
    <x v="4"/>
    <x v="3"/>
    <s v="FUN-706"/>
    <n v="14957.35"/>
    <n v="15651.37"/>
    <n v="4.6399930468966788E-2"/>
    <n v="694.02000000000044"/>
    <x v="0"/>
    <s v="Investimento"/>
    <s v="Aguardando rentabilidade"/>
  </r>
  <r>
    <d v="2020-09-22T00:00:00"/>
    <x v="5"/>
    <x v="3"/>
    <x v="1"/>
    <s v="TES-369"/>
    <n v="13198.72"/>
    <n v="13895.61"/>
    <n v="5.2799816951946951E-2"/>
    <n v="696.89000000000124"/>
    <x v="0"/>
    <s v="Governo"/>
    <s v="Investimento de Longo Prazo"/>
  </r>
  <r>
    <d v="2023-12-21T00:00:00"/>
    <x v="2"/>
    <x v="11"/>
    <x v="0"/>
    <s v="REN-454"/>
    <n v="10812.47"/>
    <n v="12054.82"/>
    <n v="0.11489974076228655"/>
    <n v="1242.3500000000004"/>
    <x v="2"/>
    <s v="Banco"/>
    <s v="Rendimento estável"/>
  </r>
  <r>
    <d v="2025-01-28T00:00:00"/>
    <x v="3"/>
    <x v="0"/>
    <x v="0"/>
    <s v="REN-796"/>
    <n v="37088.589999999997"/>
    <n v="34395.96"/>
    <n v="-7.2599955943323746E-2"/>
    <n v="-2692.6299999999974"/>
    <x v="0"/>
    <s v="Banco"/>
    <s v="Investimento de Longo Prazo"/>
  </r>
  <r>
    <d v="2020-05-14T00:00:00"/>
    <x v="5"/>
    <x v="4"/>
    <x v="5"/>
    <s v="ETF-383"/>
    <n v="672.59"/>
    <n v="801.12"/>
    <n v="0.19109710224653945"/>
    <n v="128.52999999999997"/>
    <x v="1"/>
    <s v="Bolsa"/>
    <s v="Aplicação de Curto Prazo"/>
  </r>
  <r>
    <d v="2021-09-19T00:00:00"/>
    <x v="1"/>
    <x v="3"/>
    <x v="6"/>
    <s v="POU-618"/>
    <n v="31463.74"/>
    <n v="37246.78"/>
    <n v="0.18380014581864701"/>
    <n v="5783.0399999999972"/>
    <x v="1"/>
    <s v="Banco"/>
    <s v="Dividendos Recebidos"/>
  </r>
  <r>
    <d v="2024-03-19T00:00:00"/>
    <x v="4"/>
    <x v="5"/>
    <x v="0"/>
    <s v="REN-943"/>
    <n v="41469.56"/>
    <n v="47308.47"/>
    <n v="0.1407999023862323"/>
    <n v="5838.9100000000035"/>
    <x v="2"/>
    <s v="Banco"/>
    <s v="Rendimento estável"/>
  </r>
  <r>
    <d v="2025-03-24T00:00:00"/>
    <x v="3"/>
    <x v="5"/>
    <x v="6"/>
    <s v="POU-783"/>
    <n v="44640.1"/>
    <n v="50354.03"/>
    <n v="0.12799993727612619"/>
    <n v="5713.93"/>
    <x v="2"/>
    <s v="Banco"/>
    <s v="Rendimento estável"/>
  </r>
  <r>
    <d v="2021-03-01T00:00:00"/>
    <x v="1"/>
    <x v="5"/>
    <x v="4"/>
    <s v="IMÓ-700"/>
    <n v="36759.94"/>
    <n v="35333.65"/>
    <n v="-3.880011773686249E-2"/>
    <n v="-1426.2900000000009"/>
    <x v="0"/>
    <s v="Imobiliário"/>
    <s v="Aguardando rentabilidade"/>
  </r>
  <r>
    <d v="2020-10-01T00:00:00"/>
    <x v="5"/>
    <x v="6"/>
    <x v="6"/>
    <s v="POU-591"/>
    <n v="12529.75"/>
    <n v="12276.65"/>
    <n v="-2.0199924180450558E-2"/>
    <n v="-253.10000000000036"/>
    <x v="0"/>
    <s v="Banco"/>
    <s v="Investimento de Longo Prazo"/>
  </r>
  <r>
    <d v="2025-08-28T00:00:00"/>
    <x v="3"/>
    <x v="10"/>
    <x v="1"/>
    <s v="TES-304"/>
    <n v="40800.129999999997"/>
    <n v="47103.75"/>
    <n v="0.15449999791667338"/>
    <n v="6303.6200000000026"/>
    <x v="1"/>
    <s v="Governo"/>
    <s v="Dividendos Recebidos"/>
  </r>
  <r>
    <d v="2022-11-19T00:00:00"/>
    <x v="0"/>
    <x v="8"/>
    <x v="6"/>
    <s v="POU-204"/>
    <n v="49482.35"/>
    <n v="45449.54"/>
    <n v="-8.1499969180930124E-2"/>
    <n v="-4032.8099999999977"/>
    <x v="0"/>
    <s v="Banco"/>
    <s v="Investimento de Longo Prazo"/>
  </r>
  <r>
    <d v="2024-03-12T00:00:00"/>
    <x v="4"/>
    <x v="5"/>
    <x v="6"/>
    <s v="POU-941"/>
    <n v="14762.7"/>
    <n v="15022.52"/>
    <n v="1.7599761561232004E-2"/>
    <n v="259.81999999999971"/>
    <x v="0"/>
    <s v="Banco"/>
    <s v="Investimento de Longo Prazo"/>
  </r>
  <r>
    <d v="2022-04-20T00:00:00"/>
    <x v="0"/>
    <x v="9"/>
    <x v="7"/>
    <s v="AÇÕ-880"/>
    <n v="26241.71"/>
    <n v="25535.81"/>
    <n v="-2.6899923823561721E-2"/>
    <n v="-705.89999999999782"/>
    <x v="0"/>
    <s v="Mercado"/>
    <s v="Aguardando rentabilidade"/>
  </r>
  <r>
    <d v="2024-08-28T00:00:00"/>
    <x v="4"/>
    <x v="10"/>
    <x v="5"/>
    <s v="ETF-242"/>
    <n v="23856.51"/>
    <n v="24791.69"/>
    <n v="3.9200201538280341E-2"/>
    <n v="935.18000000000029"/>
    <x v="0"/>
    <s v="Bolsa"/>
    <s v="Aguardando rentabilidade"/>
  </r>
  <r>
    <d v="2025-04-28T00:00:00"/>
    <x v="3"/>
    <x v="9"/>
    <x v="7"/>
    <s v="AÇÕ-212"/>
    <n v="11330.51"/>
    <n v="10641.61"/>
    <n v="-6.0800440580344541E-2"/>
    <n v="-688.89999999999964"/>
    <x v="2"/>
    <s v="Mercado"/>
    <s v="Aguardando rentabilidade"/>
  </r>
  <r>
    <d v="2024-07-15T00:00:00"/>
    <x v="4"/>
    <x v="2"/>
    <x v="2"/>
    <s v="CRI-483"/>
    <n v="7006.6"/>
    <n v="6725.64"/>
    <n v="-4.0099334912796512E-2"/>
    <n v="-280.96000000000004"/>
    <x v="0"/>
    <s v="Cripto"/>
    <s v="Aguardando rentabilidade"/>
  </r>
  <r>
    <d v="2024-06-09T00:00:00"/>
    <x v="4"/>
    <x v="7"/>
    <x v="7"/>
    <s v="AÇÕ-835"/>
    <n v="2598.17"/>
    <n v="3025.57"/>
    <n v="0.16450039835730537"/>
    <n v="427.40000000000009"/>
    <x v="1"/>
    <s v="Mercado"/>
    <s v="Aplicação de Curto Prazo"/>
  </r>
  <r>
    <d v="2023-01-31T00:00:00"/>
    <x v="2"/>
    <x v="0"/>
    <x v="5"/>
    <s v="ETF-469"/>
    <n v="49061.1"/>
    <n v="58598.58"/>
    <n v="0.19440004402673408"/>
    <n v="9537.4800000000032"/>
    <x v="1"/>
    <s v="Bolsa"/>
    <s v="Aplicação de Curto Prazo"/>
  </r>
  <r>
    <d v="2021-08-13T00:00:00"/>
    <x v="1"/>
    <x v="10"/>
    <x v="5"/>
    <s v="ETF-985"/>
    <n v="45286.35"/>
    <n v="46142.26"/>
    <n v="1.8899955505356548E-2"/>
    <n v="855.91000000000349"/>
    <x v="0"/>
    <s v="Bolsa"/>
    <s v="Aguardando rentabilidade"/>
  </r>
  <r>
    <d v="2023-12-04T00:00:00"/>
    <x v="2"/>
    <x v="11"/>
    <x v="5"/>
    <s v="ETF-800"/>
    <n v="12013.95"/>
    <n v="13594.99"/>
    <n v="0.13160034792886594"/>
    <n v="1581.0399999999991"/>
    <x v="2"/>
    <s v="Bolsa"/>
    <s v="Rendimento estável"/>
  </r>
  <r>
    <d v="2023-10-04T00:00:00"/>
    <x v="2"/>
    <x v="6"/>
    <x v="1"/>
    <s v="TES-946"/>
    <n v="32038.22"/>
    <n v="31179.599999999999"/>
    <n v="-2.6799865910153643E-2"/>
    <n v="-858.62000000000262"/>
    <x v="0"/>
    <s v="Governo"/>
    <s v="Investimento de Longo Prazo"/>
  </r>
  <r>
    <d v="2020-03-23T00:00:00"/>
    <x v="5"/>
    <x v="5"/>
    <x v="0"/>
    <s v="REN-876"/>
    <n v="19156.02"/>
    <n v="17286.39"/>
    <n v="-9.7600127792725255E-2"/>
    <n v="-1869.630000000001"/>
    <x v="0"/>
    <s v="Banco"/>
    <s v="Investimento de Longo Prazo"/>
  </r>
  <r>
    <d v="2021-12-16T00:00:00"/>
    <x v="1"/>
    <x v="11"/>
    <x v="0"/>
    <s v="REN-675"/>
    <n v="43201"/>
    <n v="48959.69"/>
    <n v="0.13329992361287937"/>
    <n v="5758.6900000000023"/>
    <x v="2"/>
    <s v="Banco"/>
    <s v="Rendimento estável"/>
  </r>
  <r>
    <d v="2023-01-01T00:00:00"/>
    <x v="2"/>
    <x v="0"/>
    <x v="5"/>
    <s v="ETF-898"/>
    <n v="17607.580000000002"/>
    <n v="17857.61"/>
    <n v="1.4200134260358255E-2"/>
    <n v="250.02999999999884"/>
    <x v="0"/>
    <s v="Bolsa"/>
    <s v="Aguardando rentabilidade"/>
  </r>
  <r>
    <d v="2025-02-04T00:00:00"/>
    <x v="3"/>
    <x v="1"/>
    <x v="3"/>
    <s v="FUN-735"/>
    <n v="31588.27"/>
    <n v="32081.05"/>
    <n v="1.5600094592074806E-2"/>
    <n v="492.77999999999884"/>
    <x v="0"/>
    <s v="Investimento"/>
    <s v="Aguardando rentabilidade"/>
  </r>
  <r>
    <d v="2025-02-09T00:00:00"/>
    <x v="3"/>
    <x v="1"/>
    <x v="3"/>
    <s v="FUN-732"/>
    <n v="19789.830000000002"/>
    <n v="23320.34"/>
    <n v="0.17840021869818984"/>
    <n v="3530.5099999999984"/>
    <x v="1"/>
    <s v="Investimento"/>
    <s v="Aplicação de Curto Prazo"/>
  </r>
  <r>
    <d v="2024-07-06T00:00:00"/>
    <x v="4"/>
    <x v="2"/>
    <x v="5"/>
    <s v="ETF-142"/>
    <n v="34061.56"/>
    <n v="32382.33"/>
    <n v="-4.929985590795008E-2"/>
    <n v="-1679.2299999999959"/>
    <x v="0"/>
    <s v="Bolsa"/>
    <s v="Aguardando rentabilidade"/>
  </r>
  <r>
    <d v="2024-04-18T00:00:00"/>
    <x v="4"/>
    <x v="9"/>
    <x v="7"/>
    <s v="AÇÕ-336"/>
    <n v="35819.160000000003"/>
    <n v="41492.910000000003"/>
    <n v="0.1583998619733126"/>
    <n v="5673.75"/>
    <x v="1"/>
    <s v="Mercado"/>
    <s v="Aplicação de Curto Prazo"/>
  </r>
  <r>
    <d v="2024-11-30T00:00:00"/>
    <x v="4"/>
    <x v="8"/>
    <x v="2"/>
    <s v="CRI-395"/>
    <n v="33804.85"/>
    <n v="37689.03"/>
    <n v="0.11490008090555055"/>
    <n v="3884.1800000000003"/>
    <x v="2"/>
    <s v="Cripto"/>
    <s v="Rendimento estável"/>
  </r>
  <r>
    <d v="2022-01-04T00:00:00"/>
    <x v="0"/>
    <x v="0"/>
    <x v="5"/>
    <s v="ETF-758"/>
    <n v="19344.16"/>
    <n v="17744.400000000001"/>
    <n v="-8.2699894955376635E-2"/>
    <n v="-1599.7599999999984"/>
    <x v="2"/>
    <s v="Bolsa"/>
    <s v="Aguardando rentabilidade"/>
  </r>
  <r>
    <d v="2021-07-22T00:00:00"/>
    <x v="1"/>
    <x v="2"/>
    <x v="4"/>
    <s v="IMÓ-487"/>
    <n v="25057.11"/>
    <n v="28555.08"/>
    <n v="0.13959989799302477"/>
    <n v="3497.9700000000012"/>
    <x v="2"/>
    <s v="Imobiliário"/>
    <s v="Rendimento estável"/>
  </r>
  <r>
    <d v="2022-11-07T00:00:00"/>
    <x v="0"/>
    <x v="8"/>
    <x v="6"/>
    <s v="POU-956"/>
    <n v="45925.69"/>
    <n v="45007.18"/>
    <n v="-1.9999917257639502E-2"/>
    <n v="-918.51000000000204"/>
    <x v="0"/>
    <s v="Banco"/>
    <s v="Investimento de Longo Prazo"/>
  </r>
  <r>
    <d v="2024-08-01T00:00:00"/>
    <x v="4"/>
    <x v="10"/>
    <x v="5"/>
    <s v="ETF-485"/>
    <n v="3613.15"/>
    <n v="4215.46"/>
    <n v="0.16669941740586466"/>
    <n v="602.30999999999995"/>
    <x v="1"/>
    <s v="Bolsa"/>
    <s v="Aplicação de Curto Prazo"/>
  </r>
  <r>
    <d v="2025-01-20T00:00:00"/>
    <x v="3"/>
    <x v="0"/>
    <x v="3"/>
    <s v="FUN-392"/>
    <n v="32058.3"/>
    <n v="29410.28"/>
    <n v="-8.2600137873811166E-2"/>
    <n v="-2648.0200000000004"/>
    <x v="2"/>
    <s v="Investimento"/>
    <s v="Aguardando rentabilidade"/>
  </r>
  <r>
    <d v="2021-07-15T00:00:00"/>
    <x v="1"/>
    <x v="2"/>
    <x v="1"/>
    <s v="TES-116"/>
    <n v="6731.83"/>
    <n v="7595.52"/>
    <n v="0.12829943715156214"/>
    <n v="863.69000000000051"/>
    <x v="2"/>
    <s v="Governo"/>
    <s v="Rendimento estável"/>
  </r>
  <r>
    <d v="2024-07-30T00:00:00"/>
    <x v="4"/>
    <x v="2"/>
    <x v="4"/>
    <s v="IMÓ-219"/>
    <n v="27017.360000000001"/>
    <n v="27352.38"/>
    <n v="1.2400175294699424E-2"/>
    <n v="335.02000000000044"/>
    <x v="0"/>
    <s v="Imobiliário"/>
    <s v="Aguardando rentabilidade"/>
  </r>
  <r>
    <d v="2024-05-15T00:00:00"/>
    <x v="4"/>
    <x v="4"/>
    <x v="0"/>
    <s v="REN-477"/>
    <n v="16960.009999999998"/>
    <n v="20012.810000000001"/>
    <n v="0.17999989386798729"/>
    <n v="3052.8000000000029"/>
    <x v="1"/>
    <s v="Banco"/>
    <s v="Dividendos Recebidos"/>
  </r>
  <r>
    <d v="2020-03-17T00:00:00"/>
    <x v="5"/>
    <x v="5"/>
    <x v="1"/>
    <s v="TES-825"/>
    <n v="41036.11"/>
    <n v="40679.1"/>
    <n v="-8.6998986989751722E-3"/>
    <n v="-357.01000000000204"/>
    <x v="0"/>
    <s v="Governo"/>
    <s v="Investimento de Longo Prazo"/>
  </r>
  <r>
    <d v="2022-09-18T00:00:00"/>
    <x v="0"/>
    <x v="3"/>
    <x v="6"/>
    <s v="POU-929"/>
    <n v="16072.98"/>
    <n v="17976.02"/>
    <n v="0.11839994823610811"/>
    <n v="1903.0400000000009"/>
    <x v="2"/>
    <s v="Banco"/>
    <s v="Rendimento estável"/>
  </r>
  <r>
    <d v="2022-07-13T00:00:00"/>
    <x v="0"/>
    <x v="2"/>
    <x v="2"/>
    <s v="CRI-885"/>
    <n v="23305.01"/>
    <n v="22174.720000000001"/>
    <n v="-4.8499871915952723E-2"/>
    <n v="-1130.2899999999972"/>
    <x v="0"/>
    <s v="Cripto"/>
    <s v="Aguardando rentabilidade"/>
  </r>
  <r>
    <d v="2023-04-26T00:00:00"/>
    <x v="2"/>
    <x v="9"/>
    <x v="2"/>
    <s v="CRI-105"/>
    <n v="1566.69"/>
    <n v="1637.97"/>
    <n v="4.5497194722631772E-2"/>
    <n v="71.279999999999973"/>
    <x v="0"/>
    <s v="Cripto"/>
    <s v="Aguardando rentabilidade"/>
  </r>
  <r>
    <d v="2021-07-13T00:00:00"/>
    <x v="1"/>
    <x v="2"/>
    <x v="5"/>
    <s v="ETF-926"/>
    <n v="40605.43"/>
    <n v="44052.83"/>
    <n v="8.4899975200361175E-2"/>
    <n v="3447.4000000000015"/>
    <x v="2"/>
    <s v="Bolsa"/>
    <s v="Rendimento estável"/>
  </r>
  <r>
    <d v="2020-04-05T00:00:00"/>
    <x v="5"/>
    <x v="9"/>
    <x v="5"/>
    <s v="ETF-501"/>
    <n v="23439.38"/>
    <n v="22909.65"/>
    <n v="-2.2600000511958915E-2"/>
    <n v="-529.72999999999956"/>
    <x v="0"/>
    <s v="Bolsa"/>
    <s v="Aguardando rentabilidade"/>
  </r>
  <r>
    <d v="2020-01-05T00:00:00"/>
    <x v="5"/>
    <x v="0"/>
    <x v="3"/>
    <s v="FUN-733"/>
    <n v="10029.049999999999"/>
    <n v="11878.41"/>
    <n v="0.18440031707888591"/>
    <n v="1849.3600000000006"/>
    <x v="1"/>
    <s v="Investimento"/>
    <s v="Aplicação de Curto Prazo"/>
  </r>
  <r>
    <d v="2025-06-30T00:00:00"/>
    <x v="3"/>
    <x v="7"/>
    <x v="1"/>
    <s v="TES-428"/>
    <n v="46977.06"/>
    <n v="52619"/>
    <n v="0.12009989556604868"/>
    <n v="5641.9400000000023"/>
    <x v="2"/>
    <s v="Governo"/>
    <s v="Rendimento estável"/>
  </r>
  <r>
    <d v="2024-12-05T00:00:00"/>
    <x v="4"/>
    <x v="11"/>
    <x v="7"/>
    <s v="AÇÕ-209"/>
    <n v="2962.29"/>
    <n v="3130.25"/>
    <n v="5.6699377846193333E-2"/>
    <n v="167.96000000000004"/>
    <x v="0"/>
    <s v="Mercado"/>
    <s v="Aguardando rentabilidade"/>
  </r>
  <r>
    <d v="2022-11-25T00:00:00"/>
    <x v="0"/>
    <x v="8"/>
    <x v="1"/>
    <s v="TES-797"/>
    <n v="37192.32"/>
    <n v="34190.9"/>
    <n v="-8.0699993977251167E-2"/>
    <n v="-3001.4199999999983"/>
    <x v="0"/>
    <s v="Governo"/>
    <s v="Investimento de Longo Prazo"/>
  </r>
  <r>
    <d v="2023-08-14T00:00:00"/>
    <x v="2"/>
    <x v="10"/>
    <x v="7"/>
    <s v="AÇÕ-609"/>
    <n v="39252.239999999998"/>
    <n v="44221.57"/>
    <n v="0.12659990869310903"/>
    <n v="4969.3300000000017"/>
    <x v="2"/>
    <s v="Mercado"/>
    <s v="Rendimento estável"/>
  </r>
  <r>
    <d v="2020-01-10T00:00:00"/>
    <x v="5"/>
    <x v="0"/>
    <x v="5"/>
    <s v="ETF-128"/>
    <n v="9655.4599999999991"/>
    <n v="9476.83"/>
    <n v="-1.8500413237691339E-2"/>
    <n v="-178.6299999999992"/>
    <x v="0"/>
    <s v="Bolsa"/>
    <s v="Aguardando rentabilidade"/>
  </r>
  <r>
    <d v="2022-11-04T00:00:00"/>
    <x v="0"/>
    <x v="8"/>
    <x v="2"/>
    <s v="CRI-812"/>
    <n v="18607.240000000002"/>
    <n v="19505.97"/>
    <n v="4.8300016552696667E-2"/>
    <n v="898.72999999999956"/>
    <x v="0"/>
    <s v="Cripto"/>
    <s v="Aguardando rentabilidade"/>
  </r>
  <r>
    <d v="2025-04-27T00:00:00"/>
    <x v="3"/>
    <x v="9"/>
    <x v="0"/>
    <s v="REN-115"/>
    <n v="44824.89"/>
    <n v="52884.41"/>
    <n v="0.17980010659256507"/>
    <n v="8059.5200000000041"/>
    <x v="1"/>
    <s v="Banco"/>
    <s v="Dividendos Recebidos"/>
  </r>
  <r>
    <d v="2025-06-04T00:00:00"/>
    <x v="3"/>
    <x v="7"/>
    <x v="2"/>
    <s v="CRI-892"/>
    <n v="49178.46"/>
    <n v="45131.07"/>
    <n v="-8.230005575611761E-2"/>
    <n v="-4047.3899999999994"/>
    <x v="2"/>
    <s v="Cripto"/>
    <s v="Aguardando rentabilidade"/>
  </r>
  <r>
    <d v="2022-07-31T00:00:00"/>
    <x v="0"/>
    <x v="2"/>
    <x v="6"/>
    <s v="POU-114"/>
    <n v="1292.17"/>
    <n v="1246.17"/>
    <n v="-3.5599031087240843E-2"/>
    <n v="-46"/>
    <x v="0"/>
    <s v="Banco"/>
    <s v="Investimento de Longo Prazo"/>
  </r>
  <r>
    <d v="2021-08-26T00:00:00"/>
    <x v="1"/>
    <x v="10"/>
    <x v="2"/>
    <s v="CRI-540"/>
    <n v="5341.47"/>
    <n v="5378.86"/>
    <n v="6.9999457078293833E-3"/>
    <n v="37.389999999999418"/>
    <x v="0"/>
    <s v="Cripto"/>
    <s v="Aguardando rentabilidade"/>
  </r>
  <r>
    <d v="2022-03-21T00:00:00"/>
    <x v="0"/>
    <x v="5"/>
    <x v="5"/>
    <s v="ETF-147"/>
    <n v="15101.09"/>
    <n v="16374.11"/>
    <n v="8.4299875042132752E-2"/>
    <n v="1273.0200000000004"/>
    <x v="2"/>
    <s v="Bolsa"/>
    <s v="Rendimento estável"/>
  </r>
  <r>
    <d v="2023-09-28T00:00:00"/>
    <x v="2"/>
    <x v="3"/>
    <x v="1"/>
    <s v="TES-406"/>
    <n v="26597.200000000001"/>
    <n v="26730.19"/>
    <n v="5.0001503917704859E-3"/>
    <n v="132.98999999999796"/>
    <x v="0"/>
    <s v="Governo"/>
    <s v="Investimento de Longo Prazo"/>
  </r>
  <r>
    <d v="2021-05-18T00:00:00"/>
    <x v="1"/>
    <x v="4"/>
    <x v="5"/>
    <s v="ETF-953"/>
    <n v="11233.66"/>
    <n v="10605.7"/>
    <n v="-5.5899858105016451E-2"/>
    <n v="-627.95999999999913"/>
    <x v="2"/>
    <s v="Bolsa"/>
    <s v="Aguardando rentabilidade"/>
  </r>
  <r>
    <d v="2023-03-28T00:00:00"/>
    <x v="2"/>
    <x v="5"/>
    <x v="0"/>
    <s v="REN-921"/>
    <n v="41193.97"/>
    <n v="45218.62"/>
    <n v="9.7699978904679532E-2"/>
    <n v="4024.6500000000015"/>
    <x v="2"/>
    <s v="Banco"/>
    <s v="Rendimento estável"/>
  </r>
  <r>
    <d v="2020-12-25T00:00:00"/>
    <x v="5"/>
    <x v="11"/>
    <x v="4"/>
    <s v="IMÓ-651"/>
    <n v="16972.11"/>
    <n v="16561.38"/>
    <n v="-2.4200290947913934E-2"/>
    <n v="-410.72999999999956"/>
    <x v="0"/>
    <s v="Imobiliário"/>
    <s v="Aguardando rentabilidade"/>
  </r>
  <r>
    <d v="2025-03-19T00:00:00"/>
    <x v="3"/>
    <x v="5"/>
    <x v="1"/>
    <s v="TES-718"/>
    <n v="24228.41"/>
    <n v="25742.69"/>
    <n v="6.2500180573137026E-2"/>
    <n v="1514.2799999999988"/>
    <x v="0"/>
    <s v="Governo"/>
    <s v="Investimento de Longo Prazo"/>
  </r>
  <r>
    <d v="2022-01-02T00:00:00"/>
    <x v="0"/>
    <x v="0"/>
    <x v="0"/>
    <s v="REN-385"/>
    <n v="37978.68"/>
    <n v="35335.360000000001"/>
    <n v="-6.9600101951937235E-2"/>
    <n v="-2643.3199999999997"/>
    <x v="0"/>
    <s v="Banco"/>
    <s v="Investimento de Longo Prazo"/>
  </r>
  <r>
    <d v="2024-04-11T00:00:00"/>
    <x v="4"/>
    <x v="9"/>
    <x v="6"/>
    <s v="POU-729"/>
    <n v="40453.85"/>
    <n v="43152.12"/>
    <n v="6.6699955628450797E-2"/>
    <n v="2698.2700000000041"/>
    <x v="0"/>
    <s v="Banco"/>
    <s v="Investimento de Longo Prazo"/>
  </r>
  <r>
    <d v="2022-02-11T00:00:00"/>
    <x v="0"/>
    <x v="1"/>
    <x v="7"/>
    <s v="AÇÕ-224"/>
    <n v="13762.07"/>
    <n v="12625.32"/>
    <n v="-8.260021929840497E-2"/>
    <n v="-1136.75"/>
    <x v="2"/>
    <s v="Mercado"/>
    <s v="Aguardando rentabilidade"/>
  </r>
  <r>
    <d v="2020-09-06T00:00:00"/>
    <x v="5"/>
    <x v="3"/>
    <x v="5"/>
    <s v="ETF-825"/>
    <n v="11029.31"/>
    <n v="12583.34"/>
    <n v="0.14090002003751828"/>
    <n v="1554.0300000000007"/>
    <x v="2"/>
    <s v="Bolsa"/>
    <s v="Rendimento estável"/>
  </r>
  <r>
    <d v="2024-02-21T00:00:00"/>
    <x v="4"/>
    <x v="1"/>
    <x v="5"/>
    <s v="ETF-738"/>
    <n v="20780.509999999998"/>
    <n v="20884.41"/>
    <n v="4.9998772888635292E-3"/>
    <n v="103.90000000000146"/>
    <x v="0"/>
    <s v="Bolsa"/>
    <s v="Aguardando rentabilidade"/>
  </r>
  <r>
    <d v="2021-04-25T00:00:00"/>
    <x v="1"/>
    <x v="9"/>
    <x v="7"/>
    <s v="AÇÕ-384"/>
    <n v="12676.75"/>
    <n v="14040.77"/>
    <n v="0.10760013410377268"/>
    <n v="1364.0200000000004"/>
    <x v="2"/>
    <s v="Mercado"/>
    <s v="Rendimento estável"/>
  </r>
  <r>
    <d v="2025-01-14T00:00:00"/>
    <x v="3"/>
    <x v="0"/>
    <x v="2"/>
    <s v="CRI-825"/>
    <n v="42886.61"/>
    <n v="40021.78"/>
    <n v="-6.6800103808624695E-2"/>
    <n v="-2864.8300000000017"/>
    <x v="2"/>
    <s v="Cripto"/>
    <s v="Aguardando rentabilidade"/>
  </r>
  <r>
    <d v="2022-02-22T00:00:00"/>
    <x v="0"/>
    <x v="1"/>
    <x v="3"/>
    <s v="FUN-669"/>
    <n v="3339.41"/>
    <n v="3899.76"/>
    <n v="0.16779910223662275"/>
    <n v="560.35000000000036"/>
    <x v="1"/>
    <s v="Investimento"/>
    <s v="Aplicação de Curto Prazo"/>
  </r>
  <r>
    <d v="2025-05-03T00:00:00"/>
    <x v="3"/>
    <x v="4"/>
    <x v="0"/>
    <s v="REN-947"/>
    <n v="12876.78"/>
    <n v="15306.63"/>
    <n v="0.18870012534189437"/>
    <n v="2429.8499999999985"/>
    <x v="1"/>
    <s v="Banco"/>
    <s v="Dividendos Recebidos"/>
  </r>
  <r>
    <d v="2024-08-25T00:00:00"/>
    <x v="4"/>
    <x v="10"/>
    <x v="3"/>
    <s v="FUN-425"/>
    <n v="44584.36"/>
    <n v="40375.599999999999"/>
    <n v="-9.4399919613066152E-2"/>
    <n v="-4208.760000000002"/>
    <x v="2"/>
    <s v="Investimento"/>
    <s v="Aguardando rentabilidade"/>
  </r>
  <r>
    <d v="2020-08-06T00:00:00"/>
    <x v="5"/>
    <x v="10"/>
    <x v="0"/>
    <s v="REN-449"/>
    <n v="25121.599999999999"/>
    <n v="26613.82"/>
    <n v="5.9399878988599504E-2"/>
    <n v="1492.2200000000012"/>
    <x v="0"/>
    <s v="Banco"/>
    <s v="Investimento de Longo Prazo"/>
  </r>
  <r>
    <d v="2021-05-03T00:00:00"/>
    <x v="1"/>
    <x v="4"/>
    <x v="3"/>
    <s v="FUN-110"/>
    <n v="15655.14"/>
    <n v="18507.509999999998"/>
    <n v="0.18220022305773051"/>
    <n v="2852.369999999999"/>
    <x v="1"/>
    <s v="Investimento"/>
    <s v="Aplicação de Curto Prazo"/>
  </r>
  <r>
    <d v="2020-07-02T00:00:00"/>
    <x v="5"/>
    <x v="2"/>
    <x v="0"/>
    <s v="REN-646"/>
    <n v="36719.440000000002"/>
    <n v="40362.01"/>
    <n v="9.9200042266439775E-2"/>
    <n v="3642.5699999999997"/>
    <x v="2"/>
    <s v="Banco"/>
    <s v="Rendimento estável"/>
  </r>
  <r>
    <d v="2025-02-21T00:00:00"/>
    <x v="3"/>
    <x v="1"/>
    <x v="2"/>
    <s v="CRI-913"/>
    <n v="29971.16"/>
    <n v="33408.85"/>
    <n v="0.11469993153418148"/>
    <n v="3437.6899999999987"/>
    <x v="2"/>
    <s v="Cripto"/>
    <s v="Rendimento estável"/>
  </r>
  <r>
    <d v="2024-08-15T00:00:00"/>
    <x v="4"/>
    <x v="10"/>
    <x v="6"/>
    <s v="POU-811"/>
    <n v="11720.82"/>
    <n v="12113.47"/>
    <n v="3.3500215855204643E-2"/>
    <n v="392.64999999999964"/>
    <x v="0"/>
    <s v="Banco"/>
    <s v="Investimento de Longo Prazo"/>
  </r>
  <r>
    <d v="2024-08-21T00:00:00"/>
    <x v="4"/>
    <x v="10"/>
    <x v="4"/>
    <s v="IMÓ-480"/>
    <n v="23120.21"/>
    <n v="25110.86"/>
    <n v="8.6099996496571685E-2"/>
    <n v="1990.6500000000015"/>
    <x v="2"/>
    <s v="Imobiliário"/>
    <s v="Rendimento estável"/>
  </r>
  <r>
    <d v="2020-01-19T00:00:00"/>
    <x v="5"/>
    <x v="0"/>
    <x v="7"/>
    <s v="AÇÕ-703"/>
    <n v="45010.67"/>
    <n v="51757.77"/>
    <n v="0.14990001259701308"/>
    <n v="6747.0999999999985"/>
    <x v="2"/>
    <s v="Mercado"/>
    <s v="Rendimento estável"/>
  </r>
  <r>
    <d v="2024-10-09T00:00:00"/>
    <x v="4"/>
    <x v="6"/>
    <x v="3"/>
    <s v="FUN-739"/>
    <n v="2628.49"/>
    <n v="2588.27"/>
    <n v="-1.5301560972269175E-2"/>
    <n v="-40.2199999999998"/>
    <x v="0"/>
    <s v="Investimento"/>
    <s v="Aguardando rentabilidade"/>
  </r>
  <r>
    <d v="2021-07-01T00:00:00"/>
    <x v="1"/>
    <x v="2"/>
    <x v="0"/>
    <s v="REN-413"/>
    <n v="25141.25"/>
    <n v="24593.17"/>
    <n v="-2.1800029831452364E-2"/>
    <n v="-548.08000000000175"/>
    <x v="0"/>
    <s v="Banco"/>
    <s v="Investimento de Longo Prazo"/>
  </r>
  <r>
    <d v="2021-03-07T00:00:00"/>
    <x v="1"/>
    <x v="5"/>
    <x v="5"/>
    <s v="ETF-879"/>
    <n v="24636.99"/>
    <n v="28233.99"/>
    <n v="0.14599997808173806"/>
    <n v="3597"/>
    <x v="2"/>
    <s v="Bolsa"/>
    <s v="Rendimento estável"/>
  </r>
  <r>
    <d v="2024-07-27T00:00:00"/>
    <x v="4"/>
    <x v="2"/>
    <x v="3"/>
    <s v="FUN-791"/>
    <n v="24974.45"/>
    <n v="29527.29"/>
    <n v="0.18229991050853972"/>
    <n v="4552.84"/>
    <x v="1"/>
    <s v="Investimento"/>
    <s v="Aplicação de Curto Prazo"/>
  </r>
  <r>
    <d v="2020-11-22T00:00:00"/>
    <x v="5"/>
    <x v="8"/>
    <x v="6"/>
    <s v="POU-908"/>
    <n v="2779.35"/>
    <n v="2560.34"/>
    <n v="-7.8798999766132291E-2"/>
    <n v="-219.00999999999976"/>
    <x v="0"/>
    <s v="Banco"/>
    <s v="Investimento de Longo Prazo"/>
  </r>
  <r>
    <d v="2024-04-04T00:00:00"/>
    <x v="4"/>
    <x v="9"/>
    <x v="7"/>
    <s v="AÇÕ-617"/>
    <n v="37865.29"/>
    <n v="38792.99"/>
    <n v="2.4500010431717203E-2"/>
    <n v="927.69999999999709"/>
    <x v="0"/>
    <s v="Mercado"/>
    <s v="Aguardando rentabilidade"/>
  </r>
  <r>
    <d v="2022-09-14T00:00:00"/>
    <x v="0"/>
    <x v="3"/>
    <x v="3"/>
    <s v="FUN-524"/>
    <n v="38743.71"/>
    <n v="36605.06"/>
    <n v="-5.5199927936689631E-2"/>
    <n v="-2138.6500000000015"/>
    <x v="2"/>
    <s v="Investimento"/>
    <s v="Aguardando rentabilidade"/>
  </r>
  <r>
    <d v="2021-09-17T00:00:00"/>
    <x v="1"/>
    <x v="3"/>
    <x v="0"/>
    <s v="REN-495"/>
    <n v="40885.440000000002"/>
    <n v="47774.64"/>
    <n v="0.16850008218084475"/>
    <n v="6889.1999999999971"/>
    <x v="1"/>
    <s v="Banco"/>
    <s v="Dividendos Recebidos"/>
  </r>
  <r>
    <d v="2022-08-16T00:00:00"/>
    <x v="0"/>
    <x v="10"/>
    <x v="7"/>
    <s v="AÇÕ-104"/>
    <n v="22310.75"/>
    <n v="21781.99"/>
    <n v="-2.3699785977611618E-2"/>
    <n v="-528.7599999999984"/>
    <x v="0"/>
    <s v="Mercado"/>
    <s v="Aguardando rentabilidade"/>
  </r>
  <r>
    <d v="2024-06-28T00:00:00"/>
    <x v="4"/>
    <x v="7"/>
    <x v="5"/>
    <s v="ETF-615"/>
    <n v="9558.82"/>
    <n v="10600.73"/>
    <n v="0.10899985563071592"/>
    <n v="1041.9099999999999"/>
    <x v="2"/>
    <s v="Bolsa"/>
    <s v="Rendimento estável"/>
  </r>
  <r>
    <d v="2022-09-28T00:00:00"/>
    <x v="0"/>
    <x v="3"/>
    <x v="6"/>
    <s v="POU-824"/>
    <n v="46694.79"/>
    <n v="42716.39"/>
    <n v="-8.520008334976989E-2"/>
    <n v="-3978.4000000000015"/>
    <x v="0"/>
    <s v="Banco"/>
    <s v="Investimento de Longo Prazo"/>
  </r>
  <r>
    <d v="2021-11-22T00:00:00"/>
    <x v="1"/>
    <x v="8"/>
    <x v="2"/>
    <s v="CRI-862"/>
    <n v="4039.08"/>
    <n v="4642.92"/>
    <n v="0.14949939095041448"/>
    <n v="603.84000000000015"/>
    <x v="2"/>
    <s v="Cripto"/>
    <s v="Rendimento estável"/>
  </r>
  <r>
    <d v="2025-02-14T00:00:00"/>
    <x v="3"/>
    <x v="1"/>
    <x v="3"/>
    <s v="FUN-782"/>
    <n v="1392.66"/>
    <n v="1572.31"/>
    <n v="0.12899774532190186"/>
    <n v="179.64999999999986"/>
    <x v="2"/>
    <s v="Investimento"/>
    <s v="Rendimento estável"/>
  </r>
  <r>
    <d v="2024-10-23T00:00:00"/>
    <x v="4"/>
    <x v="6"/>
    <x v="4"/>
    <s v="IMÓ-307"/>
    <n v="4221.25"/>
    <n v="4585.97"/>
    <n v="8.6400947586615401E-2"/>
    <n v="364.72000000000025"/>
    <x v="2"/>
    <s v="Imobiliário"/>
    <s v="Rendimento estável"/>
  </r>
  <r>
    <d v="2020-09-27T00:00:00"/>
    <x v="5"/>
    <x v="3"/>
    <x v="0"/>
    <s v="REN-488"/>
    <n v="47506.01"/>
    <n v="53230.48"/>
    <n v="0.12049991148488372"/>
    <n v="5724.4700000000012"/>
    <x v="2"/>
    <s v="Banco"/>
    <s v="Rendimento estável"/>
  </r>
  <r>
    <d v="2023-01-29T00:00:00"/>
    <x v="2"/>
    <x v="0"/>
    <x v="1"/>
    <s v="TES-618"/>
    <n v="14601.95"/>
    <n v="14974.3"/>
    <n v="2.5500018833100959E-2"/>
    <n v="372.34999999999854"/>
    <x v="0"/>
    <s v="Governo"/>
    <s v="Investimento de Longo Prazo"/>
  </r>
  <r>
    <d v="2021-01-26T00:00:00"/>
    <x v="1"/>
    <x v="0"/>
    <x v="4"/>
    <s v="IMÓ-776"/>
    <n v="36721.03"/>
    <n v="38461.61"/>
    <n v="4.7400086544413425E-2"/>
    <n v="1740.5800000000017"/>
    <x v="0"/>
    <s v="Imobiliário"/>
    <s v="Aguardando rentabilidade"/>
  </r>
  <r>
    <d v="2022-06-26T00:00:00"/>
    <x v="0"/>
    <x v="7"/>
    <x v="4"/>
    <s v="IMÓ-638"/>
    <n v="5440.91"/>
    <n v="5022.5"/>
    <n v="-7.6900739030787105E-2"/>
    <n v="-418.40999999999985"/>
    <x v="2"/>
    <s v="Imobiliário"/>
    <s v="Aguardando rentabilidade"/>
  </r>
  <r>
    <d v="2020-09-19T00:00:00"/>
    <x v="5"/>
    <x v="3"/>
    <x v="4"/>
    <s v="IMÓ-774"/>
    <n v="540.77"/>
    <n v="620.16"/>
    <n v="0.14680917950330083"/>
    <n v="79.389999999999986"/>
    <x v="2"/>
    <s v="Imobiliário"/>
    <s v="Rendimento estável"/>
  </r>
  <r>
    <d v="2021-09-14T00:00:00"/>
    <x v="1"/>
    <x v="3"/>
    <x v="3"/>
    <s v="FUN-175"/>
    <n v="6521.91"/>
    <n v="6844.74"/>
    <n v="4.9499303118258293E-2"/>
    <n v="322.82999999999993"/>
    <x v="0"/>
    <s v="Investimento"/>
    <s v="Aguardando rentabilidade"/>
  </r>
  <r>
    <d v="2025-05-10T00:00:00"/>
    <x v="3"/>
    <x v="4"/>
    <x v="6"/>
    <s v="POU-746"/>
    <n v="13709.5"/>
    <n v="16019.55"/>
    <n v="0.16849994529340961"/>
    <n v="2310.0499999999993"/>
    <x v="1"/>
    <s v="Banco"/>
    <s v="Dividendos Recebidos"/>
  </r>
  <r>
    <d v="2020-02-22T00:00:00"/>
    <x v="5"/>
    <x v="1"/>
    <x v="6"/>
    <s v="POU-758"/>
    <n v="7512.45"/>
    <n v="7148.85"/>
    <n v="-4.8399656570093576E-2"/>
    <n v="-363.59999999999945"/>
    <x v="0"/>
    <s v="Banco"/>
    <s v="Investimento de Longo Prazo"/>
  </r>
  <r>
    <d v="2025-01-03T00:00:00"/>
    <x v="3"/>
    <x v="0"/>
    <x v="4"/>
    <s v="IMÓ-945"/>
    <n v="47421.17"/>
    <n v="52765.54"/>
    <n v="0.11270008732386828"/>
    <n v="5344.3700000000026"/>
    <x v="2"/>
    <s v="Imobiliário"/>
    <s v="Rendimento estável"/>
  </r>
  <r>
    <d v="2023-10-05T00:00:00"/>
    <x v="2"/>
    <x v="6"/>
    <x v="5"/>
    <s v="ETF-465"/>
    <n v="11122.03"/>
    <n v="12227.56"/>
    <n v="9.9400019600738243E-2"/>
    <n v="1105.5299999999988"/>
    <x v="2"/>
    <s v="Bolsa"/>
    <s v="Rendimento estável"/>
  </r>
  <r>
    <d v="2022-06-02T00:00:00"/>
    <x v="0"/>
    <x v="7"/>
    <x v="2"/>
    <s v="CRI-299"/>
    <n v="33561.97"/>
    <n v="36773.85"/>
    <n v="9.5699984238112282E-2"/>
    <n v="3211.8799999999974"/>
    <x v="2"/>
    <s v="Cripto"/>
    <s v="Rendimento estável"/>
  </r>
  <r>
    <d v="2025-02-05T00:00:00"/>
    <x v="3"/>
    <x v="1"/>
    <x v="1"/>
    <s v="TES-956"/>
    <n v="26116.94"/>
    <n v="27697.01"/>
    <n v="6.0499813530987927E-2"/>
    <n v="1580.0699999999997"/>
    <x v="0"/>
    <s v="Governo"/>
    <s v="Investimento de Longo Prazo"/>
  </r>
  <r>
    <d v="2023-04-26T00:00:00"/>
    <x v="2"/>
    <x v="9"/>
    <x v="4"/>
    <s v="IMÓ-808"/>
    <n v="21718.6"/>
    <n v="21888.01"/>
    <n v="7.8002265339386454E-3"/>
    <n v="169.40999999999985"/>
    <x v="0"/>
    <s v="Imobiliário"/>
    <s v="Aguardando rentabilidade"/>
  </r>
  <r>
    <d v="2021-07-02T00:00:00"/>
    <x v="1"/>
    <x v="2"/>
    <x v="2"/>
    <s v="CRI-993"/>
    <n v="11783.57"/>
    <n v="11811.85"/>
    <n v="2.3999517972906901E-3"/>
    <n v="28.280000000000655"/>
    <x v="0"/>
    <s v="Cripto"/>
    <s v="Aguardando rentabilidade"/>
  </r>
  <r>
    <d v="2022-09-08T00:00:00"/>
    <x v="0"/>
    <x v="3"/>
    <x v="6"/>
    <s v="POU-603"/>
    <n v="25838.13"/>
    <n v="24833.03"/>
    <n v="-3.889987394598611E-2"/>
    <n v="-1005.1000000000022"/>
    <x v="0"/>
    <s v="Banco"/>
    <s v="Investimento de Longo Prazo"/>
  </r>
  <r>
    <d v="2021-05-25T00:00:00"/>
    <x v="1"/>
    <x v="4"/>
    <x v="2"/>
    <s v="CRI-923"/>
    <n v="39563.25"/>
    <n v="44029.94"/>
    <n v="0.11289997661971658"/>
    <n v="4466.6900000000023"/>
    <x v="2"/>
    <s v="Cripto"/>
    <s v="Rendimento estável"/>
  </r>
  <r>
    <d v="2025-08-16T00:00:00"/>
    <x v="3"/>
    <x v="10"/>
    <x v="1"/>
    <s v="TES-977"/>
    <n v="43258.879999999997"/>
    <n v="42112.52"/>
    <n v="-2.6499992602674889E-2"/>
    <n v="-1146.3600000000006"/>
    <x v="0"/>
    <s v="Governo"/>
    <s v="Investimento de Longo Prazo"/>
  </r>
  <r>
    <d v="2023-10-04T00:00:00"/>
    <x v="2"/>
    <x v="6"/>
    <x v="3"/>
    <s v="FUN-233"/>
    <n v="529.88"/>
    <n v="561.78"/>
    <n v="6.0202309956971345E-2"/>
    <n v="31.899999999999977"/>
    <x v="0"/>
    <s v="Investimento"/>
    <s v="Aguardando rentabilidade"/>
  </r>
  <r>
    <d v="2020-09-15T00:00:00"/>
    <x v="5"/>
    <x v="3"/>
    <x v="0"/>
    <s v="REN-797"/>
    <n v="2745.68"/>
    <n v="2789.34"/>
    <n v="1.5901343200955795E-2"/>
    <n v="43.660000000000309"/>
    <x v="0"/>
    <s v="Banco"/>
    <s v="Investimento de Longo Prazo"/>
  </r>
  <r>
    <d v="2021-01-16T00:00:00"/>
    <x v="1"/>
    <x v="0"/>
    <x v="6"/>
    <s v="POU-883"/>
    <n v="16463.64"/>
    <n v="17230.849999999999"/>
    <n v="4.6600265797842953E-2"/>
    <n v="767.20999999999913"/>
    <x v="0"/>
    <s v="Banco"/>
    <s v="Investimento de Longo Prazo"/>
  </r>
  <r>
    <d v="2020-10-09T00:00:00"/>
    <x v="5"/>
    <x v="6"/>
    <x v="6"/>
    <s v="POU-723"/>
    <n v="34860.57"/>
    <n v="34522.42"/>
    <n v="-9.7000708823751728E-3"/>
    <n v="-338.15000000000146"/>
    <x v="0"/>
    <s v="Banco"/>
    <s v="Investimento de Longo Prazo"/>
  </r>
  <r>
    <d v="2021-04-30T00:00:00"/>
    <x v="1"/>
    <x v="9"/>
    <x v="7"/>
    <s v="AÇÕ-947"/>
    <n v="31634.04"/>
    <n v="35243.480000000003"/>
    <n v="0.11409987469194584"/>
    <n v="3609.4400000000023"/>
    <x v="2"/>
    <s v="Mercado"/>
    <s v="Rendimento estável"/>
  </r>
  <r>
    <d v="2020-06-22T00:00:00"/>
    <x v="5"/>
    <x v="7"/>
    <x v="4"/>
    <s v="IMÓ-473"/>
    <n v="45014.879999999997"/>
    <n v="40720.46"/>
    <n v="-9.5400009952264636E-2"/>
    <n v="-4294.4199999999983"/>
    <x v="2"/>
    <s v="Imobiliário"/>
    <s v="Aguardando rentabilidade"/>
  </r>
  <r>
    <d v="2020-04-19T00:00:00"/>
    <x v="5"/>
    <x v="9"/>
    <x v="5"/>
    <s v="ETF-822"/>
    <n v="24560.38"/>
    <n v="28521.97"/>
    <n v="0.16130002874548358"/>
    <n v="3961.59"/>
    <x v="1"/>
    <s v="Bolsa"/>
    <s v="Aplicação de Curto Prazo"/>
  </r>
  <r>
    <d v="2021-12-08T00:00:00"/>
    <x v="1"/>
    <x v="11"/>
    <x v="5"/>
    <s v="ETF-763"/>
    <n v="30933.58"/>
    <n v="36019.06"/>
    <n v="0.16439998215531457"/>
    <n v="5085.4799999999959"/>
    <x v="1"/>
    <s v="Bolsa"/>
    <s v="Aplicação de Curto Prazo"/>
  </r>
  <r>
    <d v="2024-12-16T00:00:00"/>
    <x v="4"/>
    <x v="11"/>
    <x v="0"/>
    <s v="REN-835"/>
    <n v="26785.599999999999"/>
    <n v="30599.87"/>
    <n v="0.14240002090675588"/>
    <n v="3814.2700000000004"/>
    <x v="2"/>
    <s v="Banco"/>
    <s v="Rendimento estável"/>
  </r>
  <r>
    <d v="2022-01-25T00:00:00"/>
    <x v="0"/>
    <x v="0"/>
    <x v="7"/>
    <s v="AÇÕ-457"/>
    <n v="913.78"/>
    <n v="1051.58"/>
    <n v="0.15080216244610295"/>
    <n v="137.79999999999995"/>
    <x v="1"/>
    <s v="Mercado"/>
    <s v="Aplicação de Curto Prazo"/>
  </r>
  <r>
    <d v="2023-04-15T00:00:00"/>
    <x v="2"/>
    <x v="9"/>
    <x v="4"/>
    <s v="IMÓ-806"/>
    <n v="21971.33"/>
    <n v="22843.59"/>
    <n v="3.9699918029541148E-2"/>
    <n v="872.2599999999984"/>
    <x v="0"/>
    <s v="Imobiliário"/>
    <s v="Aguardando rentabilidade"/>
  </r>
  <r>
    <d v="2025-01-10T00:00:00"/>
    <x v="3"/>
    <x v="0"/>
    <x v="1"/>
    <s v="TES-650"/>
    <n v="25902.16"/>
    <n v="24599.279999999999"/>
    <n v="-5.0300052196419177E-2"/>
    <n v="-1302.880000000001"/>
    <x v="0"/>
    <s v="Governo"/>
    <s v="Investimento de Longo Prazo"/>
  </r>
  <r>
    <d v="2021-07-21T00:00:00"/>
    <x v="1"/>
    <x v="2"/>
    <x v="6"/>
    <s v="POU-668"/>
    <n v="2909.7"/>
    <n v="3290.87"/>
    <n v="0.13099975942537034"/>
    <n v="381.17000000000007"/>
    <x v="2"/>
    <s v="Banco"/>
    <s v="Rendimento estável"/>
  </r>
  <r>
    <d v="2020-09-26T00:00:00"/>
    <x v="5"/>
    <x v="3"/>
    <x v="2"/>
    <s v="CRI-885"/>
    <n v="37426.83"/>
    <n v="34421.46"/>
    <n v="-8.0299881128057138E-2"/>
    <n v="-3005.3700000000026"/>
    <x v="2"/>
    <s v="Cripto"/>
    <s v="Aguardando rentabilidade"/>
  </r>
  <r>
    <d v="2021-09-15T00:00:00"/>
    <x v="1"/>
    <x v="3"/>
    <x v="5"/>
    <s v="ETF-539"/>
    <n v="8098.98"/>
    <n v="7987.21"/>
    <n v="-1.3800503273251635E-2"/>
    <n v="-111.76999999999953"/>
    <x v="0"/>
    <s v="Bolsa"/>
    <s v="Aguardando rentabilidade"/>
  </r>
  <r>
    <d v="2025-08-31T00:00:00"/>
    <x v="3"/>
    <x v="10"/>
    <x v="0"/>
    <s v="REN-240"/>
    <n v="26801.31"/>
    <n v="28243.22"/>
    <n v="5.3799982165050879E-2"/>
    <n v="1441.9099999999999"/>
    <x v="0"/>
    <s v="Banco"/>
    <s v="Investimento de Longo Prazo"/>
  </r>
  <r>
    <d v="2023-08-22T00:00:00"/>
    <x v="2"/>
    <x v="10"/>
    <x v="7"/>
    <s v="AÇÕ-370"/>
    <n v="44894.29"/>
    <n v="50708.1"/>
    <n v="0.12949998763762602"/>
    <n v="5813.8099999999977"/>
    <x v="2"/>
    <s v="Mercado"/>
    <s v="Rendimento estável"/>
  </r>
  <r>
    <d v="2023-08-26T00:00:00"/>
    <x v="2"/>
    <x v="10"/>
    <x v="3"/>
    <s v="FUN-260"/>
    <n v="38526.71"/>
    <n v="35444.57"/>
    <n v="-8.0000083059259389E-2"/>
    <n v="-3082.1399999999994"/>
    <x v="2"/>
    <s v="Investimento"/>
    <s v="Aguardando rentabilidade"/>
  </r>
  <r>
    <d v="2020-07-08T00:00:00"/>
    <x v="5"/>
    <x v="2"/>
    <x v="7"/>
    <s v="AÇÕ-659"/>
    <n v="5714.72"/>
    <n v="5295.83"/>
    <n v="-7.3300179186381889E-2"/>
    <n v="-418.89000000000033"/>
    <x v="2"/>
    <s v="Mercado"/>
    <s v="Aguardando rentabilidade"/>
  </r>
  <r>
    <d v="2020-01-07T00:00:00"/>
    <x v="5"/>
    <x v="0"/>
    <x v="7"/>
    <s v="AÇÕ-341"/>
    <n v="48431.43"/>
    <n v="49961.86"/>
    <n v="3.1599934174976876E-2"/>
    <n v="1530.4300000000003"/>
    <x v="0"/>
    <s v="Mercado"/>
    <s v="Aguardando rentabilidade"/>
  </r>
  <r>
    <d v="2022-02-11T00:00:00"/>
    <x v="0"/>
    <x v="1"/>
    <x v="0"/>
    <s v="REN-919"/>
    <n v="20717.36"/>
    <n v="24398.83"/>
    <n v="0.1776997648349018"/>
    <n v="3681.4700000000012"/>
    <x v="1"/>
    <s v="Banco"/>
    <s v="Dividendos Recebidos"/>
  </r>
  <r>
    <d v="2024-03-28T00:00:00"/>
    <x v="4"/>
    <x v="5"/>
    <x v="6"/>
    <s v="POU-122"/>
    <n v="37688.99"/>
    <n v="37112.35"/>
    <n v="-1.5299958953529915E-2"/>
    <n v="-576.63999999999942"/>
    <x v="0"/>
    <s v="Banco"/>
    <s v="Investimento de Longo Prazo"/>
  </r>
  <r>
    <d v="2025-01-15T00:00:00"/>
    <x v="3"/>
    <x v="0"/>
    <x v="5"/>
    <s v="ETF-200"/>
    <n v="8192.84"/>
    <n v="9814.2000000000007"/>
    <n v="0.19789962943252895"/>
    <n v="1621.3600000000006"/>
    <x v="1"/>
    <s v="Bolsa"/>
    <s v="Aplicação de Curto Prazo"/>
  </r>
  <r>
    <d v="2023-11-29T00:00:00"/>
    <x v="2"/>
    <x v="8"/>
    <x v="4"/>
    <s v="IMÓ-138"/>
    <n v="46521.41"/>
    <n v="44162.77"/>
    <n v="-5.0700097009097674E-2"/>
    <n v="-2358.6400000000067"/>
    <x v="2"/>
    <s v="Imobiliário"/>
    <s v="Aguardando rentabilidade"/>
  </r>
  <r>
    <d v="2021-06-10T00:00:00"/>
    <x v="1"/>
    <x v="7"/>
    <x v="2"/>
    <s v="CRI-946"/>
    <n v="37003.11"/>
    <n v="36999.410000000003"/>
    <n v="-9.9991595300964961E-5"/>
    <n v="-3.6999999999970896"/>
    <x v="0"/>
    <s v="Cripto"/>
    <s v="Aguardando rentabilidade"/>
  </r>
  <r>
    <d v="2025-05-15T00:00:00"/>
    <x v="3"/>
    <x v="4"/>
    <x v="7"/>
    <s v="AÇÕ-311"/>
    <n v="44627.11"/>
    <n v="45055.53"/>
    <n v="9.5999942635765171E-3"/>
    <n v="428.41999999999825"/>
    <x v="0"/>
    <s v="Mercado"/>
    <s v="Aguardando rentabilidade"/>
  </r>
  <r>
    <d v="2022-07-28T00:00:00"/>
    <x v="0"/>
    <x v="2"/>
    <x v="2"/>
    <s v="CRI-670"/>
    <n v="22445.47"/>
    <n v="24380.27"/>
    <n v="8.6200021652475936E-2"/>
    <n v="1934.7999999999993"/>
    <x v="2"/>
    <s v="Cripto"/>
    <s v="Rendimento estável"/>
  </r>
  <r>
    <d v="2020-08-16T00:00:00"/>
    <x v="5"/>
    <x v="10"/>
    <x v="0"/>
    <s v="REN-449"/>
    <n v="17599.52"/>
    <n v="19810.02"/>
    <n v="0.12560001636408266"/>
    <n v="2210.5"/>
    <x v="2"/>
    <s v="Banco"/>
    <s v="Rendimento estável"/>
  </r>
  <r>
    <d v="2022-09-16T00:00:00"/>
    <x v="0"/>
    <x v="3"/>
    <x v="6"/>
    <s v="POU-912"/>
    <n v="36458.730000000003"/>
    <n v="32976.92"/>
    <n v="-9.5500035245330947E-2"/>
    <n v="-3481.8100000000049"/>
    <x v="0"/>
    <s v="Banco"/>
    <s v="Investimento de Longo Prazo"/>
  </r>
  <r>
    <d v="2024-04-13T00:00:00"/>
    <x v="4"/>
    <x v="9"/>
    <x v="0"/>
    <s v="REN-661"/>
    <n v="981.48"/>
    <n v="908.56"/>
    <n v="-7.4295961201450947E-2"/>
    <n v="-72.920000000000073"/>
    <x v="0"/>
    <s v="Banco"/>
    <s v="Investimento de Longo Prazo"/>
  </r>
  <r>
    <d v="2023-07-19T00:00:00"/>
    <x v="2"/>
    <x v="2"/>
    <x v="2"/>
    <s v="CRI-708"/>
    <n v="41415.160000000003"/>
    <n v="46451.24"/>
    <n v="0.12159991655229617"/>
    <n v="5036.0799999999945"/>
    <x v="2"/>
    <s v="Cripto"/>
    <s v="Rendimento estável"/>
  </r>
  <r>
    <d v="2021-04-02T00:00:00"/>
    <x v="1"/>
    <x v="9"/>
    <x v="6"/>
    <s v="POU-741"/>
    <n v="18083.189999999999"/>
    <n v="20265.830000000002"/>
    <n v="0.12069994287512342"/>
    <n v="2182.6400000000031"/>
    <x v="2"/>
    <s v="Banco"/>
    <s v="Rendimento estável"/>
  </r>
  <r>
    <d v="2022-04-02T00:00:00"/>
    <x v="0"/>
    <x v="9"/>
    <x v="1"/>
    <s v="TES-837"/>
    <n v="39479.65"/>
    <n v="45022.59"/>
    <n v="0.14039992755761499"/>
    <n v="5542.9399999999951"/>
    <x v="2"/>
    <s v="Governo"/>
    <s v="Rendimento estável"/>
  </r>
  <r>
    <d v="2023-03-08T00:00:00"/>
    <x v="2"/>
    <x v="5"/>
    <x v="1"/>
    <s v="TES-892"/>
    <n v="9461.19"/>
    <n v="10480.16"/>
    <n v="0.10769998277172314"/>
    <n v="1018.9699999999993"/>
    <x v="2"/>
    <s v="Governo"/>
    <s v="Rendimento estável"/>
  </r>
  <r>
    <d v="2022-09-09T00:00:00"/>
    <x v="0"/>
    <x v="3"/>
    <x v="0"/>
    <s v="REN-522"/>
    <n v="46130.51"/>
    <n v="53239.22"/>
    <n v="0.15409996551089505"/>
    <n v="7108.7099999999991"/>
    <x v="1"/>
    <s v="Banco"/>
    <s v="Dividendos Recebidos"/>
  </r>
  <r>
    <d v="2024-07-06T00:00:00"/>
    <x v="4"/>
    <x v="2"/>
    <x v="6"/>
    <s v="POU-729"/>
    <n v="2523.2199999999998"/>
    <n v="2514.64"/>
    <n v="-3.4004169275766395E-3"/>
    <n v="-8.5799999999999272"/>
    <x v="0"/>
    <s v="Banco"/>
    <s v="Investimento de Longo Prazo"/>
  </r>
  <r>
    <d v="2021-10-18T00:00:00"/>
    <x v="1"/>
    <x v="6"/>
    <x v="7"/>
    <s v="AÇÕ-499"/>
    <n v="43262.67"/>
    <n v="47078.44"/>
    <n v="8.8200057925227546E-2"/>
    <n v="3815.7700000000041"/>
    <x v="2"/>
    <s v="Mercado"/>
    <s v="Rendimento estável"/>
  </r>
  <r>
    <d v="2025-01-25T00:00:00"/>
    <x v="3"/>
    <x v="0"/>
    <x v="4"/>
    <s v="IMÓ-962"/>
    <n v="23495.56"/>
    <n v="21970.7"/>
    <n v="-6.4899921517086651E-2"/>
    <n v="-1524.8600000000006"/>
    <x v="2"/>
    <s v="Imobiliário"/>
    <s v="Aguardando rentabilidade"/>
  </r>
  <r>
    <d v="2021-10-18T00:00:00"/>
    <x v="1"/>
    <x v="6"/>
    <x v="0"/>
    <s v="REN-468"/>
    <n v="14878.1"/>
    <n v="17234.79"/>
    <n v="0.15839993009860134"/>
    <n v="2356.6900000000005"/>
    <x v="1"/>
    <s v="Banco"/>
    <s v="Dividendos Recebidos"/>
  </r>
  <r>
    <d v="2025-09-07T00:00:00"/>
    <x v="3"/>
    <x v="3"/>
    <x v="4"/>
    <s v="IMÓ-603"/>
    <n v="7162.53"/>
    <n v="8207.5400000000009"/>
    <n v="0.14589956342242213"/>
    <n v="1045.0100000000011"/>
    <x v="2"/>
    <s v="Imobiliário"/>
    <s v="Rendimento estável"/>
  </r>
  <r>
    <d v="2024-11-03T00:00:00"/>
    <x v="4"/>
    <x v="8"/>
    <x v="5"/>
    <s v="ETF-764"/>
    <n v="42049.51"/>
    <n v="42625.59"/>
    <n v="1.3700040737692173E-2"/>
    <n v="576.07999999999447"/>
    <x v="0"/>
    <s v="Bolsa"/>
    <s v="Aguardando rentabilidade"/>
  </r>
  <r>
    <d v="2025-04-18T00:00:00"/>
    <x v="3"/>
    <x v="9"/>
    <x v="6"/>
    <s v="POU-727"/>
    <n v="25446.45"/>
    <n v="29528.06"/>
    <n v="0.16039997720703675"/>
    <n v="4081.6100000000006"/>
    <x v="1"/>
    <s v="Banco"/>
    <s v="Dividendos Recebidos"/>
  </r>
  <r>
    <d v="2023-03-04T00:00:00"/>
    <x v="2"/>
    <x v="5"/>
    <x v="0"/>
    <s v="REN-678"/>
    <n v="49957.4"/>
    <n v="58654.98"/>
    <n v="0.1740999331430379"/>
    <n v="8697.5800000000017"/>
    <x v="1"/>
    <s v="Banco"/>
    <s v="Dividendos Recebidos"/>
  </r>
  <r>
    <d v="2023-02-27T00:00:00"/>
    <x v="2"/>
    <x v="1"/>
    <x v="2"/>
    <s v="CRI-402"/>
    <n v="40243.96"/>
    <n v="43841.77"/>
    <n v="8.9399999403637159E-2"/>
    <n v="3597.8099999999977"/>
    <x v="2"/>
    <s v="Cripto"/>
    <s v="Rendimento estável"/>
  </r>
  <r>
    <d v="2022-09-17T00:00:00"/>
    <x v="0"/>
    <x v="3"/>
    <x v="1"/>
    <s v="TES-615"/>
    <n v="37483.4"/>
    <n v="38154.35"/>
    <n v="1.7899923699557594E-2"/>
    <n v="670.94999999999709"/>
    <x v="0"/>
    <s v="Governo"/>
    <s v="Investimento de Longo Prazo"/>
  </r>
  <r>
    <d v="2021-01-13T00:00:00"/>
    <x v="1"/>
    <x v="0"/>
    <x v="4"/>
    <s v="IMÓ-748"/>
    <n v="49297.279999999999"/>
    <n v="46408.46"/>
    <n v="-5.8599987666662336E-2"/>
    <n v="-2888.8199999999997"/>
    <x v="2"/>
    <s v="Imobiliário"/>
    <s v="Aguardando rentabilidade"/>
  </r>
  <r>
    <d v="2022-10-12T00:00:00"/>
    <x v="0"/>
    <x v="6"/>
    <x v="7"/>
    <s v="AÇÕ-220"/>
    <n v="38731.35"/>
    <n v="46117.42"/>
    <n v="0.19070004014835526"/>
    <n v="7386.07"/>
    <x v="1"/>
    <s v="Mercado"/>
    <s v="Aplicação de Curto Prazo"/>
  </r>
  <r>
    <d v="2022-08-28T00:00:00"/>
    <x v="0"/>
    <x v="10"/>
    <x v="2"/>
    <s v="CRI-958"/>
    <n v="35659.61"/>
    <n v="37257.160000000003"/>
    <n v="4.479998519333226E-2"/>
    <n v="1597.5500000000029"/>
    <x v="0"/>
    <s v="Cripto"/>
    <s v="Aguardando rentabilidade"/>
  </r>
  <r>
    <d v="2021-01-24T00:00:00"/>
    <x v="1"/>
    <x v="0"/>
    <x v="7"/>
    <s v="AÇÕ-785"/>
    <n v="16892.84"/>
    <n v="19605.830000000002"/>
    <n v="0.16059999384354565"/>
    <n v="2712.9900000000016"/>
    <x v="1"/>
    <s v="Mercado"/>
    <s v="Aplicação de Curto Prazo"/>
  </r>
  <r>
    <d v="2024-12-22T00:00:00"/>
    <x v="4"/>
    <x v="11"/>
    <x v="0"/>
    <s v="REN-804"/>
    <n v="36315.519999999997"/>
    <n v="40854.959999999999"/>
    <n v="0.12500000000000008"/>
    <n v="4539.4400000000023"/>
    <x v="2"/>
    <s v="Banco"/>
    <s v="Rendimento estável"/>
  </r>
  <r>
    <d v="2025-06-15T00:00:00"/>
    <x v="3"/>
    <x v="7"/>
    <x v="5"/>
    <s v="ETF-522"/>
    <n v="23598.91"/>
    <n v="28288.01"/>
    <n v="0.1986998552051768"/>
    <n v="4689.0999999999985"/>
    <x v="1"/>
    <s v="Bolsa"/>
    <s v="Aplicação de Curto Prazo"/>
  </r>
  <r>
    <d v="2020-06-27T00:00:00"/>
    <x v="5"/>
    <x v="7"/>
    <x v="4"/>
    <s v="IMÓ-852"/>
    <n v="44577.43"/>
    <n v="40739.31"/>
    <n v="-8.6100073512537678E-2"/>
    <n v="-3838.1200000000026"/>
    <x v="2"/>
    <s v="Imobiliário"/>
    <s v="Aguardando rentabilidade"/>
  </r>
  <r>
    <d v="2023-04-08T00:00:00"/>
    <x v="2"/>
    <x v="9"/>
    <x v="6"/>
    <s v="POU-588"/>
    <n v="27175.58"/>
    <n v="30770.91"/>
    <n v="0.13230002818707082"/>
    <n v="3595.3299999999981"/>
    <x v="2"/>
    <s v="Banco"/>
    <s v="Rendimento estável"/>
  </r>
  <r>
    <d v="2024-10-04T00:00:00"/>
    <x v="4"/>
    <x v="6"/>
    <x v="5"/>
    <s v="ETF-669"/>
    <n v="15489.24"/>
    <n v="15641.03"/>
    <n v="9.7997061185701086E-3"/>
    <n v="151.79000000000087"/>
    <x v="0"/>
    <s v="Bolsa"/>
    <s v="Aguardando rentabilidade"/>
  </r>
  <r>
    <d v="2025-09-04T00:00:00"/>
    <x v="3"/>
    <x v="3"/>
    <x v="4"/>
    <s v="IMÓ-641"/>
    <n v="18565.73"/>
    <n v="21085.1"/>
    <n v="0.13570002364571709"/>
    <n v="2519.369999999999"/>
    <x v="2"/>
    <s v="Imobiliário"/>
    <s v="Rendimento estável"/>
  </r>
  <r>
    <d v="2023-10-06T00:00:00"/>
    <x v="2"/>
    <x v="6"/>
    <x v="1"/>
    <s v="TES-400"/>
    <n v="3542.97"/>
    <n v="4248.0200000000004"/>
    <n v="0.19899970928345448"/>
    <n v="705.05000000000064"/>
    <x v="1"/>
    <s v="Governo"/>
    <s v="Dividendos Recebidos"/>
  </r>
  <r>
    <d v="2023-06-14T00:00:00"/>
    <x v="2"/>
    <x v="7"/>
    <x v="5"/>
    <s v="ETF-287"/>
    <n v="2471.39"/>
    <n v="2965.42"/>
    <n v="0.19989965161305995"/>
    <n v="494.0300000000002"/>
    <x v="1"/>
    <s v="Bolsa"/>
    <s v="Aplicação de Curto Prazo"/>
  </r>
  <r>
    <d v="2025-06-10T00:00:00"/>
    <x v="3"/>
    <x v="7"/>
    <x v="3"/>
    <s v="FUN-844"/>
    <n v="40475.56"/>
    <n v="39301.769999999997"/>
    <n v="-2.899996936422871E-2"/>
    <n v="-1173.7900000000009"/>
    <x v="0"/>
    <s v="Investimento"/>
    <s v="Aguardando rentabilidade"/>
  </r>
  <r>
    <d v="2022-08-05T00:00:00"/>
    <x v="0"/>
    <x v="10"/>
    <x v="4"/>
    <s v="IMÓ-733"/>
    <n v="49253.22"/>
    <n v="55094.65"/>
    <n v="0.11859996158626787"/>
    <n v="5841.43"/>
    <x v="2"/>
    <s v="Imobiliário"/>
    <s v="Rendimento estável"/>
  </r>
  <r>
    <d v="2023-01-04T00:00:00"/>
    <x v="2"/>
    <x v="0"/>
    <x v="2"/>
    <s v="CRI-523"/>
    <n v="14648.75"/>
    <n v="13490.03"/>
    <n v="-7.9100264527690034E-2"/>
    <n v="-1158.7199999999993"/>
    <x v="2"/>
    <s v="Cripto"/>
    <s v="Aguardando rentabilidade"/>
  </r>
  <r>
    <d v="2025-06-28T00:00:00"/>
    <x v="3"/>
    <x v="7"/>
    <x v="2"/>
    <s v="CRI-244"/>
    <n v="30985.38"/>
    <n v="28794.71"/>
    <n v="-7.0700117281117802E-2"/>
    <n v="-2190.6700000000019"/>
    <x v="2"/>
    <s v="Cripto"/>
    <s v="Aguardando rentabilidade"/>
  </r>
  <r>
    <d v="2025-07-29T00:00:00"/>
    <x v="3"/>
    <x v="2"/>
    <x v="5"/>
    <s v="ETF-771"/>
    <n v="12195.47"/>
    <n v="12290.59"/>
    <n v="7.7996173989195007E-3"/>
    <n v="95.1200000000008"/>
    <x v="0"/>
    <s v="Bolsa"/>
    <s v="Aguardando rentabilidade"/>
  </r>
  <r>
    <d v="2020-01-12T00:00:00"/>
    <x v="5"/>
    <x v="0"/>
    <x v="3"/>
    <s v="FUN-702"/>
    <n v="19650.09"/>
    <n v="21856.799999999999"/>
    <n v="0.11230024900649306"/>
    <n v="2206.7099999999991"/>
    <x v="2"/>
    <s v="Investimento"/>
    <s v="Rendimento estável"/>
  </r>
  <r>
    <d v="2024-07-15T00:00:00"/>
    <x v="4"/>
    <x v="2"/>
    <x v="4"/>
    <s v="IMÓ-178"/>
    <n v="42033.29"/>
    <n v="46156.76"/>
    <n v="9.8100101134124901E-2"/>
    <n v="4123.4700000000012"/>
    <x v="2"/>
    <s v="Imobiliário"/>
    <s v="Rendimento estável"/>
  </r>
  <r>
    <d v="2021-10-24T00:00:00"/>
    <x v="1"/>
    <x v="6"/>
    <x v="6"/>
    <s v="POU-522"/>
    <n v="4177.75"/>
    <n v="4817.78"/>
    <n v="0.1531996888277182"/>
    <n v="640.02999999999975"/>
    <x v="1"/>
    <s v="Banco"/>
    <s v="Dividendos Recebidos"/>
  </r>
  <r>
    <d v="2020-10-22T00:00:00"/>
    <x v="5"/>
    <x v="6"/>
    <x v="1"/>
    <s v="TES-388"/>
    <n v="1160.3499999999999"/>
    <n v="1172.8800000000001"/>
    <n v="1.0798465980092388E-2"/>
    <n v="12.5300000000002"/>
    <x v="0"/>
    <s v="Governo"/>
    <s v="Investimento de Longo Prazo"/>
  </r>
  <r>
    <d v="2023-02-06T00:00:00"/>
    <x v="2"/>
    <x v="1"/>
    <x v="6"/>
    <s v="POU-620"/>
    <n v="12326.4"/>
    <n v="13543.02"/>
    <n v="9.8700350467289782E-2"/>
    <n v="1216.6200000000008"/>
    <x v="2"/>
    <s v="Banco"/>
    <s v="Rendimento estável"/>
  </r>
  <r>
    <d v="2024-12-03T00:00:00"/>
    <x v="4"/>
    <x v="11"/>
    <x v="0"/>
    <s v="REN-541"/>
    <n v="15084.47"/>
    <n v="16935.330000000002"/>
    <n v="0.12269970373503361"/>
    <n v="1850.8600000000024"/>
    <x v="2"/>
    <s v="Banco"/>
    <s v="Rendimento estável"/>
  </r>
  <r>
    <d v="2020-10-21T00:00:00"/>
    <x v="5"/>
    <x v="6"/>
    <x v="6"/>
    <s v="POU-780"/>
    <n v="8191.87"/>
    <n v="8534.2900000000009"/>
    <n v="4.1799979736006673E-2"/>
    <n v="342.42000000000098"/>
    <x v="0"/>
    <s v="Banco"/>
    <s v="Investimento de Longo Prazo"/>
  </r>
  <r>
    <d v="2023-12-29T00:00:00"/>
    <x v="2"/>
    <x v="11"/>
    <x v="1"/>
    <s v="TES-402"/>
    <n v="49300.66"/>
    <n v="45637.62"/>
    <n v="-7.4300019512923365E-2"/>
    <n v="-3663.0400000000009"/>
    <x v="0"/>
    <s v="Governo"/>
    <s v="Investimento de Longo Prazo"/>
  </r>
  <r>
    <d v="2024-07-03T00:00:00"/>
    <x v="4"/>
    <x v="2"/>
    <x v="5"/>
    <s v="ETF-193"/>
    <n v="45761.98"/>
    <n v="52731.53"/>
    <n v="0.15230000974608168"/>
    <n v="6969.5499999999956"/>
    <x v="1"/>
    <s v="Bolsa"/>
    <s v="Aplicação de Curto Prazo"/>
  </r>
  <r>
    <d v="2022-07-01T00:00:00"/>
    <x v="0"/>
    <x v="2"/>
    <x v="3"/>
    <s v="FUN-975"/>
    <n v="29735.79"/>
    <n v="34068.29"/>
    <n v="0.14569984520337276"/>
    <n v="4332.5"/>
    <x v="2"/>
    <s v="Investimento"/>
    <s v="Rendimento estável"/>
  </r>
  <r>
    <d v="2022-05-22T00:00:00"/>
    <x v="0"/>
    <x v="4"/>
    <x v="6"/>
    <s v="POU-700"/>
    <n v="6738.04"/>
    <n v="6432.13"/>
    <n v="-4.5400442858754157E-2"/>
    <n v="-305.90999999999985"/>
    <x v="0"/>
    <s v="Banco"/>
    <s v="Investimento de Longo Prazo"/>
  </r>
  <r>
    <d v="2023-09-09T00:00:00"/>
    <x v="2"/>
    <x v="3"/>
    <x v="7"/>
    <s v="AÇÕ-708"/>
    <n v="46674.07"/>
    <n v="48279.66"/>
    <n v="3.4400042678943657E-2"/>
    <n v="1605.5900000000038"/>
    <x v="0"/>
    <s v="Mercado"/>
    <s v="Aguardando rentabilidade"/>
  </r>
  <r>
    <d v="2021-11-02T00:00:00"/>
    <x v="1"/>
    <x v="8"/>
    <x v="2"/>
    <s v="CRI-128"/>
    <n v="49025.34"/>
    <n v="57987.17"/>
    <n v="0.18279995610433303"/>
    <n v="8961.8300000000017"/>
    <x v="1"/>
    <s v="Cripto"/>
    <s v="Aplicação de Curto Prazo"/>
  </r>
  <r>
    <d v="2023-06-22T00:00:00"/>
    <x v="2"/>
    <x v="7"/>
    <x v="2"/>
    <s v="CRI-940"/>
    <n v="9221.4599999999991"/>
    <n v="10632.34"/>
    <n v="0.15299963346368159"/>
    <n v="1410.880000000001"/>
    <x v="1"/>
    <s v="Cripto"/>
    <s v="Aplicação de Curto Prazo"/>
  </r>
  <r>
    <d v="2024-03-12T00:00:00"/>
    <x v="4"/>
    <x v="5"/>
    <x v="3"/>
    <s v="FUN-251"/>
    <n v="13985.51"/>
    <n v="14385.5"/>
    <n v="2.8600315612373077E-2"/>
    <n v="399.98999999999978"/>
    <x v="0"/>
    <s v="Investimento"/>
    <s v="Aguardando rentabilidade"/>
  </r>
  <r>
    <d v="2023-06-28T00:00:00"/>
    <x v="2"/>
    <x v="7"/>
    <x v="0"/>
    <s v="REN-333"/>
    <n v="31004.11"/>
    <n v="35499.71"/>
    <n v="0.14500013062784251"/>
    <n v="4495.5999999999985"/>
    <x v="2"/>
    <s v="Banco"/>
    <s v="Rendimento estável"/>
  </r>
  <r>
    <d v="2020-06-13T00:00:00"/>
    <x v="5"/>
    <x v="7"/>
    <x v="3"/>
    <s v="FUN-905"/>
    <n v="24590.45"/>
    <n v="22704.36"/>
    <n v="-7.6700101055491063E-2"/>
    <n v="-1886.0900000000001"/>
    <x v="2"/>
    <s v="Investimento"/>
    <s v="Aguardando rentabilidade"/>
  </r>
  <r>
    <d v="2022-01-11T00:00:00"/>
    <x v="0"/>
    <x v="0"/>
    <x v="6"/>
    <s v="POU-757"/>
    <n v="46342.58"/>
    <n v="45114.5"/>
    <n v="-2.6500035172836767E-2"/>
    <n v="-1228.0800000000017"/>
    <x v="0"/>
    <s v="Banco"/>
    <s v="Investimento de Longo Prazo"/>
  </r>
  <r>
    <d v="2022-02-05T00:00:00"/>
    <x v="0"/>
    <x v="1"/>
    <x v="4"/>
    <s v="IMÓ-134"/>
    <n v="9788.51"/>
    <n v="10767.36"/>
    <n v="9.9999897839405619E-2"/>
    <n v="978.85000000000036"/>
    <x v="2"/>
    <s v="Imobiliário"/>
    <s v="Rendimento estável"/>
  </r>
  <r>
    <d v="2025-04-19T00:00:00"/>
    <x v="3"/>
    <x v="9"/>
    <x v="0"/>
    <s v="REN-316"/>
    <n v="40463.72"/>
    <n v="42118.69"/>
    <n v="4.0900095196388299E-2"/>
    <n v="1654.9700000000012"/>
    <x v="0"/>
    <s v="Banco"/>
    <s v="Investimento de Longo Prazo"/>
  </r>
  <r>
    <d v="2020-02-13T00:00:00"/>
    <x v="5"/>
    <x v="1"/>
    <x v="4"/>
    <s v="IMÓ-397"/>
    <n v="39379.47"/>
    <n v="46522.91"/>
    <n v="0.18140010518171021"/>
    <n v="7143.4400000000023"/>
    <x v="1"/>
    <s v="Imobiliário"/>
    <s v="Aplicação de Curto Prazo"/>
  </r>
  <r>
    <d v="2022-01-21T00:00:00"/>
    <x v="0"/>
    <x v="0"/>
    <x v="2"/>
    <s v="CRI-914"/>
    <n v="49570.99"/>
    <n v="56426.66"/>
    <n v="0.1383000420205448"/>
    <n v="6855.6700000000055"/>
    <x v="2"/>
    <s v="Cripto"/>
    <s v="Rendimento estável"/>
  </r>
  <r>
    <d v="2022-07-20T00:00:00"/>
    <x v="0"/>
    <x v="2"/>
    <x v="5"/>
    <s v="ETF-843"/>
    <n v="37515.26"/>
    <n v="44939.53"/>
    <n v="0.1979000012261676"/>
    <n v="7424.2699999999968"/>
    <x v="1"/>
    <s v="Bolsa"/>
    <s v="Aplicação de Curto Prazo"/>
  </r>
  <r>
    <d v="2020-11-06T00:00:00"/>
    <x v="5"/>
    <x v="8"/>
    <x v="2"/>
    <s v="CRI-443"/>
    <n v="21308.49"/>
    <n v="23665.21"/>
    <n v="0.11060004721122883"/>
    <n v="2356.7199999999975"/>
    <x v="2"/>
    <s v="Cripto"/>
    <s v="Rendimento estável"/>
  </r>
  <r>
    <d v="2020-03-16T00:00:00"/>
    <x v="5"/>
    <x v="5"/>
    <x v="6"/>
    <s v="POU-807"/>
    <n v="18703.580000000002"/>
    <n v="18307.060000000001"/>
    <n v="-2.1200219423233434E-2"/>
    <n v="-396.52000000000044"/>
    <x v="0"/>
    <s v="Banco"/>
    <s v="Investimento de Longo Prazo"/>
  </r>
  <r>
    <d v="2022-03-05T00:00:00"/>
    <x v="0"/>
    <x v="5"/>
    <x v="2"/>
    <s v="CRI-450"/>
    <n v="24415.97"/>
    <n v="26762.34"/>
    <n v="9.6099806806774365E-2"/>
    <n v="2346.369999999999"/>
    <x v="2"/>
    <s v="Cripto"/>
    <s v="Rendimento estável"/>
  </r>
  <r>
    <d v="2022-03-05T00:00:00"/>
    <x v="0"/>
    <x v="5"/>
    <x v="2"/>
    <s v="CRI-567"/>
    <n v="9813.2199999999993"/>
    <n v="10236.17"/>
    <n v="4.3100022214930547E-2"/>
    <n v="422.95000000000073"/>
    <x v="0"/>
    <s v="Cripto"/>
    <s v="Aguardando rentabilidade"/>
  </r>
  <r>
    <d v="2025-03-03T00:00:00"/>
    <x v="3"/>
    <x v="5"/>
    <x v="2"/>
    <s v="CRI-331"/>
    <n v="24535.67"/>
    <n v="23659.75"/>
    <n v="-3.5699860651859039E-2"/>
    <n v="-875.91999999999825"/>
    <x v="0"/>
    <s v="Cripto"/>
    <s v="Aguardando rentabilidade"/>
  </r>
  <r>
    <d v="2022-06-19T00:00:00"/>
    <x v="0"/>
    <x v="7"/>
    <x v="3"/>
    <s v="FUN-435"/>
    <n v="40976.080000000002"/>
    <n v="42295.51"/>
    <n v="3.220000546660394E-2"/>
    <n v="1319.4300000000003"/>
    <x v="0"/>
    <s v="Investimento"/>
    <s v="Aguardando rentabilidade"/>
  </r>
  <r>
    <d v="2024-05-31T00:00:00"/>
    <x v="4"/>
    <x v="4"/>
    <x v="4"/>
    <s v="IMÓ-192"/>
    <n v="46922.05"/>
    <n v="50215.98"/>
    <n v="7.0200044541958426E-2"/>
    <n v="3293.9300000000003"/>
    <x v="2"/>
    <s v="Imobiliário"/>
    <s v="Rendimento estável"/>
  </r>
  <r>
    <d v="2021-12-30T00:00:00"/>
    <x v="1"/>
    <x v="11"/>
    <x v="7"/>
    <s v="AÇÕ-795"/>
    <n v="8393.27"/>
    <n v="9131.8799999999992"/>
    <n v="8.800026688048862E-2"/>
    <n v="738.60999999999876"/>
    <x v="2"/>
    <s v="Mercado"/>
    <s v="Rendimento estável"/>
  </r>
  <r>
    <d v="2024-03-03T00:00:00"/>
    <x v="4"/>
    <x v="5"/>
    <x v="3"/>
    <s v="FUN-924"/>
    <n v="17977.18"/>
    <n v="18113.810000000001"/>
    <n v="7.6001909086965266E-3"/>
    <n v="136.63000000000102"/>
    <x v="0"/>
    <s v="Investimento"/>
    <s v="Aguardando rentabilidade"/>
  </r>
  <r>
    <d v="2024-04-03T00:00:00"/>
    <x v="4"/>
    <x v="9"/>
    <x v="4"/>
    <s v="IMÓ-415"/>
    <n v="49040.06"/>
    <n v="58754.9"/>
    <n v="0.19810008389059891"/>
    <n v="9714.8400000000038"/>
    <x v="1"/>
    <s v="Imobiliário"/>
    <s v="Aplicação de Curto Prazo"/>
  </r>
  <r>
    <d v="2021-01-07T00:00:00"/>
    <x v="1"/>
    <x v="0"/>
    <x v="5"/>
    <s v="ETF-968"/>
    <n v="1206.3"/>
    <n v="1364.81"/>
    <n v="0.13140180717897704"/>
    <n v="158.51"/>
    <x v="2"/>
    <s v="Bolsa"/>
    <s v="Rendimento estável"/>
  </r>
  <r>
    <d v="2021-09-13T00:00:00"/>
    <x v="1"/>
    <x v="3"/>
    <x v="3"/>
    <s v="FUN-414"/>
    <n v="30137.200000000001"/>
    <n v="34473.94"/>
    <n v="0.14389989780072474"/>
    <n v="4336.7400000000016"/>
    <x v="2"/>
    <s v="Investimento"/>
    <s v="Rendimento estável"/>
  </r>
  <r>
    <d v="2021-05-04T00:00:00"/>
    <x v="1"/>
    <x v="4"/>
    <x v="2"/>
    <s v="CRI-289"/>
    <n v="35821.53"/>
    <n v="34592.85"/>
    <n v="-3.4300042460497927E-2"/>
    <n v="-1228.6800000000003"/>
    <x v="0"/>
    <s v="Cripto"/>
    <s v="Aguardando rentabilidade"/>
  </r>
  <r>
    <d v="2020-10-03T00:00:00"/>
    <x v="5"/>
    <x v="6"/>
    <x v="4"/>
    <s v="IMÓ-392"/>
    <n v="39022.57"/>
    <n v="39194.269999999997"/>
    <n v="4.4000177333270744E-3"/>
    <n v="171.69999999999709"/>
    <x v="0"/>
    <s v="Imobiliário"/>
    <s v="Aguardando rentabilidade"/>
  </r>
  <r>
    <d v="2022-11-17T00:00:00"/>
    <x v="0"/>
    <x v="8"/>
    <x v="4"/>
    <s v="IMÓ-100"/>
    <n v="17601.07"/>
    <n v="18136.14"/>
    <n v="3.0399856372368254E-2"/>
    <n v="535.06999999999971"/>
    <x v="0"/>
    <s v="Imobiliário"/>
    <s v="Aguardando rentabilidade"/>
  </r>
  <r>
    <d v="2025-02-21T00:00:00"/>
    <x v="3"/>
    <x v="1"/>
    <x v="1"/>
    <s v="TES-757"/>
    <n v="39025.620000000003"/>
    <n v="43431.61"/>
    <n v="0.11289993599076703"/>
    <n v="4405.989999999998"/>
    <x v="2"/>
    <s v="Governo"/>
    <s v="Rendimento estável"/>
  </r>
  <r>
    <d v="2020-03-14T00:00:00"/>
    <x v="5"/>
    <x v="5"/>
    <x v="0"/>
    <s v="REN-345"/>
    <n v="8318.6200000000008"/>
    <n v="8312.7999999999993"/>
    <n v="-6.9963527604356582E-4"/>
    <n v="-5.820000000001528"/>
    <x v="0"/>
    <s v="Banco"/>
    <s v="Investimento de Longo Prazo"/>
  </r>
  <r>
    <d v="2025-01-09T00:00:00"/>
    <x v="3"/>
    <x v="0"/>
    <x v="0"/>
    <s v="REN-446"/>
    <n v="45955.94"/>
    <n v="53152.639999999999"/>
    <n v="0.15659999556096549"/>
    <n v="7196.6999999999971"/>
    <x v="1"/>
    <s v="Banco"/>
    <s v="Dividendos Recebidos"/>
  </r>
  <r>
    <d v="2022-05-26T00:00:00"/>
    <x v="0"/>
    <x v="4"/>
    <x v="4"/>
    <s v="IMÓ-678"/>
    <n v="16832.669999999998"/>
    <n v="19169.04"/>
    <n v="0.13879972695953779"/>
    <n v="2336.3700000000026"/>
    <x v="2"/>
    <s v="Imobiliário"/>
    <s v="Rendimento estável"/>
  </r>
  <r>
    <d v="2023-02-04T00:00:00"/>
    <x v="2"/>
    <x v="1"/>
    <x v="6"/>
    <s v="POU-153"/>
    <n v="16122.21"/>
    <n v="18651.78"/>
    <n v="0.15689970543740592"/>
    <n v="2529.5699999999997"/>
    <x v="1"/>
    <s v="Banco"/>
    <s v="Dividendos Recebidos"/>
  </r>
  <r>
    <d v="2023-04-17T00:00:00"/>
    <x v="2"/>
    <x v="9"/>
    <x v="6"/>
    <s v="POU-268"/>
    <n v="32026.82"/>
    <n v="29618.400000000001"/>
    <n v="-7.5200097917932474E-2"/>
    <n v="-2408.4199999999983"/>
    <x v="0"/>
    <s v="Banco"/>
    <s v="Investimento de Longo Prazo"/>
  </r>
  <r>
    <d v="2021-04-14T00:00:00"/>
    <x v="1"/>
    <x v="9"/>
    <x v="1"/>
    <s v="TES-595"/>
    <n v="45528.29"/>
    <n v="50058.35"/>
    <n v="9.9499893363005673E-2"/>
    <n v="4530.0599999999977"/>
    <x v="2"/>
    <s v="Governo"/>
    <s v="Rendimento estável"/>
  </r>
  <r>
    <d v="2024-04-28T00:00:00"/>
    <x v="4"/>
    <x v="9"/>
    <x v="4"/>
    <s v="IMÓ-710"/>
    <n v="3791.5"/>
    <n v="4065.63"/>
    <n v="7.2301200052749606E-2"/>
    <n v="274.13000000000011"/>
    <x v="2"/>
    <s v="Imobiliário"/>
    <s v="Rendimento estável"/>
  </r>
  <r>
    <d v="2022-03-30T00:00:00"/>
    <x v="0"/>
    <x v="5"/>
    <x v="6"/>
    <s v="POU-742"/>
    <n v="33718.42"/>
    <n v="38088.33"/>
    <n v="0.12960008209162838"/>
    <n v="4369.9100000000035"/>
    <x v="2"/>
    <s v="Banco"/>
    <s v="Rendimento estável"/>
  </r>
  <r>
    <d v="2021-08-02T00:00:00"/>
    <x v="1"/>
    <x v="10"/>
    <x v="5"/>
    <s v="ETF-200"/>
    <n v="16279.17"/>
    <n v="17633.599999999999"/>
    <n v="8.3200187724558339E-2"/>
    <n v="1354.4299999999985"/>
    <x v="2"/>
    <s v="Bolsa"/>
    <s v="Rendimento estável"/>
  </r>
  <r>
    <d v="2022-09-20T00:00:00"/>
    <x v="0"/>
    <x v="3"/>
    <x v="6"/>
    <s v="POU-970"/>
    <n v="27244.639999999999"/>
    <n v="28808.48"/>
    <n v="5.7399914258364222E-2"/>
    <n v="1563.8400000000001"/>
    <x v="0"/>
    <s v="Banco"/>
    <s v="Investimento de Longo Prazo"/>
  </r>
  <r>
    <d v="2025-05-18T00:00:00"/>
    <x v="3"/>
    <x v="4"/>
    <x v="2"/>
    <s v="CRI-924"/>
    <n v="21416.22"/>
    <n v="21600.400000000001"/>
    <n v="8.6000237203390836E-3"/>
    <n v="184.18000000000029"/>
    <x v="0"/>
    <s v="Cripto"/>
    <s v="Aguardando rentabilidade"/>
  </r>
  <r>
    <d v="2022-08-20T00:00:00"/>
    <x v="0"/>
    <x v="10"/>
    <x v="0"/>
    <s v="REN-453"/>
    <n v="17143.8"/>
    <n v="20039.39"/>
    <n v="0.1689001271596729"/>
    <n v="2895.59"/>
    <x v="1"/>
    <s v="Banco"/>
    <s v="Dividendos Recebidos"/>
  </r>
  <r>
    <d v="2020-12-29T00:00:00"/>
    <x v="5"/>
    <x v="11"/>
    <x v="4"/>
    <s v="IMÓ-831"/>
    <n v="17154.47"/>
    <n v="15939.93"/>
    <n v="-7.0800205427506702E-2"/>
    <n v="-1214.5400000000009"/>
    <x v="2"/>
    <s v="Imobiliário"/>
    <s v="Aguardando rentabilidade"/>
  </r>
  <r>
    <d v="2024-05-14T00:00:00"/>
    <x v="4"/>
    <x v="4"/>
    <x v="1"/>
    <s v="TES-857"/>
    <n v="45673.440000000002"/>
    <n v="44796.51"/>
    <n v="-1.9199998949060992E-2"/>
    <n v="-876.93000000000029"/>
    <x v="0"/>
    <s v="Governo"/>
    <s v="Investimento de Longo Prazo"/>
  </r>
  <r>
    <d v="2023-12-12T00:00:00"/>
    <x v="2"/>
    <x v="11"/>
    <x v="7"/>
    <s v="AÇÕ-632"/>
    <n v="19763.54"/>
    <n v="19619.27"/>
    <n v="-7.2998056016280698E-3"/>
    <n v="-144.27000000000044"/>
    <x v="0"/>
    <s v="Mercado"/>
    <s v="Aguardando rentabilidade"/>
  </r>
  <r>
    <d v="2025-09-10T00:00:00"/>
    <x v="3"/>
    <x v="3"/>
    <x v="3"/>
    <s v="FUN-716"/>
    <n v="35450.33"/>
    <n v="37109.410000000003"/>
    <n v="4.680012851784459E-2"/>
    <n v="1659.0800000000017"/>
    <x v="0"/>
    <s v="Investimento"/>
    <s v="Aguardando rentabilidade"/>
  </r>
  <r>
    <d v="2025-05-31T00:00:00"/>
    <x v="3"/>
    <x v="4"/>
    <x v="2"/>
    <s v="CRI-899"/>
    <n v="40556.26"/>
    <n v="37486.15"/>
    <n v="-7.5700027566644471E-2"/>
    <n v="-3070.1100000000006"/>
    <x v="2"/>
    <s v="Cripto"/>
    <s v="Aguardando rentabilidade"/>
  </r>
  <r>
    <d v="2022-05-29T00:00:00"/>
    <x v="0"/>
    <x v="4"/>
    <x v="3"/>
    <s v="FUN-512"/>
    <n v="49063.68"/>
    <n v="47694.8"/>
    <n v="-2.7900067830215699E-2"/>
    <n v="-1368.8799999999974"/>
    <x v="0"/>
    <s v="Investimento"/>
    <s v="Aguardando rentabilidade"/>
  </r>
  <r>
    <d v="2021-06-05T00:00:00"/>
    <x v="1"/>
    <x v="7"/>
    <x v="7"/>
    <s v="AÇÕ-487"/>
    <n v="46269.13"/>
    <n v="53218.75"/>
    <n v="0.15019992811621924"/>
    <n v="6949.6200000000026"/>
    <x v="1"/>
    <s v="Mercado"/>
    <s v="Aplicação de Curto Prazo"/>
  </r>
  <r>
    <d v="2021-10-28T00:00:00"/>
    <x v="1"/>
    <x v="6"/>
    <x v="7"/>
    <s v="AÇÕ-416"/>
    <n v="37156.720000000001"/>
    <n v="41578.370000000003"/>
    <n v="0.11900000861217032"/>
    <n v="4421.6500000000015"/>
    <x v="2"/>
    <s v="Mercado"/>
    <s v="Rendimento estável"/>
  </r>
  <r>
    <d v="2021-06-09T00:00:00"/>
    <x v="1"/>
    <x v="7"/>
    <x v="6"/>
    <s v="POU-920"/>
    <n v="23468.19"/>
    <n v="24186.32"/>
    <n v="3.0600144280406843E-2"/>
    <n v="718.13000000000102"/>
    <x v="0"/>
    <s v="Banco"/>
    <s v="Investimento de Longo Prazo"/>
  </r>
  <r>
    <d v="2024-06-24T00:00:00"/>
    <x v="4"/>
    <x v="7"/>
    <x v="6"/>
    <s v="POU-192"/>
    <n v="3320.37"/>
    <n v="3489.38"/>
    <n v="5.0900953809364685E-2"/>
    <n v="169.01000000000022"/>
    <x v="0"/>
    <s v="Banco"/>
    <s v="Investimento de Longo Prazo"/>
  </r>
  <r>
    <d v="2023-11-13T00:00:00"/>
    <x v="2"/>
    <x v="8"/>
    <x v="0"/>
    <s v="REN-528"/>
    <n v="8911.15"/>
    <n v="10675.56"/>
    <n v="0.19800025810361177"/>
    <n v="1764.4099999999999"/>
    <x v="1"/>
    <s v="Banco"/>
    <s v="Dividendos Recebidos"/>
  </r>
  <r>
    <d v="2020-09-30T00:00:00"/>
    <x v="5"/>
    <x v="3"/>
    <x v="6"/>
    <s v="POU-551"/>
    <n v="44214.85"/>
    <n v="45872.91"/>
    <n v="3.7500070677611817E-2"/>
    <n v="1658.0600000000049"/>
    <x v="0"/>
    <s v="Banco"/>
    <s v="Investimento de Longo Prazo"/>
  </r>
  <r>
    <d v="2023-12-13T00:00:00"/>
    <x v="2"/>
    <x v="11"/>
    <x v="4"/>
    <s v="IMÓ-314"/>
    <n v="30718.16"/>
    <n v="31114.42"/>
    <n v="1.289986118960245E-2"/>
    <n v="396.2599999999984"/>
    <x v="0"/>
    <s v="Imobiliário"/>
    <s v="Aguardando rentabilidade"/>
  </r>
  <r>
    <d v="2022-02-12T00:00:00"/>
    <x v="0"/>
    <x v="1"/>
    <x v="1"/>
    <s v="TES-807"/>
    <n v="23284.61"/>
    <n v="23331.18"/>
    <n v="2.0000334985211137E-3"/>
    <n v="46.569999999999709"/>
    <x v="0"/>
    <s v="Governo"/>
    <s v="Investimento de Longo Prazo"/>
  </r>
  <r>
    <d v="2025-03-15T00:00:00"/>
    <x v="3"/>
    <x v="5"/>
    <x v="3"/>
    <s v="FUN-559"/>
    <n v="42318.95"/>
    <n v="38552.559999999998"/>
    <n v="-8.9000081523761806E-2"/>
    <n v="-3766.3899999999994"/>
    <x v="2"/>
    <s v="Investimento"/>
    <s v="Aguardando rentabilidade"/>
  </r>
  <r>
    <d v="2020-04-10T00:00:00"/>
    <x v="5"/>
    <x v="9"/>
    <x v="7"/>
    <s v="AÇÕ-375"/>
    <n v="47132.27"/>
    <n v="51176.22"/>
    <n v="8.5800026181637429E-2"/>
    <n v="4043.9500000000044"/>
    <x v="2"/>
    <s v="Mercado"/>
    <s v="Rendimento estável"/>
  </r>
  <r>
    <d v="2021-10-31T00:00:00"/>
    <x v="1"/>
    <x v="6"/>
    <x v="6"/>
    <s v="POU-413"/>
    <n v="32521.05"/>
    <n v="30485.23"/>
    <n v="-6.2600069800944305E-2"/>
    <n v="-2035.8199999999997"/>
    <x v="0"/>
    <s v="Banco"/>
    <s v="Investimento de Longo Prazo"/>
  </r>
  <r>
    <d v="2023-01-13T00:00:00"/>
    <x v="2"/>
    <x v="0"/>
    <x v="0"/>
    <s v="REN-787"/>
    <n v="27868.65"/>
    <n v="27517.51"/>
    <n v="-1.2599820945758157E-2"/>
    <n v="-351.14000000000306"/>
    <x v="0"/>
    <s v="Banco"/>
    <s v="Investimento de Longo Prazo"/>
  </r>
  <r>
    <d v="2024-11-28T00:00:00"/>
    <x v="4"/>
    <x v="8"/>
    <x v="2"/>
    <s v="CRI-531"/>
    <n v="28495.88"/>
    <n v="27988.65"/>
    <n v="-1.7800117069555303E-2"/>
    <n v="-507.22999999999956"/>
    <x v="0"/>
    <s v="Cripto"/>
    <s v="Aguardando rentabilidade"/>
  </r>
  <r>
    <d v="2021-03-27T00:00:00"/>
    <x v="1"/>
    <x v="5"/>
    <x v="2"/>
    <s v="CRI-334"/>
    <n v="44623.09"/>
    <n v="49326.36"/>
    <n v="0.10539991739702483"/>
    <n v="4703.2700000000041"/>
    <x v="2"/>
    <s v="Cripto"/>
    <s v="Rendimento estável"/>
  </r>
  <r>
    <d v="2025-09-14T00:00:00"/>
    <x v="3"/>
    <x v="3"/>
    <x v="2"/>
    <s v="CRI-921"/>
    <n v="41678.39"/>
    <n v="48384.44"/>
    <n v="0.1608999291959215"/>
    <n v="6706.0500000000029"/>
    <x v="1"/>
    <s v="Cripto"/>
    <s v="Aplicação de Curto Prazo"/>
  </r>
  <r>
    <d v="2021-01-23T00:00:00"/>
    <x v="1"/>
    <x v="0"/>
    <x v="1"/>
    <s v="TES-799"/>
    <n v="33406.720000000001"/>
    <n v="35852.089999999997"/>
    <n v="7.3199943005478996E-2"/>
    <n v="2445.3699999999953"/>
    <x v="2"/>
    <s v="Governo"/>
    <s v="Rendimento estável"/>
  </r>
  <r>
    <d v="2024-08-26T00:00:00"/>
    <x v="4"/>
    <x v="10"/>
    <x v="5"/>
    <s v="ETF-658"/>
    <n v="5315.67"/>
    <n v="5808.96"/>
    <n v="9.2799214398184976E-2"/>
    <n v="493.28999999999996"/>
    <x v="2"/>
    <s v="Bolsa"/>
    <s v="Rendimento estável"/>
  </r>
  <r>
    <d v="2022-09-24T00:00:00"/>
    <x v="0"/>
    <x v="3"/>
    <x v="3"/>
    <s v="FUN-770"/>
    <n v="8799.7199999999993"/>
    <n v="8089.58"/>
    <n v="-8.0700295009386608E-2"/>
    <n v="-710.13999999999942"/>
    <x v="2"/>
    <s v="Investimento"/>
    <s v="Aguardando rentabilidade"/>
  </r>
  <r>
    <d v="2021-04-28T00:00:00"/>
    <x v="1"/>
    <x v="9"/>
    <x v="0"/>
    <s v="REN-357"/>
    <n v="8463.11"/>
    <n v="8053.5"/>
    <n v="-4.8399465444736105E-2"/>
    <n v="-409.61000000000058"/>
    <x v="0"/>
    <s v="Banco"/>
    <s v="Investimento de Longo Prazo"/>
  </r>
  <r>
    <d v="2023-08-23T00:00:00"/>
    <x v="2"/>
    <x v="10"/>
    <x v="1"/>
    <s v="TES-301"/>
    <n v="4253.97"/>
    <n v="4501.13"/>
    <n v="5.8101020928685403E-2"/>
    <n v="247.15999999999985"/>
    <x v="0"/>
    <s v="Governo"/>
    <s v="Investimento de Longo Prazo"/>
  </r>
  <r>
    <d v="2022-11-07T00:00:00"/>
    <x v="0"/>
    <x v="8"/>
    <x v="1"/>
    <s v="TES-883"/>
    <n v="28235.64"/>
    <n v="29204.12"/>
    <n v="3.4299913159397115E-2"/>
    <n v="968.47999999999956"/>
    <x v="0"/>
    <s v="Governo"/>
    <s v="Investimento de Longo Prazo"/>
  </r>
  <r>
    <d v="2023-10-29T00:00:00"/>
    <x v="2"/>
    <x v="6"/>
    <x v="6"/>
    <s v="POU-978"/>
    <n v="18467.11"/>
    <n v="19841.060000000001"/>
    <n v="7.4399838415431574E-2"/>
    <n v="1373.9500000000007"/>
    <x v="2"/>
    <s v="Banco"/>
    <s v="Rendimento estável"/>
  </r>
  <r>
    <d v="2024-09-18T00:00:00"/>
    <x v="4"/>
    <x v="3"/>
    <x v="7"/>
    <s v="AÇÕ-862"/>
    <n v="8642.76"/>
    <n v="8586.58"/>
    <n v="-6.5002383497864439E-3"/>
    <n v="-56.180000000000291"/>
    <x v="0"/>
    <s v="Mercado"/>
    <s v="Aguardando rentabilidade"/>
  </r>
  <r>
    <d v="2022-07-16T00:00:00"/>
    <x v="0"/>
    <x v="2"/>
    <x v="6"/>
    <s v="POU-327"/>
    <n v="37980.589999999997"/>
    <n v="34418.01"/>
    <n v="-9.3800017324638579E-2"/>
    <n v="-3562.5799999999945"/>
    <x v="0"/>
    <s v="Banco"/>
    <s v="Investimento de Longo Prazo"/>
  </r>
  <r>
    <d v="2021-07-04T00:00:00"/>
    <x v="1"/>
    <x v="2"/>
    <x v="4"/>
    <s v="IMÓ-268"/>
    <n v="19390.5"/>
    <n v="21732.87"/>
    <n v="0.12079987622804976"/>
    <n v="2342.369999999999"/>
    <x v="2"/>
    <s v="Imobiliário"/>
    <s v="Rendimento estável"/>
  </r>
  <r>
    <d v="2021-07-17T00:00:00"/>
    <x v="1"/>
    <x v="2"/>
    <x v="3"/>
    <s v="FUN-775"/>
    <n v="22609.41"/>
    <n v="25480.81"/>
    <n v="0.1270002180508028"/>
    <n v="2871.4000000000015"/>
    <x v="2"/>
    <s v="Investimento"/>
    <s v="Rendimento estável"/>
  </r>
  <r>
    <d v="2025-01-21T00:00:00"/>
    <x v="3"/>
    <x v="0"/>
    <x v="3"/>
    <s v="FUN-887"/>
    <n v="10010.86"/>
    <n v="11288.25"/>
    <n v="0.12760042593743187"/>
    <n v="1277.3899999999994"/>
    <x v="2"/>
    <s v="Investimento"/>
    <s v="Rendimento estável"/>
  </r>
  <r>
    <d v="2022-07-19T00:00:00"/>
    <x v="0"/>
    <x v="2"/>
    <x v="7"/>
    <s v="AÇÕ-850"/>
    <n v="29387.75"/>
    <n v="33898.769999999997"/>
    <n v="0.15350001276041877"/>
    <n v="4511.0199999999968"/>
    <x v="1"/>
    <s v="Mercado"/>
    <s v="Aplicação de Curto Prazo"/>
  </r>
  <r>
    <d v="2020-11-07T00:00:00"/>
    <x v="5"/>
    <x v="8"/>
    <x v="6"/>
    <s v="POU-223"/>
    <n v="44367.12"/>
    <n v="52992.09"/>
    <n v="0.19440004219340795"/>
    <n v="8624.9699999999939"/>
    <x v="1"/>
    <s v="Banco"/>
    <s v="Dividendos Recebidos"/>
  </r>
  <r>
    <d v="2023-08-24T00:00:00"/>
    <x v="2"/>
    <x v="10"/>
    <x v="6"/>
    <s v="POU-402"/>
    <n v="33411.22"/>
    <n v="37510.78"/>
    <n v="0.12270009894879617"/>
    <n v="4099.5599999999977"/>
    <x v="2"/>
    <s v="Banco"/>
    <s v="Rendimento estável"/>
  </r>
  <r>
    <d v="2023-11-12T00:00:00"/>
    <x v="2"/>
    <x v="8"/>
    <x v="4"/>
    <s v="IMÓ-208"/>
    <n v="11469.52"/>
    <n v="11364"/>
    <n v="-9.2000362700444677E-3"/>
    <n v="-105.52000000000044"/>
    <x v="0"/>
    <s v="Imobiliário"/>
    <s v="Aguardando rentabilidade"/>
  </r>
  <r>
    <d v="2022-06-07T00:00:00"/>
    <x v="0"/>
    <x v="7"/>
    <x v="2"/>
    <s v="CRI-268"/>
    <n v="37585.89"/>
    <n v="44806.14"/>
    <n v="0.19210001412764205"/>
    <n v="7220.25"/>
    <x v="1"/>
    <s v="Cripto"/>
    <s v="Aplicação de Curto Prazo"/>
  </r>
  <r>
    <d v="2021-09-06T00:00:00"/>
    <x v="1"/>
    <x v="3"/>
    <x v="1"/>
    <s v="TES-111"/>
    <n v="47147.23"/>
    <n v="56114.63"/>
    <n v="0.19019993327285598"/>
    <n v="8967.3999999999942"/>
    <x v="1"/>
    <s v="Governo"/>
    <s v="Dividendos Recebidos"/>
  </r>
  <r>
    <d v="2025-04-15T00:00:00"/>
    <x v="3"/>
    <x v="9"/>
    <x v="7"/>
    <s v="AÇÕ-119"/>
    <n v="22523.05"/>
    <n v="23887.95"/>
    <n v="6.0600140744703823E-2"/>
    <n v="1364.9000000000015"/>
    <x v="0"/>
    <s v="Mercado"/>
    <s v="Aguardando rentabilidade"/>
  </r>
  <r>
    <d v="2022-02-18T00:00:00"/>
    <x v="0"/>
    <x v="1"/>
    <x v="2"/>
    <s v="CRI-306"/>
    <n v="24531.7"/>
    <n v="24816.27"/>
    <n v="1.1600092940970242E-2"/>
    <n v="284.56999999999971"/>
    <x v="0"/>
    <s v="Cripto"/>
    <s v="Aguardando rentabilidade"/>
  </r>
  <r>
    <d v="2021-01-20T00:00:00"/>
    <x v="1"/>
    <x v="0"/>
    <x v="3"/>
    <s v="FUN-802"/>
    <n v="43535.91"/>
    <n v="44106.23"/>
    <n v="1.3099990329821971E-2"/>
    <n v="570.31999999999971"/>
    <x v="0"/>
    <s v="Investimento"/>
    <s v="Aguardando rentabilidade"/>
  </r>
  <r>
    <d v="2021-11-22T00:00:00"/>
    <x v="1"/>
    <x v="8"/>
    <x v="6"/>
    <s v="POU-561"/>
    <n v="18156.79"/>
    <n v="18870.349999999999"/>
    <n v="3.9299898274970282E-2"/>
    <n v="713.55999999999767"/>
    <x v="0"/>
    <s v="Banco"/>
    <s v="Investimento de Longo Prazo"/>
  </r>
  <r>
    <d v="2023-10-05T00:00:00"/>
    <x v="2"/>
    <x v="6"/>
    <x v="2"/>
    <s v="CRI-222"/>
    <n v="48363.62"/>
    <n v="47942.86"/>
    <n v="-8.6999277556146955E-3"/>
    <n v="-420.76000000000204"/>
    <x v="0"/>
    <s v="Cripto"/>
    <s v="Aguardando rentabilidade"/>
  </r>
  <r>
    <d v="2020-12-27T00:00:00"/>
    <x v="5"/>
    <x v="11"/>
    <x v="4"/>
    <s v="IMÓ-620"/>
    <n v="17037.78"/>
    <n v="16944.07"/>
    <n v="-5.5001297117346941E-3"/>
    <n v="-93.709999999999127"/>
    <x v="0"/>
    <s v="Imobiliário"/>
    <s v="Aguardando rentabilidade"/>
  </r>
  <r>
    <d v="2024-03-11T00:00:00"/>
    <x v="4"/>
    <x v="5"/>
    <x v="6"/>
    <s v="POU-342"/>
    <n v="11313.63"/>
    <n v="11504.83"/>
    <n v="1.6899969329030623E-2"/>
    <n v="191.20000000000073"/>
    <x v="0"/>
    <s v="Banco"/>
    <s v="Investimento de Longo Prazo"/>
  </r>
  <r>
    <d v="2024-07-15T00:00:00"/>
    <x v="4"/>
    <x v="2"/>
    <x v="7"/>
    <s v="AÇÕ-341"/>
    <n v="16495.8"/>
    <n v="18605.61"/>
    <n v="0.12789982904739397"/>
    <n v="2109.8100000000013"/>
    <x v="2"/>
    <s v="Mercado"/>
    <s v="Rendimento estável"/>
  </r>
  <r>
    <d v="2025-01-31T00:00:00"/>
    <x v="3"/>
    <x v="0"/>
    <x v="3"/>
    <s v="FUN-391"/>
    <n v="47933.45"/>
    <n v="51768.13"/>
    <n v="8.000008344903195E-2"/>
    <n v="3834.6800000000003"/>
    <x v="2"/>
    <s v="Investimento"/>
    <s v="Rendimento estável"/>
  </r>
  <r>
    <d v="2023-06-19T00:00:00"/>
    <x v="2"/>
    <x v="7"/>
    <x v="7"/>
    <s v="AÇÕ-349"/>
    <n v="16751.75"/>
    <n v="19887.68"/>
    <n v="0.18720014326861376"/>
    <n v="3135.9300000000003"/>
    <x v="1"/>
    <s v="Mercado"/>
    <s v="Aplicação de Curto Prazo"/>
  </r>
  <r>
    <d v="2020-06-30T00:00:00"/>
    <x v="5"/>
    <x v="7"/>
    <x v="3"/>
    <s v="FUN-714"/>
    <n v="32903.49"/>
    <n v="36654.49"/>
    <n v="0.11400006503869348"/>
    <n v="3751"/>
    <x v="2"/>
    <s v="Investimento"/>
    <s v="Rendimento estável"/>
  </r>
  <r>
    <d v="2021-04-14T00:00:00"/>
    <x v="1"/>
    <x v="9"/>
    <x v="6"/>
    <s v="POU-662"/>
    <n v="12874.92"/>
    <n v="12507.98"/>
    <n v="-2.8500371264442846E-2"/>
    <n v="-366.94000000000051"/>
    <x v="0"/>
    <s v="Banco"/>
    <s v="Investimento de Longo Prazo"/>
  </r>
  <r>
    <d v="2023-04-25T00:00:00"/>
    <x v="2"/>
    <x v="9"/>
    <x v="0"/>
    <s v="REN-717"/>
    <n v="16735.560000000001"/>
    <n v="19918.66"/>
    <n v="0.19019979014744642"/>
    <n v="3183.0999999999985"/>
    <x v="1"/>
    <s v="Banco"/>
    <s v="Dividendos Recebidos"/>
  </r>
  <r>
    <d v="2023-12-22T00:00:00"/>
    <x v="2"/>
    <x v="11"/>
    <x v="6"/>
    <s v="POU-270"/>
    <n v="34906.870000000003"/>
    <n v="36648.720000000001"/>
    <n v="4.9899919414143935E-2"/>
    <n v="1741.8499999999985"/>
    <x v="0"/>
    <s v="Banco"/>
    <s v="Investimento de Longo Prazo"/>
  </r>
  <r>
    <d v="2022-05-01T00:00:00"/>
    <x v="0"/>
    <x v="4"/>
    <x v="2"/>
    <s v="CRI-702"/>
    <n v="3694.52"/>
    <n v="3361.27"/>
    <n v="-9.0201162803287036E-2"/>
    <n v="-333.25"/>
    <x v="2"/>
    <s v="Cripto"/>
    <s v="Aguardando rentabilidade"/>
  </r>
  <r>
    <d v="2025-05-09T00:00:00"/>
    <x v="3"/>
    <x v="4"/>
    <x v="0"/>
    <s v="REN-690"/>
    <n v="9881.1299999999992"/>
    <n v="10541.19"/>
    <n v="6.6800052220748168E-2"/>
    <n v="660.06000000000131"/>
    <x v="0"/>
    <s v="Banco"/>
    <s v="Investimento de Longo Prazo"/>
  </r>
  <r>
    <d v="2024-09-16T00:00:00"/>
    <x v="4"/>
    <x v="3"/>
    <x v="2"/>
    <s v="CRI-653"/>
    <n v="2083.9"/>
    <n v="2256.0300000000002"/>
    <n v="8.2599932818273478E-2"/>
    <n v="172.13000000000011"/>
    <x v="2"/>
    <s v="Cripto"/>
    <s v="Rendimento estável"/>
  </r>
  <r>
    <d v="2023-08-28T00:00:00"/>
    <x v="2"/>
    <x v="10"/>
    <x v="4"/>
    <s v="IMÓ-477"/>
    <n v="30032.71"/>
    <n v="28053.55"/>
    <n v="-6.5900146873192594E-2"/>
    <n v="-1979.1599999999999"/>
    <x v="2"/>
    <s v="Imobiliário"/>
    <s v="Aguardando rentabilidade"/>
  </r>
  <r>
    <d v="2023-01-05T00:00:00"/>
    <x v="2"/>
    <x v="0"/>
    <x v="6"/>
    <s v="POU-449"/>
    <n v="46496.23"/>
    <n v="54005.37"/>
    <n v="0.16149997537434754"/>
    <n v="7509.1399999999994"/>
    <x v="1"/>
    <s v="Banco"/>
    <s v="Dividendos Recebidos"/>
  </r>
  <r>
    <d v="2021-05-14T00:00:00"/>
    <x v="1"/>
    <x v="4"/>
    <x v="6"/>
    <s v="POU-955"/>
    <n v="21085.69"/>
    <n v="23386.14"/>
    <n v="0.1091000579065708"/>
    <n v="2300.4500000000007"/>
    <x v="2"/>
    <s v="Banco"/>
    <s v="Rendimento estável"/>
  </r>
  <r>
    <d v="2022-08-03T00:00:00"/>
    <x v="0"/>
    <x v="10"/>
    <x v="2"/>
    <s v="CRI-836"/>
    <n v="25485.67"/>
    <n v="26731.919999999998"/>
    <n v="4.8900028918211685E-2"/>
    <n v="1246.25"/>
    <x v="0"/>
    <s v="Cripto"/>
    <s v="Aguardando rentabilidade"/>
  </r>
  <r>
    <d v="2020-07-30T00:00:00"/>
    <x v="5"/>
    <x v="2"/>
    <x v="0"/>
    <s v="REN-455"/>
    <n v="39687.410000000003"/>
    <n v="41949.59"/>
    <n v="5.6999940283328963E-2"/>
    <n v="2262.179999999993"/>
    <x v="0"/>
    <s v="Banco"/>
    <s v="Investimento de Longo Prazo"/>
  </r>
  <r>
    <d v="2021-10-26T00:00:00"/>
    <x v="1"/>
    <x v="6"/>
    <x v="7"/>
    <s v="AÇÕ-925"/>
    <n v="17384.62"/>
    <n v="19465.560000000001"/>
    <n v="0.11970005671679924"/>
    <n v="2080.9400000000023"/>
    <x v="2"/>
    <s v="Mercado"/>
    <s v="Rendimento estável"/>
  </r>
  <r>
    <d v="2022-09-03T00:00:00"/>
    <x v="0"/>
    <x v="3"/>
    <x v="2"/>
    <s v="CRI-117"/>
    <n v="45948.4"/>
    <n v="46715.74"/>
    <n v="1.6700037433294661E-2"/>
    <n v="767.33999999999651"/>
    <x v="0"/>
    <s v="Cripto"/>
    <s v="Aguardando rentabilidade"/>
  </r>
  <r>
    <d v="2024-04-15T00:00:00"/>
    <x v="4"/>
    <x v="9"/>
    <x v="5"/>
    <s v="ETF-134"/>
    <n v="19112.580000000002"/>
    <n v="21711.89"/>
    <n v="0.13599995395702713"/>
    <n v="2599.3099999999977"/>
    <x v="2"/>
    <s v="Bolsa"/>
    <s v="Rendimento estável"/>
  </r>
  <r>
    <d v="2024-01-11T00:00:00"/>
    <x v="4"/>
    <x v="0"/>
    <x v="1"/>
    <s v="TES-638"/>
    <n v="36218.32"/>
    <n v="42777.46"/>
    <n v="0.18110006206803628"/>
    <n v="6559.1399999999994"/>
    <x v="1"/>
    <s v="Governo"/>
    <s v="Dividendos Recebidos"/>
  </r>
  <r>
    <d v="2022-07-11T00:00:00"/>
    <x v="0"/>
    <x v="2"/>
    <x v="0"/>
    <s v="REN-486"/>
    <n v="21906.799999999999"/>
    <n v="22274.83"/>
    <n v="1.6799806452791027E-2"/>
    <n v="368.03000000000247"/>
    <x v="0"/>
    <s v="Banco"/>
    <s v="Investimento de Longo Prazo"/>
  </r>
  <r>
    <d v="2023-01-03T00:00:00"/>
    <x v="2"/>
    <x v="0"/>
    <x v="3"/>
    <s v="FUN-461"/>
    <n v="5863.43"/>
    <n v="6100.31"/>
    <n v="4.0399561348903303E-2"/>
    <n v="236.88000000000011"/>
    <x v="0"/>
    <s v="Investimento"/>
    <s v="Aguardando rentabilidade"/>
  </r>
  <r>
    <d v="2024-04-15T00:00:00"/>
    <x v="4"/>
    <x v="9"/>
    <x v="0"/>
    <s v="REN-555"/>
    <n v="42910.25"/>
    <n v="51020.29"/>
    <n v="0.1890000640872519"/>
    <n v="8110.0400000000009"/>
    <x v="1"/>
    <s v="Banco"/>
    <s v="Dividendos Recebidos"/>
  </r>
  <r>
    <d v="2020-01-31T00:00:00"/>
    <x v="5"/>
    <x v="0"/>
    <x v="6"/>
    <s v="POU-401"/>
    <n v="48999.26"/>
    <n v="47597.88"/>
    <n v="-2.860002375546089E-2"/>
    <n v="-1401.3800000000047"/>
    <x v="0"/>
    <s v="Banco"/>
    <s v="Investimento de Longo Prazo"/>
  </r>
  <r>
    <d v="2024-08-27T00:00:00"/>
    <x v="4"/>
    <x v="10"/>
    <x v="5"/>
    <s v="ETF-119"/>
    <n v="28328.48"/>
    <n v="29385.13"/>
    <n v="3.7299918668421375E-2"/>
    <n v="1056.6500000000015"/>
    <x v="0"/>
    <s v="Bolsa"/>
    <s v="Aguardando rentabilidade"/>
  </r>
  <r>
    <d v="2022-03-30T00:00:00"/>
    <x v="0"/>
    <x v="5"/>
    <x v="0"/>
    <s v="REN-707"/>
    <n v="31670.41"/>
    <n v="35572.199999999997"/>
    <n v="0.12319985753263053"/>
    <n v="3901.7899999999972"/>
    <x v="2"/>
    <s v="Banco"/>
    <s v="Rendimento estável"/>
  </r>
  <r>
    <d v="2023-05-01T00:00:00"/>
    <x v="2"/>
    <x v="4"/>
    <x v="3"/>
    <s v="FUN-550"/>
    <n v="44395.54"/>
    <n v="48413.34"/>
    <n v="9.0500081764969986E-2"/>
    <n v="4017.7999999999956"/>
    <x v="2"/>
    <s v="Investimento"/>
    <s v="Rendimento estável"/>
  </r>
  <r>
    <d v="2022-10-25T00:00:00"/>
    <x v="0"/>
    <x v="6"/>
    <x v="0"/>
    <s v="REN-379"/>
    <n v="9751.6299999999992"/>
    <n v="10829.19"/>
    <n v="0.11050050094189395"/>
    <n v="1077.5600000000013"/>
    <x v="2"/>
    <s v="Banco"/>
    <s v="Rendimento estável"/>
  </r>
  <r>
    <d v="2023-10-12T00:00:00"/>
    <x v="2"/>
    <x v="6"/>
    <x v="0"/>
    <s v="REN-841"/>
    <n v="44364.4"/>
    <n v="48570.15"/>
    <n v="9.4800109998106591E-2"/>
    <n v="4205.75"/>
    <x v="2"/>
    <s v="Banco"/>
    <s v="Rendimento estável"/>
  </r>
  <r>
    <d v="2025-05-02T00:00:00"/>
    <x v="3"/>
    <x v="4"/>
    <x v="4"/>
    <s v="IMÓ-204"/>
    <n v="6195.71"/>
    <n v="6575.51"/>
    <n v="6.1300480493761036E-2"/>
    <n v="379.80000000000018"/>
    <x v="0"/>
    <s v="Imobiliário"/>
    <s v="Aguardando rentabilidade"/>
  </r>
  <r>
    <d v="2022-09-23T00:00:00"/>
    <x v="0"/>
    <x v="3"/>
    <x v="3"/>
    <s v="FUN-981"/>
    <n v="21169.57"/>
    <n v="24707.01"/>
    <n v="0.16710022924414614"/>
    <n v="3537.4399999999987"/>
    <x v="1"/>
    <s v="Investimento"/>
    <s v="Aplicação de Curto Prazo"/>
  </r>
  <r>
    <d v="2020-02-15T00:00:00"/>
    <x v="5"/>
    <x v="1"/>
    <x v="6"/>
    <s v="POU-720"/>
    <n v="9986.17"/>
    <n v="9913.27"/>
    <n v="-7.3000960328133448E-3"/>
    <n v="-72.899999999999636"/>
    <x v="0"/>
    <s v="Banco"/>
    <s v="Investimento de Longo Prazo"/>
  </r>
  <r>
    <d v="2022-01-25T00:00:00"/>
    <x v="0"/>
    <x v="0"/>
    <x v="7"/>
    <s v="AÇÕ-792"/>
    <n v="49084.39"/>
    <n v="51774.21"/>
    <n v="5.479990685429726E-2"/>
    <n v="2689.8199999999997"/>
    <x v="0"/>
    <s v="Mercado"/>
    <s v="Aguardando rentabilidade"/>
  </r>
  <r>
    <d v="2021-07-30T00:00:00"/>
    <x v="1"/>
    <x v="2"/>
    <x v="4"/>
    <s v="IMÓ-781"/>
    <n v="17695.169999999998"/>
    <n v="18946.22"/>
    <n v="7.0700083695155402E-2"/>
    <n v="1251.0500000000029"/>
    <x v="2"/>
    <s v="Imobiliário"/>
    <s v="Rendimento estável"/>
  </r>
  <r>
    <d v="2020-10-24T00:00:00"/>
    <x v="5"/>
    <x v="6"/>
    <x v="6"/>
    <s v="POU-138"/>
    <n v="23237.61"/>
    <n v="23902.21"/>
    <n v="2.8600187368666506E-2"/>
    <n v="664.59999999999854"/>
    <x v="0"/>
    <s v="Banco"/>
    <s v="Investimento de Longo Prazo"/>
  </r>
  <r>
    <d v="2022-12-30T00:00:00"/>
    <x v="0"/>
    <x v="11"/>
    <x v="5"/>
    <s v="ETF-930"/>
    <n v="17057.04"/>
    <n v="18991.310000000001"/>
    <n v="0.11340009755502715"/>
    <n v="1934.2700000000004"/>
    <x v="2"/>
    <s v="Bolsa"/>
    <s v="Rendimento estável"/>
  </r>
  <r>
    <d v="2024-05-17T00:00:00"/>
    <x v="4"/>
    <x v="4"/>
    <x v="3"/>
    <s v="FUN-742"/>
    <n v="25643.94"/>
    <n v="28849.43"/>
    <n v="0.12499990251108066"/>
    <n v="3205.4900000000016"/>
    <x v="2"/>
    <s v="Investimento"/>
    <s v="Rendimento estável"/>
  </r>
  <r>
    <d v="2023-11-15T00:00:00"/>
    <x v="2"/>
    <x v="8"/>
    <x v="6"/>
    <s v="POU-521"/>
    <n v="30985.01"/>
    <n v="34346.879999999997"/>
    <n v="0.1084998842988916"/>
    <n v="3361.869999999999"/>
    <x v="2"/>
    <s v="Banco"/>
    <s v="Rendimento estável"/>
  </r>
  <r>
    <d v="2021-10-26T00:00:00"/>
    <x v="1"/>
    <x v="6"/>
    <x v="5"/>
    <s v="ETF-613"/>
    <n v="21836.17"/>
    <n v="22460.68"/>
    <n v="2.8599795660136467E-2"/>
    <n v="624.51000000000204"/>
    <x v="0"/>
    <s v="Bolsa"/>
    <s v="Aguardando rentabilidade"/>
  </r>
  <r>
    <d v="2024-06-12T00:00:00"/>
    <x v="4"/>
    <x v="7"/>
    <x v="5"/>
    <s v="ETF-841"/>
    <n v="1177.81"/>
    <n v="1264.03"/>
    <n v="7.3203657635781683E-2"/>
    <n v="86.220000000000027"/>
    <x v="2"/>
    <s v="Bolsa"/>
    <s v="Rendimento estável"/>
  </r>
  <r>
    <d v="2023-03-29T00:00:00"/>
    <x v="2"/>
    <x v="5"/>
    <x v="4"/>
    <s v="IMÓ-911"/>
    <n v="45643.83"/>
    <n v="41914.730000000003"/>
    <n v="-8.1699980041113951E-2"/>
    <n v="-3729.0999999999985"/>
    <x v="2"/>
    <s v="Imobiliário"/>
    <s v="Aguardando rentabilidade"/>
  </r>
  <r>
    <d v="2023-10-05T00:00:00"/>
    <x v="2"/>
    <x v="6"/>
    <x v="4"/>
    <s v="IMÓ-109"/>
    <n v="19711.45"/>
    <n v="19589.240000000002"/>
    <n v="-6.1999497753843129E-3"/>
    <n v="-122.20999999999913"/>
    <x v="0"/>
    <s v="Imobiliário"/>
    <s v="Aguardando rentabilidade"/>
  </r>
  <r>
    <d v="2024-08-13T00:00:00"/>
    <x v="4"/>
    <x v="10"/>
    <x v="7"/>
    <s v="AÇÕ-288"/>
    <n v="32256.41"/>
    <n v="31146.79"/>
    <n v="-3.4399984375198575E-2"/>
    <n v="-1109.619999999999"/>
    <x v="0"/>
    <s v="Mercado"/>
    <s v="Aguardando rentabilidade"/>
  </r>
  <r>
    <d v="2021-03-28T00:00:00"/>
    <x v="1"/>
    <x v="5"/>
    <x v="4"/>
    <s v="IMÓ-663"/>
    <n v="32693.13"/>
    <n v="32121"/>
    <n v="-1.7500006882179866E-2"/>
    <n v="-572.13000000000102"/>
    <x v="0"/>
    <s v="Imobiliário"/>
    <s v="Aguardando rentabilidade"/>
  </r>
  <r>
    <d v="2021-10-02T00:00:00"/>
    <x v="1"/>
    <x v="6"/>
    <x v="6"/>
    <s v="POU-564"/>
    <n v="43752.09"/>
    <n v="43673.34"/>
    <n v="-1.7999140155361723E-3"/>
    <n v="-78.75"/>
    <x v="0"/>
    <s v="Banco"/>
    <s v="Investimento de Longo Prazo"/>
  </r>
  <r>
    <d v="2023-10-21T00:00:00"/>
    <x v="2"/>
    <x v="6"/>
    <x v="3"/>
    <s v="FUN-500"/>
    <n v="38397.370000000003"/>
    <n v="38919.57"/>
    <n v="1.359988978411795E-2"/>
    <n v="522.19999999999709"/>
    <x v="0"/>
    <s v="Investimento"/>
    <s v="Aguardando rentabilidade"/>
  </r>
  <r>
    <d v="2022-08-25T00:00:00"/>
    <x v="0"/>
    <x v="10"/>
    <x v="2"/>
    <s v="CRI-635"/>
    <n v="12990.28"/>
    <n v="11936.77"/>
    <n v="-8.109986851707586E-2"/>
    <n v="-1053.5100000000002"/>
    <x v="2"/>
    <s v="Cripto"/>
    <s v="Aguardando rentabilidade"/>
  </r>
  <r>
    <d v="2021-01-25T00:00:00"/>
    <x v="1"/>
    <x v="0"/>
    <x v="6"/>
    <s v="POU-423"/>
    <n v="33068.550000000003"/>
    <n v="36041.410000000003"/>
    <n v="8.9899920014636273E-2"/>
    <n v="2972.8600000000006"/>
    <x v="2"/>
    <s v="Banco"/>
    <s v="Rendimento estável"/>
  </r>
  <r>
    <d v="2023-02-01T00:00:00"/>
    <x v="2"/>
    <x v="1"/>
    <x v="6"/>
    <s v="POU-479"/>
    <n v="20467.64"/>
    <n v="19034.91"/>
    <n v="-6.9999765483465592E-2"/>
    <n v="-1432.7299999999996"/>
    <x v="0"/>
    <s v="Banco"/>
    <s v="Investimento de Longo Prazo"/>
  </r>
  <r>
    <d v="2021-01-27T00:00:00"/>
    <x v="1"/>
    <x v="0"/>
    <x v="4"/>
    <s v="IMÓ-537"/>
    <n v="16110.66"/>
    <n v="15454.96"/>
    <n v="-4.0699760282943143E-2"/>
    <n v="-655.70000000000073"/>
    <x v="0"/>
    <s v="Imobiliário"/>
    <s v="Aguardando rentabilidade"/>
  </r>
  <r>
    <d v="2020-04-06T00:00:00"/>
    <x v="5"/>
    <x v="9"/>
    <x v="2"/>
    <s v="CRI-897"/>
    <n v="26139.99"/>
    <n v="28889.919999999998"/>
    <n v="0.10520011675597414"/>
    <n v="2749.9299999999967"/>
    <x v="2"/>
    <s v="Cripto"/>
    <s v="Rendimento estável"/>
  </r>
  <r>
    <d v="2021-02-25T00:00:00"/>
    <x v="1"/>
    <x v="1"/>
    <x v="1"/>
    <s v="TES-194"/>
    <n v="26995.05"/>
    <n v="26873.57"/>
    <n v="-4.5000842747096063E-3"/>
    <n v="-121.47999999999956"/>
    <x v="0"/>
    <s v="Governo"/>
    <s v="Investimento de Longo Prazo"/>
  </r>
  <r>
    <d v="2024-08-08T00:00:00"/>
    <x v="4"/>
    <x v="10"/>
    <x v="0"/>
    <s v="REN-958"/>
    <n v="31696.880000000001"/>
    <n v="35807.97"/>
    <n v="0.12970014714381983"/>
    <n v="4111.09"/>
    <x v="2"/>
    <s v="Banco"/>
    <s v="Rendimento estável"/>
  </r>
  <r>
    <d v="2023-05-16T00:00:00"/>
    <x v="2"/>
    <x v="4"/>
    <x v="3"/>
    <s v="FUN-228"/>
    <n v="36969.230000000003"/>
    <n v="38340.79"/>
    <n v="3.7100042386600897E-2"/>
    <n v="1371.5599999999977"/>
    <x v="0"/>
    <s v="Investimento"/>
    <s v="Aguardando rentabilidade"/>
  </r>
  <r>
    <d v="2021-03-07T00:00:00"/>
    <x v="1"/>
    <x v="5"/>
    <x v="5"/>
    <s v="ETF-271"/>
    <n v="49963.51"/>
    <n v="52771.46"/>
    <n v="5.6200014770779655E-2"/>
    <n v="2807.9499999999971"/>
    <x v="0"/>
    <s v="Bolsa"/>
    <s v="Aguardando rentabilidade"/>
  </r>
  <r>
    <d v="2020-04-23T00:00:00"/>
    <x v="5"/>
    <x v="9"/>
    <x v="7"/>
    <s v="AÇÕ-383"/>
    <n v="25114.560000000001"/>
    <n v="23783.49"/>
    <n v="-5.2999933106532608E-2"/>
    <n v="-1331.0699999999997"/>
    <x v="2"/>
    <s v="Mercado"/>
    <s v="Aguardando rentabilidade"/>
  </r>
  <r>
    <d v="2022-09-23T00:00:00"/>
    <x v="0"/>
    <x v="3"/>
    <x v="5"/>
    <s v="ETF-571"/>
    <n v="32459.83"/>
    <n v="32609.15"/>
    <n v="4.6001473205497289E-3"/>
    <n v="149.31999999999971"/>
    <x v="0"/>
    <s v="Bolsa"/>
    <s v="Aguardando rentabilidade"/>
  </r>
  <r>
    <d v="2025-06-28T00:00:00"/>
    <x v="3"/>
    <x v="7"/>
    <x v="0"/>
    <s v="REN-247"/>
    <n v="27768.81"/>
    <n v="27913.21"/>
    <n v="5.2000787934375946E-3"/>
    <n v="144.39999999999782"/>
    <x v="0"/>
    <s v="Banco"/>
    <s v="Investimento de Longo Prazo"/>
  </r>
  <r>
    <d v="2022-01-01T00:00:00"/>
    <x v="0"/>
    <x v="0"/>
    <x v="3"/>
    <s v="FUN-636"/>
    <n v="31585.13"/>
    <n v="30403.85"/>
    <n v="-3.7399877727272372E-2"/>
    <n v="-1181.2800000000025"/>
    <x v="0"/>
    <s v="Investimento"/>
    <s v="Aguardando rentabilidade"/>
  </r>
  <r>
    <d v="2020-05-03T00:00:00"/>
    <x v="5"/>
    <x v="4"/>
    <x v="6"/>
    <s v="POU-910"/>
    <n v="24376.39"/>
    <n v="24698.16"/>
    <n v="1.3200067770494336E-2"/>
    <n v="321.77000000000044"/>
    <x v="0"/>
    <s v="Banco"/>
    <s v="Investimento de Longo Prazo"/>
  </r>
  <r>
    <d v="2023-11-27T00:00:00"/>
    <x v="2"/>
    <x v="8"/>
    <x v="4"/>
    <s v="IMÓ-663"/>
    <n v="2789.98"/>
    <n v="3304.17"/>
    <n v="0.18429881217786509"/>
    <n v="514.19000000000005"/>
    <x v="1"/>
    <s v="Imobiliário"/>
    <s v="Aplicação de Curto Prazo"/>
  </r>
  <r>
    <d v="2023-10-30T00:00:00"/>
    <x v="2"/>
    <x v="6"/>
    <x v="1"/>
    <s v="TES-215"/>
    <n v="48747.07"/>
    <n v="52944.19"/>
    <n v="8.6099944058176267E-2"/>
    <n v="4197.1200000000026"/>
    <x v="2"/>
    <s v="Governo"/>
    <s v="Rendimento estável"/>
  </r>
  <r>
    <d v="2025-04-19T00:00:00"/>
    <x v="3"/>
    <x v="9"/>
    <x v="4"/>
    <s v="IMÓ-270"/>
    <n v="32227.88"/>
    <n v="32772.53"/>
    <n v="1.6899963633971511E-2"/>
    <n v="544.64999999999782"/>
    <x v="0"/>
    <s v="Imobiliário"/>
    <s v="Aguardando rentabilidade"/>
  </r>
  <r>
    <d v="2024-01-12T00:00:00"/>
    <x v="4"/>
    <x v="0"/>
    <x v="6"/>
    <s v="POU-831"/>
    <n v="22640.880000000001"/>
    <n v="24422.720000000001"/>
    <n v="7.870012119670261E-2"/>
    <n v="1781.8400000000001"/>
    <x v="2"/>
    <s v="Banco"/>
    <s v="Rendimento estável"/>
  </r>
  <r>
    <d v="2025-01-03T00:00:00"/>
    <x v="3"/>
    <x v="0"/>
    <x v="4"/>
    <s v="IMÓ-912"/>
    <n v="43464.32"/>
    <n v="42655.88"/>
    <n v="-1.860008393091166E-2"/>
    <n v="-808.44000000000233"/>
    <x v="0"/>
    <s v="Imobiliário"/>
    <s v="Aguardando rentabilidade"/>
  </r>
  <r>
    <d v="2023-11-23T00:00:00"/>
    <x v="2"/>
    <x v="8"/>
    <x v="3"/>
    <s v="FUN-337"/>
    <n v="9908.4500000000007"/>
    <n v="9953.0400000000009"/>
    <n v="4.5001993248187299E-3"/>
    <n v="44.590000000000146"/>
    <x v="0"/>
    <s v="Investimento"/>
    <s v="Aguardando rentabilidade"/>
  </r>
  <r>
    <d v="2020-11-14T00:00:00"/>
    <x v="5"/>
    <x v="8"/>
    <x v="6"/>
    <s v="POU-148"/>
    <n v="29762.6"/>
    <n v="29717.96"/>
    <n v="-1.4998689630610035E-3"/>
    <n v="-44.639999999999418"/>
    <x v="0"/>
    <s v="Banco"/>
    <s v="Investimento de Longo Prazo"/>
  </r>
  <r>
    <d v="2024-03-22T00:00:00"/>
    <x v="4"/>
    <x v="5"/>
    <x v="1"/>
    <s v="TES-148"/>
    <n v="12001.5"/>
    <n v="13759.72"/>
    <n v="0.14650002083072944"/>
    <n v="1758.2199999999993"/>
    <x v="2"/>
    <s v="Governo"/>
    <s v="Rendimento estável"/>
  </r>
  <r>
    <d v="2022-03-05T00:00:00"/>
    <x v="0"/>
    <x v="5"/>
    <x v="5"/>
    <s v="ETF-796"/>
    <n v="20239.55"/>
    <n v="18992.79"/>
    <n v="-6.1600183798552754E-2"/>
    <n v="-1246.7599999999984"/>
    <x v="2"/>
    <s v="Bolsa"/>
    <s v="Aguardando rentabilidade"/>
  </r>
  <r>
    <d v="2024-01-14T00:00:00"/>
    <x v="4"/>
    <x v="0"/>
    <x v="1"/>
    <s v="TES-119"/>
    <n v="49479.57"/>
    <n v="57633.8"/>
    <n v="0.16479993662030618"/>
    <n v="8154.2300000000032"/>
    <x v="1"/>
    <s v="Governo"/>
    <s v="Dividendos Recebidos"/>
  </r>
  <r>
    <d v="2024-11-10T00:00:00"/>
    <x v="4"/>
    <x v="8"/>
    <x v="0"/>
    <s v="REN-963"/>
    <n v="18631.55"/>
    <n v="18285"/>
    <n v="-1.8600170141507243E-2"/>
    <n v="-346.54999999999927"/>
    <x v="0"/>
    <s v="Banco"/>
    <s v="Investimento de Longo Prazo"/>
  </r>
  <r>
    <d v="2024-09-07T00:00:00"/>
    <x v="4"/>
    <x v="3"/>
    <x v="7"/>
    <s v="AÇÕ-648"/>
    <n v="39750.47"/>
    <n v="42529.03"/>
    <n v="6.9900054011939924E-2"/>
    <n v="2778.5599999999977"/>
    <x v="0"/>
    <s v="Mercado"/>
    <s v="Aguardando rentabilidade"/>
  </r>
  <r>
    <d v="2023-03-06T00:00:00"/>
    <x v="2"/>
    <x v="5"/>
    <x v="5"/>
    <s v="ETF-648"/>
    <n v="39364.129999999997"/>
    <n v="38439.07"/>
    <n v="-2.3500074814304234E-2"/>
    <n v="-925.05999999999767"/>
    <x v="0"/>
    <s v="Bolsa"/>
    <s v="Aguardando rentabilidade"/>
  </r>
  <r>
    <d v="2022-05-28T00:00:00"/>
    <x v="0"/>
    <x v="4"/>
    <x v="5"/>
    <s v="ETF-790"/>
    <n v="36423.03"/>
    <n v="42647.73"/>
    <n v="0.17090011457036947"/>
    <n v="6224.7000000000044"/>
    <x v="1"/>
    <s v="Bolsa"/>
    <s v="Aplicação de Curto Prazo"/>
  </r>
  <r>
    <d v="2020-10-23T00:00:00"/>
    <x v="5"/>
    <x v="6"/>
    <x v="0"/>
    <s v="REN-926"/>
    <n v="45554.1"/>
    <n v="53462.29"/>
    <n v="0.17359996136461928"/>
    <n v="7908.1900000000023"/>
    <x v="1"/>
    <s v="Banco"/>
    <s v="Dividendos Recebidos"/>
  </r>
  <r>
    <d v="2022-03-29T00:00:00"/>
    <x v="0"/>
    <x v="5"/>
    <x v="6"/>
    <s v="POU-722"/>
    <n v="31559.69"/>
    <n v="34763"/>
    <n v="0.10150004641997439"/>
    <n v="3203.3100000000013"/>
    <x v="2"/>
    <s v="Banco"/>
    <s v="Rendimento estável"/>
  </r>
  <r>
    <d v="2025-06-03T00:00:00"/>
    <x v="3"/>
    <x v="7"/>
    <x v="6"/>
    <s v="POU-987"/>
    <n v="11480.26"/>
    <n v="10519.36"/>
    <n v="-8.3700194943320066E-2"/>
    <n v="-960.89999999999964"/>
    <x v="0"/>
    <s v="Banco"/>
    <s v="Investimento de Longo Prazo"/>
  </r>
  <r>
    <d v="2022-06-19T00:00:00"/>
    <x v="0"/>
    <x v="7"/>
    <x v="0"/>
    <s v="REN-403"/>
    <n v="23456.5"/>
    <n v="25893.63"/>
    <n v="0.10389998507876286"/>
    <n v="2437.130000000001"/>
    <x v="2"/>
    <s v="Banco"/>
    <s v="Rendimento estável"/>
  </r>
  <r>
    <d v="2023-11-29T00:00:00"/>
    <x v="2"/>
    <x v="8"/>
    <x v="1"/>
    <s v="TES-132"/>
    <n v="43859.28"/>
    <n v="41153.160000000003"/>
    <n v="-6.1700055267665026E-2"/>
    <n v="-2706.1199999999953"/>
    <x v="0"/>
    <s v="Governo"/>
    <s v="Investimento de Longo Prazo"/>
  </r>
  <r>
    <d v="2025-01-15T00:00:00"/>
    <x v="3"/>
    <x v="0"/>
    <x v="5"/>
    <s v="ETF-623"/>
    <n v="1162.33"/>
    <n v="1222.8900000000001"/>
    <n v="5.2102242908640559E-2"/>
    <n v="60.560000000000173"/>
    <x v="0"/>
    <s v="Bolsa"/>
    <s v="Aguardando rentabilidade"/>
  </r>
  <r>
    <d v="2020-10-25T00:00:00"/>
    <x v="5"/>
    <x v="6"/>
    <x v="2"/>
    <s v="CRI-254"/>
    <n v="39225.21"/>
    <n v="44281.34"/>
    <n v="0.12890001098783149"/>
    <n v="5056.1299999999974"/>
    <x v="2"/>
    <s v="Cripto"/>
    <s v="Rendimento estável"/>
  </r>
  <r>
    <d v="2021-05-20T00:00:00"/>
    <x v="1"/>
    <x v="4"/>
    <x v="6"/>
    <s v="POU-815"/>
    <n v="40225.160000000003"/>
    <n v="36508.36"/>
    <n v="-9.239988106946008E-2"/>
    <n v="-3716.8000000000029"/>
    <x v="0"/>
    <s v="Banco"/>
    <s v="Investimento de Longo Prazo"/>
  </r>
  <r>
    <d v="2021-08-11T00:00:00"/>
    <x v="1"/>
    <x v="10"/>
    <x v="6"/>
    <s v="POU-184"/>
    <n v="42259.55"/>
    <n v="50217.02"/>
    <n v="0.18829992273935697"/>
    <n v="7957.4699999999939"/>
    <x v="1"/>
    <s v="Banco"/>
    <s v="Dividendos Recebidos"/>
  </r>
  <r>
    <d v="2021-04-04T00:00:00"/>
    <x v="1"/>
    <x v="9"/>
    <x v="3"/>
    <s v="FUN-637"/>
    <n v="15400.35"/>
    <n v="16863.38"/>
    <n v="9.4999788965835233E-2"/>
    <n v="1463.0300000000007"/>
    <x v="2"/>
    <s v="Investimento"/>
    <s v="Rendimento estável"/>
  </r>
  <r>
    <d v="2021-01-18T00:00:00"/>
    <x v="1"/>
    <x v="0"/>
    <x v="5"/>
    <s v="ETF-429"/>
    <n v="11138.04"/>
    <n v="12789.81"/>
    <n v="0.14829988040983857"/>
    <n v="1651.7699999999986"/>
    <x v="2"/>
    <s v="Bolsa"/>
    <s v="Rendimento estável"/>
  </r>
  <r>
    <d v="2020-07-08T00:00:00"/>
    <x v="5"/>
    <x v="2"/>
    <x v="2"/>
    <s v="CRI-822"/>
    <n v="35988.17"/>
    <n v="36733.129999999997"/>
    <n v="2.0700135627902145E-2"/>
    <n v="744.95999999999913"/>
    <x v="0"/>
    <s v="Cripto"/>
    <s v="Aguardando rentabilidade"/>
  </r>
  <r>
    <d v="2022-06-04T00:00:00"/>
    <x v="0"/>
    <x v="7"/>
    <x v="3"/>
    <s v="FUN-553"/>
    <n v="47489.08"/>
    <n v="45907.69"/>
    <n v="-3.3300076564970291E-2"/>
    <n v="-1581.3899999999994"/>
    <x v="0"/>
    <s v="Investimento"/>
    <s v="Aguardando rentabilidade"/>
  </r>
  <r>
    <d v="2023-03-24T00:00:00"/>
    <x v="2"/>
    <x v="5"/>
    <x v="6"/>
    <s v="POU-482"/>
    <n v="22101.66"/>
    <n v="25766.12"/>
    <n v="0.165800215911384"/>
    <n v="3664.4599999999991"/>
    <x v="1"/>
    <s v="Banco"/>
    <s v="Dividendos Recebidos"/>
  </r>
  <r>
    <d v="2020-08-18T00:00:00"/>
    <x v="5"/>
    <x v="10"/>
    <x v="1"/>
    <s v="TES-542"/>
    <n v="41995.07"/>
    <n v="40390.86"/>
    <n v="-3.8199960138178106E-2"/>
    <n v="-1604.2099999999991"/>
    <x v="0"/>
    <s v="Governo"/>
    <s v="Investimento de Longo Prazo"/>
  </r>
  <r>
    <d v="2024-05-11T00:00:00"/>
    <x v="4"/>
    <x v="4"/>
    <x v="1"/>
    <s v="TES-848"/>
    <n v="31592.35"/>
    <n v="35212.83"/>
    <n v="0.11459989522780051"/>
    <n v="3620.4800000000032"/>
    <x v="2"/>
    <s v="Governo"/>
    <s v="Rendimento estável"/>
  </r>
  <r>
    <d v="2022-12-17T00:00:00"/>
    <x v="0"/>
    <x v="11"/>
    <x v="1"/>
    <s v="TES-809"/>
    <n v="34843.160000000003"/>
    <n v="41055.699999999997"/>
    <n v="0.17830013121657143"/>
    <n v="6212.5399999999936"/>
    <x v="1"/>
    <s v="Governo"/>
    <s v="Dividendos Recebidos"/>
  </r>
  <r>
    <d v="2024-02-27T00:00:00"/>
    <x v="4"/>
    <x v="1"/>
    <x v="5"/>
    <s v="ETF-441"/>
    <n v="10458.74"/>
    <n v="9678.52"/>
    <n v="-7.459980838992071E-2"/>
    <n v="-780.21999999999935"/>
    <x v="2"/>
    <s v="Bolsa"/>
    <s v="Aguardando rentabilidade"/>
  </r>
  <r>
    <d v="2021-07-01T00:00:00"/>
    <x v="1"/>
    <x v="2"/>
    <x v="3"/>
    <s v="FUN-219"/>
    <n v="40948.82"/>
    <n v="38700.730000000003"/>
    <n v="-5.4899994676281184E-2"/>
    <n v="-2248.0899999999965"/>
    <x v="2"/>
    <s v="Investimento"/>
    <s v="Aguardando rentabilidade"/>
  </r>
  <r>
    <d v="2025-01-10T00:00:00"/>
    <x v="3"/>
    <x v="0"/>
    <x v="3"/>
    <s v="FUN-147"/>
    <n v="19077.150000000001"/>
    <n v="18934.07"/>
    <n v="-7.5000720757556413E-3"/>
    <n v="-143.08000000000175"/>
    <x v="0"/>
    <s v="Investimento"/>
    <s v="Aguardando rentabilidade"/>
  </r>
  <r>
    <d v="2020-03-12T00:00:00"/>
    <x v="5"/>
    <x v="5"/>
    <x v="0"/>
    <s v="REN-895"/>
    <n v="3733.06"/>
    <n v="3809.21"/>
    <n v="2.0398814913234743E-2"/>
    <n v="76.150000000000091"/>
    <x v="0"/>
    <s v="Banco"/>
    <s v="Investimento de Longo Prazo"/>
  </r>
  <r>
    <d v="2020-09-19T00:00:00"/>
    <x v="5"/>
    <x v="3"/>
    <x v="2"/>
    <s v="CRI-542"/>
    <n v="18957.84"/>
    <n v="19960.71"/>
    <n v="5.2900013925637042E-2"/>
    <n v="1002.869999999999"/>
    <x v="0"/>
    <s v="Cripto"/>
    <s v="Aguardando rentabilidade"/>
  </r>
  <r>
    <d v="2020-05-03T00:00:00"/>
    <x v="5"/>
    <x v="4"/>
    <x v="3"/>
    <s v="FUN-527"/>
    <n v="5962.71"/>
    <n v="6794.51"/>
    <n v="0.13950032787105196"/>
    <n v="831.80000000000018"/>
    <x v="2"/>
    <s v="Investimento"/>
    <s v="Rendimento estável"/>
  </r>
  <r>
    <d v="2024-12-28T00:00:00"/>
    <x v="4"/>
    <x v="11"/>
    <x v="7"/>
    <s v="AÇÕ-907"/>
    <n v="17954.05"/>
    <n v="19029.5"/>
    <n v="5.990013395306356E-2"/>
    <n v="1075.4500000000007"/>
    <x v="0"/>
    <s v="Mercado"/>
    <s v="Aguardando rentabilidade"/>
  </r>
  <r>
    <d v="2024-01-05T00:00:00"/>
    <x v="4"/>
    <x v="0"/>
    <x v="3"/>
    <s v="FUN-227"/>
    <n v="19994.849999999999"/>
    <n v="21674.42"/>
    <n v="8.4000130033483611E-2"/>
    <n v="1679.5699999999997"/>
    <x v="2"/>
    <s v="Investimento"/>
    <s v="Rendimento estável"/>
  </r>
  <r>
    <d v="2021-05-22T00:00:00"/>
    <x v="1"/>
    <x v="4"/>
    <x v="6"/>
    <s v="POU-176"/>
    <n v="27755.74"/>
    <n v="33073.74"/>
    <n v="0.19160000778217393"/>
    <n v="5317.9999999999964"/>
    <x v="1"/>
    <s v="Banco"/>
    <s v="Dividendos Recebidos"/>
  </r>
  <r>
    <d v="2020-09-21T00:00:00"/>
    <x v="5"/>
    <x v="3"/>
    <x v="7"/>
    <s v="AÇÕ-445"/>
    <n v="28620.36"/>
    <n v="32707.35"/>
    <n v="0.14280009056489848"/>
    <n v="4086.989999999998"/>
    <x v="2"/>
    <s v="Mercado"/>
    <s v="Rendimento estável"/>
  </r>
  <r>
    <d v="2025-07-15T00:00:00"/>
    <x v="3"/>
    <x v="2"/>
    <x v="2"/>
    <s v="CRI-898"/>
    <n v="30366.51"/>
    <n v="29173.11"/>
    <n v="-3.9299873446108816E-2"/>
    <n v="-1193.3999999999978"/>
    <x v="0"/>
    <s v="Cripto"/>
    <s v="Aguardando rentabilidade"/>
  </r>
  <r>
    <d v="2023-09-14T00:00:00"/>
    <x v="2"/>
    <x v="3"/>
    <x v="5"/>
    <s v="ETF-858"/>
    <n v="9982.48"/>
    <n v="9867.68"/>
    <n v="-1.1500148259751012E-2"/>
    <n v="-114.79999999999927"/>
    <x v="0"/>
    <s v="Bolsa"/>
    <s v="Aguardando rentabilidade"/>
  </r>
  <r>
    <d v="2020-05-25T00:00:00"/>
    <x v="5"/>
    <x v="4"/>
    <x v="0"/>
    <s v="REN-403"/>
    <n v="38070.559999999998"/>
    <n v="35245.72"/>
    <n v="-7.4200116835686072E-2"/>
    <n v="-2824.8399999999965"/>
    <x v="0"/>
    <s v="Banco"/>
    <s v="Investimento de Longo Prazo"/>
  </r>
  <r>
    <d v="2022-09-21T00:00:00"/>
    <x v="0"/>
    <x v="3"/>
    <x v="0"/>
    <s v="REN-894"/>
    <n v="32739.39"/>
    <n v="36821.99"/>
    <n v="0.12469994095797138"/>
    <n v="4082.5999999999985"/>
    <x v="2"/>
    <s v="Banco"/>
    <s v="Rendimento estável"/>
  </r>
  <r>
    <d v="2023-08-07T00:00:00"/>
    <x v="2"/>
    <x v="10"/>
    <x v="2"/>
    <s v="CRI-616"/>
    <n v="42443.21"/>
    <n v="46895.5"/>
    <n v="0.10489993570231848"/>
    <n v="4452.2900000000009"/>
    <x v="2"/>
    <s v="Cripto"/>
    <s v="Rendimento estável"/>
  </r>
  <r>
    <d v="2023-12-25T00:00:00"/>
    <x v="2"/>
    <x v="11"/>
    <x v="3"/>
    <s v="FUN-993"/>
    <n v="47467.59"/>
    <n v="45886.92"/>
    <n v="-3.3299984262946537E-2"/>
    <n v="-1580.6699999999983"/>
    <x v="0"/>
    <s v="Investimento"/>
    <s v="Aguardando rentabilidade"/>
  </r>
  <r>
    <d v="2020-07-10T00:00:00"/>
    <x v="5"/>
    <x v="2"/>
    <x v="2"/>
    <s v="CRI-623"/>
    <n v="2066.19"/>
    <n v="2133.34"/>
    <n v="3.2499431320449759E-2"/>
    <n v="67.150000000000091"/>
    <x v="0"/>
    <s v="Cripto"/>
    <s v="Aguardando rentabilidade"/>
  </r>
  <r>
    <d v="2024-05-07T00:00:00"/>
    <x v="4"/>
    <x v="4"/>
    <x v="6"/>
    <s v="POU-196"/>
    <n v="26191.09"/>
    <n v="30790.25"/>
    <n v="0.17560017547952375"/>
    <n v="4599.16"/>
    <x v="1"/>
    <s v="Banco"/>
    <s v="Dividendos Recebidos"/>
  </r>
  <r>
    <d v="2024-05-25T00:00:00"/>
    <x v="4"/>
    <x v="4"/>
    <x v="4"/>
    <s v="IMÓ-515"/>
    <n v="12255.39"/>
    <n v="12289.71"/>
    <n v="2.8004004768513863E-3"/>
    <n v="34.319999999999709"/>
    <x v="0"/>
    <s v="Imobiliário"/>
    <s v="Aguardando rentabilidade"/>
  </r>
  <r>
    <d v="2022-12-26T00:00:00"/>
    <x v="0"/>
    <x v="11"/>
    <x v="7"/>
    <s v="AÇÕ-817"/>
    <n v="19400.45"/>
    <n v="22364.84"/>
    <n v="0.15280006391604314"/>
    <n v="2964.3899999999994"/>
    <x v="1"/>
    <s v="Mercado"/>
    <s v="Aplicação de Curto Prazo"/>
  </r>
  <r>
    <d v="2025-02-02T00:00:00"/>
    <x v="3"/>
    <x v="1"/>
    <x v="2"/>
    <s v="CRI-365"/>
    <n v="14925.26"/>
    <n v="13701.39"/>
    <n v="-8.1999911559329675E-2"/>
    <n v="-1223.8700000000008"/>
    <x v="2"/>
    <s v="Cripto"/>
    <s v="Aguardando rentabilidade"/>
  </r>
  <r>
    <d v="2021-05-02T00:00:00"/>
    <x v="1"/>
    <x v="4"/>
    <x v="7"/>
    <s v="AÇÕ-873"/>
    <n v="11365.16"/>
    <n v="11652.7"/>
    <n v="2.5300127758870167E-2"/>
    <n v="287.54000000000087"/>
    <x v="0"/>
    <s v="Mercado"/>
    <s v="Aguardando rentabilidade"/>
  </r>
  <r>
    <d v="2020-05-18T00:00:00"/>
    <x v="5"/>
    <x v="4"/>
    <x v="1"/>
    <s v="TES-163"/>
    <n v="35703.72"/>
    <n v="38874.21"/>
    <n v="8.8799990589215852E-2"/>
    <n v="3170.489999999998"/>
    <x v="2"/>
    <s v="Governo"/>
    <s v="Rendimento estável"/>
  </r>
  <r>
    <d v="2023-06-04T00:00:00"/>
    <x v="2"/>
    <x v="7"/>
    <x v="0"/>
    <s v="REN-808"/>
    <n v="27544.18"/>
    <n v="28235.54"/>
    <n v="2.5100039282345693E-2"/>
    <n v="691.36000000000058"/>
    <x v="0"/>
    <s v="Banco"/>
    <s v="Investimento de Longo Prazo"/>
  </r>
  <r>
    <d v="2020-08-23T00:00:00"/>
    <x v="5"/>
    <x v="10"/>
    <x v="0"/>
    <s v="REN-857"/>
    <n v="19703.93"/>
    <n v="20521.64"/>
    <n v="4.149984292473629E-2"/>
    <n v="817.70999999999913"/>
    <x v="0"/>
    <s v="Banco"/>
    <s v="Investimento de Longo Prazo"/>
  </r>
  <r>
    <d v="2024-12-07T00:00:00"/>
    <x v="4"/>
    <x v="11"/>
    <x v="2"/>
    <s v="CRI-522"/>
    <n v="49986.9"/>
    <n v="53960.86"/>
    <n v="7.9500029007599976E-2"/>
    <n v="3973.9599999999991"/>
    <x v="2"/>
    <s v="Cripto"/>
    <s v="Rendimento estável"/>
  </r>
  <r>
    <d v="2020-02-13T00:00:00"/>
    <x v="5"/>
    <x v="1"/>
    <x v="3"/>
    <s v="FUN-884"/>
    <n v="1237.99"/>
    <n v="1160"/>
    <n v="-6.2997277845539948E-2"/>
    <n v="-77.990000000000009"/>
    <x v="2"/>
    <s v="Investimento"/>
    <s v="Aguardando rentabilidade"/>
  </r>
  <r>
    <d v="2025-07-27T00:00:00"/>
    <x v="3"/>
    <x v="2"/>
    <x v="3"/>
    <s v="FUN-740"/>
    <n v="25291.65"/>
    <n v="27236.58"/>
    <n v="7.6900083624437315E-2"/>
    <n v="1944.9300000000003"/>
    <x v="2"/>
    <s v="Investimento"/>
    <s v="Rendimento estável"/>
  </r>
  <r>
    <d v="2020-12-18T00:00:00"/>
    <x v="5"/>
    <x v="11"/>
    <x v="1"/>
    <s v="TES-597"/>
    <n v="43132.63"/>
    <n v="47424.33"/>
    <n v="9.9500076855967387E-2"/>
    <n v="4291.7000000000044"/>
    <x v="2"/>
    <s v="Governo"/>
    <s v="Rendimento estável"/>
  </r>
  <r>
    <d v="2025-09-24T00:00:00"/>
    <x v="3"/>
    <x v="3"/>
    <x v="6"/>
    <s v="POU-703"/>
    <n v="20284.61"/>
    <n v="22491.58"/>
    <n v="0.10880021849076719"/>
    <n v="2206.9700000000012"/>
    <x v="2"/>
    <s v="Banco"/>
    <s v="Rendimento estável"/>
  </r>
  <r>
    <d v="2021-02-17T00:00:00"/>
    <x v="1"/>
    <x v="1"/>
    <x v="7"/>
    <s v="AÇÕ-978"/>
    <n v="26353.11"/>
    <n v="24666.51"/>
    <n v="-6.4000036428338139E-2"/>
    <n v="-1686.6000000000022"/>
    <x v="2"/>
    <s v="Mercado"/>
    <s v="Aguardando rentabilidade"/>
  </r>
  <r>
    <d v="2025-02-10T00:00:00"/>
    <x v="3"/>
    <x v="1"/>
    <x v="0"/>
    <s v="REN-803"/>
    <n v="5100.38"/>
    <n v="5526.77"/>
    <n v="8.359965335916153E-2"/>
    <n v="426.39000000000033"/>
    <x v="2"/>
    <s v="Banco"/>
    <s v="Rendimento estável"/>
  </r>
  <r>
    <d v="2022-06-18T00:00:00"/>
    <x v="0"/>
    <x v="7"/>
    <x v="4"/>
    <s v="IMÓ-692"/>
    <n v="9270.1"/>
    <n v="10722.72"/>
    <n v="0.15669949622981402"/>
    <n v="1452.619999999999"/>
    <x v="1"/>
    <s v="Imobiliário"/>
    <s v="Aplicação de Curto Prazo"/>
  </r>
  <r>
    <d v="2025-02-02T00:00:00"/>
    <x v="3"/>
    <x v="1"/>
    <x v="2"/>
    <s v="CRI-348"/>
    <n v="47634.91"/>
    <n v="48740.04"/>
    <n v="2.320000184738456E-2"/>
    <n v="1105.1299999999974"/>
    <x v="0"/>
    <s v="Cripto"/>
    <s v="Aguardando rentabilidade"/>
  </r>
  <r>
    <d v="2021-11-28T00:00:00"/>
    <x v="1"/>
    <x v="8"/>
    <x v="7"/>
    <s v="AÇÕ-123"/>
    <n v="5146.71"/>
    <n v="5412.79"/>
    <n v="5.1699046575385037E-2"/>
    <n v="266.07999999999993"/>
    <x v="0"/>
    <s v="Mercado"/>
    <s v="Aguardando rentabilidade"/>
  </r>
  <r>
    <d v="2025-06-02T00:00:00"/>
    <x v="3"/>
    <x v="7"/>
    <x v="3"/>
    <s v="FUN-900"/>
    <n v="45781.18"/>
    <n v="51174.2"/>
    <n v="0.11779993438351735"/>
    <n v="5393.0199999999968"/>
    <x v="2"/>
    <s v="Investimento"/>
    <s v="Rendimento estável"/>
  </r>
  <r>
    <d v="2024-10-28T00:00:00"/>
    <x v="4"/>
    <x v="6"/>
    <x v="7"/>
    <s v="AÇÕ-855"/>
    <n v="44055.46"/>
    <n v="43967.35"/>
    <n v="-1.9999791172308854E-3"/>
    <n v="-88.110000000000582"/>
    <x v="0"/>
    <s v="Mercado"/>
    <s v="Aguardando rentabilidade"/>
  </r>
  <r>
    <d v="2021-10-29T00:00:00"/>
    <x v="1"/>
    <x v="6"/>
    <x v="3"/>
    <s v="FUN-664"/>
    <n v="10810.68"/>
    <n v="12072.29"/>
    <n v="0.11670033707407865"/>
    <n v="1261.6100000000006"/>
    <x v="2"/>
    <s v="Investimento"/>
    <s v="Rendimento estável"/>
  </r>
  <r>
    <d v="2025-06-28T00:00:00"/>
    <x v="3"/>
    <x v="7"/>
    <x v="3"/>
    <s v="FUN-840"/>
    <n v="16233.13"/>
    <n v="15377.64"/>
    <n v="-5.2700249428175576E-2"/>
    <n v="-855.48999999999978"/>
    <x v="2"/>
    <s v="Investimento"/>
    <s v="Aguardando rentabilidade"/>
  </r>
  <r>
    <d v="2024-09-02T00:00:00"/>
    <x v="4"/>
    <x v="3"/>
    <x v="4"/>
    <s v="IMÓ-961"/>
    <n v="23599.39"/>
    <n v="25964.05"/>
    <n v="0.10020004754360176"/>
    <n v="2364.66"/>
    <x v="2"/>
    <s v="Imobiliário"/>
    <s v="Rendimento estável"/>
  </r>
  <r>
    <d v="2021-10-23T00:00:00"/>
    <x v="1"/>
    <x v="6"/>
    <x v="3"/>
    <s v="FUN-442"/>
    <n v="2968.91"/>
    <n v="3503.61"/>
    <n v="0.1800997672546491"/>
    <n v="534.70000000000027"/>
    <x v="1"/>
    <s v="Investimento"/>
    <s v="Aplicação de Curto Prazo"/>
  </r>
  <r>
    <d v="2022-09-10T00:00:00"/>
    <x v="0"/>
    <x v="3"/>
    <x v="7"/>
    <s v="AÇÕ-881"/>
    <n v="16453.310000000001"/>
    <n v="16163.73"/>
    <n v="-1.7600105996908932E-2"/>
    <n v="-289.58000000000175"/>
    <x v="0"/>
    <s v="Mercado"/>
    <s v="Aguardando rentabilidade"/>
  </r>
  <r>
    <d v="2023-11-12T00:00:00"/>
    <x v="2"/>
    <x v="8"/>
    <x v="5"/>
    <s v="ETF-196"/>
    <n v="45547.24"/>
    <n v="41183.81"/>
    <n v="-9.5800096778641264E-2"/>
    <n v="-4363.43"/>
    <x v="2"/>
    <s v="Bolsa"/>
    <s v="Aguardando rentabilidade"/>
  </r>
  <r>
    <d v="2022-11-06T00:00:00"/>
    <x v="0"/>
    <x v="8"/>
    <x v="3"/>
    <s v="FUN-582"/>
    <n v="39438.71"/>
    <n v="39817.32"/>
    <n v="9.5999590250289771E-3"/>
    <n v="378.61000000000058"/>
    <x v="0"/>
    <s v="Investimento"/>
    <s v="Aguardando rentabilidade"/>
  </r>
  <r>
    <d v="2023-11-13T00:00:00"/>
    <x v="2"/>
    <x v="8"/>
    <x v="7"/>
    <s v="AÇÕ-826"/>
    <n v="30364.32"/>
    <n v="27485.78"/>
    <n v="-9.4800081147873583E-2"/>
    <n v="-2878.5400000000009"/>
    <x v="2"/>
    <s v="Mercado"/>
    <s v="Aguardando rentabilidade"/>
  </r>
  <r>
    <d v="2020-07-16T00:00:00"/>
    <x v="5"/>
    <x v="2"/>
    <x v="2"/>
    <s v="CRI-996"/>
    <n v="3969.1"/>
    <n v="3989.74"/>
    <n v="5.2001713234738033E-3"/>
    <n v="20.639999999999873"/>
    <x v="0"/>
    <s v="Cripto"/>
    <s v="Aguardando rentabilidade"/>
  </r>
  <r>
    <d v="2022-12-01T00:00:00"/>
    <x v="0"/>
    <x v="11"/>
    <x v="7"/>
    <s v="AÇÕ-214"/>
    <n v="5893.43"/>
    <n v="6485.13"/>
    <n v="0.10039993687886338"/>
    <n v="591.69999999999982"/>
    <x v="2"/>
    <s v="Mercado"/>
    <s v="Rendimento estável"/>
  </r>
  <r>
    <d v="2020-07-15T00:00:00"/>
    <x v="5"/>
    <x v="2"/>
    <x v="6"/>
    <s v="POU-262"/>
    <n v="6770.57"/>
    <n v="7133.47"/>
    <n v="5.3599623074571355E-2"/>
    <n v="362.90000000000055"/>
    <x v="0"/>
    <s v="Banco"/>
    <s v="Investimento de Longo Prazo"/>
  </r>
  <r>
    <d v="2023-04-22T00:00:00"/>
    <x v="2"/>
    <x v="9"/>
    <x v="4"/>
    <s v="IMÓ-997"/>
    <n v="28137.81"/>
    <n v="31007.87"/>
    <n v="0.10200012012306564"/>
    <n v="2870.0599999999977"/>
    <x v="2"/>
    <s v="Imobiliário"/>
    <s v="Rendimento estável"/>
  </r>
  <r>
    <d v="2025-08-03T00:00:00"/>
    <x v="3"/>
    <x v="10"/>
    <x v="7"/>
    <s v="AÇÕ-758"/>
    <n v="12907.25"/>
    <n v="12397.41"/>
    <n v="-3.9500280849909947E-2"/>
    <n v="-509.84000000000015"/>
    <x v="0"/>
    <s v="Mercado"/>
    <s v="Aguardando rentabilidade"/>
  </r>
  <r>
    <d v="2024-03-02T00:00:00"/>
    <x v="4"/>
    <x v="5"/>
    <x v="0"/>
    <s v="REN-681"/>
    <n v="26174.34"/>
    <n v="25488.57"/>
    <n v="-2.6200087566677917E-2"/>
    <n v="-685.77000000000044"/>
    <x v="0"/>
    <s v="Banco"/>
    <s v="Investimento de Longo Prazo"/>
  </r>
  <r>
    <d v="2023-06-27T00:00:00"/>
    <x v="2"/>
    <x v="7"/>
    <x v="7"/>
    <s v="AÇÕ-563"/>
    <n v="44044.480000000003"/>
    <n v="41855.47"/>
    <n v="-4.9699985105965648E-2"/>
    <n v="-2189.010000000002"/>
    <x v="0"/>
    <s v="Mercado"/>
    <s v="Aguardando rentabilidade"/>
  </r>
  <r>
    <d v="2021-09-25T00:00:00"/>
    <x v="1"/>
    <x v="3"/>
    <x v="7"/>
    <s v="AÇÕ-712"/>
    <n v="9630.14"/>
    <n v="9045.59"/>
    <n v="-6.0700052128006374E-2"/>
    <n v="-584.54999999999927"/>
    <x v="2"/>
    <s v="Mercado"/>
    <s v="Aguardando rentabilidade"/>
  </r>
  <r>
    <d v="2021-02-11T00:00:00"/>
    <x v="1"/>
    <x v="1"/>
    <x v="1"/>
    <s v="TES-216"/>
    <n v="16843.349999999999"/>
    <n v="20004.849999999999"/>
    <n v="0.18770019028281193"/>
    <n v="3161.5"/>
    <x v="1"/>
    <s v="Governo"/>
    <s v="Dividendos Recebidos"/>
  </r>
  <r>
    <d v="2023-07-05T00:00:00"/>
    <x v="2"/>
    <x v="2"/>
    <x v="3"/>
    <s v="FUN-116"/>
    <n v="8211.8799999999992"/>
    <n v="9148.0300000000007"/>
    <n v="0.11399947393288766"/>
    <n v="936.15000000000146"/>
    <x v="2"/>
    <s v="Investimento"/>
    <s v="Rendimento estável"/>
  </r>
  <r>
    <d v="2021-01-27T00:00:00"/>
    <x v="1"/>
    <x v="0"/>
    <x v="7"/>
    <s v="AÇÕ-119"/>
    <n v="49526.01"/>
    <n v="47995.66"/>
    <n v="-3.0899925110058301E-2"/>
    <n v="-1530.3499999999985"/>
    <x v="0"/>
    <s v="Mercado"/>
    <s v="Aguardando rentabilidade"/>
  </r>
  <r>
    <d v="2022-03-21T00:00:00"/>
    <x v="0"/>
    <x v="5"/>
    <x v="5"/>
    <s v="ETF-810"/>
    <n v="7181.56"/>
    <n v="8144.61"/>
    <n v="0.13410039044441588"/>
    <n v="963.04999999999927"/>
    <x v="2"/>
    <s v="Bolsa"/>
    <s v="Rendimento estável"/>
  </r>
  <r>
    <d v="2020-04-11T00:00:00"/>
    <x v="5"/>
    <x v="9"/>
    <x v="2"/>
    <s v="CRI-116"/>
    <n v="12880.13"/>
    <n v="11890.94"/>
    <n v="-7.6799690686351674E-2"/>
    <n v="-989.18999999999869"/>
    <x v="2"/>
    <s v="Cripto"/>
    <s v="Aguardando rentabilidade"/>
  </r>
  <r>
    <d v="2020-10-14T00:00:00"/>
    <x v="5"/>
    <x v="6"/>
    <x v="5"/>
    <s v="ETF-580"/>
    <n v="25047.74"/>
    <n v="23041.42"/>
    <n v="-8.0099841342971587E-2"/>
    <n v="-2006.3200000000033"/>
    <x v="2"/>
    <s v="Bolsa"/>
    <s v="Aguardando rentabilidade"/>
  </r>
  <r>
    <d v="2023-06-22T00:00:00"/>
    <x v="2"/>
    <x v="7"/>
    <x v="4"/>
    <s v="IMÓ-723"/>
    <n v="36155.64"/>
    <n v="41723.61"/>
    <n v="0.15400003982781113"/>
    <n v="5567.9700000000012"/>
    <x v="1"/>
    <s v="Imobiliário"/>
    <s v="Aplicação de Curto Prazo"/>
  </r>
  <r>
    <d v="2022-01-16T00:00:00"/>
    <x v="0"/>
    <x v="0"/>
    <x v="5"/>
    <s v="ETF-817"/>
    <n v="22734.46"/>
    <n v="24739.64"/>
    <n v="8.820002762326444E-2"/>
    <n v="2005.1800000000003"/>
    <x v="2"/>
    <s v="Bolsa"/>
    <s v="Rendimento estável"/>
  </r>
  <r>
    <d v="2022-11-04T00:00:00"/>
    <x v="0"/>
    <x v="8"/>
    <x v="0"/>
    <s v="REN-845"/>
    <n v="29164.05"/>
    <n v="33967.370000000003"/>
    <n v="0.16470003308868295"/>
    <n v="4803.3200000000033"/>
    <x v="1"/>
    <s v="Banco"/>
    <s v="Dividendos Recebidos"/>
  </r>
  <r>
    <d v="2021-08-13T00:00:00"/>
    <x v="1"/>
    <x v="10"/>
    <x v="6"/>
    <s v="POU-839"/>
    <n v="6583.44"/>
    <n v="5992.91"/>
    <n v="-8.9699306137824564E-2"/>
    <n v="-590.52999999999975"/>
    <x v="0"/>
    <s v="Banco"/>
    <s v="Investimento de Longo Prazo"/>
  </r>
  <r>
    <d v="2024-09-18T00:00:00"/>
    <x v="4"/>
    <x v="3"/>
    <x v="7"/>
    <s v="AÇÕ-829"/>
    <n v="26699.68"/>
    <n v="31964.86"/>
    <n v="0.19720011625607498"/>
    <n v="5265.18"/>
    <x v="1"/>
    <s v="Mercado"/>
    <s v="Aplicação de Curto Prazo"/>
  </r>
  <r>
    <d v="2024-08-22T00:00:00"/>
    <x v="4"/>
    <x v="10"/>
    <x v="3"/>
    <s v="FUN-380"/>
    <n v="48957.42"/>
    <n v="53476.19"/>
    <n v="9.2300002737072423E-2"/>
    <n v="4518.7700000000041"/>
    <x v="2"/>
    <s v="Investimento"/>
    <s v="Rendimento estável"/>
  </r>
  <r>
    <d v="2021-07-10T00:00:00"/>
    <x v="1"/>
    <x v="2"/>
    <x v="3"/>
    <s v="FUN-804"/>
    <n v="4541.82"/>
    <n v="4480.51"/>
    <n v="-1.3498993795438721E-2"/>
    <n v="-61.309999999999491"/>
    <x v="0"/>
    <s v="Investimento"/>
    <s v="Aguardando rentabilidade"/>
  </r>
  <r>
    <d v="2025-08-04T00:00:00"/>
    <x v="3"/>
    <x v="10"/>
    <x v="3"/>
    <s v="FUN-816"/>
    <n v="30687.8"/>
    <n v="34358.06"/>
    <n v="0.11959997132410921"/>
    <n v="3670.2599999999984"/>
    <x v="2"/>
    <s v="Investimento"/>
    <s v="Rendimento estável"/>
  </r>
  <r>
    <d v="2022-01-13T00:00:00"/>
    <x v="0"/>
    <x v="0"/>
    <x v="6"/>
    <s v="POU-725"/>
    <n v="21807.97"/>
    <n v="24821.83"/>
    <n v="0.13819993332712768"/>
    <n v="3013.8600000000006"/>
    <x v="2"/>
    <s v="Banco"/>
    <s v="Rendimento estável"/>
  </r>
  <r>
    <d v="2022-02-02T00:00:00"/>
    <x v="0"/>
    <x v="1"/>
    <x v="1"/>
    <s v="TES-847"/>
    <n v="30591.599999999999"/>
    <n v="29242.51"/>
    <n v="-4.4100014383033258E-2"/>
    <n v="-1349.0900000000001"/>
    <x v="0"/>
    <s v="Governo"/>
    <s v="Investimento de Longo Prazo"/>
  </r>
  <r>
    <d v="2020-06-01T00:00:00"/>
    <x v="5"/>
    <x v="7"/>
    <x v="4"/>
    <s v="IMÓ-601"/>
    <n v="6463.89"/>
    <n v="7273.82"/>
    <n v="0.12530070901577833"/>
    <n v="809.92999999999938"/>
    <x v="2"/>
    <s v="Imobiliário"/>
    <s v="Rendimento estável"/>
  </r>
  <r>
    <d v="2021-12-07T00:00:00"/>
    <x v="1"/>
    <x v="11"/>
    <x v="6"/>
    <s v="POU-966"/>
    <n v="35224.839999999997"/>
    <n v="33199.410000000003"/>
    <n v="-5.7500048261397159E-2"/>
    <n v="-2025.429999999993"/>
    <x v="0"/>
    <s v="Banco"/>
    <s v="Investimento de Longo Prazo"/>
  </r>
  <r>
    <d v="2022-09-10T00:00:00"/>
    <x v="0"/>
    <x v="3"/>
    <x v="3"/>
    <s v="FUN-427"/>
    <n v="49802.8"/>
    <n v="49872.52"/>
    <n v="1.3999212895659256E-3"/>
    <n v="69.719999999993888"/>
    <x v="0"/>
    <s v="Investimento"/>
    <s v="Aguardando rentabilidade"/>
  </r>
  <r>
    <d v="2023-08-07T00:00:00"/>
    <x v="2"/>
    <x v="10"/>
    <x v="1"/>
    <s v="TES-627"/>
    <n v="37212.99"/>
    <n v="39989.08"/>
    <n v="7.4600025421230703E-2"/>
    <n v="2776.0900000000038"/>
    <x v="2"/>
    <s v="Governo"/>
    <s v="Rendimento estável"/>
  </r>
  <r>
    <d v="2023-02-26T00:00:00"/>
    <x v="2"/>
    <x v="1"/>
    <x v="3"/>
    <s v="FUN-613"/>
    <n v="47642.77"/>
    <n v="55861.15"/>
    <n v="0.17250004565225752"/>
    <n v="8218.3800000000047"/>
    <x v="1"/>
    <s v="Investimento"/>
    <s v="Aplicação de Curto Prazo"/>
  </r>
  <r>
    <d v="2024-07-29T00:00:00"/>
    <x v="4"/>
    <x v="2"/>
    <x v="1"/>
    <s v="TES-809"/>
    <n v="39176.239999999998"/>
    <n v="36500.5"/>
    <n v="-6.8300071676097501E-2"/>
    <n v="-2675.739999999998"/>
    <x v="0"/>
    <s v="Governo"/>
    <s v="Investimento de Longo Prazo"/>
  </r>
  <r>
    <d v="2023-04-28T00:00:00"/>
    <x v="2"/>
    <x v="9"/>
    <x v="7"/>
    <s v="AÇÕ-443"/>
    <n v="23327.69"/>
    <n v="22814.48"/>
    <n v="-2.2000035151358715E-2"/>
    <n v="-513.20999999999913"/>
    <x v="0"/>
    <s v="Mercado"/>
    <s v="Aguardando rentabilidade"/>
  </r>
  <r>
    <d v="2020-08-23T00:00:00"/>
    <x v="5"/>
    <x v="10"/>
    <x v="6"/>
    <s v="POU-831"/>
    <n v="48886.05"/>
    <n v="48226.09"/>
    <n v="-1.3499965736646883E-2"/>
    <n v="-659.9600000000064"/>
    <x v="0"/>
    <s v="Banco"/>
    <s v="Investimento de Longo Prazo"/>
  </r>
  <r>
    <d v="2020-08-03T00:00:00"/>
    <x v="5"/>
    <x v="10"/>
    <x v="4"/>
    <s v="IMÓ-695"/>
    <n v="8834.2999999999993"/>
    <n v="9074.59"/>
    <n v="2.7199664942327166E-2"/>
    <n v="240.29000000000087"/>
    <x v="0"/>
    <s v="Imobiliário"/>
    <s v="Aguardando rentabilidade"/>
  </r>
  <r>
    <d v="2020-06-26T00:00:00"/>
    <x v="5"/>
    <x v="7"/>
    <x v="7"/>
    <s v="AÇÕ-156"/>
    <n v="34326.160000000003"/>
    <n v="36234.69"/>
    <n v="5.5599869021177979E-2"/>
    <n v="1908.5299999999988"/>
    <x v="0"/>
    <s v="Mercado"/>
    <s v="Aguardando rentabilidade"/>
  </r>
  <r>
    <d v="2020-10-28T00:00:00"/>
    <x v="5"/>
    <x v="6"/>
    <x v="3"/>
    <s v="FUN-332"/>
    <n v="38414.19"/>
    <n v="37361.64"/>
    <n v="-2.7400031082264208E-2"/>
    <n v="-1052.5500000000029"/>
    <x v="0"/>
    <s v="Investimento"/>
    <s v="Aguardando rentabilidade"/>
  </r>
  <r>
    <d v="2023-09-30T00:00:00"/>
    <x v="2"/>
    <x v="3"/>
    <x v="2"/>
    <s v="CRI-146"/>
    <n v="29921.78"/>
    <n v="29371.22"/>
    <n v="-1.8399974867805247E-2"/>
    <n v="-550.55999999999767"/>
    <x v="0"/>
    <s v="Cripto"/>
    <s v="Aguardando rentabilidade"/>
  </r>
  <r>
    <d v="2022-07-20T00:00:00"/>
    <x v="0"/>
    <x v="2"/>
    <x v="5"/>
    <s v="ETF-749"/>
    <n v="18978.91"/>
    <n v="18331.73"/>
    <n v="-3.4099956214556068E-2"/>
    <n v="-647.18000000000029"/>
    <x v="0"/>
    <s v="Bolsa"/>
    <s v="Aguardando rentabilidade"/>
  </r>
  <r>
    <d v="2020-02-15T00:00:00"/>
    <x v="5"/>
    <x v="1"/>
    <x v="5"/>
    <s v="ETF-929"/>
    <n v="11082.73"/>
    <n v="12100.12"/>
    <n v="9.1799583676585222E-2"/>
    <n v="1017.3900000000012"/>
    <x v="2"/>
    <s v="Bolsa"/>
    <s v="Rendimento estável"/>
  </r>
  <r>
    <d v="2022-11-29T00:00:00"/>
    <x v="0"/>
    <x v="8"/>
    <x v="3"/>
    <s v="FUN-602"/>
    <n v="43272.81"/>
    <n v="46539.91"/>
    <n v="7.5500065745672765E-2"/>
    <n v="3267.1000000000058"/>
    <x v="2"/>
    <s v="Investimento"/>
    <s v="Rendimento estável"/>
  </r>
  <r>
    <d v="2022-01-02T00:00:00"/>
    <x v="0"/>
    <x v="0"/>
    <x v="4"/>
    <s v="IMÓ-774"/>
    <n v="7999.26"/>
    <n v="8120.05"/>
    <n v="1.5100146763575626E-2"/>
    <n v="120.78999999999996"/>
    <x v="0"/>
    <s v="Imobiliário"/>
    <s v="Aguardando rentabilidade"/>
  </r>
  <r>
    <d v="2023-11-17T00:00:00"/>
    <x v="2"/>
    <x v="8"/>
    <x v="6"/>
    <s v="POU-412"/>
    <n v="49133.63"/>
    <n v="50445.5"/>
    <n v="2.6700042313177404E-2"/>
    <n v="1311.8700000000026"/>
    <x v="0"/>
    <s v="Banco"/>
    <s v="Investimento de Longo Prazo"/>
  </r>
  <r>
    <d v="2024-05-15T00:00:00"/>
    <x v="4"/>
    <x v="4"/>
    <x v="1"/>
    <s v="TES-650"/>
    <n v="34929.65"/>
    <n v="35334.83"/>
    <n v="1.159988720184715E-2"/>
    <n v="405.18000000000029"/>
    <x v="0"/>
    <s v="Governo"/>
    <s v="Investimento de Longo Prazo"/>
  </r>
  <r>
    <d v="2025-01-06T00:00:00"/>
    <x v="3"/>
    <x v="0"/>
    <x v="1"/>
    <s v="TES-127"/>
    <n v="39641.89"/>
    <n v="44494.06"/>
    <n v="0.12240006720163943"/>
    <n v="4852.1699999999983"/>
    <x v="2"/>
    <s v="Governo"/>
    <s v="Rendimento estável"/>
  </r>
  <r>
    <d v="2020-10-03T00:00:00"/>
    <x v="5"/>
    <x v="6"/>
    <x v="3"/>
    <s v="FUN-626"/>
    <n v="42280.44"/>
    <n v="42119.77"/>
    <n v="-3.8001023641193307E-3"/>
    <n v="-160.67000000000553"/>
    <x v="0"/>
    <s v="Investimento"/>
    <s v="Aguardando rentabilidade"/>
  </r>
  <r>
    <d v="2020-10-13T00:00:00"/>
    <x v="5"/>
    <x v="6"/>
    <x v="1"/>
    <s v="TES-780"/>
    <n v="13153.52"/>
    <n v="12743.13"/>
    <n v="-3.1200013380448824E-2"/>
    <n v="-410.39000000000124"/>
    <x v="0"/>
    <s v="Governo"/>
    <s v="Investimento de Longo Prazo"/>
  </r>
  <r>
    <d v="2023-11-12T00:00:00"/>
    <x v="2"/>
    <x v="8"/>
    <x v="4"/>
    <s v="IMÓ-261"/>
    <n v="15467.73"/>
    <n v="15888.45"/>
    <n v="2.719985414795844E-2"/>
    <n v="420.72000000000116"/>
    <x v="0"/>
    <s v="Imobiliário"/>
    <s v="Aguardando rentabilidade"/>
  </r>
  <r>
    <d v="2020-01-07T00:00:00"/>
    <x v="5"/>
    <x v="0"/>
    <x v="0"/>
    <s v="REN-710"/>
    <n v="16443.75"/>
    <n v="18079.900000000001"/>
    <n v="9.9499809958190896E-2"/>
    <n v="1636.1500000000015"/>
    <x v="2"/>
    <s v="Banco"/>
    <s v="Rendimento estável"/>
  </r>
  <r>
    <d v="2025-03-21T00:00:00"/>
    <x v="3"/>
    <x v="5"/>
    <x v="1"/>
    <s v="TES-516"/>
    <n v="13763.93"/>
    <n v="16029.47"/>
    <n v="0.16459979090274354"/>
    <n v="2265.5399999999991"/>
    <x v="1"/>
    <s v="Governo"/>
    <s v="Dividendos Recebidos"/>
  </r>
  <r>
    <d v="2023-10-28T00:00:00"/>
    <x v="2"/>
    <x v="6"/>
    <x v="2"/>
    <s v="CRI-894"/>
    <n v="33487.94"/>
    <n v="33765.89"/>
    <n v="8.3000029264265612E-3"/>
    <n v="277.94999999999709"/>
    <x v="0"/>
    <s v="Cripto"/>
    <s v="Aguardando rentabilidade"/>
  </r>
  <r>
    <d v="2021-11-24T00:00:00"/>
    <x v="1"/>
    <x v="8"/>
    <x v="1"/>
    <s v="TES-160"/>
    <n v="16785"/>
    <n v="17481.580000000002"/>
    <n v="4.1500148942508294E-2"/>
    <n v="696.58000000000175"/>
    <x v="0"/>
    <s v="Governo"/>
    <s v="Investimento de Longo Prazo"/>
  </r>
  <r>
    <d v="2023-06-03T00:00:00"/>
    <x v="2"/>
    <x v="7"/>
    <x v="0"/>
    <s v="REN-373"/>
    <n v="33731.54"/>
    <n v="38140.25"/>
    <n v="0.13069993246676551"/>
    <n v="4408.7099999999991"/>
    <x v="2"/>
    <s v="Banco"/>
    <s v="Rendimento estável"/>
  </r>
  <r>
    <d v="2023-03-23T00:00:00"/>
    <x v="2"/>
    <x v="5"/>
    <x v="6"/>
    <s v="POU-957"/>
    <n v="26591.29"/>
    <n v="25735.05"/>
    <n v="-3.220001737411015E-2"/>
    <n v="-856.2400000000016"/>
    <x v="0"/>
    <s v="Banco"/>
    <s v="Investimento de Longo Prazo"/>
  </r>
  <r>
    <d v="2022-02-25T00:00:00"/>
    <x v="0"/>
    <x v="1"/>
    <x v="4"/>
    <s v="IMÓ-313"/>
    <n v="13600.14"/>
    <n v="13586.54"/>
    <n v="-9.9998970598821381E-4"/>
    <n v="-13.599999999998545"/>
    <x v="0"/>
    <s v="Imobiliário"/>
    <s v="Aguardando rentabilidade"/>
  </r>
  <r>
    <d v="2022-05-17T00:00:00"/>
    <x v="0"/>
    <x v="4"/>
    <x v="0"/>
    <s v="REN-672"/>
    <n v="11055.63"/>
    <n v="10563.65"/>
    <n v="-4.4500403866627194E-2"/>
    <n v="-491.97999999999956"/>
    <x v="0"/>
    <s v="Banco"/>
    <s v="Investimento de Longo Prazo"/>
  </r>
  <r>
    <d v="2022-01-13T00:00:00"/>
    <x v="0"/>
    <x v="0"/>
    <x v="4"/>
    <s v="IMÓ-156"/>
    <n v="8671.25"/>
    <n v="9576.5300000000007"/>
    <n v="0.10440017298544046"/>
    <n v="905.28000000000065"/>
    <x v="2"/>
    <s v="Imobiliário"/>
    <s v="Rendimento estável"/>
  </r>
  <r>
    <d v="2024-03-29T00:00:00"/>
    <x v="4"/>
    <x v="5"/>
    <x v="1"/>
    <s v="TES-268"/>
    <n v="17598.099999999999"/>
    <n v="18374.18"/>
    <n v="4.4100215364158736E-2"/>
    <n v="776.08000000000175"/>
    <x v="0"/>
    <s v="Governo"/>
    <s v="Investimento de Longo Prazo"/>
  </r>
  <r>
    <d v="2025-05-27T00:00:00"/>
    <x v="3"/>
    <x v="4"/>
    <x v="5"/>
    <s v="ETF-439"/>
    <n v="17372.509999999998"/>
    <n v="16618.54"/>
    <n v="-4.3400176485723571E-2"/>
    <n v="-753.96999999999753"/>
    <x v="0"/>
    <s v="Bolsa"/>
    <s v="Aguardando rentabilidade"/>
  </r>
  <r>
    <d v="2020-11-23T00:00:00"/>
    <x v="5"/>
    <x v="8"/>
    <x v="3"/>
    <s v="FUN-502"/>
    <n v="14590.88"/>
    <n v="17066.95"/>
    <n v="0.16969983989999243"/>
    <n v="2476.0700000000015"/>
    <x v="1"/>
    <s v="Investimento"/>
    <s v="Aplicação de Curto Prazo"/>
  </r>
  <r>
    <d v="2022-05-21T00:00:00"/>
    <x v="0"/>
    <x v="4"/>
    <x v="1"/>
    <s v="TES-620"/>
    <n v="29132.37"/>
    <n v="30967.71"/>
    <n v="6.3000023684993717E-2"/>
    <n v="1835.3400000000001"/>
    <x v="0"/>
    <s v="Governo"/>
    <s v="Investimento de Longo Prazo"/>
  </r>
  <r>
    <d v="2025-02-28T00:00:00"/>
    <x v="3"/>
    <x v="1"/>
    <x v="7"/>
    <s v="AÇÕ-211"/>
    <n v="501.78"/>
    <n v="555.66999999999996"/>
    <n v="0.10739766431503844"/>
    <n v="53.889999999999986"/>
    <x v="2"/>
    <s v="Mercado"/>
    <s v="Rendimento estável"/>
  </r>
  <r>
    <d v="2024-09-12T00:00:00"/>
    <x v="4"/>
    <x v="3"/>
    <x v="3"/>
    <s v="FUN-555"/>
    <n v="47293.69"/>
    <n v="49445.55"/>
    <n v="4.5499938786759932E-2"/>
    <n v="2151.8600000000006"/>
    <x v="0"/>
    <s v="Investimento"/>
    <s v="Aguardando rentabilidade"/>
  </r>
  <r>
    <d v="2023-08-22T00:00:00"/>
    <x v="2"/>
    <x v="10"/>
    <x v="7"/>
    <s v="AÇÕ-122"/>
    <n v="45067.29"/>
    <n v="48699.71"/>
    <n v="8.0599920696363112E-2"/>
    <n v="3632.4199999999983"/>
    <x v="2"/>
    <s v="Mercado"/>
    <s v="Rendimento estável"/>
  </r>
  <r>
    <d v="2022-10-02T00:00:00"/>
    <x v="0"/>
    <x v="6"/>
    <x v="4"/>
    <s v="IMÓ-449"/>
    <n v="11770.02"/>
    <n v="13566.13"/>
    <n v="0.15260042039010968"/>
    <n v="1796.1099999999988"/>
    <x v="1"/>
    <s v="Imobiliário"/>
    <s v="Aplicação de Curto Prazo"/>
  </r>
  <r>
    <d v="2025-01-16T00:00:00"/>
    <x v="3"/>
    <x v="0"/>
    <x v="3"/>
    <s v="FUN-986"/>
    <n v="34662.870000000003"/>
    <n v="40177.730000000003"/>
    <n v="0.15909992450134683"/>
    <n v="5514.8600000000006"/>
    <x v="1"/>
    <s v="Investimento"/>
    <s v="Aplicação de Curto Prazo"/>
  </r>
  <r>
    <d v="2021-12-26T00:00:00"/>
    <x v="1"/>
    <x v="11"/>
    <x v="4"/>
    <s v="IMÓ-452"/>
    <n v="32652.48"/>
    <n v="30458.23"/>
    <n v="-6.7200102411822935E-2"/>
    <n v="-2194.25"/>
    <x v="2"/>
    <s v="Imobiliário"/>
    <s v="Aguardando rentabilidade"/>
  </r>
  <r>
    <d v="2022-02-15T00:00:00"/>
    <x v="0"/>
    <x v="1"/>
    <x v="5"/>
    <s v="ETF-634"/>
    <n v="26099.23"/>
    <n v="25237.96"/>
    <n v="-3.2999824132742633E-2"/>
    <n v="-861.27000000000044"/>
    <x v="0"/>
    <s v="Bolsa"/>
    <s v="Aguardando rentabilidade"/>
  </r>
  <r>
    <d v="2022-04-09T00:00:00"/>
    <x v="0"/>
    <x v="9"/>
    <x v="3"/>
    <s v="FUN-982"/>
    <n v="33772.18"/>
    <n v="38702.92"/>
    <n v="0.14600005092949278"/>
    <n v="4930.739999999998"/>
    <x v="2"/>
    <s v="Investimento"/>
    <s v="Rendimento estável"/>
  </r>
  <r>
    <d v="2025-04-03T00:00:00"/>
    <x v="3"/>
    <x v="9"/>
    <x v="2"/>
    <s v="CRI-266"/>
    <n v="39717.65"/>
    <n v="47641.32"/>
    <n v="0.19949997041617512"/>
    <n v="7923.6699999999983"/>
    <x v="1"/>
    <s v="Cripto"/>
    <s v="Aplicação de Curto Prazo"/>
  </r>
  <r>
    <d v="2020-08-17T00:00:00"/>
    <x v="5"/>
    <x v="10"/>
    <x v="6"/>
    <s v="POU-180"/>
    <n v="19953.580000000002"/>
    <n v="22663.279999999999"/>
    <n v="0.13580019224620329"/>
    <n v="2709.6999999999971"/>
    <x v="2"/>
    <s v="Banco"/>
    <s v="Rendimento estável"/>
  </r>
  <r>
    <d v="2025-08-16T00:00:00"/>
    <x v="3"/>
    <x v="10"/>
    <x v="5"/>
    <s v="ETF-970"/>
    <n v="6975.99"/>
    <n v="7748.23"/>
    <n v="0.11069969997090016"/>
    <n v="772.23999999999978"/>
    <x v="2"/>
    <s v="Bolsa"/>
    <s v="Rendimento estável"/>
  </r>
  <r>
    <d v="2020-11-08T00:00:00"/>
    <x v="5"/>
    <x v="8"/>
    <x v="0"/>
    <s v="REN-407"/>
    <n v="22444.54"/>
    <n v="26612.49"/>
    <n v="0.18569995197050154"/>
    <n v="4167.9500000000007"/>
    <x v="1"/>
    <s v="Banco"/>
    <s v="Dividendos Recebidos"/>
  </r>
  <r>
    <d v="2024-11-06T00:00:00"/>
    <x v="4"/>
    <x v="8"/>
    <x v="4"/>
    <s v="IMÓ-230"/>
    <n v="16381.58"/>
    <n v="16057.22"/>
    <n v="-1.9800287884318885E-2"/>
    <n v="-324.36000000000058"/>
    <x v="0"/>
    <s v="Imobiliário"/>
    <s v="Aguardando rentabilidade"/>
  </r>
  <r>
    <d v="2021-12-22T00:00:00"/>
    <x v="1"/>
    <x v="11"/>
    <x v="1"/>
    <s v="TES-754"/>
    <n v="42380.77"/>
    <n v="45796.66"/>
    <n v="8.0599998537072517E-2"/>
    <n v="3415.8900000000067"/>
    <x v="2"/>
    <s v="Governo"/>
    <s v="Rendimento estável"/>
  </r>
  <r>
    <d v="2023-11-14T00:00:00"/>
    <x v="2"/>
    <x v="8"/>
    <x v="0"/>
    <s v="REN-483"/>
    <n v="23235.43"/>
    <n v="23346.959999999999"/>
    <n v="4.799997245585678E-3"/>
    <n v="111.52999999999884"/>
    <x v="0"/>
    <s v="Banco"/>
    <s v="Investimento de Longo Prazo"/>
  </r>
  <r>
    <d v="2020-09-13T00:00:00"/>
    <x v="5"/>
    <x v="3"/>
    <x v="5"/>
    <s v="ETF-706"/>
    <n v="18716.21"/>
    <n v="19792.39"/>
    <n v="5.7499889133537201E-2"/>
    <n v="1076.1800000000003"/>
    <x v="0"/>
    <s v="Bolsa"/>
    <s v="Aguardando rentabilidade"/>
  </r>
  <r>
    <d v="2021-11-25T00:00:00"/>
    <x v="1"/>
    <x v="8"/>
    <x v="5"/>
    <s v="ETF-317"/>
    <n v="13653.85"/>
    <n v="15604.99"/>
    <n v="0.14290035411257626"/>
    <n v="1951.1399999999994"/>
    <x v="2"/>
    <s v="Bolsa"/>
    <s v="Rendimento estável"/>
  </r>
  <r>
    <d v="2024-08-03T00:00:00"/>
    <x v="4"/>
    <x v="10"/>
    <x v="1"/>
    <s v="TES-933"/>
    <n v="40484.629999999997"/>
    <n v="40962.35"/>
    <n v="1.1800033741200085E-2"/>
    <n v="477.72000000000116"/>
    <x v="0"/>
    <s v="Governo"/>
    <s v="Investimento de Longo Prazo"/>
  </r>
  <r>
    <d v="2025-04-16T00:00:00"/>
    <x v="3"/>
    <x v="9"/>
    <x v="1"/>
    <s v="TES-559"/>
    <n v="5409.57"/>
    <n v="6395.19"/>
    <n v="0.18219932453041554"/>
    <n v="985.61999999999989"/>
    <x v="1"/>
    <s v="Governo"/>
    <s v="Dividendos Recebidos"/>
  </r>
  <r>
    <d v="2021-12-14T00:00:00"/>
    <x v="1"/>
    <x v="11"/>
    <x v="2"/>
    <s v="CRI-878"/>
    <n v="13319.21"/>
    <n v="13681.49"/>
    <n v="2.7199811400225739E-2"/>
    <n v="362.28000000000065"/>
    <x v="0"/>
    <s v="Cripto"/>
    <s v="Aguardando rentabilidade"/>
  </r>
  <r>
    <d v="2024-03-06T00:00:00"/>
    <x v="4"/>
    <x v="5"/>
    <x v="2"/>
    <s v="CRI-348"/>
    <n v="24603.14"/>
    <n v="24736"/>
    <n v="5.4001237240450034E-3"/>
    <n v="132.86000000000058"/>
    <x v="0"/>
    <s v="Cripto"/>
    <s v="Aguardando rentabilidade"/>
  </r>
  <r>
    <d v="2022-10-21T00:00:00"/>
    <x v="0"/>
    <x v="6"/>
    <x v="6"/>
    <s v="POU-276"/>
    <n v="6057.96"/>
    <n v="5824.12"/>
    <n v="-3.8600452957761384E-2"/>
    <n v="-233.84000000000015"/>
    <x v="0"/>
    <s v="Banco"/>
    <s v="Investimento de Longo Prazo"/>
  </r>
  <r>
    <d v="2024-07-12T00:00:00"/>
    <x v="4"/>
    <x v="2"/>
    <x v="6"/>
    <s v="POU-547"/>
    <n v="32790.949999999997"/>
    <n v="38201.46"/>
    <n v="0.16500009911271257"/>
    <n v="5410.510000000002"/>
    <x v="1"/>
    <s v="Banco"/>
    <s v="Dividendos Recebidos"/>
  </r>
  <r>
    <d v="2020-03-11T00:00:00"/>
    <x v="5"/>
    <x v="5"/>
    <x v="3"/>
    <s v="FUN-695"/>
    <n v="22919.63"/>
    <n v="26375.91"/>
    <n v="0.1507999910993327"/>
    <n v="3456.2799999999988"/>
    <x v="1"/>
    <s v="Investimento"/>
    <s v="Aplicação de Curto Prazo"/>
  </r>
  <r>
    <d v="2024-09-19T00:00:00"/>
    <x v="4"/>
    <x v="3"/>
    <x v="0"/>
    <s v="REN-170"/>
    <n v="14957.99"/>
    <n v="13924.39"/>
    <n v="-6.9100193274631169E-2"/>
    <n v="-1033.6000000000004"/>
    <x v="0"/>
    <s v="Banco"/>
    <s v="Investimento de Longo Prazo"/>
  </r>
  <r>
    <d v="2025-09-13T00:00:00"/>
    <x v="3"/>
    <x v="3"/>
    <x v="2"/>
    <s v="CRI-152"/>
    <n v="9942.8700000000008"/>
    <n v="11568.53"/>
    <n v="0.16350007593380983"/>
    <n v="1625.6599999999999"/>
    <x v="1"/>
    <s v="Cripto"/>
    <s v="Aplicação de Curto Prazo"/>
  </r>
  <r>
    <d v="2022-12-13T00:00:00"/>
    <x v="0"/>
    <x v="11"/>
    <x v="7"/>
    <s v="AÇÕ-152"/>
    <n v="6085.53"/>
    <n v="6508.47"/>
    <n v="6.9499287654485403E-2"/>
    <n v="422.94000000000051"/>
    <x v="0"/>
    <s v="Mercado"/>
    <s v="Aguardando rentabilidade"/>
  </r>
  <r>
    <d v="2023-03-13T00:00:00"/>
    <x v="2"/>
    <x v="5"/>
    <x v="7"/>
    <s v="AÇÕ-856"/>
    <n v="9570.02"/>
    <n v="10435.15"/>
    <n v="9.0400020062653907E-2"/>
    <n v="865.1299999999992"/>
    <x v="2"/>
    <s v="Mercado"/>
    <s v="Rendimento estável"/>
  </r>
  <r>
    <d v="2025-03-02T00:00:00"/>
    <x v="3"/>
    <x v="5"/>
    <x v="0"/>
    <s v="REN-812"/>
    <n v="21066.67"/>
    <n v="23900.14"/>
    <n v="0.13450013694618093"/>
    <n v="2833.4700000000012"/>
    <x v="2"/>
    <s v="Banco"/>
    <s v="Rendimento estável"/>
  </r>
  <r>
    <d v="2024-07-14T00:00:00"/>
    <x v="4"/>
    <x v="2"/>
    <x v="5"/>
    <s v="ETF-294"/>
    <n v="44419.48"/>
    <n v="43362.3"/>
    <n v="-2.3799918414173248E-2"/>
    <n v="-1057.1800000000003"/>
    <x v="0"/>
    <s v="Bolsa"/>
    <s v="Aguardando rentabilidade"/>
  </r>
  <r>
    <d v="2021-12-05T00:00:00"/>
    <x v="1"/>
    <x v="11"/>
    <x v="3"/>
    <s v="FUN-909"/>
    <n v="14940.12"/>
    <n v="16777.75"/>
    <n v="0.12299968139479463"/>
    <n v="1837.6299999999992"/>
    <x v="2"/>
    <s v="Investimento"/>
    <s v="Rendimento estável"/>
  </r>
  <r>
    <d v="2022-10-27T00:00:00"/>
    <x v="0"/>
    <x v="6"/>
    <x v="1"/>
    <s v="TES-107"/>
    <n v="49805.82"/>
    <n v="56942.99"/>
    <n v="0.14329991956763283"/>
    <n v="7137.1699999999983"/>
    <x v="2"/>
    <s v="Governo"/>
    <s v="Rendimento estável"/>
  </r>
  <r>
    <d v="2022-12-06T00:00:00"/>
    <x v="0"/>
    <x v="11"/>
    <x v="3"/>
    <s v="FUN-703"/>
    <n v="27845.8"/>
    <n v="27959.97"/>
    <n v="4.1000797247700517E-3"/>
    <n v="114.17000000000189"/>
    <x v="0"/>
    <s v="Investimento"/>
    <s v="Aguardando rentabilidade"/>
  </r>
  <r>
    <d v="2024-08-27T00:00:00"/>
    <x v="4"/>
    <x v="10"/>
    <x v="1"/>
    <s v="TES-454"/>
    <n v="23672.25"/>
    <n v="25068.91"/>
    <n v="5.8999883830223143E-2"/>
    <n v="1396.6599999999999"/>
    <x v="0"/>
    <s v="Governo"/>
    <s v="Investimento de Longo Prazo"/>
  </r>
  <r>
    <d v="2022-03-11T00:00:00"/>
    <x v="0"/>
    <x v="5"/>
    <x v="5"/>
    <s v="ETF-876"/>
    <n v="12108.38"/>
    <n v="12167.71"/>
    <n v="4.8999122921480768E-3"/>
    <n v="59.329999999999927"/>
    <x v="0"/>
    <s v="Bolsa"/>
    <s v="Aguardando rentabilidade"/>
  </r>
  <r>
    <d v="2020-10-25T00:00:00"/>
    <x v="5"/>
    <x v="6"/>
    <x v="3"/>
    <s v="FUN-897"/>
    <n v="26728.86"/>
    <n v="25077.02"/>
    <n v="-6.1799867259583842E-2"/>
    <n v="-1651.8400000000001"/>
    <x v="2"/>
    <s v="Investimento"/>
    <s v="Aguardando rentabilidade"/>
  </r>
  <r>
    <d v="2020-12-13T00:00:00"/>
    <x v="5"/>
    <x v="11"/>
    <x v="5"/>
    <s v="ETF-244"/>
    <n v="22352.57"/>
    <n v="23499.26"/>
    <n v="5.1300141326030911E-2"/>
    <n v="1146.6899999999987"/>
    <x v="0"/>
    <s v="Bolsa"/>
    <s v="Aguardando rentabilidade"/>
  </r>
  <r>
    <d v="2020-09-01T00:00:00"/>
    <x v="5"/>
    <x v="3"/>
    <x v="4"/>
    <s v="IMÓ-553"/>
    <n v="20202.29"/>
    <n v="22903.34"/>
    <n v="0.13370018943397008"/>
    <n v="2701.0499999999993"/>
    <x v="2"/>
    <s v="Imobiliário"/>
    <s v="Rendimento estável"/>
  </r>
  <r>
    <d v="2023-10-25T00:00:00"/>
    <x v="2"/>
    <x v="6"/>
    <x v="3"/>
    <s v="FUN-768"/>
    <n v="13802.91"/>
    <n v="14614.52"/>
    <n v="5.8799919727072089E-2"/>
    <n v="811.61000000000058"/>
    <x v="0"/>
    <s v="Investimento"/>
    <s v="Aguardando rentabilidade"/>
  </r>
  <r>
    <d v="2021-10-04T00:00:00"/>
    <x v="1"/>
    <x v="6"/>
    <x v="1"/>
    <s v="TES-842"/>
    <n v="9643.0499999999993"/>
    <n v="9032.64"/>
    <n v="-6.3300511767542422E-2"/>
    <n v="-610.40999999999985"/>
    <x v="0"/>
    <s v="Governo"/>
    <s v="Investimento de Longo Prazo"/>
  </r>
  <r>
    <d v="2020-10-16T00:00:00"/>
    <x v="5"/>
    <x v="6"/>
    <x v="0"/>
    <s v="REN-182"/>
    <n v="33756.61"/>
    <n v="37209.910000000003"/>
    <n v="0.1022999643625353"/>
    <n v="3453.3000000000029"/>
    <x v="2"/>
    <s v="Banco"/>
    <s v="Rendimento estável"/>
  </r>
  <r>
    <d v="2024-07-08T00:00:00"/>
    <x v="4"/>
    <x v="2"/>
    <x v="7"/>
    <s v="AÇÕ-451"/>
    <n v="910.84"/>
    <n v="905.65"/>
    <n v="-5.6980369768565879E-3"/>
    <n v="-5.1900000000000546"/>
    <x v="0"/>
    <s v="Mercado"/>
    <s v="Aguardando rentabilidade"/>
  </r>
  <r>
    <d v="2025-07-08T00:00:00"/>
    <x v="3"/>
    <x v="2"/>
    <x v="6"/>
    <s v="POU-896"/>
    <n v="48685.36"/>
    <n v="44780.79"/>
    <n v="-8.0200084789349396E-2"/>
    <n v="-3904.5699999999997"/>
    <x v="0"/>
    <s v="Banco"/>
    <s v="Investimento de Longo Prazo"/>
  </r>
  <r>
    <d v="2023-09-21T00:00:00"/>
    <x v="2"/>
    <x v="3"/>
    <x v="5"/>
    <s v="ETF-771"/>
    <n v="8813.06"/>
    <n v="9390.32"/>
    <n v="6.5500518548608569E-2"/>
    <n v="577.26000000000022"/>
    <x v="0"/>
    <s v="Bolsa"/>
    <s v="Aguardando rentabilidade"/>
  </r>
  <r>
    <d v="2021-03-13T00:00:00"/>
    <x v="1"/>
    <x v="5"/>
    <x v="4"/>
    <s v="IMÓ-824"/>
    <n v="29242.26"/>
    <n v="28148.6"/>
    <n v="-3.7399982080728367E-2"/>
    <n v="-1093.6599999999999"/>
    <x v="0"/>
    <s v="Imobiliário"/>
    <s v="Aguardando rentabilidade"/>
  </r>
  <r>
    <d v="2022-05-21T00:00:00"/>
    <x v="0"/>
    <x v="4"/>
    <x v="3"/>
    <s v="FUN-575"/>
    <n v="45394.93"/>
    <n v="48068.69"/>
    <n v="5.8899969666216072E-2"/>
    <n v="2673.760000000002"/>
    <x v="0"/>
    <s v="Investimento"/>
    <s v="Aguardando rentabilidade"/>
  </r>
  <r>
    <d v="2022-03-29T00:00:00"/>
    <x v="0"/>
    <x v="5"/>
    <x v="7"/>
    <s v="AÇÕ-854"/>
    <n v="10003.85"/>
    <n v="10704.12"/>
    <n v="7.0000049980757456E-2"/>
    <n v="700.27000000000044"/>
    <x v="2"/>
    <s v="Mercado"/>
    <s v="Rendimento estável"/>
  </r>
  <r>
    <d v="2022-01-12T00:00:00"/>
    <x v="0"/>
    <x v="0"/>
    <x v="3"/>
    <s v="FUN-606"/>
    <n v="44913.65"/>
    <n v="50276.34"/>
    <n v="0.11940000423033965"/>
    <n v="5362.6899999999951"/>
    <x v="2"/>
    <s v="Investimento"/>
    <s v="Rendimento estável"/>
  </r>
  <r>
    <d v="2023-05-22T00:00:00"/>
    <x v="2"/>
    <x v="4"/>
    <x v="2"/>
    <s v="CRI-868"/>
    <n v="22586.68"/>
    <n v="21818.73"/>
    <n v="-3.4000127508779544E-2"/>
    <n v="-767.95000000000073"/>
    <x v="0"/>
    <s v="Cripto"/>
    <s v="Aguardando rentabilidade"/>
  </r>
  <r>
    <d v="2021-06-07T00:00:00"/>
    <x v="1"/>
    <x v="7"/>
    <x v="6"/>
    <s v="POU-186"/>
    <n v="31214.14"/>
    <n v="36454.99"/>
    <n v="0.16789986845705179"/>
    <n v="5240.8499999999985"/>
    <x v="1"/>
    <s v="Banco"/>
    <s v="Dividendos Recebidos"/>
  </r>
  <r>
    <d v="2023-03-31T00:00:00"/>
    <x v="2"/>
    <x v="5"/>
    <x v="0"/>
    <s v="REN-378"/>
    <n v="27389.200000000001"/>
    <n v="25274.75"/>
    <n v="-7.7200137280387909E-2"/>
    <n v="-2114.4500000000007"/>
    <x v="0"/>
    <s v="Banco"/>
    <s v="Investimento de Longo Prazo"/>
  </r>
  <r>
    <d v="2021-07-23T00:00:00"/>
    <x v="1"/>
    <x v="2"/>
    <x v="0"/>
    <s v="REN-760"/>
    <n v="14267.69"/>
    <n v="13805.42"/>
    <n v="-3.2399778800913138E-2"/>
    <n v="-462.27000000000044"/>
    <x v="0"/>
    <s v="Banco"/>
    <s v="Investimento de Longo Prazo"/>
  </r>
  <r>
    <d v="2024-05-01T00:00:00"/>
    <x v="4"/>
    <x v="4"/>
    <x v="2"/>
    <s v="CRI-285"/>
    <n v="24955.42"/>
    <n v="24718.34"/>
    <n v="-9.500140650808446E-3"/>
    <n v="-237.07999999999811"/>
    <x v="0"/>
    <s v="Cripto"/>
    <s v="Aguardando rentabilidade"/>
  </r>
  <r>
    <d v="2024-08-05T00:00:00"/>
    <x v="4"/>
    <x v="10"/>
    <x v="7"/>
    <s v="AÇÕ-509"/>
    <n v="45691.79"/>
    <n v="47396.09"/>
    <n v="3.7299917556304879E-2"/>
    <n v="1704.2999999999956"/>
    <x v="0"/>
    <s v="Mercado"/>
    <s v="Aguardando rentabilidade"/>
  </r>
  <r>
    <d v="2022-07-02T00:00:00"/>
    <x v="0"/>
    <x v="2"/>
    <x v="1"/>
    <s v="TES-520"/>
    <n v="49755.91"/>
    <n v="47198.46"/>
    <n v="-5.1399924149714157E-2"/>
    <n v="-2557.4500000000044"/>
    <x v="0"/>
    <s v="Governo"/>
    <s v="Investimento de Longo Prazo"/>
  </r>
  <r>
    <d v="2024-05-19T00:00:00"/>
    <x v="4"/>
    <x v="4"/>
    <x v="7"/>
    <s v="AÇÕ-451"/>
    <n v="17351.86"/>
    <n v="16518.97"/>
    <n v="-4.8000041494110683E-2"/>
    <n v="-832.88999999999942"/>
    <x v="0"/>
    <s v="Mercado"/>
    <s v="Aguardando rentabilidade"/>
  </r>
  <r>
    <d v="2024-10-29T00:00:00"/>
    <x v="4"/>
    <x v="6"/>
    <x v="0"/>
    <s v="REN-585"/>
    <n v="41152.14"/>
    <n v="43896.99"/>
    <n v="6.670005496676476E-2"/>
    <n v="2744.8499999999985"/>
    <x v="0"/>
    <s v="Banco"/>
    <s v="Investimento de Longo Prazo"/>
  </r>
  <r>
    <d v="2020-12-13T00:00:00"/>
    <x v="5"/>
    <x v="11"/>
    <x v="3"/>
    <s v="FUN-976"/>
    <n v="41423.79"/>
    <n v="37293.839999999997"/>
    <n v="-9.9699955025843945E-2"/>
    <n v="-4129.9500000000044"/>
    <x v="2"/>
    <s v="Investimento"/>
    <s v="Aguardando rentabilidade"/>
  </r>
  <r>
    <d v="2024-04-22T00:00:00"/>
    <x v="4"/>
    <x v="9"/>
    <x v="3"/>
    <s v="FUN-289"/>
    <n v="32913.550000000003"/>
    <n v="36346.43"/>
    <n v="0.10429990080073395"/>
    <n v="3432.8799999999974"/>
    <x v="2"/>
    <s v="Investimento"/>
    <s v="Rendimento estável"/>
  </r>
  <r>
    <d v="2021-10-08T00:00:00"/>
    <x v="1"/>
    <x v="6"/>
    <x v="6"/>
    <s v="POU-842"/>
    <n v="3872.19"/>
    <n v="3555.06"/>
    <n v="-8.1899390267523062E-2"/>
    <n v="-317.13000000000011"/>
    <x v="0"/>
    <s v="Banco"/>
    <s v="Investimento de Longo Prazo"/>
  </r>
  <r>
    <d v="2024-02-17T00:00:00"/>
    <x v="4"/>
    <x v="1"/>
    <x v="5"/>
    <s v="ETF-229"/>
    <n v="49359.54"/>
    <n v="50781.09"/>
    <n v="2.8799903726817462E-2"/>
    <n v="1421.5499999999956"/>
    <x v="0"/>
    <s v="Bolsa"/>
    <s v="Aguardando rentabilidade"/>
  </r>
  <r>
    <d v="2024-06-02T00:00:00"/>
    <x v="4"/>
    <x v="7"/>
    <x v="1"/>
    <s v="TES-562"/>
    <n v="34913.72"/>
    <n v="31464.240000000002"/>
    <n v="-9.8800127858045469E-2"/>
    <n v="-3449.4799999999996"/>
    <x v="0"/>
    <s v="Governo"/>
    <s v="Investimento de Longo Prazo"/>
  </r>
  <r>
    <d v="2021-02-03T00:00:00"/>
    <x v="1"/>
    <x v="1"/>
    <x v="3"/>
    <s v="FUN-647"/>
    <n v="38041.46"/>
    <n v="40293.51"/>
    <n v="5.9199883495533637E-2"/>
    <n v="2252.0500000000029"/>
    <x v="0"/>
    <s v="Investimento"/>
    <s v="Aguardando rentabilidade"/>
  </r>
  <r>
    <d v="2020-03-27T00:00:00"/>
    <x v="5"/>
    <x v="5"/>
    <x v="7"/>
    <s v="AÇÕ-752"/>
    <n v="8502.09"/>
    <n v="7932.45"/>
    <n v="-6.699999647145588E-2"/>
    <n v="-569.64000000000033"/>
    <x v="2"/>
    <s v="Mercado"/>
    <s v="Aguardando rentabilidade"/>
  </r>
  <r>
    <d v="2023-12-25T00:00:00"/>
    <x v="2"/>
    <x v="11"/>
    <x v="3"/>
    <s v="FUN-196"/>
    <n v="34227.61"/>
    <n v="33169.980000000003"/>
    <n v="-3.0899907998250459E-2"/>
    <n v="-1057.6299999999974"/>
    <x v="0"/>
    <s v="Investimento"/>
    <s v="Aguardando rentabilidade"/>
  </r>
  <r>
    <d v="2021-01-20T00:00:00"/>
    <x v="1"/>
    <x v="0"/>
    <x v="0"/>
    <s v="REN-109"/>
    <n v="36785.03"/>
    <n v="43347.48"/>
    <n v="0.1784000176158618"/>
    <n v="6562.4500000000044"/>
    <x v="1"/>
    <s v="Banco"/>
    <s v="Dividendos Recebidos"/>
  </r>
  <r>
    <d v="2021-12-23T00:00:00"/>
    <x v="1"/>
    <x v="11"/>
    <x v="6"/>
    <s v="POU-474"/>
    <n v="32325.77"/>
    <n v="37811.449999999997"/>
    <n v="0.16969990196675891"/>
    <n v="5485.6799999999967"/>
    <x v="1"/>
    <s v="Banco"/>
    <s v="Dividendos Recebidos"/>
  </r>
  <r>
    <d v="2024-07-05T00:00:00"/>
    <x v="4"/>
    <x v="2"/>
    <x v="3"/>
    <s v="FUN-684"/>
    <n v="2033.13"/>
    <n v="2364.33"/>
    <n v="0.16290153605524477"/>
    <n v="331.19999999999982"/>
    <x v="1"/>
    <s v="Investimento"/>
    <s v="Aplicação de Curto Prazo"/>
  </r>
  <r>
    <d v="2020-01-25T00:00:00"/>
    <x v="5"/>
    <x v="0"/>
    <x v="5"/>
    <s v="ETF-202"/>
    <n v="3561.97"/>
    <n v="4032.51"/>
    <n v="0.13210105643787018"/>
    <n v="470.54000000000042"/>
    <x v="2"/>
    <s v="Bolsa"/>
    <s v="Rendimento estável"/>
  </r>
  <r>
    <d v="2021-01-27T00:00:00"/>
    <x v="1"/>
    <x v="0"/>
    <x v="7"/>
    <s v="AÇÕ-606"/>
    <n v="6367.93"/>
    <n v="6413.78"/>
    <n v="7.2001419613594141E-3"/>
    <n v="45.849999999999454"/>
    <x v="0"/>
    <s v="Mercado"/>
    <s v="Aguardando rentabilidade"/>
  </r>
  <r>
    <d v="2024-08-01T00:00:00"/>
    <x v="4"/>
    <x v="10"/>
    <x v="5"/>
    <s v="ETF-126"/>
    <n v="46381.86"/>
    <n v="54994.97"/>
    <n v="0.18569996977266545"/>
    <n v="8613.11"/>
    <x v="1"/>
    <s v="Bolsa"/>
    <s v="Aplicação de Curto Prazo"/>
  </r>
  <r>
    <d v="2023-07-22T00:00:00"/>
    <x v="2"/>
    <x v="2"/>
    <x v="2"/>
    <s v="CRI-671"/>
    <n v="35582.019999999997"/>
    <n v="42591.68"/>
    <n v="0.19700005789440858"/>
    <n v="7009.6600000000035"/>
    <x v="1"/>
    <s v="Cripto"/>
    <s v="Aplicação de Curto Prazo"/>
  </r>
  <r>
    <d v="2021-07-20T00:00:00"/>
    <x v="1"/>
    <x v="2"/>
    <x v="2"/>
    <s v="CRI-384"/>
    <n v="41200.870000000003"/>
    <n v="40092.57"/>
    <n v="-2.6899917404656814E-2"/>
    <n v="-1108.3000000000029"/>
    <x v="0"/>
    <s v="Cripto"/>
    <s v="Aguardando rentabilidade"/>
  </r>
  <r>
    <d v="2020-01-04T00:00:00"/>
    <x v="5"/>
    <x v="0"/>
    <x v="3"/>
    <s v="FUN-944"/>
    <n v="49174.09"/>
    <n v="46833.4"/>
    <n v="-4.7600067433886326E-2"/>
    <n v="-2340.6899999999951"/>
    <x v="0"/>
    <s v="Investimento"/>
    <s v="Aguardando rentabilidade"/>
  </r>
  <r>
    <d v="2023-01-08T00:00:00"/>
    <x v="2"/>
    <x v="0"/>
    <x v="3"/>
    <s v="FUN-538"/>
    <n v="49515.31"/>
    <n v="46069.04"/>
    <n v="-6.9600089346103192E-2"/>
    <n v="-3446.2699999999968"/>
    <x v="2"/>
    <s v="Investimento"/>
    <s v="Aguardando rentabilidade"/>
  </r>
  <r>
    <d v="2023-10-30T00:00:00"/>
    <x v="2"/>
    <x v="6"/>
    <x v="2"/>
    <s v="CRI-292"/>
    <n v="40273.339999999997"/>
    <n v="43011.93"/>
    <n v="6.8000071511327448E-2"/>
    <n v="2738.5900000000038"/>
    <x v="0"/>
    <s v="Cripto"/>
    <s v="Aguardando rentabilidade"/>
  </r>
  <r>
    <d v="2023-03-26T00:00:00"/>
    <x v="2"/>
    <x v="5"/>
    <x v="5"/>
    <s v="ETF-806"/>
    <n v="22562.35"/>
    <n v="22704.49"/>
    <n v="6.299875677843977E-3"/>
    <n v="142.14000000000306"/>
    <x v="0"/>
    <s v="Bolsa"/>
    <s v="Aguardando rentabilidade"/>
  </r>
  <r>
    <d v="2022-05-11T00:00:00"/>
    <x v="0"/>
    <x v="4"/>
    <x v="2"/>
    <s v="CRI-412"/>
    <n v="3704.08"/>
    <n v="3815.94"/>
    <n v="3.0199131768212383E-2"/>
    <n v="111.86000000000013"/>
    <x v="0"/>
    <s v="Cripto"/>
    <s v="Aguardando rentabilidade"/>
  </r>
  <r>
    <d v="2023-09-19T00:00:00"/>
    <x v="2"/>
    <x v="3"/>
    <x v="6"/>
    <s v="POU-679"/>
    <n v="20368.599999999999"/>
    <n v="19089.45"/>
    <n v="-6.2800094262737638E-2"/>
    <n v="-1279.1499999999978"/>
    <x v="0"/>
    <s v="Banco"/>
    <s v="Investimento de Longo Prazo"/>
  </r>
  <r>
    <d v="2021-12-29T00:00:00"/>
    <x v="1"/>
    <x v="11"/>
    <x v="1"/>
    <s v="TES-330"/>
    <n v="19980.18"/>
    <n v="22191.99"/>
    <n v="0.11070020390206702"/>
    <n v="2211.8100000000013"/>
    <x v="2"/>
    <s v="Governo"/>
    <s v="Rendimento estável"/>
  </r>
  <r>
    <d v="2021-12-24T00:00:00"/>
    <x v="1"/>
    <x v="11"/>
    <x v="6"/>
    <s v="POU-112"/>
    <n v="27320.48"/>
    <n v="24979.11"/>
    <n v="-8.5700178034939317E-2"/>
    <n v="-2341.369999999999"/>
    <x v="0"/>
    <s v="Banco"/>
    <s v="Investimento de Longo Prazo"/>
  </r>
  <r>
    <d v="2023-02-09T00:00:00"/>
    <x v="2"/>
    <x v="1"/>
    <x v="6"/>
    <s v="POU-231"/>
    <n v="10464.790000000001"/>
    <n v="12282.52"/>
    <n v="0.17369961556801422"/>
    <n v="1817.7299999999996"/>
    <x v="1"/>
    <s v="Banco"/>
    <s v="Dividendos Recebidos"/>
  </r>
  <r>
    <d v="2021-02-04T00:00:00"/>
    <x v="1"/>
    <x v="1"/>
    <x v="2"/>
    <s v="CRI-333"/>
    <n v="19744.54"/>
    <n v="19474.04"/>
    <n v="-1.3699989971911221E-2"/>
    <n v="-270.5"/>
    <x v="0"/>
    <s v="Cripto"/>
    <s v="Aguardando rentabilidade"/>
  </r>
  <r>
    <d v="2020-07-01T00:00:00"/>
    <x v="5"/>
    <x v="2"/>
    <x v="4"/>
    <s v="IMÓ-296"/>
    <n v="31245.91"/>
    <n v="31236.54"/>
    <n v="-2.9987924819597128E-4"/>
    <n v="-9.3699999999989814"/>
    <x v="0"/>
    <s v="Imobiliário"/>
    <s v="Aguardando rentabilidade"/>
  </r>
  <r>
    <d v="2022-01-04T00:00:00"/>
    <x v="0"/>
    <x v="0"/>
    <x v="5"/>
    <s v="ETF-204"/>
    <n v="30572.28"/>
    <n v="36625.589999999997"/>
    <n v="0.197999952898508"/>
    <n v="6053.3099999999977"/>
    <x v="1"/>
    <s v="Bolsa"/>
    <s v="Aplicação de Curto Prazo"/>
  </r>
  <r>
    <d v="2023-11-30T00:00:00"/>
    <x v="2"/>
    <x v="8"/>
    <x v="3"/>
    <s v="FUN-401"/>
    <n v="46080.98"/>
    <n v="48279.040000000001"/>
    <n v="4.7699940409253398E-2"/>
    <n v="2198.0599999999977"/>
    <x v="0"/>
    <s v="Investimento"/>
    <s v="Aguardando rentabilidade"/>
  </r>
  <r>
    <d v="2022-06-21T00:00:00"/>
    <x v="0"/>
    <x v="7"/>
    <x v="7"/>
    <s v="AÇÕ-743"/>
    <n v="33392.32"/>
    <n v="33138.54"/>
    <n v="-7.5999511264865345E-3"/>
    <n v="-253.77999999999884"/>
    <x v="0"/>
    <s v="Mercado"/>
    <s v="Aguardando rentabilidade"/>
  </r>
  <r>
    <d v="2020-11-29T00:00:00"/>
    <x v="5"/>
    <x v="8"/>
    <x v="5"/>
    <s v="ETF-401"/>
    <n v="16985.82"/>
    <n v="17201.54"/>
    <n v="1.2700005063046775E-2"/>
    <n v="215.72000000000116"/>
    <x v="0"/>
    <s v="Bolsa"/>
    <s v="Aguardando rentabilidade"/>
  </r>
  <r>
    <d v="2024-11-12T00:00:00"/>
    <x v="4"/>
    <x v="8"/>
    <x v="4"/>
    <s v="IMÓ-493"/>
    <n v="41187.35"/>
    <n v="44441.15"/>
    <n v="7.8999984218455499E-2"/>
    <n v="3253.8000000000029"/>
    <x v="2"/>
    <s v="Imobiliário"/>
    <s v="Rendimento estável"/>
  </r>
  <r>
    <d v="2020-09-01T00:00:00"/>
    <x v="5"/>
    <x v="3"/>
    <x v="5"/>
    <s v="ETF-419"/>
    <n v="17406.72"/>
    <n v="19704.41"/>
    <n v="0.13200017004926826"/>
    <n v="2297.6899999999987"/>
    <x v="2"/>
    <s v="Bolsa"/>
    <s v="Rendimento estável"/>
  </r>
  <r>
    <d v="2021-07-08T00:00:00"/>
    <x v="1"/>
    <x v="2"/>
    <x v="6"/>
    <s v="POU-453"/>
    <n v="17430.39"/>
    <n v="19851.47"/>
    <n v="0.13889993281848553"/>
    <n v="2421.0800000000017"/>
    <x v="2"/>
    <s v="Banco"/>
    <s v="Rendimento estável"/>
  </r>
  <r>
    <d v="2023-10-08T00:00:00"/>
    <x v="2"/>
    <x v="6"/>
    <x v="5"/>
    <s v="ETF-950"/>
    <n v="3199.83"/>
    <n v="2899.69"/>
    <n v="-9.3798733057693651E-2"/>
    <n v="-300.13999999999987"/>
    <x v="2"/>
    <s v="Bolsa"/>
    <s v="Aguardando rentabilidade"/>
  </r>
  <r>
    <d v="2025-08-18T00:00:00"/>
    <x v="3"/>
    <x v="10"/>
    <x v="2"/>
    <s v="CRI-209"/>
    <n v="28118.12"/>
    <n v="27117.11"/>
    <n v="-3.5600175260650374E-2"/>
    <n v="-1001.0099999999984"/>
    <x v="0"/>
    <s v="Cripto"/>
    <s v="Aguardando rentabilidade"/>
  </r>
  <r>
    <d v="2020-09-03T00:00:00"/>
    <x v="5"/>
    <x v="3"/>
    <x v="1"/>
    <s v="TES-657"/>
    <n v="22416.94"/>
    <n v="26754.62"/>
    <n v="0.19350009412524638"/>
    <n v="4337.68"/>
    <x v="1"/>
    <s v="Governo"/>
    <s v="Dividendos Recebidos"/>
  </r>
  <r>
    <d v="2024-12-02T00:00:00"/>
    <x v="4"/>
    <x v="11"/>
    <x v="3"/>
    <s v="FUN-310"/>
    <n v="46890.06"/>
    <n v="54434.67"/>
    <n v="0.16089998605248107"/>
    <n v="7544.6100000000006"/>
    <x v="1"/>
    <s v="Investimento"/>
    <s v="Aplicação de Curto Prazo"/>
  </r>
  <r>
    <d v="2022-04-06T00:00:00"/>
    <x v="0"/>
    <x v="9"/>
    <x v="1"/>
    <s v="TES-122"/>
    <n v="41638.589999999997"/>
    <n v="45798.29"/>
    <n v="9.9900116694633626E-2"/>
    <n v="4159.7000000000044"/>
    <x v="2"/>
    <s v="Governo"/>
    <s v="Rendimento estável"/>
  </r>
  <r>
    <d v="2023-01-08T00:00:00"/>
    <x v="2"/>
    <x v="0"/>
    <x v="7"/>
    <s v="AÇÕ-919"/>
    <n v="36880.050000000003"/>
    <n v="42223.97"/>
    <n v="0.14490002047177261"/>
    <n v="5343.9199999999983"/>
    <x v="2"/>
    <s v="Mercado"/>
    <s v="Rendimento estável"/>
  </r>
  <r>
    <d v="2023-12-30T00:00:00"/>
    <x v="2"/>
    <x v="11"/>
    <x v="1"/>
    <s v="TES-300"/>
    <n v="28009.279999999999"/>
    <n v="25440.83"/>
    <n v="-9.1699965154405871E-2"/>
    <n v="-2568.4499999999971"/>
    <x v="0"/>
    <s v="Governo"/>
    <s v="Investimento de Longo Prazo"/>
  </r>
  <r>
    <d v="2022-08-05T00:00:00"/>
    <x v="0"/>
    <x v="10"/>
    <x v="7"/>
    <s v="AÇÕ-822"/>
    <n v="41896.400000000001"/>
    <n v="49102.58"/>
    <n v="0.17199998090528065"/>
    <n v="7206.18"/>
    <x v="1"/>
    <s v="Mercado"/>
    <s v="Aplicação de Curto Prazo"/>
  </r>
  <r>
    <d v="2023-02-17T00:00:00"/>
    <x v="2"/>
    <x v="1"/>
    <x v="5"/>
    <s v="ETF-575"/>
    <n v="15173.5"/>
    <n v="15458.76"/>
    <n v="1.8799881372129054E-2"/>
    <n v="285.26000000000022"/>
    <x v="0"/>
    <s v="Bolsa"/>
    <s v="Aguardando rentabilidade"/>
  </r>
  <r>
    <d v="2022-10-16T00:00:00"/>
    <x v="0"/>
    <x v="6"/>
    <x v="7"/>
    <s v="AÇÕ-601"/>
    <n v="39978.22"/>
    <n v="42420.89"/>
    <n v="6.1100018960323854E-2"/>
    <n v="2442.6699999999983"/>
    <x v="0"/>
    <s v="Mercado"/>
    <s v="Aguardando rentabilidade"/>
  </r>
  <r>
    <d v="2024-04-06T00:00:00"/>
    <x v="4"/>
    <x v="9"/>
    <x v="0"/>
    <s v="REN-278"/>
    <n v="36793.019999999997"/>
    <n v="36642.17"/>
    <n v="-4.0999624385277033E-3"/>
    <n v="-150.84999999999854"/>
    <x v="0"/>
    <s v="Banco"/>
    <s v="Investimento de Longo Prazo"/>
  </r>
  <r>
    <d v="2020-04-02T00:00:00"/>
    <x v="5"/>
    <x v="9"/>
    <x v="2"/>
    <s v="CRI-974"/>
    <n v="36336.99"/>
    <n v="36896.58"/>
    <n v="1.54000097421389E-2"/>
    <n v="559.59000000000378"/>
    <x v="0"/>
    <s v="Cripto"/>
    <s v="Aguardando rentabilidade"/>
  </r>
  <r>
    <d v="2022-01-11T00:00:00"/>
    <x v="0"/>
    <x v="0"/>
    <x v="1"/>
    <s v="TES-727"/>
    <n v="5099.58"/>
    <n v="5306.11"/>
    <n v="4.0499413677204742E-2"/>
    <n v="206.52999999999975"/>
    <x v="0"/>
    <s v="Governo"/>
    <s v="Investimento de Longo Prazo"/>
  </r>
  <r>
    <d v="2025-04-23T00:00:00"/>
    <x v="3"/>
    <x v="9"/>
    <x v="6"/>
    <s v="POU-665"/>
    <n v="14233.08"/>
    <n v="14001.08"/>
    <n v="-1.6300055926053953E-2"/>
    <n v="-232"/>
    <x v="0"/>
    <s v="Banco"/>
    <s v="Investimento de Longo Prazo"/>
  </r>
  <r>
    <d v="2024-10-05T00:00:00"/>
    <x v="4"/>
    <x v="6"/>
    <x v="0"/>
    <s v="REN-203"/>
    <n v="9098.73"/>
    <n v="8280.75"/>
    <n v="-8.9900458635435887E-2"/>
    <n v="-817.97999999999956"/>
    <x v="0"/>
    <s v="Banco"/>
    <s v="Investimento de Longo Prazo"/>
  </r>
  <r>
    <d v="2020-08-09T00:00:00"/>
    <x v="5"/>
    <x v="10"/>
    <x v="7"/>
    <s v="AÇÕ-225"/>
    <n v="2204.3200000000002"/>
    <n v="2633.72"/>
    <n v="0.19479930318647001"/>
    <n v="429.39999999999964"/>
    <x v="1"/>
    <s v="Mercado"/>
    <s v="Aplicação de Curto Prazo"/>
  </r>
  <r>
    <d v="2021-01-18T00:00:00"/>
    <x v="1"/>
    <x v="0"/>
    <x v="3"/>
    <s v="FUN-549"/>
    <n v="11227.99"/>
    <n v="11991.49"/>
    <n v="6.7999704310388598E-2"/>
    <n v="763.5"/>
    <x v="0"/>
    <s v="Investimento"/>
    <s v="Aguardando rentabilidade"/>
  </r>
  <r>
    <d v="2020-04-02T00:00:00"/>
    <x v="5"/>
    <x v="9"/>
    <x v="2"/>
    <s v="CRI-136"/>
    <n v="41041.26"/>
    <n v="38861.97"/>
    <n v="-5.309997792465438E-2"/>
    <n v="-2179.2900000000009"/>
    <x v="2"/>
    <s v="Cripto"/>
    <s v="Aguardando rentabilidade"/>
  </r>
  <r>
    <d v="2021-11-12T00:00:00"/>
    <x v="1"/>
    <x v="8"/>
    <x v="5"/>
    <s v="ETF-557"/>
    <n v="6517.77"/>
    <n v="7506.52"/>
    <n v="0.15170065835400756"/>
    <n v="988.75"/>
    <x v="1"/>
    <s v="Bolsa"/>
    <s v="Aplicação de Curto Prazo"/>
  </r>
  <r>
    <d v="2022-08-31T00:00:00"/>
    <x v="0"/>
    <x v="10"/>
    <x v="1"/>
    <s v="TES-919"/>
    <n v="27170.59"/>
    <n v="31553.21"/>
    <n v="0.16130014107165133"/>
    <n v="4382.619999999999"/>
    <x v="1"/>
    <s v="Governo"/>
    <s v="Dividendos Recebidos"/>
  </r>
  <r>
    <d v="2024-11-19T00:00:00"/>
    <x v="4"/>
    <x v="8"/>
    <x v="3"/>
    <s v="FUN-422"/>
    <n v="22621.47"/>
    <n v="24915.29"/>
    <n v="0.10140013005344037"/>
    <n v="2293.8199999999997"/>
    <x v="2"/>
    <s v="Investimento"/>
    <s v="Rendimento estável"/>
  </r>
  <r>
    <d v="2025-03-25T00:00:00"/>
    <x v="3"/>
    <x v="5"/>
    <x v="4"/>
    <s v="IMÓ-915"/>
    <n v="17936.72"/>
    <n v="17655.11"/>
    <n v="-1.5700194907430153E-2"/>
    <n v="-281.61000000000058"/>
    <x v="0"/>
    <s v="Imobiliário"/>
    <s v="Aguardando rentabilidade"/>
  </r>
  <r>
    <d v="2020-06-15T00:00:00"/>
    <x v="5"/>
    <x v="7"/>
    <x v="0"/>
    <s v="REN-338"/>
    <n v="12287.69"/>
    <n v="12073.88"/>
    <n v="-1.7400341317204561E-2"/>
    <n v="-213.81000000000131"/>
    <x v="0"/>
    <s v="Banco"/>
    <s v="Investimento de Longo Prazo"/>
  </r>
  <r>
    <d v="2025-09-15T00:00:00"/>
    <x v="3"/>
    <x v="3"/>
    <x v="7"/>
    <s v="AÇÕ-215"/>
    <n v="18138.810000000001"/>
    <n v="19626.189999999999"/>
    <n v="8.1999866584411954E-2"/>
    <n v="1487.3799999999974"/>
    <x v="2"/>
    <s v="Mercado"/>
    <s v="Rendimento estável"/>
  </r>
  <r>
    <d v="2023-04-12T00:00:00"/>
    <x v="2"/>
    <x v="9"/>
    <x v="2"/>
    <s v="CRI-717"/>
    <n v="46434.5"/>
    <n v="51379.77"/>
    <n v="0.10649990847322566"/>
    <n v="4945.2699999999968"/>
    <x v="2"/>
    <s v="Cripto"/>
    <s v="Rendimento estável"/>
  </r>
  <r>
    <d v="2025-09-29T00:00:00"/>
    <x v="3"/>
    <x v="3"/>
    <x v="2"/>
    <s v="CRI-155"/>
    <n v="2014.91"/>
    <n v="2089.46"/>
    <n v="3.6999171178861562E-2"/>
    <n v="74.549999999999955"/>
    <x v="0"/>
    <s v="Cripto"/>
    <s v="Aguardando rentabilidade"/>
  </r>
  <r>
    <d v="2022-07-13T00:00:00"/>
    <x v="0"/>
    <x v="2"/>
    <x v="0"/>
    <s v="REN-237"/>
    <n v="1261.32"/>
    <n v="1487.85"/>
    <n v="0.17959756445628389"/>
    <n v="226.52999999999997"/>
    <x v="1"/>
    <s v="Banco"/>
    <s v="Dividendos Recebidos"/>
  </r>
  <r>
    <d v="2022-10-15T00:00:00"/>
    <x v="0"/>
    <x v="6"/>
    <x v="7"/>
    <s v="AÇÕ-937"/>
    <n v="40956.33"/>
    <n v="44830.8"/>
    <n v="9.4600028860007748E-2"/>
    <n v="3874.4700000000012"/>
    <x v="2"/>
    <s v="Mercado"/>
    <s v="Rendimento estável"/>
  </r>
  <r>
    <d v="2020-04-14T00:00:00"/>
    <x v="5"/>
    <x v="9"/>
    <x v="6"/>
    <s v="POU-299"/>
    <n v="21857.279999999999"/>
    <n v="21833.24"/>
    <n v="-1.0998623799483393E-3"/>
    <n v="-24.039999999997235"/>
    <x v="0"/>
    <s v="Banco"/>
    <s v="Investimento de Longo Prazo"/>
  </r>
  <r>
    <d v="2020-11-24T00:00:00"/>
    <x v="5"/>
    <x v="8"/>
    <x v="6"/>
    <s v="POU-293"/>
    <n v="37991.120000000003"/>
    <n v="44529.39"/>
    <n v="0.17209995388396016"/>
    <n v="6538.2699999999968"/>
    <x v="1"/>
    <s v="Banco"/>
    <s v="Dividendos Recebidos"/>
  </r>
  <r>
    <d v="2023-04-17T00:00:00"/>
    <x v="2"/>
    <x v="9"/>
    <x v="0"/>
    <s v="REN-730"/>
    <n v="26519.82"/>
    <n v="30439.45"/>
    <n v="0.14780002277541857"/>
    <n v="3919.630000000001"/>
    <x v="2"/>
    <s v="Banco"/>
    <s v="Rendimento estável"/>
  </r>
  <r>
    <d v="2020-10-24T00:00:00"/>
    <x v="5"/>
    <x v="6"/>
    <x v="1"/>
    <s v="TES-445"/>
    <n v="31171.47"/>
    <n v="29123.5"/>
    <n v="-6.570014182840915E-2"/>
    <n v="-2047.9700000000012"/>
    <x v="0"/>
    <s v="Governo"/>
    <s v="Investimento de Longo Prazo"/>
  </r>
  <r>
    <d v="2023-09-16T00:00:00"/>
    <x v="2"/>
    <x v="3"/>
    <x v="5"/>
    <s v="ETF-135"/>
    <n v="44693.18"/>
    <n v="47839.58"/>
    <n v="7.0400002863971675E-2"/>
    <n v="3146.4000000000015"/>
    <x v="2"/>
    <s v="Bolsa"/>
    <s v="Rendimento estável"/>
  </r>
  <r>
    <d v="2022-09-09T00:00:00"/>
    <x v="0"/>
    <x v="3"/>
    <x v="4"/>
    <s v="IMÓ-606"/>
    <n v="46618.59"/>
    <n v="51602.12"/>
    <n v="0.10690005853887916"/>
    <n v="4983.5300000000061"/>
    <x v="2"/>
    <s v="Imobiliário"/>
    <s v="Rendimento estável"/>
  </r>
  <r>
    <d v="2023-01-27T00:00:00"/>
    <x v="2"/>
    <x v="0"/>
    <x v="2"/>
    <s v="CRI-839"/>
    <n v="37211.160000000003"/>
    <n v="42952.84"/>
    <n v="0.15429994657516705"/>
    <n v="5741.679999999993"/>
    <x v="1"/>
    <s v="Cripto"/>
    <s v="Aplicação de Curto Prazo"/>
  </r>
  <r>
    <d v="2023-11-09T00:00:00"/>
    <x v="2"/>
    <x v="8"/>
    <x v="4"/>
    <s v="IMÓ-325"/>
    <n v="1690.93"/>
    <n v="1651.87"/>
    <n v="-2.3099714358370937E-2"/>
    <n v="-39.060000000000173"/>
    <x v="0"/>
    <s v="Imobiliário"/>
    <s v="Aguardando rentabilidade"/>
  </r>
  <r>
    <d v="2022-05-26T00:00:00"/>
    <x v="0"/>
    <x v="4"/>
    <x v="1"/>
    <s v="TES-309"/>
    <n v="1804.8"/>
    <n v="2072.27"/>
    <n v="0.14819924645390073"/>
    <n v="267.47000000000003"/>
    <x v="2"/>
    <s v="Governo"/>
    <s v="Rendimento estável"/>
  </r>
  <r>
    <d v="2025-07-15T00:00:00"/>
    <x v="3"/>
    <x v="2"/>
    <x v="0"/>
    <s v="REN-419"/>
    <n v="39482"/>
    <n v="40559.86"/>
    <n v="2.7300035459196612E-2"/>
    <n v="1077.8600000000006"/>
    <x v="0"/>
    <s v="Banco"/>
    <s v="Investimento de Longo Prazo"/>
  </r>
  <r>
    <d v="2025-05-17T00:00:00"/>
    <x v="3"/>
    <x v="4"/>
    <x v="3"/>
    <s v="FUN-247"/>
    <n v="30672.21"/>
    <n v="33242.54"/>
    <n v="8.379996094184286E-2"/>
    <n v="2570.3300000000017"/>
    <x v="2"/>
    <s v="Investimento"/>
    <s v="Rendimento estável"/>
  </r>
  <r>
    <d v="2024-07-03T00:00:00"/>
    <x v="4"/>
    <x v="2"/>
    <x v="4"/>
    <s v="IMÓ-251"/>
    <n v="11360"/>
    <n v="12397.17"/>
    <n v="9.1300176056338028E-2"/>
    <n v="1037.17"/>
    <x v="2"/>
    <s v="Imobiliário"/>
    <s v="Rendimento estável"/>
  </r>
  <r>
    <d v="2020-08-15T00:00:00"/>
    <x v="5"/>
    <x v="10"/>
    <x v="0"/>
    <s v="REN-931"/>
    <n v="36252.15"/>
    <n v="39525.72"/>
    <n v="9.0300023584808056E-2"/>
    <n v="3273.5699999999997"/>
    <x v="2"/>
    <s v="Banco"/>
    <s v="Rendimento estável"/>
  </r>
  <r>
    <d v="2021-07-20T00:00:00"/>
    <x v="1"/>
    <x v="2"/>
    <x v="7"/>
    <s v="AÇÕ-262"/>
    <n v="4256.22"/>
    <n v="4989.99"/>
    <n v="0.17239945303579221"/>
    <n v="733.76999999999953"/>
    <x v="1"/>
    <s v="Mercado"/>
    <s v="Aplicação de Curto Prazo"/>
  </r>
  <r>
    <d v="2024-08-16T00:00:00"/>
    <x v="4"/>
    <x v="10"/>
    <x v="6"/>
    <s v="POU-628"/>
    <n v="14092.44"/>
    <n v="15652.47"/>
    <n v="0.11069977945621899"/>
    <n v="1560.0299999999988"/>
    <x v="2"/>
    <s v="Banco"/>
    <s v="Rendimento estável"/>
  </r>
  <r>
    <d v="2023-01-02T00:00:00"/>
    <x v="2"/>
    <x v="0"/>
    <x v="5"/>
    <s v="ETF-973"/>
    <n v="29638.82"/>
    <n v="32113.66"/>
    <n v="8.3499950402883785E-2"/>
    <n v="2474.84"/>
    <x v="2"/>
    <s v="Bolsa"/>
    <s v="Rendimento estável"/>
  </r>
  <r>
    <d v="2025-04-28T00:00:00"/>
    <x v="3"/>
    <x v="9"/>
    <x v="1"/>
    <s v="TES-289"/>
    <n v="8679.92"/>
    <n v="8748.49"/>
    <n v="7.8998423948607489E-3"/>
    <n v="68.569999999999709"/>
    <x v="0"/>
    <s v="Governo"/>
    <s v="Investimento de Longo Prazo"/>
  </r>
  <r>
    <d v="2021-01-07T00:00:00"/>
    <x v="1"/>
    <x v="0"/>
    <x v="3"/>
    <s v="FUN-708"/>
    <n v="34925.53"/>
    <n v="31761.279999999999"/>
    <n v="-9.059991358756761E-2"/>
    <n v="-3164.25"/>
    <x v="2"/>
    <s v="Investimento"/>
    <s v="Aguardando rentabilidade"/>
  </r>
  <r>
    <d v="2020-04-29T00:00:00"/>
    <x v="5"/>
    <x v="9"/>
    <x v="6"/>
    <s v="POU-561"/>
    <n v="28455.54"/>
    <n v="31306.79"/>
    <n v="0.10020017191731381"/>
    <n v="2851.25"/>
    <x v="2"/>
    <s v="Banco"/>
    <s v="Rendimento estável"/>
  </r>
  <r>
    <d v="2021-01-07T00:00:00"/>
    <x v="1"/>
    <x v="0"/>
    <x v="4"/>
    <s v="IMÓ-139"/>
    <n v="40392.980000000003"/>
    <n v="46924.52"/>
    <n v="0.16169987953352274"/>
    <n v="6531.5399999999936"/>
    <x v="1"/>
    <s v="Imobiliário"/>
    <s v="Aplicação de Curto Prazo"/>
  </r>
  <r>
    <d v="2023-06-19T00:00:00"/>
    <x v="2"/>
    <x v="7"/>
    <x v="7"/>
    <s v="AÇÕ-454"/>
    <n v="41340.68"/>
    <n v="38049.96"/>
    <n v="-7.9600045282274046E-2"/>
    <n v="-3290.7200000000012"/>
    <x v="2"/>
    <s v="Mercado"/>
    <s v="Aguardando rentabilidade"/>
  </r>
  <r>
    <d v="2025-09-15T00:00:00"/>
    <x v="3"/>
    <x v="3"/>
    <x v="6"/>
    <s v="POU-538"/>
    <n v="32994.11"/>
    <n v="33099.69"/>
    <n v="3.1999650846772877E-3"/>
    <n v="105.58000000000175"/>
    <x v="0"/>
    <s v="Banco"/>
    <s v="Investimento de Longo Prazo"/>
  </r>
  <r>
    <d v="2025-07-22T00:00:00"/>
    <x v="3"/>
    <x v="2"/>
    <x v="3"/>
    <s v="FUN-177"/>
    <n v="47891.27"/>
    <n v="46622.15"/>
    <n v="-2.6500028084450369E-2"/>
    <n v="-1269.1199999999953"/>
    <x v="0"/>
    <s v="Investimento"/>
    <s v="Aguardando rentabilidade"/>
  </r>
  <r>
    <d v="2023-11-06T00:00:00"/>
    <x v="2"/>
    <x v="8"/>
    <x v="7"/>
    <s v="AÇÕ-992"/>
    <n v="20199.71"/>
    <n v="21250.09"/>
    <n v="5.1999756432146854E-2"/>
    <n v="1050.380000000001"/>
    <x v="0"/>
    <s v="Mercado"/>
    <s v="Aguardando rentabilidade"/>
  </r>
  <r>
    <d v="2025-04-15T00:00:00"/>
    <x v="3"/>
    <x v="9"/>
    <x v="6"/>
    <s v="POU-755"/>
    <n v="44407.71"/>
    <n v="47671.68"/>
    <n v="7.3500074649199457E-2"/>
    <n v="3263.9700000000012"/>
    <x v="2"/>
    <s v="Banco"/>
    <s v="Rendimento estável"/>
  </r>
  <r>
    <d v="2024-01-13T00:00:00"/>
    <x v="4"/>
    <x v="0"/>
    <x v="6"/>
    <s v="POU-602"/>
    <n v="40282.720000000001"/>
    <n v="36492.120000000003"/>
    <n v="-9.4099901893417284E-2"/>
    <n v="-3790.5999999999985"/>
    <x v="0"/>
    <s v="Banco"/>
    <s v="Investimento de Longo Prazo"/>
  </r>
  <r>
    <d v="2024-12-23T00:00:00"/>
    <x v="4"/>
    <x v="11"/>
    <x v="3"/>
    <s v="FUN-347"/>
    <n v="9724.8799999999992"/>
    <n v="9261"/>
    <n v="-4.7700331520800179E-2"/>
    <n v="-463.8799999999992"/>
    <x v="0"/>
    <s v="Investimento"/>
    <s v="Aguardando rentabilidade"/>
  </r>
  <r>
    <d v="2023-03-19T00:00:00"/>
    <x v="2"/>
    <x v="5"/>
    <x v="1"/>
    <s v="TES-668"/>
    <n v="18539.16"/>
    <n v="22078.29"/>
    <n v="0.1909002349621019"/>
    <n v="3539.130000000001"/>
    <x v="1"/>
    <s v="Governo"/>
    <s v="Dividendos Recebidos"/>
  </r>
  <r>
    <d v="2021-02-26T00:00:00"/>
    <x v="1"/>
    <x v="1"/>
    <x v="5"/>
    <s v="ETF-812"/>
    <n v="19960.919999999998"/>
    <n v="20451.96"/>
    <n v="2.4600068533915317E-2"/>
    <n v="491.04000000000087"/>
    <x v="0"/>
    <s v="Bolsa"/>
    <s v="Aguardando rentabilidade"/>
  </r>
  <r>
    <d v="2023-12-12T00:00:00"/>
    <x v="2"/>
    <x v="11"/>
    <x v="1"/>
    <s v="TES-597"/>
    <n v="18298.310000000001"/>
    <n v="17652.38"/>
    <n v="-3.5299981255099526E-2"/>
    <n v="-645.93000000000029"/>
    <x v="0"/>
    <s v="Governo"/>
    <s v="Investimento de Longo Prazo"/>
  </r>
  <r>
    <d v="2021-04-22T00:00:00"/>
    <x v="1"/>
    <x v="9"/>
    <x v="0"/>
    <s v="REN-313"/>
    <n v="43701.4"/>
    <n v="46620.65"/>
    <n v="6.679991945338136E-2"/>
    <n v="2919.25"/>
    <x v="0"/>
    <s v="Banco"/>
    <s v="Investimento de Longo Prazo"/>
  </r>
  <r>
    <d v="2023-03-03T00:00:00"/>
    <x v="2"/>
    <x v="5"/>
    <x v="6"/>
    <s v="POU-161"/>
    <n v="31769.26"/>
    <n v="31705.72"/>
    <n v="-2.0000465859134659E-3"/>
    <n v="-63.539999999997235"/>
    <x v="0"/>
    <s v="Banco"/>
    <s v="Investimento de Longo Prazo"/>
  </r>
  <r>
    <d v="2023-08-24T00:00:00"/>
    <x v="2"/>
    <x v="10"/>
    <x v="2"/>
    <s v="CRI-690"/>
    <n v="42527.29"/>
    <n v="42242.36"/>
    <n v="-6.6999331488086893E-3"/>
    <n v="-284.93000000000029"/>
    <x v="0"/>
    <s v="Cripto"/>
    <s v="Aguardando rentabilidade"/>
  </r>
  <r>
    <d v="2025-05-19T00:00:00"/>
    <x v="3"/>
    <x v="4"/>
    <x v="1"/>
    <s v="TES-383"/>
    <n v="31686.3"/>
    <n v="29842.16"/>
    <n v="-5.8199916052047711E-2"/>
    <n v="-1844.1399999999994"/>
    <x v="0"/>
    <s v="Governo"/>
    <s v="Investimento de Longo Prazo"/>
  </r>
  <r>
    <d v="2020-12-15T00:00:00"/>
    <x v="5"/>
    <x v="11"/>
    <x v="1"/>
    <s v="TES-276"/>
    <n v="32892.129999999997"/>
    <n v="33448.01"/>
    <n v="1.6900091298435362E-2"/>
    <n v="555.88000000000466"/>
    <x v="0"/>
    <s v="Governo"/>
    <s v="Investimento de Longo Prazo"/>
  </r>
  <r>
    <d v="2020-03-24T00:00:00"/>
    <x v="5"/>
    <x v="5"/>
    <x v="7"/>
    <s v="AÇÕ-353"/>
    <n v="31818.959999999999"/>
    <n v="32471.25"/>
    <n v="2.0500041484699718E-2"/>
    <n v="652.29000000000087"/>
    <x v="0"/>
    <s v="Mercado"/>
    <s v="Aguardando rentabilidade"/>
  </r>
  <r>
    <d v="2021-05-20T00:00:00"/>
    <x v="1"/>
    <x v="4"/>
    <x v="1"/>
    <s v="TES-731"/>
    <n v="34280.92"/>
    <n v="32926.82"/>
    <n v="-3.9500106764929259E-2"/>
    <n v="-1354.0999999999985"/>
    <x v="0"/>
    <s v="Governo"/>
    <s v="Investimento de Longo Prazo"/>
  </r>
  <r>
    <d v="2021-12-23T00:00:00"/>
    <x v="1"/>
    <x v="11"/>
    <x v="5"/>
    <s v="ETF-198"/>
    <n v="3515.75"/>
    <n v="3885.61"/>
    <n v="0.10520088174642683"/>
    <n v="369.86000000000013"/>
    <x v="2"/>
    <s v="Bolsa"/>
    <s v="Rendimento estável"/>
  </r>
  <r>
    <d v="2023-02-28T00:00:00"/>
    <x v="2"/>
    <x v="1"/>
    <x v="7"/>
    <s v="AÇÕ-805"/>
    <n v="13745.88"/>
    <n v="16391.96"/>
    <n v="0.19249986177676512"/>
    <n v="2646.08"/>
    <x v="1"/>
    <s v="Mercado"/>
    <s v="Aplicação de Curto Prazo"/>
  </r>
  <r>
    <d v="2023-11-20T00:00:00"/>
    <x v="2"/>
    <x v="8"/>
    <x v="0"/>
    <s v="REN-227"/>
    <n v="9171.51"/>
    <n v="9426.48"/>
    <n v="2.7800220465332245E-2"/>
    <n v="254.96999999999935"/>
    <x v="0"/>
    <s v="Banco"/>
    <s v="Investimento de Longo Prazo"/>
  </r>
  <r>
    <d v="2025-02-26T00:00:00"/>
    <x v="3"/>
    <x v="1"/>
    <x v="6"/>
    <s v="POU-163"/>
    <n v="49392.73"/>
    <n v="50148.44"/>
    <n v="1.5300024922696095E-2"/>
    <n v="755.70999999999913"/>
    <x v="0"/>
    <s v="Banco"/>
    <s v="Investimento de Longo Prazo"/>
  </r>
  <r>
    <d v="2021-06-10T00:00:00"/>
    <x v="1"/>
    <x v="7"/>
    <x v="7"/>
    <s v="AÇÕ-770"/>
    <n v="10396.030000000001"/>
    <n v="10697.51"/>
    <n v="2.8999531551948152E-2"/>
    <n v="301.47999999999956"/>
    <x v="0"/>
    <s v="Mercado"/>
    <s v="Aguardando rentabilidade"/>
  </r>
  <r>
    <d v="2025-01-18T00:00:00"/>
    <x v="3"/>
    <x v="0"/>
    <x v="2"/>
    <s v="CRI-633"/>
    <n v="11414.29"/>
    <n v="11974.73"/>
    <n v="4.9099856408063809E-2"/>
    <n v="560.43999999999869"/>
    <x v="0"/>
    <s v="Cripto"/>
    <s v="Aguardando rentabilidade"/>
  </r>
  <r>
    <d v="2020-01-16T00:00:00"/>
    <x v="5"/>
    <x v="0"/>
    <x v="0"/>
    <s v="REN-158"/>
    <n v="14947.73"/>
    <n v="16306.48"/>
    <n v="9.0900089846418161E-2"/>
    <n v="1358.75"/>
    <x v="2"/>
    <s v="Banco"/>
    <s v="Rendimento estável"/>
  </r>
  <r>
    <d v="2024-01-15T00:00:00"/>
    <x v="4"/>
    <x v="0"/>
    <x v="4"/>
    <s v="IMÓ-971"/>
    <n v="15021.39"/>
    <n v="16302.71"/>
    <n v="8.5299695966884539E-2"/>
    <n v="1281.3199999999997"/>
    <x v="2"/>
    <s v="Imobiliário"/>
    <s v="Rendimento estável"/>
  </r>
  <r>
    <d v="2022-06-12T00:00:00"/>
    <x v="0"/>
    <x v="7"/>
    <x v="0"/>
    <s v="REN-691"/>
    <n v="40674.629999999997"/>
    <n v="44123.839999999997"/>
    <n v="8.4800033829441082E-2"/>
    <n v="3449.2099999999991"/>
    <x v="2"/>
    <s v="Banco"/>
    <s v="Rendimento estável"/>
  </r>
  <r>
    <d v="2024-04-27T00:00:00"/>
    <x v="4"/>
    <x v="9"/>
    <x v="3"/>
    <s v="FUN-496"/>
    <n v="42888.62"/>
    <n v="46572.75"/>
    <n v="8.5899942688759792E-2"/>
    <n v="3684.1299999999974"/>
    <x v="2"/>
    <s v="Investimento"/>
    <s v="Rendimento estável"/>
  </r>
  <r>
    <d v="2021-09-09T00:00:00"/>
    <x v="1"/>
    <x v="3"/>
    <x v="1"/>
    <s v="TES-239"/>
    <n v="34557.279999999999"/>
    <n v="34491.620000000003"/>
    <n v="-1.90003379895629E-3"/>
    <n v="-65.659999999996217"/>
    <x v="0"/>
    <s v="Governo"/>
    <s v="Investimento de Longo Prazo"/>
  </r>
  <r>
    <d v="2022-05-05T00:00:00"/>
    <x v="0"/>
    <x v="4"/>
    <x v="5"/>
    <s v="ETF-794"/>
    <n v="25595.03"/>
    <n v="25359.56"/>
    <n v="-9.1998329363160557E-3"/>
    <n v="-235.46999999999753"/>
    <x v="0"/>
    <s v="Bolsa"/>
    <s v="Aguardando rentabilidade"/>
  </r>
  <r>
    <d v="2022-09-23T00:00:00"/>
    <x v="0"/>
    <x v="3"/>
    <x v="3"/>
    <s v="FUN-902"/>
    <n v="49635.56"/>
    <n v="49541.25"/>
    <n v="-1.9000490777176216E-3"/>
    <n v="-94.309999999997672"/>
    <x v="0"/>
    <s v="Investimento"/>
    <s v="Aguardando rentabilidade"/>
  </r>
  <r>
    <d v="2021-07-05T00:00:00"/>
    <x v="1"/>
    <x v="2"/>
    <x v="3"/>
    <s v="FUN-563"/>
    <n v="19876.14"/>
    <n v="18936"/>
    <n v="-4.729992845693376E-2"/>
    <n v="-940.13999999999942"/>
    <x v="0"/>
    <s v="Investimento"/>
    <s v="Aguardando rentabilidade"/>
  </r>
  <r>
    <d v="2022-07-13T00:00:00"/>
    <x v="0"/>
    <x v="2"/>
    <x v="3"/>
    <s v="FUN-622"/>
    <n v="21247.5"/>
    <n v="24863.82"/>
    <n v="0.17019978821037768"/>
    <n v="3616.3199999999997"/>
    <x v="1"/>
    <s v="Investimento"/>
    <s v="Aplicação de Curto Prazo"/>
  </r>
  <r>
    <d v="2023-09-21T00:00:00"/>
    <x v="2"/>
    <x v="3"/>
    <x v="6"/>
    <s v="POU-967"/>
    <n v="10518.57"/>
    <n v="11588.31"/>
    <n v="0.10170013604510877"/>
    <n v="1069.7399999999998"/>
    <x v="2"/>
    <s v="Banco"/>
    <s v="Rendimento estável"/>
  </r>
  <r>
    <d v="2022-11-16T00:00:00"/>
    <x v="0"/>
    <x v="8"/>
    <x v="1"/>
    <s v="TES-528"/>
    <n v="39136.959999999999"/>
    <n v="36448.25"/>
    <n v="-6.8700021667497918E-2"/>
    <n v="-2688.7099999999991"/>
    <x v="0"/>
    <s v="Governo"/>
    <s v="Investimento de Longo Prazo"/>
  </r>
  <r>
    <d v="2024-04-26T00:00:00"/>
    <x v="4"/>
    <x v="9"/>
    <x v="4"/>
    <s v="IMÓ-874"/>
    <n v="22453.53"/>
    <n v="23003.64"/>
    <n v="2.4499933863405914E-2"/>
    <n v="550.11000000000058"/>
    <x v="0"/>
    <s v="Imobiliário"/>
    <s v="Aguardando rentabilidade"/>
  </r>
  <r>
    <d v="2022-10-26T00:00:00"/>
    <x v="0"/>
    <x v="6"/>
    <x v="1"/>
    <s v="TES-142"/>
    <n v="33109.07"/>
    <n v="35310.82"/>
    <n v="6.6499904708890945E-2"/>
    <n v="2201.75"/>
    <x v="0"/>
    <s v="Governo"/>
    <s v="Investimento de Longo Prazo"/>
  </r>
  <r>
    <d v="2021-05-01T00:00:00"/>
    <x v="1"/>
    <x v="4"/>
    <x v="2"/>
    <s v="CRI-176"/>
    <n v="3742.68"/>
    <n v="3749.42"/>
    <n v="1.8008485897806482E-3"/>
    <n v="6.7400000000002365"/>
    <x v="0"/>
    <s v="Cripto"/>
    <s v="Aguardando rentabilidade"/>
  </r>
  <r>
    <d v="2020-12-16T00:00:00"/>
    <x v="5"/>
    <x v="11"/>
    <x v="5"/>
    <s v="ETF-876"/>
    <n v="29451.55"/>
    <n v="28721.15"/>
    <n v="-2.480005296834964E-2"/>
    <n v="-730.39999999999782"/>
    <x v="0"/>
    <s v="Bolsa"/>
    <s v="Aguardando rentabilidade"/>
  </r>
  <r>
    <d v="2023-12-03T00:00:00"/>
    <x v="2"/>
    <x v="11"/>
    <x v="1"/>
    <s v="TES-366"/>
    <n v="25770.06"/>
    <n v="24229.01"/>
    <n v="-5.9800015987545349E-2"/>
    <n v="-1541.0500000000029"/>
    <x v="0"/>
    <s v="Governo"/>
    <s v="Investimento de Longo Prazo"/>
  </r>
  <r>
    <d v="2024-06-12T00:00:00"/>
    <x v="4"/>
    <x v="7"/>
    <x v="5"/>
    <s v="ETF-469"/>
    <n v="14120.8"/>
    <n v="14986.41"/>
    <n v="6.1300351254886455E-2"/>
    <n v="865.61000000000058"/>
    <x v="0"/>
    <s v="Bolsa"/>
    <s v="Aguardando rentabilidade"/>
  </r>
  <r>
    <d v="2021-12-02T00:00:00"/>
    <x v="1"/>
    <x v="11"/>
    <x v="2"/>
    <s v="CRI-912"/>
    <n v="726.35"/>
    <n v="764.27"/>
    <n v="5.2206236662765824E-2"/>
    <n v="37.919999999999959"/>
    <x v="0"/>
    <s v="Cripto"/>
    <s v="Aguardando rentabilidade"/>
  </r>
  <r>
    <d v="2020-08-15T00:00:00"/>
    <x v="5"/>
    <x v="10"/>
    <x v="4"/>
    <s v="IMÓ-599"/>
    <n v="13054.62"/>
    <n v="14200.82"/>
    <n v="8.7800334287784623E-2"/>
    <n v="1146.1999999999989"/>
    <x v="2"/>
    <s v="Imobiliário"/>
    <s v="Rendimento estável"/>
  </r>
  <r>
    <d v="2024-02-09T00:00:00"/>
    <x v="4"/>
    <x v="1"/>
    <x v="2"/>
    <s v="CRI-959"/>
    <n v="34276.76"/>
    <n v="37344.53"/>
    <n v="8.9499999416514181E-2"/>
    <n v="3067.7699999999968"/>
    <x v="2"/>
    <s v="Cripto"/>
    <s v="Rendimento estável"/>
  </r>
  <r>
    <d v="2022-04-26T00:00:00"/>
    <x v="0"/>
    <x v="9"/>
    <x v="1"/>
    <s v="TES-395"/>
    <n v="39797.4"/>
    <n v="41273.879999999997"/>
    <n v="3.7099911049465438E-2"/>
    <n v="1476.4799999999959"/>
    <x v="0"/>
    <s v="Governo"/>
    <s v="Investimento de Longo Prazo"/>
  </r>
  <r>
    <d v="2022-03-02T00:00:00"/>
    <x v="0"/>
    <x v="5"/>
    <x v="2"/>
    <s v="CRI-303"/>
    <n v="37147.96"/>
    <n v="42136.93"/>
    <n v="0.13429997232687882"/>
    <n v="4988.9700000000012"/>
    <x v="2"/>
    <s v="Cripto"/>
    <s v="Rendimento estável"/>
  </r>
  <r>
    <d v="2023-09-04T00:00:00"/>
    <x v="2"/>
    <x v="3"/>
    <x v="5"/>
    <s v="ETF-897"/>
    <n v="45289.34"/>
    <n v="52875.3"/>
    <n v="0.16749990174288271"/>
    <n v="7585.9600000000064"/>
    <x v="1"/>
    <s v="Bolsa"/>
    <s v="Aplicação de Curto Prazo"/>
  </r>
  <r>
    <d v="2022-08-15T00:00:00"/>
    <x v="0"/>
    <x v="10"/>
    <x v="3"/>
    <s v="FUN-167"/>
    <n v="44754.96"/>
    <n v="45855.93"/>
    <n v="2.4599954954713427E-2"/>
    <n v="1100.9700000000012"/>
    <x v="0"/>
    <s v="Investimento"/>
    <s v="Aguardando rentabilidade"/>
  </r>
  <r>
    <d v="2025-09-23T00:00:00"/>
    <x v="3"/>
    <x v="3"/>
    <x v="4"/>
    <s v="IMÓ-862"/>
    <n v="35013.919999999998"/>
    <n v="31719.11"/>
    <n v="-9.410000365568888E-2"/>
    <n v="-3294.8099999999977"/>
    <x v="2"/>
    <s v="Imobiliário"/>
    <s v="Aguardando rentabilidade"/>
  </r>
  <r>
    <d v="2024-01-01T00:00:00"/>
    <x v="4"/>
    <x v="0"/>
    <x v="2"/>
    <s v="CRI-347"/>
    <n v="8724.81"/>
    <n v="7972.73"/>
    <n v="-8.6200157940402131E-2"/>
    <n v="-752.07999999999993"/>
    <x v="2"/>
    <s v="Cripto"/>
    <s v="Aguardando rentabilidade"/>
  </r>
  <r>
    <d v="2021-08-31T00:00:00"/>
    <x v="1"/>
    <x v="10"/>
    <x v="7"/>
    <s v="AÇÕ-205"/>
    <n v="27641.33"/>
    <n v="27992.37"/>
    <n v="1.2699823054823962E-2"/>
    <n v="351.03999999999724"/>
    <x v="0"/>
    <s v="Mercado"/>
    <s v="Aguardando rentabilidade"/>
  </r>
  <r>
    <d v="2020-04-29T00:00:00"/>
    <x v="5"/>
    <x v="9"/>
    <x v="3"/>
    <s v="FUN-836"/>
    <n v="39413.410000000003"/>
    <n v="45459.43"/>
    <n v="0.15340007373125025"/>
    <n v="6046.0199999999968"/>
    <x v="1"/>
    <s v="Investimento"/>
    <s v="Aplicação de Curto Prazo"/>
  </r>
  <r>
    <d v="2022-12-01T00:00:00"/>
    <x v="0"/>
    <x v="11"/>
    <x v="1"/>
    <s v="TES-973"/>
    <n v="22581.37"/>
    <n v="22822.99"/>
    <n v="1.0699970816651187E-2"/>
    <n v="241.62000000000262"/>
    <x v="0"/>
    <s v="Governo"/>
    <s v="Investimento de Longo Prazo"/>
  </r>
  <r>
    <d v="2020-02-04T00:00:00"/>
    <x v="5"/>
    <x v="1"/>
    <x v="5"/>
    <s v="ETF-861"/>
    <n v="40871.300000000003"/>
    <n v="37233.75"/>
    <n v="-8.9000105208300262E-2"/>
    <n v="-3637.5500000000029"/>
    <x v="2"/>
    <s v="Bolsa"/>
    <s v="Aguardando rentabilidade"/>
  </r>
  <r>
    <d v="2021-03-24T00:00:00"/>
    <x v="1"/>
    <x v="5"/>
    <x v="1"/>
    <s v="TES-182"/>
    <n v="32982.93"/>
    <n v="36030.550000000003"/>
    <n v="9.2399917169275217E-2"/>
    <n v="3047.6200000000026"/>
    <x v="2"/>
    <s v="Governo"/>
    <s v="Rendimento estável"/>
  </r>
  <r>
    <d v="2022-05-18T00:00:00"/>
    <x v="0"/>
    <x v="4"/>
    <x v="1"/>
    <s v="TES-821"/>
    <n v="31017.919999999998"/>
    <n v="31449.07"/>
    <n v="1.3900029402358426E-2"/>
    <n v="431.15000000000146"/>
    <x v="0"/>
    <s v="Governo"/>
    <s v="Investimento de Longo Prazo"/>
  </r>
  <r>
    <d v="2023-02-19T00:00:00"/>
    <x v="2"/>
    <x v="1"/>
    <x v="6"/>
    <s v="POU-473"/>
    <n v="17627.080000000002"/>
    <n v="19146.53"/>
    <n v="8.6199756284080914E-2"/>
    <n v="1519.4499999999971"/>
    <x v="2"/>
    <s v="Banco"/>
    <s v="Rendimento estável"/>
  </r>
  <r>
    <d v="2023-03-21T00:00:00"/>
    <x v="2"/>
    <x v="5"/>
    <x v="3"/>
    <s v="FUN-531"/>
    <n v="15076.28"/>
    <n v="17814.13"/>
    <n v="0.18159983762572732"/>
    <n v="2737.8500000000004"/>
    <x v="1"/>
    <s v="Investimento"/>
    <s v="Aplicação de Curto Prazo"/>
  </r>
  <r>
    <d v="2020-08-17T00:00:00"/>
    <x v="5"/>
    <x v="10"/>
    <x v="7"/>
    <s v="AÇÕ-445"/>
    <n v="22279.69"/>
    <n v="23034.97"/>
    <n v="3.3899933078063584E-2"/>
    <n v="755.28000000000247"/>
    <x v="0"/>
    <s v="Mercado"/>
    <s v="Aguardando rentabilidade"/>
  </r>
  <r>
    <d v="2022-09-28T00:00:00"/>
    <x v="0"/>
    <x v="3"/>
    <x v="7"/>
    <s v="AÇÕ-394"/>
    <n v="34230.559999999998"/>
    <n v="35086.32"/>
    <n v="2.499988314535322E-2"/>
    <n v="855.76000000000204"/>
    <x v="0"/>
    <s v="Mercado"/>
    <s v="Aguardando rentabilidade"/>
  </r>
  <r>
    <d v="2022-07-30T00:00:00"/>
    <x v="0"/>
    <x v="2"/>
    <x v="0"/>
    <s v="REN-531"/>
    <n v="42588.4"/>
    <n v="43768.1"/>
    <n v="2.7700030994355203E-2"/>
    <n v="1179.6999999999971"/>
    <x v="0"/>
    <s v="Banco"/>
    <s v="Investimento de Longo Prazo"/>
  </r>
  <r>
    <d v="2023-04-26T00:00:00"/>
    <x v="2"/>
    <x v="9"/>
    <x v="1"/>
    <s v="TES-274"/>
    <n v="28131.96"/>
    <n v="26069.89"/>
    <n v="-7.3299905161247195E-2"/>
    <n v="-2062.0699999999997"/>
    <x v="0"/>
    <s v="Governo"/>
    <s v="Investimento de Longo Prazo"/>
  </r>
  <r>
    <d v="2024-01-13T00:00:00"/>
    <x v="4"/>
    <x v="0"/>
    <x v="5"/>
    <s v="ETF-702"/>
    <n v="13465.9"/>
    <n v="12833"/>
    <n v="-4.7000200506464453E-2"/>
    <n v="-632.89999999999964"/>
    <x v="0"/>
    <s v="Bolsa"/>
    <s v="Aguardando rentabilidade"/>
  </r>
  <r>
    <d v="2024-12-17T00:00:00"/>
    <x v="4"/>
    <x v="11"/>
    <x v="7"/>
    <s v="AÇÕ-295"/>
    <n v="42775.16"/>
    <n v="39130.720000000001"/>
    <n v="-8.5199915090907949E-2"/>
    <n v="-3644.4400000000023"/>
    <x v="2"/>
    <s v="Mercado"/>
    <s v="Aguardando rentabilidade"/>
  </r>
  <r>
    <d v="2023-04-07T00:00:00"/>
    <x v="2"/>
    <x v="9"/>
    <x v="2"/>
    <s v="CRI-274"/>
    <n v="19589.259999999998"/>
    <n v="20124.05"/>
    <n v="2.7300163456914703E-2"/>
    <n v="534.79000000000087"/>
    <x v="0"/>
    <s v="Cripto"/>
    <s v="Aguardando rentabilidade"/>
  </r>
  <r>
    <d v="2020-03-24T00:00:00"/>
    <x v="5"/>
    <x v="5"/>
    <x v="4"/>
    <s v="IMÓ-663"/>
    <n v="28631.82"/>
    <n v="27303.3"/>
    <n v="-4.6400124057779088E-2"/>
    <n v="-1328.5200000000004"/>
    <x v="0"/>
    <s v="Imobiliário"/>
    <s v="Aguardando rentabilidade"/>
  </r>
  <r>
    <d v="2022-07-16T00:00:00"/>
    <x v="0"/>
    <x v="2"/>
    <x v="5"/>
    <s v="ETF-800"/>
    <n v="24604.38"/>
    <n v="29082.38"/>
    <n v="0.18200011542660291"/>
    <n v="4478"/>
    <x v="1"/>
    <s v="Bolsa"/>
    <s v="Aplicação de Curto Prazo"/>
  </r>
  <r>
    <d v="2025-06-14T00:00:00"/>
    <x v="3"/>
    <x v="7"/>
    <x v="5"/>
    <s v="ETF-511"/>
    <n v="19028.830000000002"/>
    <n v="20984.99"/>
    <n v="0.10279980429695361"/>
    <n v="1956.1599999999999"/>
    <x v="2"/>
    <s v="Bolsa"/>
    <s v="Rendimento estável"/>
  </r>
  <r>
    <d v="2022-12-28T00:00:00"/>
    <x v="0"/>
    <x v="11"/>
    <x v="2"/>
    <s v="CRI-544"/>
    <n v="44564.43"/>
    <n v="50825.73"/>
    <n v="0.14049994580879871"/>
    <n v="6261.3000000000029"/>
    <x v="2"/>
    <s v="Cripto"/>
    <s v="Rendimento estável"/>
  </r>
  <r>
    <d v="2024-12-02T00:00:00"/>
    <x v="4"/>
    <x v="11"/>
    <x v="3"/>
    <s v="FUN-198"/>
    <n v="10658.62"/>
    <n v="11793.76"/>
    <n v="0.10649971572304852"/>
    <n v="1135.1399999999994"/>
    <x v="2"/>
    <s v="Investimento"/>
    <s v="Rendimento estável"/>
  </r>
  <r>
    <d v="2022-07-02T00:00:00"/>
    <x v="0"/>
    <x v="2"/>
    <x v="2"/>
    <s v="CRI-981"/>
    <n v="8361.1299999999992"/>
    <n v="8713.1299999999992"/>
    <n v="4.2099572665417237E-2"/>
    <n v="352"/>
    <x v="0"/>
    <s v="Cripto"/>
    <s v="Aguardando rentabilidade"/>
  </r>
  <r>
    <d v="2021-07-21T00:00:00"/>
    <x v="1"/>
    <x v="2"/>
    <x v="5"/>
    <s v="ETF-879"/>
    <n v="5869.5"/>
    <n v="5470.96"/>
    <n v="-6.7900161853650221E-2"/>
    <n v="-398.53999999999996"/>
    <x v="2"/>
    <s v="Bolsa"/>
    <s v="Aguardando rentabilidade"/>
  </r>
  <r>
    <d v="2025-04-17T00:00:00"/>
    <x v="3"/>
    <x v="9"/>
    <x v="4"/>
    <s v="IMÓ-362"/>
    <n v="49024.21"/>
    <n v="58471.18"/>
    <n v="0.19270009654413608"/>
    <n v="9446.9700000000012"/>
    <x v="1"/>
    <s v="Imobiliário"/>
    <s v="Aplicação de Curto Prazo"/>
  </r>
  <r>
    <d v="2021-09-09T00:00:00"/>
    <x v="1"/>
    <x v="3"/>
    <x v="4"/>
    <s v="IMÓ-236"/>
    <n v="15411.44"/>
    <n v="17508.939999999999"/>
    <n v="0.13610019569877949"/>
    <n v="2097.4999999999982"/>
    <x v="2"/>
    <s v="Imobiliário"/>
    <s v="Rendimento estável"/>
  </r>
  <r>
    <d v="2024-02-23T00:00:00"/>
    <x v="4"/>
    <x v="1"/>
    <x v="0"/>
    <s v="REN-364"/>
    <n v="9183.9699999999993"/>
    <n v="9243.67"/>
    <n v="6.5004567741402388E-3"/>
    <n v="59.700000000000728"/>
    <x v="0"/>
    <s v="Banco"/>
    <s v="Investimento de Longo Prazo"/>
  </r>
  <r>
    <d v="2025-02-17T00:00:00"/>
    <x v="3"/>
    <x v="1"/>
    <x v="1"/>
    <s v="TES-835"/>
    <n v="39301.54"/>
    <n v="45259.65"/>
    <n v="0.15159991186096017"/>
    <n v="5958.1100000000006"/>
    <x v="1"/>
    <s v="Governo"/>
    <s v="Dividendos Recebidos"/>
  </r>
  <r>
    <d v="2025-04-20T00:00:00"/>
    <x v="3"/>
    <x v="9"/>
    <x v="2"/>
    <s v="CRI-119"/>
    <n v="19167.09"/>
    <n v="21840.9"/>
    <n v="0.13950004930325893"/>
    <n v="2673.8100000000013"/>
    <x v="2"/>
    <s v="Cripto"/>
    <s v="Rendimento estável"/>
  </r>
  <r>
    <d v="2023-04-12T00:00:00"/>
    <x v="2"/>
    <x v="9"/>
    <x v="0"/>
    <s v="REN-833"/>
    <n v="27259.96"/>
    <n v="30247.65"/>
    <n v="0.10959994071891531"/>
    <n v="2987.6900000000023"/>
    <x v="2"/>
    <s v="Banco"/>
    <s v="Rendimento estável"/>
  </r>
  <r>
    <d v="2022-07-19T00:00:00"/>
    <x v="0"/>
    <x v="2"/>
    <x v="6"/>
    <s v="POU-178"/>
    <n v="31835.26"/>
    <n v="32742.560000000001"/>
    <n v="2.8499845768497036E-2"/>
    <n v="907.30000000000291"/>
    <x v="0"/>
    <s v="Banco"/>
    <s v="Investimento de Longo Prazo"/>
  </r>
  <r>
    <d v="2022-06-20T00:00:00"/>
    <x v="0"/>
    <x v="7"/>
    <x v="7"/>
    <s v="AÇÕ-134"/>
    <n v="21321.27"/>
    <n v="19839.439999999999"/>
    <n v="-6.9500081374139613E-2"/>
    <n v="-1481.8300000000017"/>
    <x v="2"/>
    <s v="Mercado"/>
    <s v="Aguardando rentabilidade"/>
  </r>
  <r>
    <d v="2021-05-17T00:00:00"/>
    <x v="1"/>
    <x v="4"/>
    <x v="4"/>
    <s v="IMÓ-876"/>
    <n v="25738.400000000001"/>
    <n v="30657.01"/>
    <n v="0.19110006838031876"/>
    <n v="4918.6099999999969"/>
    <x v="1"/>
    <s v="Imobiliário"/>
    <s v="Aplicação de Curto Prazo"/>
  </r>
  <r>
    <d v="2025-03-02T00:00:00"/>
    <x v="3"/>
    <x v="5"/>
    <x v="0"/>
    <s v="REN-898"/>
    <n v="1664.92"/>
    <n v="1510.58"/>
    <n v="-9.2701150806044824E-2"/>
    <n v="-154.34000000000015"/>
    <x v="0"/>
    <s v="Banco"/>
    <s v="Investimento de Longo Prazo"/>
  </r>
  <r>
    <d v="2021-01-02T00:00:00"/>
    <x v="1"/>
    <x v="0"/>
    <x v="4"/>
    <s v="IMÓ-873"/>
    <n v="9675.5400000000009"/>
    <n v="9919.36"/>
    <n v="2.5199627100916298E-2"/>
    <n v="243.81999999999971"/>
    <x v="0"/>
    <s v="Imobiliário"/>
    <s v="Aguardando rentabilidade"/>
  </r>
  <r>
    <d v="2025-06-09T00:00:00"/>
    <x v="3"/>
    <x v="7"/>
    <x v="1"/>
    <s v="TES-587"/>
    <n v="38325.660000000003"/>
    <n v="34638.730000000003"/>
    <n v="-9.6200039347006674E-2"/>
    <n v="-3686.9300000000003"/>
    <x v="0"/>
    <s v="Governo"/>
    <s v="Investimento de Longo Prazo"/>
  </r>
  <r>
    <d v="2020-06-11T00:00:00"/>
    <x v="5"/>
    <x v="7"/>
    <x v="6"/>
    <s v="POU-153"/>
    <n v="29403.75"/>
    <n v="30832.77"/>
    <n v="4.8599923479148086E-2"/>
    <n v="1429.0200000000004"/>
    <x v="0"/>
    <s v="Banco"/>
    <s v="Investimento de Longo Prazo"/>
  </r>
  <r>
    <d v="2024-12-05T00:00:00"/>
    <x v="4"/>
    <x v="11"/>
    <x v="6"/>
    <s v="POU-252"/>
    <n v="32841.360000000001"/>
    <n v="35471.949999999997"/>
    <n v="8.0099910600535312E-2"/>
    <n v="2630.5899999999965"/>
    <x v="2"/>
    <s v="Banco"/>
    <s v="Rendimento estável"/>
  </r>
  <r>
    <d v="2023-08-22T00:00:00"/>
    <x v="2"/>
    <x v="10"/>
    <x v="1"/>
    <s v="TES-856"/>
    <n v="29725"/>
    <n v="34035.120000000003"/>
    <n v="0.14499983179142145"/>
    <n v="4310.1200000000026"/>
    <x v="2"/>
    <s v="Governo"/>
    <s v="Rendimento estável"/>
  </r>
  <r>
    <d v="2022-01-24T00:00:00"/>
    <x v="0"/>
    <x v="0"/>
    <x v="2"/>
    <s v="CRI-776"/>
    <n v="35220.720000000001"/>
    <n v="34664.230000000003"/>
    <n v="-1.5800074501600137E-2"/>
    <n v="-556.48999999999796"/>
    <x v="0"/>
    <s v="Cripto"/>
    <s v="Aguardando rentabilidade"/>
  </r>
  <r>
    <d v="2021-06-29T00:00:00"/>
    <x v="1"/>
    <x v="7"/>
    <x v="1"/>
    <s v="TES-479"/>
    <n v="17944.96"/>
    <n v="20256.27"/>
    <n v="0.12879995274439182"/>
    <n v="2311.3100000000013"/>
    <x v="2"/>
    <s v="Governo"/>
    <s v="Rendimento estável"/>
  </r>
  <r>
    <d v="2021-08-21T00:00:00"/>
    <x v="1"/>
    <x v="10"/>
    <x v="0"/>
    <s v="REN-705"/>
    <n v="3782.4"/>
    <n v="3879.99"/>
    <n v="2.5801078680202965E-2"/>
    <n v="97.589999999999691"/>
    <x v="0"/>
    <s v="Banco"/>
    <s v="Investimento de Longo Prazo"/>
  </r>
  <r>
    <d v="2024-11-14T00:00:00"/>
    <x v="4"/>
    <x v="8"/>
    <x v="1"/>
    <s v="TES-255"/>
    <n v="34935.47"/>
    <n v="38680.550000000003"/>
    <n v="0.10719993175989909"/>
    <n v="3745.0800000000017"/>
    <x v="2"/>
    <s v="Governo"/>
    <s v="Rendimento estável"/>
  </r>
  <r>
    <d v="2020-09-29T00:00:00"/>
    <x v="5"/>
    <x v="3"/>
    <x v="7"/>
    <s v="AÇÕ-635"/>
    <n v="49434.71"/>
    <n v="48579.49"/>
    <n v="-1.7299990229537123E-2"/>
    <n v="-855.22000000000116"/>
    <x v="0"/>
    <s v="Mercado"/>
    <s v="Aguardando rentabilidade"/>
  </r>
  <r>
    <d v="2021-11-19T00:00:00"/>
    <x v="1"/>
    <x v="8"/>
    <x v="5"/>
    <s v="ETF-145"/>
    <n v="20489.189999999999"/>
    <n v="18682.04"/>
    <n v="-8.8200167991023454E-2"/>
    <n v="-1807.1499999999978"/>
    <x v="2"/>
    <s v="Bolsa"/>
    <s v="Aguardando rentabilidade"/>
  </r>
  <r>
    <d v="2023-05-04T00:00:00"/>
    <x v="2"/>
    <x v="4"/>
    <x v="2"/>
    <s v="CRI-806"/>
    <n v="20505.71"/>
    <n v="24334.13"/>
    <n v="0.1867001922879043"/>
    <n v="3828.4200000000019"/>
    <x v="1"/>
    <s v="Cripto"/>
    <s v="Aplicação de Curto Prazo"/>
  </r>
  <r>
    <d v="2022-10-05T00:00:00"/>
    <x v="0"/>
    <x v="6"/>
    <x v="5"/>
    <s v="ETF-649"/>
    <n v="15972.49"/>
    <n v="16461.25"/>
    <n v="3.0600113069408727E-2"/>
    <n v="488.76000000000022"/>
    <x v="0"/>
    <s v="Bolsa"/>
    <s v="Aguardando rentabilidade"/>
  </r>
  <r>
    <d v="2022-01-02T00:00:00"/>
    <x v="0"/>
    <x v="0"/>
    <x v="4"/>
    <s v="IMÓ-693"/>
    <n v="43202.79"/>
    <n v="42161.599999999999"/>
    <n v="-2.4100063907909704E-2"/>
    <n v="-1041.1900000000023"/>
    <x v="0"/>
    <s v="Imobiliário"/>
    <s v="Aguardando rentabilidade"/>
  </r>
  <r>
    <d v="2021-01-24T00:00:00"/>
    <x v="1"/>
    <x v="0"/>
    <x v="0"/>
    <s v="REN-488"/>
    <n v="16812.75"/>
    <n v="15489.59"/>
    <n v="-7.869979628555708E-2"/>
    <n v="-1323.1599999999999"/>
    <x v="0"/>
    <s v="Banco"/>
    <s v="Investimento de Longo Prazo"/>
  </r>
  <r>
    <d v="2020-04-29T00:00:00"/>
    <x v="5"/>
    <x v="9"/>
    <x v="6"/>
    <s v="POU-507"/>
    <n v="17731.599999999999"/>
    <n v="19412.560000000001"/>
    <n v="9.4800243632836456E-2"/>
    <n v="1680.9600000000028"/>
    <x v="2"/>
    <s v="Banco"/>
    <s v="Rendimento estável"/>
  </r>
  <r>
    <d v="2022-05-19T00:00:00"/>
    <x v="0"/>
    <x v="4"/>
    <x v="4"/>
    <s v="IMÓ-276"/>
    <n v="25139.97"/>
    <n v="29310.69"/>
    <n v="0.16589995930782722"/>
    <n v="4170.7199999999975"/>
    <x v="1"/>
    <s v="Imobiliário"/>
    <s v="Aplicação de Curto Prazo"/>
  </r>
  <r>
    <d v="2025-08-01T00:00:00"/>
    <x v="3"/>
    <x v="10"/>
    <x v="0"/>
    <s v="REN-719"/>
    <n v="27968.639999999999"/>
    <n v="32345.73"/>
    <n v="0.15649992277064598"/>
    <n v="4377.09"/>
    <x v="1"/>
    <s v="Banco"/>
    <s v="Dividendos Recebidos"/>
  </r>
  <r>
    <d v="2021-04-05T00:00:00"/>
    <x v="1"/>
    <x v="9"/>
    <x v="5"/>
    <s v="ETF-416"/>
    <n v="8797.41"/>
    <n v="8068.1"/>
    <n v="-8.290053549851599E-2"/>
    <n v="-729.30999999999949"/>
    <x v="2"/>
    <s v="Bolsa"/>
    <s v="Aguardando rentabilidade"/>
  </r>
  <r>
    <d v="2025-05-04T00:00:00"/>
    <x v="3"/>
    <x v="4"/>
    <x v="2"/>
    <s v="CRI-511"/>
    <n v="21319.45"/>
    <n v="23479.11"/>
    <n v="0.1012999866319253"/>
    <n v="2159.66"/>
    <x v="2"/>
    <s v="Cripto"/>
    <s v="Rendimento estável"/>
  </r>
  <r>
    <d v="2021-08-04T00:00:00"/>
    <x v="1"/>
    <x v="10"/>
    <x v="2"/>
    <s v="CRI-885"/>
    <n v="17123.62"/>
    <n v="16938.68"/>
    <n v="-1.0800286388041706E-2"/>
    <n v="-184.93999999999869"/>
    <x v="0"/>
    <s v="Cripto"/>
    <s v="Aguardando rentabilidade"/>
  </r>
  <r>
    <d v="2020-05-29T00:00:00"/>
    <x v="5"/>
    <x v="4"/>
    <x v="2"/>
    <s v="CRI-970"/>
    <n v="36264.5"/>
    <n v="38161.129999999997"/>
    <n v="5.229990762315756E-2"/>
    <n v="1896.6299999999974"/>
    <x v="0"/>
    <s v="Cripto"/>
    <s v="Aguardando rentabilidade"/>
  </r>
  <r>
    <d v="2023-05-21T00:00:00"/>
    <x v="2"/>
    <x v="4"/>
    <x v="3"/>
    <s v="FUN-707"/>
    <n v="36774.43"/>
    <n v="33207.31"/>
    <n v="-9.7000007885914272E-2"/>
    <n v="-3567.1200000000026"/>
    <x v="2"/>
    <s v="Investimento"/>
    <s v="Aguardando rentabilidade"/>
  </r>
  <r>
    <d v="2021-12-21T00:00:00"/>
    <x v="1"/>
    <x v="11"/>
    <x v="6"/>
    <s v="POU-245"/>
    <n v="36778.800000000003"/>
    <n v="38562.57"/>
    <n v="4.8499951058762023E-2"/>
    <n v="1783.7699999999968"/>
    <x v="0"/>
    <s v="Banco"/>
    <s v="Investimento de Longo Prazo"/>
  </r>
  <r>
    <d v="2023-01-09T00:00:00"/>
    <x v="2"/>
    <x v="0"/>
    <x v="6"/>
    <s v="POU-654"/>
    <n v="27673.46"/>
    <n v="26411.55"/>
    <n v="-4.5600008094398022E-2"/>
    <n v="-1261.9099999999999"/>
    <x v="0"/>
    <s v="Banco"/>
    <s v="Investimento de Longo Prazo"/>
  </r>
  <r>
    <d v="2021-10-20T00:00:00"/>
    <x v="1"/>
    <x v="6"/>
    <x v="0"/>
    <s v="REN-356"/>
    <n v="46348"/>
    <n v="51177.46"/>
    <n v="0.10419996547855354"/>
    <n v="4829.4599999999991"/>
    <x v="2"/>
    <s v="Banco"/>
    <s v="Rendimento estável"/>
  </r>
  <r>
    <d v="2020-12-14T00:00:00"/>
    <x v="5"/>
    <x v="11"/>
    <x v="1"/>
    <s v="TES-294"/>
    <n v="42586.31"/>
    <n v="48339.72"/>
    <n v="0.13509998870529058"/>
    <n v="5753.4100000000035"/>
    <x v="2"/>
    <s v="Governo"/>
    <s v="Rendimento estável"/>
  </r>
  <r>
    <d v="2023-07-18T00:00:00"/>
    <x v="2"/>
    <x v="2"/>
    <x v="3"/>
    <s v="FUN-182"/>
    <n v="17532.86"/>
    <n v="19947.13"/>
    <n v="0.13769972497356395"/>
    <n v="2414.2700000000004"/>
    <x v="2"/>
    <s v="Investimento"/>
    <s v="Rendimento estável"/>
  </r>
  <r>
    <d v="2022-10-23T00:00:00"/>
    <x v="0"/>
    <x v="6"/>
    <x v="1"/>
    <s v="TES-542"/>
    <n v="30535.82"/>
    <n v="35079.550000000003"/>
    <n v="0.14879999947602532"/>
    <n v="4543.7300000000032"/>
    <x v="2"/>
    <s v="Governo"/>
    <s v="Rendimento estável"/>
  </r>
  <r>
    <d v="2021-04-18T00:00:00"/>
    <x v="1"/>
    <x v="9"/>
    <x v="3"/>
    <s v="FUN-755"/>
    <n v="40694.67"/>
    <n v="47254.65"/>
    <n v="0.16119998024311299"/>
    <n v="6559.9800000000032"/>
    <x v="1"/>
    <s v="Investimento"/>
    <s v="Aplicação de Curto Prazo"/>
  </r>
  <r>
    <d v="2024-03-25T00:00:00"/>
    <x v="4"/>
    <x v="5"/>
    <x v="2"/>
    <s v="CRI-447"/>
    <n v="36486.74"/>
    <n v="38679.589999999997"/>
    <n v="6.009991575021497E-2"/>
    <n v="2192.8499999999985"/>
    <x v="0"/>
    <s v="Cripto"/>
    <s v="Aguardando rentabilidade"/>
  </r>
  <r>
    <d v="2023-01-26T00:00:00"/>
    <x v="2"/>
    <x v="0"/>
    <x v="0"/>
    <s v="REN-956"/>
    <n v="27825.93"/>
    <n v="26273.24"/>
    <n v="-5.5800111622504575E-2"/>
    <n v="-1552.6899999999987"/>
    <x v="0"/>
    <s v="Banco"/>
    <s v="Investimento de Longo Prazo"/>
  </r>
  <r>
    <d v="2023-05-23T00:00:00"/>
    <x v="2"/>
    <x v="4"/>
    <x v="4"/>
    <s v="IMÓ-445"/>
    <n v="27779.45"/>
    <n v="30204.6"/>
    <n v="8.730014453129914E-2"/>
    <n v="2425.1499999999978"/>
    <x v="2"/>
    <s v="Imobiliário"/>
    <s v="Rendimento estável"/>
  </r>
  <r>
    <d v="2022-03-29T00:00:00"/>
    <x v="0"/>
    <x v="5"/>
    <x v="2"/>
    <s v="CRI-812"/>
    <n v="36159.19"/>
    <n v="40953.9"/>
    <n v="0.13260003888361435"/>
    <n v="4794.7099999999991"/>
    <x v="2"/>
    <s v="Cripto"/>
    <s v="Rendimento estável"/>
  </r>
  <r>
    <d v="2025-08-31T00:00:00"/>
    <x v="3"/>
    <x v="10"/>
    <x v="1"/>
    <s v="TES-812"/>
    <n v="25915.25"/>
    <n v="28835.9"/>
    <n v="0.11270005112819677"/>
    <n v="2920.6500000000015"/>
    <x v="2"/>
    <s v="Governo"/>
    <s v="Rendimento estável"/>
  </r>
  <r>
    <d v="2022-01-03T00:00:00"/>
    <x v="0"/>
    <x v="0"/>
    <x v="7"/>
    <s v="AÇÕ-605"/>
    <n v="29233.93"/>
    <n v="28719.41"/>
    <n v="-1.760009687373543E-2"/>
    <n v="-514.52000000000044"/>
    <x v="0"/>
    <s v="Mercado"/>
    <s v="Aguardando rentabilidade"/>
  </r>
  <r>
    <d v="2022-09-13T00:00:00"/>
    <x v="0"/>
    <x v="3"/>
    <x v="2"/>
    <s v="CRI-264"/>
    <n v="47338.32"/>
    <n v="56204.79"/>
    <n v="0.18730005627576141"/>
    <n v="8866.4700000000012"/>
    <x v="1"/>
    <s v="Cripto"/>
    <s v="Aplicação de Curto Prazo"/>
  </r>
  <r>
    <d v="2024-09-27T00:00:00"/>
    <x v="4"/>
    <x v="3"/>
    <x v="5"/>
    <s v="ETF-758"/>
    <n v="19290.849999999999"/>
    <n v="18590.59"/>
    <n v="-3.6300111192611964E-2"/>
    <n v="-700.2599999999984"/>
    <x v="0"/>
    <s v="Bolsa"/>
    <s v="Aguardando rentabilidade"/>
  </r>
  <r>
    <d v="2023-10-31T00:00:00"/>
    <x v="2"/>
    <x v="6"/>
    <x v="7"/>
    <s v="AÇÕ-828"/>
    <n v="23109.02"/>
    <n v="24100.400000000001"/>
    <n v="4.290013163691065E-2"/>
    <n v="991.38000000000102"/>
    <x v="0"/>
    <s v="Mercado"/>
    <s v="Aguardando rentabilidade"/>
  </r>
  <r>
    <d v="2023-05-25T00:00:00"/>
    <x v="2"/>
    <x v="4"/>
    <x v="6"/>
    <s v="POU-303"/>
    <n v="34649.08"/>
    <n v="38973.29"/>
    <n v="0.12480013899358941"/>
    <n v="4324.2099999999991"/>
    <x v="2"/>
    <s v="Banco"/>
    <s v="Rendimento estável"/>
  </r>
  <r>
    <d v="2024-10-02T00:00:00"/>
    <x v="4"/>
    <x v="6"/>
    <x v="3"/>
    <s v="FUN-938"/>
    <n v="33675.040000000001"/>
    <n v="36392.620000000003"/>
    <n v="8.0700126859537563E-2"/>
    <n v="2717.5800000000017"/>
    <x v="2"/>
    <s v="Investimento"/>
    <s v="Rendimento estável"/>
  </r>
  <r>
    <d v="2020-08-17T00:00:00"/>
    <x v="5"/>
    <x v="10"/>
    <x v="3"/>
    <s v="FUN-987"/>
    <n v="10063.42"/>
    <n v="11693.69"/>
    <n v="0.16199959854602117"/>
    <n v="1630.2700000000004"/>
    <x v="1"/>
    <s v="Investimento"/>
    <s v="Aplicação de Curto Prazo"/>
  </r>
  <r>
    <d v="2024-11-30T00:00:00"/>
    <x v="4"/>
    <x v="8"/>
    <x v="4"/>
    <s v="IMÓ-935"/>
    <n v="13856.65"/>
    <n v="15929.6"/>
    <n v="0.14959965070922632"/>
    <n v="2072.9500000000007"/>
    <x v="2"/>
    <s v="Imobiliário"/>
    <s v="Rendimento estável"/>
  </r>
  <r>
    <d v="2024-04-01T00:00:00"/>
    <x v="4"/>
    <x v="9"/>
    <x v="4"/>
    <s v="IMÓ-296"/>
    <n v="47280.59"/>
    <n v="50604.42"/>
    <n v="7.0300095662934881E-2"/>
    <n v="3323.8300000000017"/>
    <x v="2"/>
    <s v="Imobiliário"/>
    <s v="Rendimento estável"/>
  </r>
  <r>
    <d v="2020-12-24T00:00:00"/>
    <x v="5"/>
    <x v="11"/>
    <x v="6"/>
    <s v="POU-806"/>
    <n v="13562.99"/>
    <n v="15244.8"/>
    <n v="0.12399994396515809"/>
    <n v="1681.8099999999995"/>
    <x v="2"/>
    <s v="Banco"/>
    <s v="Rendimento estável"/>
  </r>
  <r>
    <d v="2023-11-25T00:00:00"/>
    <x v="2"/>
    <x v="8"/>
    <x v="4"/>
    <s v="IMÓ-682"/>
    <n v="35295.019999999997"/>
    <n v="39558.660000000003"/>
    <n v="0.12080004487885279"/>
    <n v="4263.6400000000067"/>
    <x v="2"/>
    <s v="Imobiliário"/>
    <s v="Rendimento estável"/>
  </r>
  <r>
    <d v="2025-02-07T00:00:00"/>
    <x v="3"/>
    <x v="1"/>
    <x v="3"/>
    <s v="FUN-991"/>
    <n v="34126.19"/>
    <n v="37668.49"/>
    <n v="0.10380004330984488"/>
    <n v="3542.2999999999956"/>
    <x v="2"/>
    <s v="Investimento"/>
    <s v="Rendimento estável"/>
  </r>
  <r>
    <d v="2022-10-24T00:00:00"/>
    <x v="0"/>
    <x v="6"/>
    <x v="1"/>
    <s v="TES-998"/>
    <n v="48410.54"/>
    <n v="48391.18"/>
    <n v="-3.9991291152712986E-4"/>
    <n v="-19.360000000000582"/>
    <x v="0"/>
    <s v="Governo"/>
    <s v="Investimento de Longo Prazo"/>
  </r>
  <r>
    <d v="2020-07-12T00:00:00"/>
    <x v="5"/>
    <x v="2"/>
    <x v="2"/>
    <s v="CRI-255"/>
    <n v="32974.339999999997"/>
    <n v="38223.85"/>
    <n v="0.1591998505504584"/>
    <n v="5249.510000000002"/>
    <x v="1"/>
    <s v="Cripto"/>
    <s v="Aplicação de Curto Prazo"/>
  </r>
  <r>
    <d v="2022-03-03T00:00:00"/>
    <x v="0"/>
    <x v="5"/>
    <x v="2"/>
    <s v="CRI-323"/>
    <n v="45817.56"/>
    <n v="45941.27"/>
    <n v="2.700056484893546E-3"/>
    <n v="123.70999999999913"/>
    <x v="0"/>
    <s v="Cripto"/>
    <s v="Aguardando rentabilidade"/>
  </r>
  <r>
    <d v="2022-02-16T00:00:00"/>
    <x v="0"/>
    <x v="1"/>
    <x v="5"/>
    <s v="ETF-742"/>
    <n v="16158.05"/>
    <n v="15550.51"/>
    <n v="-3.7599834138401546E-2"/>
    <n v="-607.53999999999905"/>
    <x v="0"/>
    <s v="Bolsa"/>
    <s v="Aguardando rentabilidade"/>
  </r>
  <r>
    <d v="2022-12-01T00:00:00"/>
    <x v="0"/>
    <x v="11"/>
    <x v="2"/>
    <s v="CRI-962"/>
    <n v="20535.16"/>
    <n v="21091.66"/>
    <n v="2.709986189540281E-2"/>
    <n v="556.5"/>
    <x v="0"/>
    <s v="Cripto"/>
    <s v="Aguardando rentabilidade"/>
  </r>
  <r>
    <d v="2024-08-16T00:00:00"/>
    <x v="4"/>
    <x v="10"/>
    <x v="7"/>
    <s v="AÇÕ-710"/>
    <n v="26391.93"/>
    <n v="29057.51"/>
    <n v="0.10099981320047446"/>
    <n v="2665.5799999999981"/>
    <x v="2"/>
    <s v="Mercado"/>
    <s v="Rendimento estável"/>
  </r>
  <r>
    <d v="2022-05-09T00:00:00"/>
    <x v="0"/>
    <x v="4"/>
    <x v="6"/>
    <s v="POU-144"/>
    <n v="47062.63"/>
    <n v="50267.6"/>
    <n v="6.8100104052833454E-2"/>
    <n v="3204.9700000000012"/>
    <x v="0"/>
    <s v="Banco"/>
    <s v="Investimento de Longo Prazo"/>
  </r>
  <r>
    <d v="2020-11-27T00:00:00"/>
    <x v="5"/>
    <x v="8"/>
    <x v="3"/>
    <s v="FUN-863"/>
    <n v="10441.040000000001"/>
    <n v="11512.29"/>
    <n v="0.10259993257376659"/>
    <n v="1071.25"/>
    <x v="2"/>
    <s v="Investimento"/>
    <s v="Rendimento estável"/>
  </r>
  <r>
    <d v="2021-10-28T00:00:00"/>
    <x v="1"/>
    <x v="6"/>
    <x v="3"/>
    <s v="FUN-451"/>
    <n v="19423.2"/>
    <n v="19174.580000000002"/>
    <n v="-1.2800156513859661E-2"/>
    <n v="-248.61999999999898"/>
    <x v="0"/>
    <s v="Investimento"/>
    <s v="Aguardando rentabilidade"/>
  </r>
  <r>
    <d v="2022-10-03T00:00:00"/>
    <x v="0"/>
    <x v="6"/>
    <x v="1"/>
    <s v="TES-709"/>
    <n v="1623.15"/>
    <n v="1594.42"/>
    <n v="-1.7700150941071385E-2"/>
    <n v="-28.730000000000018"/>
    <x v="0"/>
    <s v="Governo"/>
    <s v="Investimento de Longo Prazo"/>
  </r>
  <r>
    <d v="2025-06-19T00:00:00"/>
    <x v="3"/>
    <x v="7"/>
    <x v="1"/>
    <s v="TES-573"/>
    <n v="8612.74"/>
    <n v="9180.32"/>
    <n v="6.5900050390468062E-2"/>
    <n v="567.57999999999993"/>
    <x v="0"/>
    <s v="Governo"/>
    <s v="Investimento de Longo Prazo"/>
  </r>
  <r>
    <d v="2022-03-13T00:00:00"/>
    <x v="0"/>
    <x v="5"/>
    <x v="5"/>
    <s v="ETF-120"/>
    <n v="35575.800000000003"/>
    <n v="40040.559999999998"/>
    <n v="0.12549991848391306"/>
    <n v="4464.7599999999948"/>
    <x v="2"/>
    <s v="Bolsa"/>
    <s v="Rendimento estável"/>
  </r>
  <r>
    <d v="2024-07-17T00:00:00"/>
    <x v="4"/>
    <x v="2"/>
    <x v="2"/>
    <s v="CRI-989"/>
    <n v="22509.97"/>
    <n v="22588.75"/>
    <n v="3.4997825408029791E-3"/>
    <n v="78.779999999998836"/>
    <x v="0"/>
    <s v="Cripto"/>
    <s v="Aguardando rentabilidade"/>
  </r>
  <r>
    <d v="2020-07-21T00:00:00"/>
    <x v="5"/>
    <x v="2"/>
    <x v="6"/>
    <s v="POU-452"/>
    <n v="33614.080000000002"/>
    <n v="37241.040000000001"/>
    <n v="0.10790002284756861"/>
    <n v="3626.9599999999991"/>
    <x v="2"/>
    <s v="Banco"/>
    <s v="Rendimento estável"/>
  </r>
  <r>
    <d v="2023-02-04T00:00:00"/>
    <x v="2"/>
    <x v="1"/>
    <x v="4"/>
    <s v="IMÓ-458"/>
    <n v="19279.419999999998"/>
    <n v="19163.740000000002"/>
    <n v="-6.0001805033552185E-3"/>
    <n v="-115.67999999999665"/>
    <x v="0"/>
    <s v="Imobiliário"/>
    <s v="Aguardando rentabilidade"/>
  </r>
  <r>
    <d v="2025-03-26T00:00:00"/>
    <x v="3"/>
    <x v="5"/>
    <x v="0"/>
    <s v="REN-577"/>
    <n v="32506.74"/>
    <n v="32415.72"/>
    <n v="-2.8000347004959718E-3"/>
    <n v="-91.020000000000437"/>
    <x v="0"/>
    <s v="Banco"/>
    <s v="Investimento de Longo Prazo"/>
  </r>
  <r>
    <d v="2024-03-30T00:00:00"/>
    <x v="4"/>
    <x v="5"/>
    <x v="2"/>
    <s v="CRI-181"/>
    <n v="17840.55"/>
    <n v="21371.19"/>
    <n v="0.19789972842765496"/>
    <n v="3530.6399999999994"/>
    <x v="1"/>
    <s v="Cripto"/>
    <s v="Aplicação de Curto Prazo"/>
  </r>
  <r>
    <d v="2020-06-19T00:00:00"/>
    <x v="5"/>
    <x v="7"/>
    <x v="7"/>
    <s v="AÇÕ-122"/>
    <n v="8716.0499999999993"/>
    <n v="10326.780000000001"/>
    <n v="0.18480045433424561"/>
    <n v="1610.7300000000014"/>
    <x v="1"/>
    <s v="Mercado"/>
    <s v="Aplicação de Curto Prazo"/>
  </r>
  <r>
    <d v="2022-04-17T00:00:00"/>
    <x v="0"/>
    <x v="9"/>
    <x v="2"/>
    <s v="CRI-811"/>
    <n v="19181.54"/>
    <n v="18241.64"/>
    <n v="-4.9000236685897036E-2"/>
    <n v="-939.90000000000146"/>
    <x v="0"/>
    <s v="Cripto"/>
    <s v="Aguardando rentabilidade"/>
  </r>
  <r>
    <d v="2023-08-14T00:00:00"/>
    <x v="2"/>
    <x v="10"/>
    <x v="6"/>
    <s v="POU-217"/>
    <n v="30955.96"/>
    <n v="30349.22"/>
    <n v="-1.9600102855798947E-2"/>
    <n v="-606.73999999999796"/>
    <x v="0"/>
    <s v="Banco"/>
    <s v="Investimento de Longo Prazo"/>
  </r>
  <r>
    <d v="2022-01-02T00:00:00"/>
    <x v="0"/>
    <x v="0"/>
    <x v="6"/>
    <s v="POU-505"/>
    <n v="48261.99"/>
    <n v="53170.23"/>
    <n v="0.10169990918318962"/>
    <n v="4908.2400000000052"/>
    <x v="2"/>
    <s v="Banco"/>
    <s v="Rendimento estável"/>
  </r>
  <r>
    <d v="2021-03-21T00:00:00"/>
    <x v="1"/>
    <x v="5"/>
    <x v="0"/>
    <s v="REN-778"/>
    <n v="31808.76"/>
    <n v="37963.760000000002"/>
    <n v="0.19350015530313044"/>
    <n v="6155.0000000000036"/>
    <x v="1"/>
    <s v="Banco"/>
    <s v="Dividendos Recebidos"/>
  </r>
  <r>
    <d v="2021-05-21T00:00:00"/>
    <x v="1"/>
    <x v="4"/>
    <x v="5"/>
    <s v="ETF-712"/>
    <n v="9052.93"/>
    <n v="10321.25"/>
    <n v="0.14010049784986736"/>
    <n v="1268.3199999999997"/>
    <x v="2"/>
    <s v="Bolsa"/>
    <s v="Rendimento estável"/>
  </r>
  <r>
    <d v="2021-07-19T00:00:00"/>
    <x v="1"/>
    <x v="2"/>
    <x v="6"/>
    <s v="POU-896"/>
    <n v="15089.95"/>
    <n v="16973.18"/>
    <n v="0.12480028098171296"/>
    <n v="1883.2299999999996"/>
    <x v="2"/>
    <s v="Banco"/>
    <s v="Rendimento estável"/>
  </r>
  <r>
    <d v="2023-07-29T00:00:00"/>
    <x v="2"/>
    <x v="2"/>
    <x v="0"/>
    <s v="REN-162"/>
    <n v="16898.650000000001"/>
    <n v="17659.09"/>
    <n v="4.5000044382243469E-2"/>
    <n v="760.43999999999869"/>
    <x v="0"/>
    <s v="Banco"/>
    <s v="Investimento de Longo Prazo"/>
  </r>
  <r>
    <d v="2023-04-29T00:00:00"/>
    <x v="2"/>
    <x v="9"/>
    <x v="6"/>
    <s v="POU-601"/>
    <n v="25188.19"/>
    <n v="23382.2"/>
    <n v="-7.1699872043207477E-2"/>
    <n v="-1805.989999999998"/>
    <x v="0"/>
    <s v="Banco"/>
    <s v="Investimento de Longo Prazo"/>
  </r>
  <r>
    <d v="2024-08-26T00:00:00"/>
    <x v="4"/>
    <x v="10"/>
    <x v="3"/>
    <s v="FUN-210"/>
    <n v="17300.3"/>
    <n v="19852.09"/>
    <n v="0.14749975433952017"/>
    <n v="2551.7900000000009"/>
    <x v="2"/>
    <s v="Investimento"/>
    <s v="Rendimento estável"/>
  </r>
  <r>
    <d v="2024-03-07T00:00:00"/>
    <x v="4"/>
    <x v="5"/>
    <x v="1"/>
    <s v="TES-797"/>
    <n v="39624.199999999997"/>
    <n v="42817.91"/>
    <n v="8.0599986876706831E-2"/>
    <n v="3193.7100000000064"/>
    <x v="2"/>
    <s v="Governo"/>
    <s v="Rendimento estável"/>
  </r>
  <r>
    <d v="2025-04-30T00:00:00"/>
    <x v="3"/>
    <x v="9"/>
    <x v="7"/>
    <s v="AÇÕ-353"/>
    <n v="25054.04"/>
    <n v="28283.51"/>
    <n v="0.12890016939383817"/>
    <n v="3229.4699999999975"/>
    <x v="2"/>
    <s v="Mercado"/>
    <s v="Rendimento estável"/>
  </r>
  <r>
    <d v="2020-12-14T00:00:00"/>
    <x v="5"/>
    <x v="11"/>
    <x v="7"/>
    <s v="AÇÕ-306"/>
    <n v="26423.07"/>
    <n v="29102.37"/>
    <n v="0.10140002656769252"/>
    <n v="2679.2999999999993"/>
    <x v="2"/>
    <s v="Mercado"/>
    <s v="Rendimento estável"/>
  </r>
  <r>
    <d v="2024-01-04T00:00:00"/>
    <x v="4"/>
    <x v="0"/>
    <x v="1"/>
    <s v="TES-856"/>
    <n v="42959.46"/>
    <n v="44884.04"/>
    <n v="4.479991135828993E-2"/>
    <n v="1924.5800000000017"/>
    <x v="0"/>
    <s v="Governo"/>
    <s v="Investimento de Longo Prazo"/>
  </r>
  <r>
    <d v="2025-07-08T00:00:00"/>
    <x v="3"/>
    <x v="2"/>
    <x v="3"/>
    <s v="FUN-549"/>
    <n v="21341.96"/>
    <n v="21591.66"/>
    <n v="1.1699956330159026E-2"/>
    <n v="249.70000000000073"/>
    <x v="0"/>
    <s v="Investimento"/>
    <s v="Aguardando rentabilidade"/>
  </r>
  <r>
    <d v="2021-09-09T00:00:00"/>
    <x v="1"/>
    <x v="3"/>
    <x v="0"/>
    <s v="REN-627"/>
    <n v="28309.759999999998"/>
    <n v="31460.639999999999"/>
    <n v="0.11130013112085731"/>
    <n v="3150.880000000001"/>
    <x v="2"/>
    <s v="Banco"/>
    <s v="Rendimento estável"/>
  </r>
  <r>
    <d v="2023-12-05T00:00:00"/>
    <x v="2"/>
    <x v="11"/>
    <x v="2"/>
    <s v="CRI-611"/>
    <n v="12476.92"/>
    <n v="14364.68"/>
    <n v="0.15130016061656243"/>
    <n v="1887.7600000000002"/>
    <x v="1"/>
    <s v="Cripto"/>
    <s v="Aplicação de Curto Prazo"/>
  </r>
  <r>
    <d v="2023-05-04T00:00:00"/>
    <x v="2"/>
    <x v="4"/>
    <x v="1"/>
    <s v="TES-746"/>
    <n v="11737.94"/>
    <n v="13166.45"/>
    <n v="0.12170023019371373"/>
    <n v="1428.5100000000002"/>
    <x v="2"/>
    <s v="Governo"/>
    <s v="Rendimento estável"/>
  </r>
  <r>
    <d v="2025-01-21T00:00:00"/>
    <x v="3"/>
    <x v="0"/>
    <x v="4"/>
    <s v="IMÓ-522"/>
    <n v="19099.97"/>
    <n v="17422.990000000002"/>
    <n v="-8.7800137905975739E-2"/>
    <n v="-1676.9799999999996"/>
    <x v="2"/>
    <s v="Imobiliário"/>
    <s v="Aguardando rentabilidade"/>
  </r>
  <r>
    <d v="2022-11-05T00:00:00"/>
    <x v="0"/>
    <x v="8"/>
    <x v="5"/>
    <s v="ETF-105"/>
    <n v="23088.66"/>
    <n v="22763.11"/>
    <n v="-1.4099995409001616E-2"/>
    <n v="-325.54999999999927"/>
    <x v="0"/>
    <s v="Bolsa"/>
    <s v="Aguardando rentabilidade"/>
  </r>
  <r>
    <d v="2021-09-06T00:00:00"/>
    <x v="1"/>
    <x v="3"/>
    <x v="2"/>
    <s v="CRI-741"/>
    <n v="35369.67"/>
    <n v="36727.870000000003"/>
    <n v="3.8400132090573774E-2"/>
    <n v="1358.2000000000044"/>
    <x v="0"/>
    <s v="Cripto"/>
    <s v="Aguardando rentabilidade"/>
  </r>
  <r>
    <d v="2023-11-13T00:00:00"/>
    <x v="2"/>
    <x v="8"/>
    <x v="1"/>
    <s v="TES-313"/>
    <n v="3545.06"/>
    <n v="4220.04"/>
    <n v="0.19040016247961952"/>
    <n v="674.98"/>
    <x v="1"/>
    <s v="Governo"/>
    <s v="Dividendos Recebidos"/>
  </r>
  <r>
    <d v="2020-01-20T00:00:00"/>
    <x v="5"/>
    <x v="0"/>
    <x v="5"/>
    <s v="ETF-230"/>
    <n v="44415.76"/>
    <n v="46525.51"/>
    <n v="4.7500031520343225E-2"/>
    <n v="2109.75"/>
    <x v="0"/>
    <s v="Bolsa"/>
    <s v="Aguardando rentabilidade"/>
  </r>
  <r>
    <d v="2020-01-12T00:00:00"/>
    <x v="5"/>
    <x v="0"/>
    <x v="3"/>
    <s v="FUN-188"/>
    <n v="34589.99"/>
    <n v="38567.839999999997"/>
    <n v="0.11500003324661263"/>
    <n v="3977.8499999999985"/>
    <x v="2"/>
    <s v="Investimento"/>
    <s v="Rendimento estável"/>
  </r>
  <r>
    <d v="2024-06-09T00:00:00"/>
    <x v="4"/>
    <x v="7"/>
    <x v="0"/>
    <s v="REN-949"/>
    <n v="5991.57"/>
    <n v="5655.44"/>
    <n v="-5.6100487852098889E-2"/>
    <n v="-336.13000000000011"/>
    <x v="0"/>
    <s v="Banco"/>
    <s v="Investimento de Longo Prazo"/>
  </r>
  <r>
    <d v="2023-12-19T00:00:00"/>
    <x v="2"/>
    <x v="11"/>
    <x v="7"/>
    <s v="AÇÕ-726"/>
    <n v="27042.81"/>
    <n v="30063.49"/>
    <n v="0.11169993059153246"/>
    <n v="3020.6800000000003"/>
    <x v="2"/>
    <s v="Mercado"/>
    <s v="Rendimento estável"/>
  </r>
  <r>
    <d v="2023-10-23T00:00:00"/>
    <x v="2"/>
    <x v="6"/>
    <x v="2"/>
    <s v="CRI-853"/>
    <n v="38117.64"/>
    <n v="44414.67"/>
    <n v="0.16519989170368363"/>
    <n v="6297.0299999999988"/>
    <x v="1"/>
    <s v="Cripto"/>
    <s v="Aplicação de Curto Prazo"/>
  </r>
  <r>
    <d v="2024-08-09T00:00:00"/>
    <x v="4"/>
    <x v="10"/>
    <x v="5"/>
    <s v="ETF-468"/>
    <n v="1952.17"/>
    <n v="1918.4"/>
    <n v="-1.7298698371555746E-2"/>
    <n v="-33.769999999999982"/>
    <x v="0"/>
    <s v="Bolsa"/>
    <s v="Aguardando rentabilidade"/>
  </r>
  <r>
    <d v="2020-12-06T00:00:00"/>
    <x v="5"/>
    <x v="11"/>
    <x v="4"/>
    <s v="IMÓ-937"/>
    <n v="8406.5"/>
    <n v="8755.3700000000008"/>
    <n v="4.1500029738892621E-2"/>
    <n v="348.8700000000008"/>
    <x v="0"/>
    <s v="Imobiliário"/>
    <s v="Aguardando rentabilidade"/>
  </r>
  <r>
    <d v="2020-03-17T00:00:00"/>
    <x v="5"/>
    <x v="5"/>
    <x v="7"/>
    <s v="AÇÕ-322"/>
    <n v="21782.74"/>
    <n v="24810.54"/>
    <n v="0.13899996051920002"/>
    <n v="3027.7999999999993"/>
    <x v="2"/>
    <s v="Mercado"/>
    <s v="Rendimento estável"/>
  </r>
  <r>
    <d v="2021-01-25T00:00:00"/>
    <x v="1"/>
    <x v="0"/>
    <x v="7"/>
    <s v="AÇÕ-708"/>
    <n v="41471.69"/>
    <n v="44271.03"/>
    <n v="6.7500022304371882E-2"/>
    <n v="2799.3399999999965"/>
    <x v="0"/>
    <s v="Mercado"/>
    <s v="Aguardando rentabilidade"/>
  </r>
  <r>
    <d v="2023-04-18T00:00:00"/>
    <x v="2"/>
    <x v="9"/>
    <x v="1"/>
    <s v="TES-528"/>
    <n v="45863.63"/>
    <n v="43698.87"/>
    <n v="-4.7199927262626069E-2"/>
    <n v="-2164.7599999999948"/>
    <x v="0"/>
    <s v="Governo"/>
    <s v="Investimento de Longo Prazo"/>
  </r>
  <r>
    <d v="2022-05-07T00:00:00"/>
    <x v="0"/>
    <x v="4"/>
    <x v="1"/>
    <s v="TES-654"/>
    <n v="49809.81"/>
    <n v="50875.74"/>
    <n v="2.1400001325040195E-2"/>
    <n v="1065.9300000000003"/>
    <x v="0"/>
    <s v="Governo"/>
    <s v="Investimento de Longo Prazo"/>
  </r>
  <r>
    <d v="2021-11-30T00:00:00"/>
    <x v="1"/>
    <x v="8"/>
    <x v="1"/>
    <s v="TES-947"/>
    <n v="32196.3"/>
    <n v="33629.040000000001"/>
    <n v="4.4500144426533536E-2"/>
    <n v="1432.7400000000016"/>
    <x v="0"/>
    <s v="Governo"/>
    <s v="Investimento de Longo Prazo"/>
  </r>
  <r>
    <d v="2021-07-13T00:00:00"/>
    <x v="1"/>
    <x v="2"/>
    <x v="2"/>
    <s v="CRI-988"/>
    <n v="43908.35"/>
    <n v="45041.19"/>
    <n v="2.5800104080431256E-2"/>
    <n v="1132.8400000000038"/>
    <x v="0"/>
    <s v="Cripto"/>
    <s v="Aguardando rentabilidade"/>
  </r>
  <r>
    <d v="2024-05-05T00:00:00"/>
    <x v="4"/>
    <x v="4"/>
    <x v="4"/>
    <s v="IMÓ-848"/>
    <n v="48299.16"/>
    <n v="51172.959999999999"/>
    <n v="5.949999958591403E-2"/>
    <n v="2873.7999999999956"/>
    <x v="0"/>
    <s v="Imobiliário"/>
    <s v="Aguardando rentabilidade"/>
  </r>
  <r>
    <d v="2021-11-08T00:00:00"/>
    <x v="1"/>
    <x v="8"/>
    <x v="7"/>
    <s v="AÇÕ-835"/>
    <n v="49992.53"/>
    <n v="46678.03"/>
    <n v="-6.6299905205837756E-2"/>
    <n v="-3314.5"/>
    <x v="2"/>
    <s v="Mercado"/>
    <s v="Aguardando rentabilidade"/>
  </r>
  <r>
    <d v="2023-05-05T00:00:00"/>
    <x v="2"/>
    <x v="4"/>
    <x v="2"/>
    <s v="CRI-434"/>
    <n v="11107.94"/>
    <n v="10898"/>
    <n v="-1.8899994058304285E-2"/>
    <n v="-209.94000000000051"/>
    <x v="0"/>
    <s v="Cripto"/>
    <s v="Aguardando rentabilidade"/>
  </r>
  <r>
    <d v="2023-06-28T00:00:00"/>
    <x v="2"/>
    <x v="7"/>
    <x v="2"/>
    <s v="CRI-714"/>
    <n v="41294.6"/>
    <n v="38701.300000000003"/>
    <n v="-6.2799978689707506E-2"/>
    <n v="-2593.2999999999956"/>
    <x v="2"/>
    <s v="Cripto"/>
    <s v="Aguardando rentabilidade"/>
  </r>
  <r>
    <d v="2024-08-24T00:00:00"/>
    <x v="4"/>
    <x v="10"/>
    <x v="0"/>
    <s v="REN-367"/>
    <n v="41874.199999999997"/>
    <n v="38000.839999999997"/>
    <n v="-9.2499916416313652E-2"/>
    <n v="-3873.3600000000006"/>
    <x v="0"/>
    <s v="Banco"/>
    <s v="Investimento de Longo Prazo"/>
  </r>
  <r>
    <d v="2023-06-16T00:00:00"/>
    <x v="2"/>
    <x v="7"/>
    <x v="6"/>
    <s v="POU-900"/>
    <n v="30927.78"/>
    <n v="35455.61"/>
    <n v="0.14640009725883985"/>
    <n v="4527.8300000000017"/>
    <x v="2"/>
    <s v="Banco"/>
    <s v="Rendimento estável"/>
  </r>
  <r>
    <d v="2024-12-24T00:00:00"/>
    <x v="4"/>
    <x v="11"/>
    <x v="6"/>
    <s v="POU-709"/>
    <n v="16740.990000000002"/>
    <n v="17273.349999999999"/>
    <n v="3.179979200752147E-2"/>
    <n v="532.35999999999694"/>
    <x v="0"/>
    <s v="Banco"/>
    <s v="Investimento de Longo Prazo"/>
  </r>
  <r>
    <d v="2021-09-29T00:00:00"/>
    <x v="1"/>
    <x v="3"/>
    <x v="0"/>
    <s v="REN-305"/>
    <n v="40092.230000000003"/>
    <n v="42830.53"/>
    <n v="6.8300017235259691E-2"/>
    <n v="2738.2999999999956"/>
    <x v="0"/>
    <s v="Banco"/>
    <s v="Investimento de Longo Prazo"/>
  </r>
  <r>
    <d v="2021-02-22T00:00:00"/>
    <x v="1"/>
    <x v="1"/>
    <x v="0"/>
    <s v="REN-491"/>
    <n v="26825.1"/>
    <n v="25199.5"/>
    <n v="-6.0599960484769809E-2"/>
    <n v="-1625.5999999999985"/>
    <x v="0"/>
    <s v="Banco"/>
    <s v="Investimento de Longo Prazo"/>
  </r>
  <r>
    <d v="2020-11-04T00:00:00"/>
    <x v="5"/>
    <x v="8"/>
    <x v="4"/>
    <s v="IMÓ-453"/>
    <n v="40299.629999999997"/>
    <n v="41722.21"/>
    <n v="3.5300075956032399E-2"/>
    <n v="1422.5800000000017"/>
    <x v="0"/>
    <s v="Imobiliário"/>
    <s v="Aguardando rentabilidade"/>
  </r>
  <r>
    <d v="2020-07-29T00:00:00"/>
    <x v="5"/>
    <x v="2"/>
    <x v="6"/>
    <s v="POU-128"/>
    <n v="33746.44"/>
    <n v="31718.28"/>
    <n v="-6.0099969063403529E-2"/>
    <n v="-2028.1600000000035"/>
    <x v="0"/>
    <s v="Banco"/>
    <s v="Investimento de Longo Prazo"/>
  </r>
  <r>
    <d v="2022-10-11T00:00:00"/>
    <x v="0"/>
    <x v="6"/>
    <x v="5"/>
    <s v="ETF-420"/>
    <n v="44466.3"/>
    <n v="45675.78"/>
    <n v="2.7199924437157935E-2"/>
    <n v="1209.4799999999959"/>
    <x v="0"/>
    <s v="Bolsa"/>
    <s v="Aguardando rentabilidade"/>
  </r>
  <r>
    <d v="2020-07-29T00:00:00"/>
    <x v="5"/>
    <x v="2"/>
    <x v="7"/>
    <s v="AÇÕ-916"/>
    <n v="23790.87"/>
    <n v="26983.599999999999"/>
    <n v="0.13419980017544544"/>
    <n v="3192.7299999999996"/>
    <x v="2"/>
    <s v="Mercado"/>
    <s v="Rendimento estável"/>
  </r>
  <r>
    <d v="2021-04-18T00:00:00"/>
    <x v="1"/>
    <x v="9"/>
    <x v="7"/>
    <s v="AÇÕ-199"/>
    <n v="30180.5"/>
    <n v="28831.43"/>
    <n v="-4.4700054671062431E-2"/>
    <n v="-1349.0699999999997"/>
    <x v="0"/>
    <s v="Mercado"/>
    <s v="Aguardando rentabilidade"/>
  </r>
  <r>
    <d v="2024-07-03T00:00:00"/>
    <x v="4"/>
    <x v="2"/>
    <x v="2"/>
    <s v="CRI-503"/>
    <n v="45141.09"/>
    <n v="52034.13"/>
    <n v="0.15269990157526106"/>
    <n v="6893.0400000000009"/>
    <x v="1"/>
    <s v="Cripto"/>
    <s v="Aplicação de Curto Prazo"/>
  </r>
  <r>
    <d v="2020-12-03T00:00:00"/>
    <x v="5"/>
    <x v="11"/>
    <x v="2"/>
    <s v="CRI-933"/>
    <n v="35933.9"/>
    <n v="35208.04"/>
    <n v="-2.0199866977979028E-2"/>
    <n v="-725.86000000000058"/>
    <x v="0"/>
    <s v="Cripto"/>
    <s v="Aguardando rentabilidade"/>
  </r>
  <r>
    <d v="2025-07-18T00:00:00"/>
    <x v="3"/>
    <x v="2"/>
    <x v="2"/>
    <s v="CRI-673"/>
    <n v="31076.93"/>
    <n v="36394.19"/>
    <n v="0.17109991237873245"/>
    <n v="5317.260000000002"/>
    <x v="1"/>
    <s v="Cripto"/>
    <s v="Aplicação de Curto Prazo"/>
  </r>
  <r>
    <d v="2021-04-19T00:00:00"/>
    <x v="1"/>
    <x v="9"/>
    <x v="3"/>
    <s v="FUN-788"/>
    <n v="39545.230000000003"/>
    <n v="41447.360000000001"/>
    <n v="4.8100112200637021E-2"/>
    <n v="1902.1299999999974"/>
    <x v="0"/>
    <s v="Investimento"/>
    <s v="Aguardando rentabilidade"/>
  </r>
  <r>
    <d v="2020-11-23T00:00:00"/>
    <x v="5"/>
    <x v="8"/>
    <x v="2"/>
    <s v="CRI-178"/>
    <n v="5876.08"/>
    <n v="5401.29"/>
    <n v="-8.0800465616533465E-2"/>
    <n v="-474.78999999999996"/>
    <x v="2"/>
    <s v="Cripto"/>
    <s v="Aguardando rentabilidade"/>
  </r>
  <r>
    <d v="2020-05-10T00:00:00"/>
    <x v="5"/>
    <x v="4"/>
    <x v="1"/>
    <s v="TES-496"/>
    <n v="5002.7"/>
    <n v="5340.38"/>
    <n v="6.7499550242868911E-2"/>
    <n v="337.68000000000029"/>
    <x v="0"/>
    <s v="Governo"/>
    <s v="Investimento de Longo Prazo"/>
  </r>
  <r>
    <d v="2021-08-18T00:00:00"/>
    <x v="1"/>
    <x v="10"/>
    <x v="7"/>
    <s v="AÇÕ-318"/>
    <n v="3913.74"/>
    <n v="3795.55"/>
    <n v="-3.0198735736149975E-2"/>
    <n v="-118.1899999999996"/>
    <x v="0"/>
    <s v="Mercado"/>
    <s v="Aguardando rentabilidade"/>
  </r>
  <r>
    <d v="2024-10-01T00:00:00"/>
    <x v="4"/>
    <x v="6"/>
    <x v="6"/>
    <s v="POU-361"/>
    <n v="4904.74"/>
    <n v="5688.52"/>
    <n v="0.15980051949746585"/>
    <n v="783.78000000000065"/>
    <x v="1"/>
    <s v="Banco"/>
    <s v="Dividendos Recebidos"/>
  </r>
  <r>
    <d v="2023-04-10T00:00:00"/>
    <x v="2"/>
    <x v="9"/>
    <x v="5"/>
    <s v="ETF-133"/>
    <n v="34698.39"/>
    <n v="38966.29"/>
    <n v="0.12299994322503152"/>
    <n v="4267.9000000000015"/>
    <x v="2"/>
    <s v="Bolsa"/>
    <s v="Rendimento estável"/>
  </r>
  <r>
    <d v="2021-06-16T00:00:00"/>
    <x v="1"/>
    <x v="7"/>
    <x v="4"/>
    <s v="IMÓ-870"/>
    <n v="40523.870000000003"/>
    <n v="38096.49"/>
    <n v="-5.9900004614564316E-2"/>
    <n v="-2427.3800000000047"/>
    <x v="2"/>
    <s v="Imobiliário"/>
    <s v="Aguardando rentabilidade"/>
  </r>
  <r>
    <d v="2024-03-19T00:00:00"/>
    <x v="4"/>
    <x v="5"/>
    <x v="7"/>
    <s v="AÇÕ-117"/>
    <n v="40869.75"/>
    <n v="44756.46"/>
    <n v="9.5099921090782275E-2"/>
    <n v="3886.7099999999991"/>
    <x v="2"/>
    <s v="Mercado"/>
    <s v="Rendimento estável"/>
  </r>
  <r>
    <d v="2024-01-21T00:00:00"/>
    <x v="4"/>
    <x v="0"/>
    <x v="1"/>
    <s v="TES-428"/>
    <n v="12025.62"/>
    <n v="13469.9"/>
    <n v="0.12010025262730727"/>
    <n v="1444.2799999999988"/>
    <x v="2"/>
    <s v="Governo"/>
    <s v="Rendimento estável"/>
  </r>
  <r>
    <d v="2024-01-26T00:00:00"/>
    <x v="4"/>
    <x v="0"/>
    <x v="1"/>
    <s v="TES-582"/>
    <n v="29010.66"/>
    <n v="27528.22"/>
    <n v="-5.1099837094364581E-2"/>
    <n v="-1482.4399999999987"/>
    <x v="0"/>
    <s v="Governo"/>
    <s v="Investimento de Longo Prazo"/>
  </r>
  <r>
    <d v="2022-08-20T00:00:00"/>
    <x v="0"/>
    <x v="10"/>
    <x v="2"/>
    <s v="CRI-676"/>
    <n v="29187.63"/>
    <n v="34126.18"/>
    <n v="0.16920010292031246"/>
    <n v="4938.5499999999993"/>
    <x v="1"/>
    <s v="Cripto"/>
    <s v="Aplicação de Curto Prazo"/>
  </r>
  <r>
    <d v="2021-12-12T00:00:00"/>
    <x v="1"/>
    <x v="11"/>
    <x v="4"/>
    <s v="IMÓ-401"/>
    <n v="9181.4699999999993"/>
    <n v="8546.11"/>
    <n v="-6.9200247890588193E-2"/>
    <n v="-635.35999999999876"/>
    <x v="2"/>
    <s v="Imobiliário"/>
    <s v="Aguardando rentabilidade"/>
  </r>
  <r>
    <d v="2025-07-13T00:00:00"/>
    <x v="3"/>
    <x v="2"/>
    <x v="5"/>
    <s v="ETF-393"/>
    <n v="7173.66"/>
    <n v="8217.43"/>
    <n v="0.14550034431517531"/>
    <n v="1043.7700000000004"/>
    <x v="2"/>
    <s v="Bolsa"/>
    <s v="Rendimento estável"/>
  </r>
  <r>
    <d v="2024-01-25T00:00:00"/>
    <x v="4"/>
    <x v="0"/>
    <x v="2"/>
    <s v="CRI-431"/>
    <n v="23067.87"/>
    <n v="27220.09"/>
    <n v="0.18000014739115494"/>
    <n v="4152.2200000000012"/>
    <x v="1"/>
    <s v="Cripto"/>
    <s v="Aplicação de Curto Prazo"/>
  </r>
  <r>
    <d v="2020-11-01T00:00:00"/>
    <x v="5"/>
    <x v="8"/>
    <x v="1"/>
    <s v="TES-467"/>
    <n v="37964.26"/>
    <n v="42850.26"/>
    <n v="0.12869999309877236"/>
    <n v="4886"/>
    <x v="2"/>
    <s v="Governo"/>
    <s v="Rendimento estável"/>
  </r>
  <r>
    <d v="2022-02-14T00:00:00"/>
    <x v="0"/>
    <x v="1"/>
    <x v="7"/>
    <s v="AÇÕ-682"/>
    <n v="861.95"/>
    <n v="954.52"/>
    <n v="0.10739602065084974"/>
    <n v="92.569999999999936"/>
    <x v="2"/>
    <s v="Mercado"/>
    <s v="Rendimento estável"/>
  </r>
  <r>
    <d v="2023-02-09T00:00:00"/>
    <x v="2"/>
    <x v="1"/>
    <x v="5"/>
    <s v="ETF-600"/>
    <n v="4142.37"/>
    <n v="3972.12"/>
    <n v="-4.1099660339370944E-2"/>
    <n v="-170.25"/>
    <x v="0"/>
    <s v="Bolsa"/>
    <s v="Aguardando rentabilidade"/>
  </r>
  <r>
    <d v="2023-08-10T00:00:00"/>
    <x v="2"/>
    <x v="10"/>
    <x v="5"/>
    <s v="ETF-756"/>
    <n v="43566.57"/>
    <n v="48611.58"/>
    <n v="0.11580002740633477"/>
    <n v="5045.010000000002"/>
    <x v="2"/>
    <s v="Bolsa"/>
    <s v="Rendimento estável"/>
  </r>
  <r>
    <d v="2020-07-05T00:00:00"/>
    <x v="5"/>
    <x v="2"/>
    <x v="6"/>
    <s v="POU-828"/>
    <n v="40044.870000000003"/>
    <n v="46215.78"/>
    <n v="0.15409988845013095"/>
    <n v="6170.9099999999962"/>
    <x v="1"/>
    <s v="Banco"/>
    <s v="Dividendos Recebidos"/>
  </r>
  <r>
    <d v="2021-02-27T00:00:00"/>
    <x v="1"/>
    <x v="1"/>
    <x v="1"/>
    <s v="TES-279"/>
    <n v="24905.69"/>
    <n v="28472.18"/>
    <n v="0.14319980695174483"/>
    <n v="3566.4900000000016"/>
    <x v="2"/>
    <s v="Governo"/>
    <s v="Rendimento estável"/>
  </r>
  <r>
    <d v="2021-03-06T00:00:00"/>
    <x v="1"/>
    <x v="5"/>
    <x v="7"/>
    <s v="AÇÕ-568"/>
    <n v="36785.160000000003"/>
    <n v="37484.080000000002"/>
    <n v="1.9000053282356204E-2"/>
    <n v="698.91999999999825"/>
    <x v="0"/>
    <s v="Mercado"/>
    <s v="Aguardando rentabilidade"/>
  </r>
  <r>
    <d v="2024-07-28T00:00:00"/>
    <x v="4"/>
    <x v="2"/>
    <x v="5"/>
    <s v="ETF-953"/>
    <n v="4111.6099999999997"/>
    <n v="4263.74"/>
    <n v="3.7000104581903469E-2"/>
    <n v="152.13000000000011"/>
    <x v="0"/>
    <s v="Bolsa"/>
    <s v="Aguardando rentabilidade"/>
  </r>
  <r>
    <d v="2025-09-26T00:00:00"/>
    <x v="3"/>
    <x v="3"/>
    <x v="7"/>
    <s v="AÇÕ-233"/>
    <n v="7653.16"/>
    <n v="7018.71"/>
    <n v="-8.2900396698879913E-2"/>
    <n v="-634.44999999999982"/>
    <x v="2"/>
    <s v="Mercado"/>
    <s v="Aguardando rentabilidade"/>
  </r>
  <r>
    <d v="2024-05-19T00:00:00"/>
    <x v="4"/>
    <x v="4"/>
    <x v="2"/>
    <s v="CRI-529"/>
    <n v="18404.32"/>
    <n v="18610.45"/>
    <n v="1.1200087805471815E-2"/>
    <n v="206.13000000000102"/>
    <x v="0"/>
    <s v="Cripto"/>
    <s v="Aguardando rentabilidade"/>
  </r>
  <r>
    <d v="2025-09-07T00:00:00"/>
    <x v="3"/>
    <x v="3"/>
    <x v="4"/>
    <s v="IMÓ-857"/>
    <n v="10899.16"/>
    <n v="11463.74"/>
    <n v="5.1800322226667E-2"/>
    <n v="564.57999999999993"/>
    <x v="0"/>
    <s v="Imobiliário"/>
    <s v="Aguardando rentabilidade"/>
  </r>
  <r>
    <d v="2023-06-22T00:00:00"/>
    <x v="2"/>
    <x v="7"/>
    <x v="3"/>
    <s v="FUN-875"/>
    <n v="31820.49"/>
    <n v="32033.69"/>
    <n v="6.700085385234391E-3"/>
    <n v="213.19999999999709"/>
    <x v="0"/>
    <s v="Investimento"/>
    <s v="Aguardando rentabilidade"/>
  </r>
  <r>
    <d v="2022-01-28T00:00:00"/>
    <x v="0"/>
    <x v="0"/>
    <x v="4"/>
    <s v="IMÓ-575"/>
    <n v="19878.03"/>
    <n v="19571.91"/>
    <n v="-1.5399916390105005E-2"/>
    <n v="-306.11999999999898"/>
    <x v="0"/>
    <s v="Imobiliário"/>
    <s v="Aguardando rentabilidade"/>
  </r>
  <r>
    <d v="2020-04-12T00:00:00"/>
    <x v="5"/>
    <x v="9"/>
    <x v="6"/>
    <s v="POU-147"/>
    <n v="5374.48"/>
    <n v="5650.73"/>
    <n v="5.1400321519477238E-2"/>
    <n v="276.25"/>
    <x v="0"/>
    <s v="Banco"/>
    <s v="Investimento de Longo Prazo"/>
  </r>
  <r>
    <d v="2024-10-05T00:00:00"/>
    <x v="4"/>
    <x v="6"/>
    <x v="4"/>
    <s v="IMÓ-119"/>
    <n v="31346.74"/>
    <n v="36901.379999999997"/>
    <n v="0.17719992573390392"/>
    <n v="5554.6399999999958"/>
    <x v="1"/>
    <s v="Imobiliário"/>
    <s v="Aplicação de Curto Prazo"/>
  </r>
  <r>
    <d v="2020-03-28T00:00:00"/>
    <x v="5"/>
    <x v="5"/>
    <x v="7"/>
    <s v="AÇÕ-299"/>
    <n v="16683.93"/>
    <n v="15691.24"/>
    <n v="-5.9499770138090997E-2"/>
    <n v="-992.69000000000051"/>
    <x v="2"/>
    <s v="Mercado"/>
    <s v="Aguardando rentabilidade"/>
  </r>
  <r>
    <d v="2023-01-04T00:00:00"/>
    <x v="2"/>
    <x v="0"/>
    <x v="3"/>
    <s v="FUN-618"/>
    <n v="18990.830000000002"/>
    <n v="18907.27"/>
    <n v="-4.4000183246335894E-3"/>
    <n v="-83.56000000000131"/>
    <x v="0"/>
    <s v="Investimento"/>
    <s v="Aguardando rentabilidade"/>
  </r>
  <r>
    <d v="2021-09-28T00:00:00"/>
    <x v="1"/>
    <x v="3"/>
    <x v="3"/>
    <s v="FUN-503"/>
    <n v="766.2"/>
    <n v="862.43"/>
    <n v="0.12559383972853028"/>
    <n v="96.229999999999905"/>
    <x v="2"/>
    <s v="Investimento"/>
    <s v="Rendimento estável"/>
  </r>
  <r>
    <d v="2024-11-21T00:00:00"/>
    <x v="4"/>
    <x v="8"/>
    <x v="2"/>
    <s v="CRI-420"/>
    <n v="23041.48"/>
    <n v="20972.36"/>
    <n v="-8.9799787166449332E-2"/>
    <n v="-2069.119999999999"/>
    <x v="2"/>
    <s v="Cripto"/>
    <s v="Aguardando rentabilidade"/>
  </r>
  <r>
    <d v="2022-01-13T00:00:00"/>
    <x v="0"/>
    <x v="0"/>
    <x v="7"/>
    <s v="AÇÕ-552"/>
    <n v="41427.39"/>
    <n v="45180.71"/>
    <n v="9.0599962971357834E-2"/>
    <n v="3753.3199999999997"/>
    <x v="2"/>
    <s v="Mercado"/>
    <s v="Rendimento estável"/>
  </r>
  <r>
    <d v="2020-01-28T00:00:00"/>
    <x v="5"/>
    <x v="0"/>
    <x v="1"/>
    <s v="TES-349"/>
    <n v="24823.57"/>
    <n v="23286.99"/>
    <n v="-6.1900040969127247E-2"/>
    <n v="-1536.5799999999981"/>
    <x v="0"/>
    <s v="Governo"/>
    <s v="Investimento de Longo Prazo"/>
  </r>
  <r>
    <d v="2020-08-09T00:00:00"/>
    <x v="5"/>
    <x v="10"/>
    <x v="0"/>
    <s v="REN-749"/>
    <n v="33883.129999999997"/>
    <n v="37535.730000000003"/>
    <n v="0.10779995826831837"/>
    <n v="3652.6000000000058"/>
    <x v="2"/>
    <s v="Banco"/>
    <s v="Rendimento estável"/>
  </r>
  <r>
    <d v="2023-08-10T00:00:00"/>
    <x v="2"/>
    <x v="10"/>
    <x v="3"/>
    <s v="FUN-107"/>
    <n v="47017.56"/>
    <n v="48884.160000000003"/>
    <n v="3.970006099848665E-2"/>
    <n v="1866.6000000000058"/>
    <x v="0"/>
    <s v="Investimento"/>
    <s v="Aguardando rentabilidade"/>
  </r>
  <r>
    <d v="2020-08-25T00:00:00"/>
    <x v="5"/>
    <x v="10"/>
    <x v="5"/>
    <s v="ETF-843"/>
    <n v="26187.24"/>
    <n v="26082.49"/>
    <n v="-4.0000397139981145E-3"/>
    <n v="-104.75"/>
    <x v="0"/>
    <s v="Bolsa"/>
    <s v="Aguardando rentabilidade"/>
  </r>
  <r>
    <d v="2020-10-08T00:00:00"/>
    <x v="5"/>
    <x v="6"/>
    <x v="6"/>
    <s v="POU-585"/>
    <n v="42665.45"/>
    <n v="49867.38"/>
    <n v="0.16880004781386346"/>
    <n v="7201.93"/>
    <x v="1"/>
    <s v="Banco"/>
    <s v="Dividendos Recebidos"/>
  </r>
  <r>
    <d v="2021-07-25T00:00:00"/>
    <x v="1"/>
    <x v="2"/>
    <x v="3"/>
    <s v="FUN-859"/>
    <n v="38850.18"/>
    <n v="37521.5"/>
    <n v="-3.4200098944200522E-2"/>
    <n v="-1328.6800000000003"/>
    <x v="0"/>
    <s v="Investimento"/>
    <s v="Aguardando rentabilidade"/>
  </r>
  <r>
    <d v="2022-03-30T00:00:00"/>
    <x v="0"/>
    <x v="5"/>
    <x v="0"/>
    <s v="REN-368"/>
    <n v="37263.68"/>
    <n v="39480.870000000003"/>
    <n v="5.9500027909213535E-2"/>
    <n v="2217.1900000000023"/>
    <x v="0"/>
    <s v="Banco"/>
    <s v="Investimento de Longo Prazo"/>
  </r>
  <r>
    <d v="2024-10-25T00:00:00"/>
    <x v="4"/>
    <x v="6"/>
    <x v="7"/>
    <s v="AÇÕ-865"/>
    <n v="23921.78"/>
    <n v="27261.26"/>
    <n v="0.13959997960018025"/>
    <n v="3339.4799999999996"/>
    <x v="2"/>
    <s v="Mercado"/>
    <s v="Rendimento estável"/>
  </r>
  <r>
    <d v="2021-10-09T00:00:00"/>
    <x v="1"/>
    <x v="6"/>
    <x v="4"/>
    <s v="IMÓ-401"/>
    <n v="7572.3"/>
    <n v="7160.37"/>
    <n v="-5.4399587971950436E-2"/>
    <n v="-411.93000000000029"/>
    <x v="2"/>
    <s v="Imobiliário"/>
    <s v="Aguardando rentabilidade"/>
  </r>
  <r>
    <d v="2022-12-13T00:00:00"/>
    <x v="0"/>
    <x v="11"/>
    <x v="6"/>
    <s v="POU-411"/>
    <n v="42641.4"/>
    <n v="41536.99"/>
    <n v="-2.5899946999864063E-2"/>
    <n v="-1104.4100000000035"/>
    <x v="0"/>
    <s v="Banco"/>
    <s v="Investimento de Longo Prazo"/>
  </r>
  <r>
    <d v="2020-09-01T00:00:00"/>
    <x v="5"/>
    <x v="3"/>
    <x v="2"/>
    <s v="CRI-692"/>
    <n v="10248.44"/>
    <n v="11101.11"/>
    <n v="8.3199979704228155E-2"/>
    <n v="852.67000000000007"/>
    <x v="2"/>
    <s v="Cripto"/>
    <s v="Rendimento estável"/>
  </r>
  <r>
    <d v="2023-04-15T00:00:00"/>
    <x v="2"/>
    <x v="9"/>
    <x v="6"/>
    <s v="POU-521"/>
    <n v="30281.63"/>
    <n v="31526.2"/>
    <n v="4.1099835114556241E-2"/>
    <n v="1244.5699999999997"/>
    <x v="0"/>
    <s v="Banco"/>
    <s v="Investimento de Longo Prazo"/>
  </r>
  <r>
    <d v="2025-02-28T00:00:00"/>
    <x v="3"/>
    <x v="1"/>
    <x v="2"/>
    <s v="CRI-143"/>
    <n v="43895.360000000001"/>
    <n v="51480.480000000003"/>
    <n v="0.17280004082436054"/>
    <n v="7585.1200000000026"/>
    <x v="1"/>
    <s v="Cripto"/>
    <s v="Aplicação de Curto Prazo"/>
  </r>
  <r>
    <d v="2021-11-30T00:00:00"/>
    <x v="1"/>
    <x v="8"/>
    <x v="1"/>
    <s v="TES-400"/>
    <n v="23726.02"/>
    <n v="28345.48"/>
    <n v="0.19470016462938153"/>
    <n v="4619.4599999999991"/>
    <x v="1"/>
    <s v="Governo"/>
    <s v="Dividendos Recebidos"/>
  </r>
  <r>
    <d v="2023-12-11T00:00:00"/>
    <x v="2"/>
    <x v="11"/>
    <x v="1"/>
    <s v="TES-194"/>
    <n v="38858.47"/>
    <n v="38920.639999999999"/>
    <n v="1.5999085913572576E-3"/>
    <n v="62.169999999998254"/>
    <x v="0"/>
    <s v="Governo"/>
    <s v="Investimento de Longo Prazo"/>
  </r>
  <r>
    <d v="2021-04-14T00:00:00"/>
    <x v="1"/>
    <x v="9"/>
    <x v="6"/>
    <s v="POU-483"/>
    <n v="25253.54"/>
    <n v="23869.65"/>
    <n v="-5.4799841923152133E-2"/>
    <n v="-1383.8899999999994"/>
    <x v="0"/>
    <s v="Banco"/>
    <s v="Investimento de Longo Prazo"/>
  </r>
  <r>
    <d v="2024-03-16T00:00:00"/>
    <x v="4"/>
    <x v="5"/>
    <x v="5"/>
    <s v="ETF-741"/>
    <n v="12821.53"/>
    <n v="14151.12"/>
    <n v="0.10369979245846635"/>
    <n v="1329.5900000000001"/>
    <x v="2"/>
    <s v="Bolsa"/>
    <s v="Rendimento estável"/>
  </r>
  <r>
    <d v="2022-03-06T00:00:00"/>
    <x v="0"/>
    <x v="5"/>
    <x v="4"/>
    <s v="IMÓ-437"/>
    <n v="48419.05"/>
    <n v="50525.279999999999"/>
    <n v="4.3500027365262137E-2"/>
    <n v="2106.2299999999959"/>
    <x v="0"/>
    <s v="Imobiliário"/>
    <s v="Aguardando rentabilidade"/>
  </r>
  <r>
    <d v="2025-09-07T00:00:00"/>
    <x v="3"/>
    <x v="3"/>
    <x v="1"/>
    <s v="TES-603"/>
    <n v="17024.84"/>
    <n v="18975.89"/>
    <n v="0.11460019594897804"/>
    <n v="1951.0499999999993"/>
    <x v="2"/>
    <s v="Governo"/>
    <s v="Rendimento estável"/>
  </r>
  <r>
    <d v="2024-11-23T00:00:00"/>
    <x v="4"/>
    <x v="8"/>
    <x v="5"/>
    <s v="ETF-534"/>
    <n v="8912.43"/>
    <n v="8554.15"/>
    <n v="-4.0200035231693333E-2"/>
    <n v="-358.28000000000065"/>
    <x v="0"/>
    <s v="Bolsa"/>
    <s v="Aguardando rentabilidade"/>
  </r>
  <r>
    <d v="2020-03-29T00:00:00"/>
    <x v="5"/>
    <x v="5"/>
    <x v="6"/>
    <s v="POU-752"/>
    <n v="12738.82"/>
    <n v="14129.9"/>
    <n v="0.10920006719617673"/>
    <n v="1391.08"/>
    <x v="2"/>
    <s v="Banco"/>
    <s v="Rendimento estável"/>
  </r>
  <r>
    <d v="2024-12-09T00:00:00"/>
    <x v="4"/>
    <x v="11"/>
    <x v="3"/>
    <s v="FUN-923"/>
    <n v="32754.11"/>
    <n v="29802.959999999999"/>
    <n v="-9.0100143157606824E-2"/>
    <n v="-2951.1500000000015"/>
    <x v="2"/>
    <s v="Investimento"/>
    <s v="Aguardando rentabilidade"/>
  </r>
  <r>
    <d v="2020-08-19T00:00:00"/>
    <x v="5"/>
    <x v="10"/>
    <x v="3"/>
    <s v="FUN-880"/>
    <n v="36349.85"/>
    <n v="39017.93"/>
    <n v="7.3400027785534241E-2"/>
    <n v="2668.0800000000017"/>
    <x v="2"/>
    <s v="Investimento"/>
    <s v="Rendimento estável"/>
  </r>
  <r>
    <d v="2023-06-28T00:00:00"/>
    <x v="2"/>
    <x v="7"/>
    <x v="6"/>
    <s v="POU-222"/>
    <n v="5417.56"/>
    <n v="6497.28"/>
    <n v="0.19930005389880301"/>
    <n v="1079.7199999999993"/>
    <x v="1"/>
    <s v="Banco"/>
    <s v="Dividendos Recebidos"/>
  </r>
  <r>
    <d v="2023-04-25T00:00:00"/>
    <x v="2"/>
    <x v="9"/>
    <x v="3"/>
    <s v="FUN-133"/>
    <n v="15272.37"/>
    <n v="14137.63"/>
    <n v="-7.4300190474693939E-2"/>
    <n v="-1134.7400000000016"/>
    <x v="2"/>
    <s v="Investimento"/>
    <s v="Aguardando rentabilidade"/>
  </r>
  <r>
    <d v="2022-04-17T00:00:00"/>
    <x v="0"/>
    <x v="9"/>
    <x v="5"/>
    <s v="ETF-444"/>
    <n v="35946.959999999999"/>
    <n v="35220.83"/>
    <n v="-2.0200039168819767E-2"/>
    <n v="-726.12999999999738"/>
    <x v="0"/>
    <s v="Bolsa"/>
    <s v="Aguardando rentabilidade"/>
  </r>
  <r>
    <d v="2023-09-30T00:00:00"/>
    <x v="2"/>
    <x v="3"/>
    <x v="0"/>
    <s v="REN-610"/>
    <n v="10251.98"/>
    <n v="10702.04"/>
    <n v="4.3899812524019879E-2"/>
    <n v="450.06000000000131"/>
    <x v="0"/>
    <s v="Banco"/>
    <s v="Investimento de Longo Prazo"/>
  </r>
  <r>
    <d v="2024-07-26T00:00:00"/>
    <x v="4"/>
    <x v="2"/>
    <x v="7"/>
    <s v="AÇÕ-539"/>
    <n v="48767.8"/>
    <n v="58521.36"/>
    <n v="0.19999999999999993"/>
    <n v="9753.5599999999977"/>
    <x v="1"/>
    <s v="Mercado"/>
    <s v="Aplicação de Curto Prazo"/>
  </r>
  <r>
    <d v="2021-05-29T00:00:00"/>
    <x v="1"/>
    <x v="4"/>
    <x v="3"/>
    <s v="FUN-752"/>
    <n v="45544.1"/>
    <n v="50098.51"/>
    <n v="0.10000000000000007"/>
    <n v="4554.4100000000035"/>
    <x v="2"/>
    <s v="Investimento"/>
    <s v="Rendimento estável"/>
  </r>
  <r>
    <d v="2022-03-22T00:00:00"/>
    <x v="0"/>
    <x v="5"/>
    <x v="2"/>
    <s v="CRI-393"/>
    <n v="28801.47"/>
    <n v="30650.52"/>
    <n v="6.4199848132751536E-2"/>
    <n v="1849.0499999999993"/>
    <x v="0"/>
    <s v="Cripto"/>
    <s v="Aguardando rentabilidade"/>
  </r>
  <r>
    <d v="2021-11-20T00:00:00"/>
    <x v="1"/>
    <x v="8"/>
    <x v="0"/>
    <s v="REN-856"/>
    <n v="11528.01"/>
    <n v="13657.23"/>
    <n v="0.18469970098915592"/>
    <n v="2129.2199999999993"/>
    <x v="1"/>
    <s v="Banco"/>
    <s v="Dividendos Recebidos"/>
  </r>
  <r>
    <d v="2020-04-29T00:00:00"/>
    <x v="5"/>
    <x v="9"/>
    <x v="0"/>
    <s v="REN-590"/>
    <n v="20512.580000000002"/>
    <n v="22455.119999999999"/>
    <n v="9.4699935356741913E-2"/>
    <n v="1942.5399999999972"/>
    <x v="2"/>
    <s v="Banco"/>
    <s v="Rendimento estável"/>
  </r>
  <r>
    <d v="2025-06-01T00:00:00"/>
    <x v="3"/>
    <x v="7"/>
    <x v="0"/>
    <s v="REN-779"/>
    <n v="1291.28"/>
    <n v="1536.36"/>
    <n v="0.18979617124093917"/>
    <n v="245.07999999999993"/>
    <x v="1"/>
    <s v="Banco"/>
    <s v="Dividendos Recebidos"/>
  </r>
  <r>
    <d v="2021-10-22T00:00:00"/>
    <x v="1"/>
    <x v="6"/>
    <x v="0"/>
    <s v="REN-942"/>
    <n v="39719.230000000003"/>
    <n v="46749.53"/>
    <n v="0.17699990659436235"/>
    <n v="7030.2999999999956"/>
    <x v="1"/>
    <s v="Banco"/>
    <s v="Dividendos Recebidos"/>
  </r>
  <r>
    <d v="2021-02-22T00:00:00"/>
    <x v="1"/>
    <x v="1"/>
    <x v="1"/>
    <s v="TES-973"/>
    <n v="38770.589999999997"/>
    <n v="41980.79"/>
    <n v="8.2799874853594038E-2"/>
    <n v="3210.2000000000044"/>
    <x v="2"/>
    <s v="Governo"/>
    <s v="Rendimento estável"/>
  </r>
  <r>
    <d v="2022-08-30T00:00:00"/>
    <x v="0"/>
    <x v="10"/>
    <x v="5"/>
    <s v="ETF-797"/>
    <n v="47787.31"/>
    <n v="54993.64"/>
    <n v="0.15080007642196228"/>
    <n v="7206.3300000000017"/>
    <x v="1"/>
    <s v="Bolsa"/>
    <s v="Aplicação de Curto Prazo"/>
  </r>
  <r>
    <d v="2023-04-15T00:00:00"/>
    <x v="2"/>
    <x v="9"/>
    <x v="7"/>
    <s v="AÇÕ-799"/>
    <n v="8079.74"/>
    <n v="8789.14"/>
    <n v="8.7799854945827427E-2"/>
    <n v="709.39999999999964"/>
    <x v="2"/>
    <s v="Mercado"/>
    <s v="Rendimento estável"/>
  </r>
  <r>
    <d v="2022-10-29T00:00:00"/>
    <x v="0"/>
    <x v="6"/>
    <x v="4"/>
    <s v="IMÓ-562"/>
    <n v="47383.11"/>
    <n v="50903.68"/>
    <n v="7.4300103982199564E-2"/>
    <n v="3520.5699999999997"/>
    <x v="2"/>
    <s v="Imobiliário"/>
    <s v="Rendimento estável"/>
  </r>
  <r>
    <d v="2022-11-19T00:00:00"/>
    <x v="0"/>
    <x v="8"/>
    <x v="3"/>
    <s v="FUN-284"/>
    <n v="42565.71"/>
    <n v="41399.410000000003"/>
    <n v="-2.7399989334137634E-2"/>
    <n v="-1166.2999999999956"/>
    <x v="0"/>
    <s v="Investimento"/>
    <s v="Aguardando rentabilidade"/>
  </r>
  <r>
    <d v="2021-01-21T00:00:00"/>
    <x v="1"/>
    <x v="0"/>
    <x v="0"/>
    <s v="REN-628"/>
    <n v="45714.87"/>
    <n v="44178.85"/>
    <n v="-3.3600008049897198E-2"/>
    <n v="-1536.0200000000041"/>
    <x v="0"/>
    <s v="Banco"/>
    <s v="Investimento de Longo Prazo"/>
  </r>
  <r>
    <d v="2024-10-03T00:00:00"/>
    <x v="4"/>
    <x v="6"/>
    <x v="2"/>
    <s v="CRI-754"/>
    <n v="49092.35"/>
    <n v="48321.599999999999"/>
    <n v="-1.5700002138826111E-2"/>
    <n v="-770.75"/>
    <x v="0"/>
    <s v="Cripto"/>
    <s v="Aguardando rentabilidade"/>
  </r>
  <r>
    <d v="2024-09-02T00:00:00"/>
    <x v="4"/>
    <x v="3"/>
    <x v="7"/>
    <s v="AÇÕ-899"/>
    <n v="34246.01"/>
    <n v="38126.080000000002"/>
    <n v="0.11329991435498615"/>
    <n v="3880.0699999999997"/>
    <x v="2"/>
    <s v="Mercado"/>
    <s v="Rendimento estável"/>
  </r>
  <r>
    <d v="2021-01-20T00:00:00"/>
    <x v="1"/>
    <x v="0"/>
    <x v="3"/>
    <s v="FUN-457"/>
    <n v="34260.93"/>
    <n v="37786.379999999997"/>
    <n v="0.10290000884389294"/>
    <n v="3525.4499999999971"/>
    <x v="2"/>
    <s v="Investimento"/>
    <s v="Rendimento estável"/>
  </r>
  <r>
    <d v="2020-04-19T00:00:00"/>
    <x v="5"/>
    <x v="9"/>
    <x v="2"/>
    <s v="CRI-398"/>
    <n v="35444.44"/>
    <n v="41540.879999999997"/>
    <n v="0.17199989617553543"/>
    <n v="6096.4399999999951"/>
    <x v="1"/>
    <s v="Cripto"/>
    <s v="Aplicação de Curto Prazo"/>
  </r>
  <r>
    <d v="2020-05-08T00:00:00"/>
    <x v="5"/>
    <x v="4"/>
    <x v="7"/>
    <s v="AÇÕ-275"/>
    <n v="23695.61"/>
    <n v="26396.91"/>
    <n v="0.11400001941287856"/>
    <n v="2701.2999999999993"/>
    <x v="2"/>
    <s v="Mercado"/>
    <s v="Rendimento estável"/>
  </r>
  <r>
    <d v="2021-12-05T00:00:00"/>
    <x v="1"/>
    <x v="11"/>
    <x v="0"/>
    <s v="REN-945"/>
    <n v="32948.199999999997"/>
    <n v="34477"/>
    <n v="4.6400106834364338E-2"/>
    <n v="1528.8000000000029"/>
    <x v="0"/>
    <s v="Banco"/>
    <s v="Investimento de Longo Prazo"/>
  </r>
  <r>
    <d v="2025-08-17T00:00:00"/>
    <x v="3"/>
    <x v="10"/>
    <x v="4"/>
    <s v="IMÓ-243"/>
    <n v="18803.71"/>
    <n v="21291.439999999999"/>
    <n v="0.13229995570023148"/>
    <n v="2487.7299999999996"/>
    <x v="2"/>
    <s v="Imobiliário"/>
    <s v="Rendimento estável"/>
  </r>
  <r>
    <d v="2025-02-04T00:00:00"/>
    <x v="3"/>
    <x v="1"/>
    <x v="1"/>
    <s v="TES-277"/>
    <n v="35776.94"/>
    <n v="35254.6"/>
    <n v="-1.4599907090992235E-2"/>
    <n v="-522.34000000000378"/>
    <x v="0"/>
    <s v="Governo"/>
    <s v="Investimento de Longo Prazo"/>
  </r>
  <r>
    <d v="2025-04-17T00:00:00"/>
    <x v="3"/>
    <x v="9"/>
    <x v="6"/>
    <s v="POU-935"/>
    <n v="48592.32"/>
    <n v="56906.47"/>
    <n v="0.1711000833053454"/>
    <n v="8314.1500000000015"/>
    <x v="1"/>
    <s v="Banco"/>
    <s v="Dividendos Recebidos"/>
  </r>
  <r>
    <d v="2021-08-20T00:00:00"/>
    <x v="1"/>
    <x v="10"/>
    <x v="1"/>
    <s v="TES-514"/>
    <n v="22460.95"/>
    <n v="24033.22"/>
    <n v="7.0000155826000249E-2"/>
    <n v="1572.2700000000004"/>
    <x v="2"/>
    <s v="Governo"/>
    <s v="Rendimento estável"/>
  </r>
  <r>
    <d v="2025-06-06T00:00:00"/>
    <x v="3"/>
    <x v="7"/>
    <x v="6"/>
    <s v="POU-861"/>
    <n v="12743.39"/>
    <n v="13148.63"/>
    <n v="3.1800015537466857E-2"/>
    <n v="405.23999999999978"/>
    <x v="0"/>
    <s v="Banco"/>
    <s v="Investimento de Longo Prazo"/>
  </r>
  <r>
    <d v="2024-12-11T00:00:00"/>
    <x v="4"/>
    <x v="11"/>
    <x v="1"/>
    <s v="TES-882"/>
    <n v="14933.56"/>
    <n v="17745.55"/>
    <n v="0.18830004366005157"/>
    <n v="2811.99"/>
    <x v="1"/>
    <s v="Governo"/>
    <s v="Dividendos Recebidos"/>
  </r>
  <r>
    <d v="2025-01-09T00:00:00"/>
    <x v="3"/>
    <x v="0"/>
    <x v="5"/>
    <s v="ETF-601"/>
    <n v="23503.11"/>
    <n v="24647.71"/>
    <n v="4.8699938008203957E-2"/>
    <n v="1144.5999999999985"/>
    <x v="0"/>
    <s v="Bolsa"/>
    <s v="Aguardando rentabilidade"/>
  </r>
  <r>
    <d v="2023-09-01T00:00:00"/>
    <x v="2"/>
    <x v="3"/>
    <x v="7"/>
    <s v="AÇÕ-371"/>
    <n v="11524.29"/>
    <n v="11465.52"/>
    <n v="-5.0996634065960189E-3"/>
    <n v="-58.770000000000437"/>
    <x v="0"/>
    <s v="Mercado"/>
    <s v="Aguardando rentabilidade"/>
  </r>
  <r>
    <d v="2023-11-21T00:00:00"/>
    <x v="2"/>
    <x v="8"/>
    <x v="5"/>
    <s v="ETF-347"/>
    <n v="21209.5"/>
    <n v="22505.4"/>
    <n v="6.1099978783092548E-2"/>
    <n v="1295.9000000000015"/>
    <x v="0"/>
    <s v="Bolsa"/>
    <s v="Aguardando rentabilidade"/>
  </r>
  <r>
    <d v="2021-11-10T00:00:00"/>
    <x v="1"/>
    <x v="8"/>
    <x v="5"/>
    <s v="ETF-514"/>
    <n v="17720.900000000001"/>
    <n v="17841.400000000001"/>
    <n v="6.7998803672499695E-3"/>
    <n v="120.5"/>
    <x v="0"/>
    <s v="Bolsa"/>
    <s v="Aguardando rentabilidade"/>
  </r>
  <r>
    <d v="2025-01-28T00:00:00"/>
    <x v="3"/>
    <x v="0"/>
    <x v="2"/>
    <s v="CRI-261"/>
    <n v="46162.8"/>
    <n v="46176.65"/>
    <n v="3.0002512845838086E-4"/>
    <n v="13.849999999998545"/>
    <x v="0"/>
    <s v="Cripto"/>
    <s v="Aguardando rentabilidade"/>
  </r>
  <r>
    <d v="2021-06-19T00:00:00"/>
    <x v="1"/>
    <x v="7"/>
    <x v="2"/>
    <s v="CRI-388"/>
    <n v="48009.93"/>
    <n v="55557.09"/>
    <n v="0.15719997925429169"/>
    <n v="7547.1599999999962"/>
    <x v="1"/>
    <s v="Cripto"/>
    <s v="Aplicação de Curto Prazo"/>
  </r>
  <r>
    <d v="2023-12-11T00:00:00"/>
    <x v="2"/>
    <x v="11"/>
    <x v="4"/>
    <s v="IMÓ-456"/>
    <n v="5950.26"/>
    <n v="6655.37"/>
    <n v="0.11850070417091012"/>
    <n v="705.10999999999967"/>
    <x v="2"/>
    <s v="Imobiliário"/>
    <s v="Rendimento estável"/>
  </r>
  <r>
    <d v="2025-01-18T00:00:00"/>
    <x v="3"/>
    <x v="0"/>
    <x v="1"/>
    <s v="TES-236"/>
    <n v="20616.099999999999"/>
    <n v="21131.5"/>
    <n v="2.4999878735551415E-2"/>
    <n v="515.40000000000146"/>
    <x v="0"/>
    <s v="Governo"/>
    <s v="Investimento de Longo Prazo"/>
  </r>
  <r>
    <d v="2024-01-12T00:00:00"/>
    <x v="4"/>
    <x v="0"/>
    <x v="3"/>
    <s v="FUN-675"/>
    <n v="35822.300000000003"/>
    <n v="33902.22"/>
    <n v="-5.3600131761500559E-2"/>
    <n v="-1920.0800000000017"/>
    <x v="2"/>
    <s v="Investimento"/>
    <s v="Aguardando rentabilidade"/>
  </r>
  <r>
    <d v="2024-12-04T00:00:00"/>
    <x v="4"/>
    <x v="11"/>
    <x v="1"/>
    <s v="TES-189"/>
    <n v="25791"/>
    <n v="27498.36"/>
    <n v="6.6199837152495083E-2"/>
    <n v="1707.3600000000006"/>
    <x v="0"/>
    <s v="Governo"/>
    <s v="Investimento de Longo Prazo"/>
  </r>
  <r>
    <d v="2025-03-23T00:00:00"/>
    <x v="3"/>
    <x v="5"/>
    <x v="2"/>
    <s v="CRI-240"/>
    <n v="48184.92"/>
    <n v="50647.17"/>
    <n v="5.1100012202987988E-2"/>
    <n v="2462.25"/>
    <x v="0"/>
    <s v="Cripto"/>
    <s v="Aguardando rentabilidade"/>
  </r>
  <r>
    <d v="2022-07-05T00:00:00"/>
    <x v="0"/>
    <x v="2"/>
    <x v="4"/>
    <s v="IMÓ-430"/>
    <n v="44790.1"/>
    <n v="52534.31"/>
    <n v="0.17290003817807953"/>
    <n v="7744.2099999999991"/>
    <x v="1"/>
    <s v="Imobiliário"/>
    <s v="Aplicação de Curto Prazo"/>
  </r>
  <r>
    <d v="2022-10-04T00:00:00"/>
    <x v="0"/>
    <x v="6"/>
    <x v="7"/>
    <s v="AÇÕ-669"/>
    <n v="30466.37"/>
    <n v="28422.080000000002"/>
    <n v="-6.7099887515315981E-2"/>
    <n v="-2044.2899999999972"/>
    <x v="2"/>
    <s v="Mercado"/>
    <s v="Aguardando rentabilidade"/>
  </r>
  <r>
    <d v="2024-03-28T00:00:00"/>
    <x v="4"/>
    <x v="5"/>
    <x v="2"/>
    <s v="CRI-754"/>
    <n v="12134.42"/>
    <n v="12886.75"/>
    <n v="6.1999667062785029E-2"/>
    <n v="752.32999999999993"/>
    <x v="0"/>
    <s v="Cripto"/>
    <s v="Aguardando rentabilidade"/>
  </r>
  <r>
    <d v="2022-03-22T00:00:00"/>
    <x v="0"/>
    <x v="5"/>
    <x v="0"/>
    <s v="REN-978"/>
    <n v="2699.94"/>
    <n v="2499.6"/>
    <n v="-7.420164892553173E-2"/>
    <n v="-200.34000000000015"/>
    <x v="0"/>
    <s v="Banco"/>
    <s v="Investimento de Longo Prazo"/>
  </r>
  <r>
    <d v="2023-01-02T00:00:00"/>
    <x v="2"/>
    <x v="0"/>
    <x v="5"/>
    <s v="ETF-295"/>
    <n v="22942.91"/>
    <n v="25675.41"/>
    <n v="0.11909997467627254"/>
    <n v="2732.5"/>
    <x v="2"/>
    <s v="Bolsa"/>
    <s v="Rendimento estável"/>
  </r>
  <r>
    <d v="2020-06-09T00:00:00"/>
    <x v="5"/>
    <x v="7"/>
    <x v="1"/>
    <s v="TES-551"/>
    <n v="15158.82"/>
    <n v="17144.63"/>
    <n v="0.13100030213433508"/>
    <n v="1985.8100000000013"/>
    <x v="2"/>
    <s v="Governo"/>
    <s v="Rendimento estável"/>
  </r>
  <r>
    <d v="2021-05-19T00:00:00"/>
    <x v="1"/>
    <x v="4"/>
    <x v="5"/>
    <s v="ETF-624"/>
    <n v="7367.65"/>
    <n v="7062.63"/>
    <n v="-4.139990363277294E-2"/>
    <n v="-305.01999999999953"/>
    <x v="0"/>
    <s v="Bolsa"/>
    <s v="Aguardando rentabilidade"/>
  </r>
  <r>
    <d v="2020-11-09T00:00:00"/>
    <x v="5"/>
    <x v="8"/>
    <x v="6"/>
    <s v="POU-205"/>
    <n v="5071.37"/>
    <n v="4972.99"/>
    <n v="-1.939909728534895E-2"/>
    <n v="-98.380000000000109"/>
    <x v="0"/>
    <s v="Banco"/>
    <s v="Investimento de Longo Prazo"/>
  </r>
  <r>
    <d v="2025-01-03T00:00:00"/>
    <x v="3"/>
    <x v="0"/>
    <x v="4"/>
    <s v="IMÓ-931"/>
    <n v="17143.11"/>
    <n v="15432.23"/>
    <n v="-9.9799861285379432E-2"/>
    <n v="-1710.880000000001"/>
    <x v="2"/>
    <s v="Imobiliário"/>
    <s v="Aguardando rentabilidade"/>
  </r>
  <r>
    <d v="2020-10-12T00:00:00"/>
    <x v="5"/>
    <x v="6"/>
    <x v="3"/>
    <s v="FUN-578"/>
    <n v="28419.279999999999"/>
    <n v="32594.07"/>
    <n v="0.14689992146176825"/>
    <n v="4174.7900000000009"/>
    <x v="2"/>
    <s v="Investimento"/>
    <s v="Rendimento estável"/>
  </r>
  <r>
    <d v="2024-01-13T00:00:00"/>
    <x v="4"/>
    <x v="0"/>
    <x v="2"/>
    <s v="CRI-209"/>
    <n v="19714.240000000002"/>
    <n v="18237.64"/>
    <n v="-7.4900173681562265E-2"/>
    <n v="-1476.6000000000022"/>
    <x v="2"/>
    <s v="Cripto"/>
    <s v="Aguardando rentabilidade"/>
  </r>
  <r>
    <d v="2023-08-07T00:00:00"/>
    <x v="2"/>
    <x v="10"/>
    <x v="1"/>
    <s v="TES-145"/>
    <n v="43775.8"/>
    <n v="46988.94"/>
    <n v="7.339991502154157E-2"/>
    <n v="3213.1399999999994"/>
    <x v="2"/>
    <s v="Governo"/>
    <s v="Rendimento estável"/>
  </r>
  <r>
    <d v="2021-03-09T00:00:00"/>
    <x v="1"/>
    <x v="5"/>
    <x v="5"/>
    <s v="ETF-285"/>
    <n v="26707.17"/>
    <n v="30147.05"/>
    <n v="0.12879986909882257"/>
    <n v="3439.880000000001"/>
    <x v="2"/>
    <s v="Bolsa"/>
    <s v="Rendimento estável"/>
  </r>
  <r>
    <d v="2021-03-25T00:00:00"/>
    <x v="1"/>
    <x v="5"/>
    <x v="7"/>
    <s v="AÇÕ-299"/>
    <n v="41151.72"/>
    <n v="41324.559999999998"/>
    <n v="4.2000674576906268E-3"/>
    <n v="172.83999999999651"/>
    <x v="0"/>
    <s v="Mercado"/>
    <s v="Aguardando rentabilidade"/>
  </r>
  <r>
    <d v="2023-09-02T00:00:00"/>
    <x v="2"/>
    <x v="3"/>
    <x v="2"/>
    <s v="CRI-487"/>
    <n v="47959.03"/>
    <n v="46683.32"/>
    <n v="-2.6599995871476115E-2"/>
    <n v="-1275.7099999999991"/>
    <x v="0"/>
    <s v="Cripto"/>
    <s v="Aguardando rentabilidade"/>
  </r>
  <r>
    <d v="2020-08-12T00:00:00"/>
    <x v="5"/>
    <x v="10"/>
    <x v="3"/>
    <s v="FUN-768"/>
    <n v="31966.55"/>
    <n v="36371.54"/>
    <n v="0.13779998154320694"/>
    <n v="4404.9900000000016"/>
    <x v="2"/>
    <s v="Investimento"/>
    <s v="Rendimento estável"/>
  </r>
  <r>
    <d v="2020-12-30T00:00:00"/>
    <x v="5"/>
    <x v="11"/>
    <x v="3"/>
    <s v="FUN-513"/>
    <n v="2998.18"/>
    <n v="3098.32"/>
    <n v="3.3400262826114621E-2"/>
    <n v="100.14000000000033"/>
    <x v="0"/>
    <s v="Investimento"/>
    <s v="Aguardando rentabilidade"/>
  </r>
  <r>
    <d v="2020-11-12T00:00:00"/>
    <x v="5"/>
    <x v="8"/>
    <x v="6"/>
    <s v="POU-109"/>
    <n v="30713.3"/>
    <n v="35034.660000000003"/>
    <n v="0.14069995734746851"/>
    <n v="4321.3600000000042"/>
    <x v="2"/>
    <s v="Banco"/>
    <s v="Rendimento estável"/>
  </r>
  <r>
    <d v="2023-01-09T00:00:00"/>
    <x v="2"/>
    <x v="0"/>
    <x v="0"/>
    <s v="REN-830"/>
    <n v="32358.45"/>
    <n v="33303.32"/>
    <n v="2.9200100746481952E-2"/>
    <n v="944.86999999999898"/>
    <x v="0"/>
    <s v="Banco"/>
    <s v="Investimento de Longo Prazo"/>
  </r>
  <r>
    <d v="2021-07-11T00:00:00"/>
    <x v="1"/>
    <x v="2"/>
    <x v="2"/>
    <s v="CRI-299"/>
    <n v="23766.11"/>
    <n v="21441.78"/>
    <n v="-9.7800186904798539E-2"/>
    <n v="-2324.3300000000017"/>
    <x v="2"/>
    <s v="Cripto"/>
    <s v="Aguardando rentabilidade"/>
  </r>
  <r>
    <d v="2020-02-17T00:00:00"/>
    <x v="5"/>
    <x v="1"/>
    <x v="7"/>
    <s v="AÇÕ-837"/>
    <n v="10972.88"/>
    <n v="13044.56"/>
    <n v="0.18880002333024698"/>
    <n v="2071.6800000000003"/>
    <x v="1"/>
    <s v="Mercado"/>
    <s v="Aplicação de Curto Prazo"/>
  </r>
  <r>
    <d v="2023-10-21T00:00:00"/>
    <x v="2"/>
    <x v="6"/>
    <x v="4"/>
    <s v="IMÓ-908"/>
    <n v="18113.849999999999"/>
    <n v="18832.97"/>
    <n v="3.9700008556988312E-2"/>
    <n v="719.12000000000262"/>
    <x v="0"/>
    <s v="Imobiliário"/>
    <s v="Aguardando rentabilidade"/>
  </r>
  <r>
    <d v="2025-09-04T00:00:00"/>
    <x v="3"/>
    <x v="3"/>
    <x v="5"/>
    <s v="ETF-482"/>
    <n v="3464.07"/>
    <n v="3270.08"/>
    <n v="-5.6000600449760032E-2"/>
    <n v="-193.99000000000024"/>
    <x v="2"/>
    <s v="Bolsa"/>
    <s v="Aguardando rentabilidade"/>
  </r>
  <r>
    <d v="2022-01-29T00:00:00"/>
    <x v="0"/>
    <x v="0"/>
    <x v="3"/>
    <s v="FUN-710"/>
    <n v="30747.9"/>
    <n v="36365.54"/>
    <n v="0.18269995674501346"/>
    <n v="5617.6399999999994"/>
    <x v="1"/>
    <s v="Investimento"/>
    <s v="Aplicação de Curto Prazo"/>
  </r>
  <r>
    <d v="2023-12-16T00:00:00"/>
    <x v="2"/>
    <x v="11"/>
    <x v="0"/>
    <s v="REN-521"/>
    <n v="3750.6"/>
    <n v="4285.8100000000004"/>
    <n v="0.1426998346931159"/>
    <n v="535.21000000000049"/>
    <x v="2"/>
    <s v="Banco"/>
    <s v="Rendimento estável"/>
  </r>
  <r>
    <d v="2020-09-18T00:00:00"/>
    <x v="5"/>
    <x v="3"/>
    <x v="6"/>
    <s v="POU-914"/>
    <n v="47315.88"/>
    <n v="49771.57"/>
    <n v="5.1899911826642608E-2"/>
    <n v="2455.6900000000023"/>
    <x v="0"/>
    <s v="Banco"/>
    <s v="Investimento de Longo Prazo"/>
  </r>
  <r>
    <d v="2023-12-20T00:00:00"/>
    <x v="2"/>
    <x v="11"/>
    <x v="6"/>
    <s v="POU-830"/>
    <n v="25258.01"/>
    <n v="28953.26"/>
    <n v="0.14630012419822466"/>
    <n v="3695.25"/>
    <x v="2"/>
    <s v="Banco"/>
    <s v="Rendimento estável"/>
  </r>
  <r>
    <d v="2023-12-31T00:00:00"/>
    <x v="2"/>
    <x v="11"/>
    <x v="5"/>
    <s v="ETF-719"/>
    <n v="19111.29"/>
    <n v="21920.65"/>
    <n v="0.14700001936028392"/>
    <n v="2809.3600000000006"/>
    <x v="2"/>
    <s v="Bolsa"/>
    <s v="Rendimento estável"/>
  </r>
  <r>
    <d v="2021-03-17T00:00:00"/>
    <x v="1"/>
    <x v="5"/>
    <x v="1"/>
    <s v="TES-656"/>
    <n v="15904.86"/>
    <n v="16952.990000000002"/>
    <n v="6.58999827725614E-2"/>
    <n v="1048.130000000001"/>
    <x v="0"/>
    <s v="Governo"/>
    <s v="Investimento de Longo Prazo"/>
  </r>
  <r>
    <d v="2024-08-11T00:00:00"/>
    <x v="4"/>
    <x v="10"/>
    <x v="1"/>
    <s v="TES-559"/>
    <n v="33428.720000000001"/>
    <n v="35287.360000000001"/>
    <n v="5.5600094768809553E-2"/>
    <n v="1858.6399999999994"/>
    <x v="0"/>
    <s v="Governo"/>
    <s v="Investimento de Longo Prazo"/>
  </r>
  <r>
    <d v="2021-12-29T00:00:00"/>
    <x v="1"/>
    <x v="11"/>
    <x v="7"/>
    <s v="AÇÕ-790"/>
    <n v="17288.650000000001"/>
    <n v="17089.830000000002"/>
    <n v="-1.1500030366743481E-2"/>
    <n v="-198.81999999999971"/>
    <x v="0"/>
    <s v="Mercado"/>
    <s v="Aguardando rentabilidade"/>
  </r>
  <r>
    <d v="2025-09-04T00:00:00"/>
    <x v="3"/>
    <x v="3"/>
    <x v="0"/>
    <s v="REN-662"/>
    <n v="24744.959999999999"/>
    <n v="28174.61"/>
    <n v="0.13859994115973523"/>
    <n v="3429.6500000000015"/>
    <x v="2"/>
    <s v="Banco"/>
    <s v="Rendimento estável"/>
  </r>
  <r>
    <d v="2023-07-26T00:00:00"/>
    <x v="2"/>
    <x v="2"/>
    <x v="4"/>
    <s v="IMÓ-544"/>
    <n v="29078.37"/>
    <n v="31317.4"/>
    <n v="7.6999845589694416E-2"/>
    <n v="2239.0300000000025"/>
    <x v="2"/>
    <s v="Imobiliário"/>
    <s v="Rendimento estável"/>
  </r>
  <r>
    <d v="2022-06-07T00:00:00"/>
    <x v="0"/>
    <x v="7"/>
    <x v="3"/>
    <s v="FUN-475"/>
    <n v="45111.61"/>
    <n v="53962.51"/>
    <n v="0.19620004695021973"/>
    <n v="8850.9000000000015"/>
    <x v="1"/>
    <s v="Investimento"/>
    <s v="Aplicação de Curto Prazo"/>
  </r>
  <r>
    <d v="2023-01-13T00:00:00"/>
    <x v="2"/>
    <x v="0"/>
    <x v="4"/>
    <s v="IMÓ-193"/>
    <n v="5136.4799999999996"/>
    <n v="5383.03"/>
    <n v="4.7999797526710936E-2"/>
    <n v="246.55000000000018"/>
    <x v="0"/>
    <s v="Imobiliário"/>
    <s v="Aguardando rentabilidade"/>
  </r>
  <r>
    <d v="2021-03-31T00:00:00"/>
    <x v="1"/>
    <x v="5"/>
    <x v="6"/>
    <s v="POU-780"/>
    <n v="22849.72"/>
    <n v="21078.87"/>
    <n v="-7.7499855578099075E-2"/>
    <n v="-1770.8500000000022"/>
    <x v="0"/>
    <s v="Banco"/>
    <s v="Investimento de Longo Prazo"/>
  </r>
  <r>
    <d v="2022-08-10T00:00:00"/>
    <x v="0"/>
    <x v="10"/>
    <x v="6"/>
    <s v="POU-498"/>
    <n v="46019.05"/>
    <n v="54656.83"/>
    <n v="0.18770009376551663"/>
    <n v="8637.7799999999988"/>
    <x v="1"/>
    <s v="Banco"/>
    <s v="Dividendos Recebidos"/>
  </r>
  <r>
    <d v="2020-06-18T00:00:00"/>
    <x v="5"/>
    <x v="7"/>
    <x v="3"/>
    <s v="FUN-904"/>
    <n v="39469.910000000003"/>
    <n v="40638.22"/>
    <n v="2.960001682294177E-2"/>
    <n v="1168.3099999999977"/>
    <x v="0"/>
    <s v="Investimento"/>
    <s v="Aguardando rentabilidade"/>
  </r>
  <r>
    <d v="2021-03-21T00:00:00"/>
    <x v="1"/>
    <x v="5"/>
    <x v="3"/>
    <s v="FUN-348"/>
    <n v="27099.75"/>
    <n v="31815.11"/>
    <n v="0.17400012915248297"/>
    <n v="4715.3600000000006"/>
    <x v="1"/>
    <s v="Investimento"/>
    <s v="Aplicação de Curto Prazo"/>
  </r>
  <r>
    <d v="2020-11-25T00:00:00"/>
    <x v="5"/>
    <x v="8"/>
    <x v="0"/>
    <s v="REN-540"/>
    <n v="5969.05"/>
    <n v="6791.59"/>
    <n v="0.13780082257645687"/>
    <n v="822.54"/>
    <x v="2"/>
    <s v="Banco"/>
    <s v="Rendimento estável"/>
  </r>
  <r>
    <d v="2022-02-04T00:00:00"/>
    <x v="0"/>
    <x v="1"/>
    <x v="1"/>
    <s v="TES-606"/>
    <n v="17231.18"/>
    <n v="16169.74"/>
    <n v="-6.1599960072380444E-2"/>
    <n v="-1061.4400000000005"/>
    <x v="0"/>
    <s v="Governo"/>
    <s v="Investimento de Longo Prazo"/>
  </r>
  <r>
    <d v="2023-07-12T00:00:00"/>
    <x v="2"/>
    <x v="2"/>
    <x v="4"/>
    <s v="IMÓ-132"/>
    <n v="10684.36"/>
    <n v="10512.34"/>
    <n v="-1.6100168844928514E-2"/>
    <n v="-172.02000000000044"/>
    <x v="0"/>
    <s v="Imobiliário"/>
    <s v="Aguardando rentabilidade"/>
  </r>
  <r>
    <d v="2021-10-04T00:00:00"/>
    <x v="1"/>
    <x v="6"/>
    <x v="7"/>
    <s v="AÇÕ-803"/>
    <n v="16139.4"/>
    <n v="19054.18"/>
    <n v="0.18060027014634997"/>
    <n v="2914.7800000000007"/>
    <x v="1"/>
    <s v="Mercado"/>
    <s v="Aplicação de Curto Prazo"/>
  </r>
  <r>
    <d v="2022-11-24T00:00:00"/>
    <x v="0"/>
    <x v="8"/>
    <x v="6"/>
    <s v="POU-250"/>
    <n v="49174.879999999997"/>
    <n v="52587.62"/>
    <n v="6.9400067676830227E-2"/>
    <n v="3412.7400000000052"/>
    <x v="0"/>
    <s v="Banco"/>
    <s v="Investimento de Longo Prazo"/>
  </r>
  <r>
    <d v="2024-12-20T00:00:00"/>
    <x v="4"/>
    <x v="11"/>
    <x v="6"/>
    <s v="POU-380"/>
    <n v="37098.32"/>
    <n v="41082.68"/>
    <n v="0.10740001164473217"/>
    <n v="3984.3600000000006"/>
    <x v="2"/>
    <s v="Banco"/>
    <s v="Rendimento estável"/>
  </r>
  <r>
    <d v="2020-03-10T00:00:00"/>
    <x v="5"/>
    <x v="5"/>
    <x v="6"/>
    <s v="POU-732"/>
    <n v="12026.53"/>
    <n v="11672.95"/>
    <n v="-2.9400001496691058E-2"/>
    <n v="-353.57999999999993"/>
    <x v="0"/>
    <s v="Banco"/>
    <s v="Investimento de Longo Prazo"/>
  </r>
  <r>
    <d v="2024-03-12T00:00:00"/>
    <x v="4"/>
    <x v="5"/>
    <x v="2"/>
    <s v="CRI-448"/>
    <n v="1022.17"/>
    <n v="1025.44"/>
    <n v="3.1990764745591198E-3"/>
    <n v="3.2700000000000955"/>
    <x v="0"/>
    <s v="Cripto"/>
    <s v="Aguardando rentabilidade"/>
  </r>
  <r>
    <d v="2020-08-17T00:00:00"/>
    <x v="5"/>
    <x v="10"/>
    <x v="1"/>
    <s v="TES-212"/>
    <n v="39338.199999999997"/>
    <n v="43366.43"/>
    <n v="0.10239995729341972"/>
    <n v="4028.2300000000032"/>
    <x v="2"/>
    <s v="Governo"/>
    <s v="Rendimento estável"/>
  </r>
  <r>
    <d v="2024-12-11T00:00:00"/>
    <x v="4"/>
    <x v="11"/>
    <x v="1"/>
    <s v="TES-581"/>
    <n v="2599.98"/>
    <n v="2645.74"/>
    <n v="1.7600135385656721E-2"/>
    <n v="45.759999999999764"/>
    <x v="0"/>
    <s v="Governo"/>
    <s v="Investimento de Longo Prazo"/>
  </r>
  <r>
    <d v="2021-01-09T00:00:00"/>
    <x v="1"/>
    <x v="0"/>
    <x v="1"/>
    <s v="TES-245"/>
    <n v="17153.84"/>
    <n v="16543.16"/>
    <n v="-3.5600192143566703E-2"/>
    <n v="-610.68000000000029"/>
    <x v="0"/>
    <s v="Governo"/>
    <s v="Investimento de Longo Prazo"/>
  </r>
  <r>
    <d v="2024-07-18T00:00:00"/>
    <x v="4"/>
    <x v="2"/>
    <x v="0"/>
    <s v="REN-655"/>
    <n v="16598"/>
    <n v="19837.93"/>
    <n v="0.19520002409928908"/>
    <n v="3239.9300000000003"/>
    <x v="1"/>
    <s v="Banco"/>
    <s v="Dividendos Recebidos"/>
  </r>
  <r>
    <d v="2020-04-22T00:00:00"/>
    <x v="5"/>
    <x v="9"/>
    <x v="6"/>
    <s v="POU-829"/>
    <n v="30739.83"/>
    <n v="33112.94"/>
    <n v="7.7199841378433137E-2"/>
    <n v="2373.1100000000006"/>
    <x v="2"/>
    <s v="Banco"/>
    <s v="Rendimento estável"/>
  </r>
  <r>
    <d v="2020-12-10T00:00:00"/>
    <x v="5"/>
    <x v="11"/>
    <x v="2"/>
    <s v="CRI-284"/>
    <n v="26240.46"/>
    <n v="30089.94"/>
    <n v="0.14670017217685968"/>
    <n v="3849.4799999999996"/>
    <x v="2"/>
    <s v="Cripto"/>
    <s v="Rendimento estável"/>
  </r>
  <r>
    <d v="2024-11-24T00:00:00"/>
    <x v="4"/>
    <x v="8"/>
    <x v="1"/>
    <s v="TES-991"/>
    <n v="11930.19"/>
    <n v="13570.59"/>
    <n v="0.13749990570141796"/>
    <n v="1640.3999999999996"/>
    <x v="2"/>
    <s v="Governo"/>
    <s v="Rendimento estável"/>
  </r>
  <r>
    <d v="2025-07-20T00:00:00"/>
    <x v="3"/>
    <x v="2"/>
    <x v="2"/>
    <s v="CRI-823"/>
    <n v="28803.759999999998"/>
    <n v="28417.79"/>
    <n v="-1.3399986668407094E-2"/>
    <n v="-385.96999999999753"/>
    <x v="0"/>
    <s v="Cripto"/>
    <s v="Aguardando rentabilidade"/>
  </r>
  <r>
    <d v="2024-03-16T00:00:00"/>
    <x v="4"/>
    <x v="5"/>
    <x v="7"/>
    <s v="AÇÕ-774"/>
    <n v="6608.32"/>
    <n v="5965.33"/>
    <n v="-9.7300070214517434E-2"/>
    <n v="-642.98999999999978"/>
    <x v="2"/>
    <s v="Mercado"/>
    <s v="Aguardando rentabilidade"/>
  </r>
  <r>
    <d v="2025-01-22T00:00:00"/>
    <x v="3"/>
    <x v="0"/>
    <x v="6"/>
    <s v="POU-494"/>
    <n v="16618.97"/>
    <n v="17852.099999999999"/>
    <n v="7.4200145977758994E-2"/>
    <n v="1233.1299999999974"/>
    <x v="2"/>
    <s v="Banco"/>
    <s v="Rendimento estável"/>
  </r>
  <r>
    <d v="2024-10-15T00:00:00"/>
    <x v="4"/>
    <x v="6"/>
    <x v="6"/>
    <s v="POU-296"/>
    <n v="7581.57"/>
    <n v="7442.83"/>
    <n v="-1.829963978437181E-2"/>
    <n v="-138.73999999999978"/>
    <x v="0"/>
    <s v="Banco"/>
    <s v="Investimento de Longo Prazo"/>
  </r>
  <r>
    <d v="2022-12-26T00:00:00"/>
    <x v="0"/>
    <x v="11"/>
    <x v="6"/>
    <s v="POU-476"/>
    <n v="36846.1"/>
    <n v="36083.39"/>
    <n v="-2.0699884112565486E-2"/>
    <n v="-762.70999999999913"/>
    <x v="0"/>
    <s v="Banco"/>
    <s v="Investimento de Longo Prazo"/>
  </r>
  <r>
    <d v="2021-03-24T00:00:00"/>
    <x v="1"/>
    <x v="5"/>
    <x v="1"/>
    <s v="TES-425"/>
    <n v="49155.35"/>
    <n v="46117.55"/>
    <n v="-6.1799987183490619E-2"/>
    <n v="-3037.7999999999956"/>
    <x v="0"/>
    <s v="Governo"/>
    <s v="Investimento de Longo Prazo"/>
  </r>
  <r>
    <d v="2022-10-10T00:00:00"/>
    <x v="0"/>
    <x v="6"/>
    <x v="7"/>
    <s v="AÇÕ-502"/>
    <n v="44058.52"/>
    <n v="41829.160000000003"/>
    <n v="-5.059997476084066E-2"/>
    <n v="-2229.3599999999933"/>
    <x v="2"/>
    <s v="Mercado"/>
    <s v="Aguardando rentabilidade"/>
  </r>
  <r>
    <d v="2024-01-20T00:00:00"/>
    <x v="4"/>
    <x v="0"/>
    <x v="4"/>
    <s v="IMÓ-901"/>
    <n v="3375.82"/>
    <n v="3781.93"/>
    <n v="0.12029966052692373"/>
    <n v="406.10999999999967"/>
    <x v="2"/>
    <s v="Imobiliário"/>
    <s v="Rendimento estável"/>
  </r>
  <r>
    <d v="2020-04-06T00:00:00"/>
    <x v="5"/>
    <x v="9"/>
    <x v="0"/>
    <s v="REN-338"/>
    <n v="24668.83"/>
    <n v="26161.29"/>
    <n v="6.0499829136606766E-2"/>
    <n v="1492.4599999999991"/>
    <x v="0"/>
    <s v="Banco"/>
    <s v="Investimento de Longo Prazo"/>
  </r>
  <r>
    <d v="2023-12-09T00:00:00"/>
    <x v="2"/>
    <x v="11"/>
    <x v="6"/>
    <s v="POU-421"/>
    <n v="6372.02"/>
    <n v="6474.61"/>
    <n v="1.6100075015458085E-2"/>
    <n v="102.58999999999924"/>
    <x v="0"/>
    <s v="Banco"/>
    <s v="Investimento de Longo Prazo"/>
  </r>
  <r>
    <d v="2025-04-12T00:00:00"/>
    <x v="3"/>
    <x v="9"/>
    <x v="4"/>
    <s v="IMÓ-337"/>
    <n v="5298.3"/>
    <n v="5964.3"/>
    <n v="0.12570069644980464"/>
    <n v="666"/>
    <x v="2"/>
    <s v="Imobiliário"/>
    <s v="Rendimento estável"/>
  </r>
  <r>
    <d v="2021-12-15T00:00:00"/>
    <x v="1"/>
    <x v="11"/>
    <x v="0"/>
    <s v="REN-552"/>
    <n v="48727.4"/>
    <n v="46534.67"/>
    <n v="-4.4999938432996697E-2"/>
    <n v="-2192.7300000000032"/>
    <x v="0"/>
    <s v="Banco"/>
    <s v="Investimento de Longo Prazo"/>
  </r>
  <r>
    <d v="2021-02-02T00:00:00"/>
    <x v="1"/>
    <x v="1"/>
    <x v="4"/>
    <s v="IMÓ-307"/>
    <n v="33987.93"/>
    <n v="31632.57"/>
    <n v="-6.9299895580578183E-2"/>
    <n v="-2355.3600000000006"/>
    <x v="2"/>
    <s v="Imobiliário"/>
    <s v="Aguardando rentabilidade"/>
  </r>
  <r>
    <d v="2023-04-23T00:00:00"/>
    <x v="2"/>
    <x v="9"/>
    <x v="4"/>
    <s v="IMÓ-589"/>
    <n v="16680.12"/>
    <n v="15372.4"/>
    <n v="-7.839991558813722E-2"/>
    <n v="-1307.7199999999993"/>
    <x v="2"/>
    <s v="Imobiliário"/>
    <s v="Aguardando rentabilidade"/>
  </r>
  <r>
    <d v="2020-04-27T00:00:00"/>
    <x v="5"/>
    <x v="9"/>
    <x v="6"/>
    <s v="POU-427"/>
    <n v="10252.25"/>
    <n v="9255.73"/>
    <n v="-9.7200126801433875E-2"/>
    <n v="-996.52000000000044"/>
    <x v="0"/>
    <s v="Banco"/>
    <s v="Investimento de Longo Prazo"/>
  </r>
  <r>
    <d v="2023-03-03T00:00:00"/>
    <x v="2"/>
    <x v="5"/>
    <x v="4"/>
    <s v="IMÓ-363"/>
    <n v="31810.95"/>
    <n v="34101.339999999997"/>
    <n v="7.200005029714597E-2"/>
    <n v="2290.3899999999958"/>
    <x v="2"/>
    <s v="Imobiliário"/>
    <s v="Rendimento estável"/>
  </r>
  <r>
    <d v="2021-10-01T00:00:00"/>
    <x v="1"/>
    <x v="6"/>
    <x v="3"/>
    <s v="FUN-156"/>
    <n v="24860.86"/>
    <n v="28005.759999999998"/>
    <n v="0.12650004867088258"/>
    <n v="3144.8999999999978"/>
    <x v="2"/>
    <s v="Investimento"/>
    <s v="Rendimento estável"/>
  </r>
  <r>
    <d v="2024-06-11T00:00:00"/>
    <x v="4"/>
    <x v="7"/>
    <x v="5"/>
    <s v="ETF-748"/>
    <n v="38568.28"/>
    <n v="41626.74"/>
    <n v="7.9299880627292665E-2"/>
    <n v="3058.4599999999991"/>
    <x v="2"/>
    <s v="Bolsa"/>
    <s v="Rendimento estável"/>
  </r>
  <r>
    <d v="2025-07-10T00:00:00"/>
    <x v="3"/>
    <x v="2"/>
    <x v="1"/>
    <s v="TES-914"/>
    <n v="24982.53"/>
    <n v="27183.49"/>
    <n v="8.8099964255021521E-2"/>
    <n v="2200.9600000000028"/>
    <x v="2"/>
    <s v="Governo"/>
    <s v="Rendimento estável"/>
  </r>
  <r>
    <d v="2020-03-02T00:00:00"/>
    <x v="5"/>
    <x v="5"/>
    <x v="0"/>
    <s v="REN-852"/>
    <n v="12236.45"/>
    <n v="12448.14"/>
    <n v="1.7299952192016368E-2"/>
    <n v="211.68999999999869"/>
    <x v="0"/>
    <s v="Banco"/>
    <s v="Investimento de Longo Prazo"/>
  </r>
  <r>
    <d v="2025-01-02T00:00:00"/>
    <x v="3"/>
    <x v="0"/>
    <x v="2"/>
    <s v="CRI-991"/>
    <n v="35182.36"/>
    <n v="33627.300000000003"/>
    <n v="-4.4199991131919449E-2"/>
    <n v="-1555.0599999999977"/>
    <x v="0"/>
    <s v="Cripto"/>
    <s v="Aguardando rentabilidade"/>
  </r>
  <r>
    <d v="2024-12-20T00:00:00"/>
    <x v="4"/>
    <x v="11"/>
    <x v="4"/>
    <s v="IMÓ-877"/>
    <n v="44474.17"/>
    <n v="51363.22"/>
    <n v="0.154900023991454"/>
    <n v="6889.0500000000029"/>
    <x v="1"/>
    <s v="Imobiliário"/>
    <s v="Aplicação de Curto Prazo"/>
  </r>
  <r>
    <d v="2022-09-23T00:00:00"/>
    <x v="0"/>
    <x v="3"/>
    <x v="5"/>
    <s v="ETF-585"/>
    <n v="4824.71"/>
    <n v="5504.51"/>
    <n v="0.14089966029046308"/>
    <n v="679.80000000000018"/>
    <x v="2"/>
    <s v="Bolsa"/>
    <s v="Rendimento estável"/>
  </r>
  <r>
    <d v="2022-12-21T00:00:00"/>
    <x v="0"/>
    <x v="11"/>
    <x v="4"/>
    <s v="IMÓ-554"/>
    <n v="49938.12"/>
    <n v="52474.98"/>
    <n v="5.080007016683849E-2"/>
    <n v="2536.8600000000006"/>
    <x v="0"/>
    <s v="Imobiliário"/>
    <s v="Aguardando rentabilidade"/>
  </r>
  <r>
    <d v="2022-06-06T00:00:00"/>
    <x v="0"/>
    <x v="7"/>
    <x v="0"/>
    <s v="REN-935"/>
    <n v="36703.07"/>
    <n v="35176.22"/>
    <n v="-4.1600062338109554E-2"/>
    <n v="-1526.8499999999985"/>
    <x v="0"/>
    <s v="Banco"/>
    <s v="Investimento de Longo Prazo"/>
  </r>
  <r>
    <d v="2024-01-27T00:00:00"/>
    <x v="4"/>
    <x v="0"/>
    <x v="4"/>
    <s v="IMÓ-504"/>
    <n v="10750.56"/>
    <n v="11462.25"/>
    <n v="6.6200272357905127E-2"/>
    <n v="711.69000000000051"/>
    <x v="0"/>
    <s v="Imobiliário"/>
    <s v="Aguardando rentabilidade"/>
  </r>
  <r>
    <d v="2024-05-24T00:00:00"/>
    <x v="4"/>
    <x v="4"/>
    <x v="4"/>
    <s v="IMÓ-122"/>
    <n v="42238.87"/>
    <n v="47417.36"/>
    <n v="0.1226001074365862"/>
    <n v="5178.489999999998"/>
    <x v="2"/>
    <s v="Imobiliário"/>
    <s v="Rendimento estável"/>
  </r>
  <r>
    <d v="2023-08-21T00:00:00"/>
    <x v="2"/>
    <x v="10"/>
    <x v="4"/>
    <s v="IMÓ-205"/>
    <n v="37192.660000000003"/>
    <n v="43463.34"/>
    <n v="0.1685999334277245"/>
    <n v="6270.679999999993"/>
    <x v="1"/>
    <s v="Imobiliário"/>
    <s v="Aplicação de Curto Prazo"/>
  </r>
  <r>
    <d v="2023-06-07T00:00:00"/>
    <x v="2"/>
    <x v="7"/>
    <x v="5"/>
    <s v="ETF-785"/>
    <n v="26066.14"/>
    <n v="23860.94"/>
    <n v="-8.4600174786140209E-2"/>
    <n v="-2205.2000000000007"/>
    <x v="2"/>
    <s v="Bolsa"/>
    <s v="Aguardando rentabilidade"/>
  </r>
  <r>
    <d v="2022-01-07T00:00:00"/>
    <x v="0"/>
    <x v="0"/>
    <x v="4"/>
    <s v="IMÓ-752"/>
    <n v="7038.68"/>
    <n v="7972.01"/>
    <n v="0.13260014661840003"/>
    <n v="933.32999999999993"/>
    <x v="2"/>
    <s v="Imobiliário"/>
    <s v="Rendimento estável"/>
  </r>
  <r>
    <d v="2020-11-13T00:00:00"/>
    <x v="5"/>
    <x v="8"/>
    <x v="7"/>
    <s v="AÇÕ-432"/>
    <n v="36176.35"/>
    <n v="39667.370000000003"/>
    <n v="9.6500061504270165E-2"/>
    <n v="3491.0200000000041"/>
    <x v="2"/>
    <s v="Mercado"/>
    <s v="Rendimento estável"/>
  </r>
  <r>
    <d v="2023-10-23T00:00:00"/>
    <x v="2"/>
    <x v="6"/>
    <x v="5"/>
    <s v="ETF-279"/>
    <n v="39275.46"/>
    <n v="38992.68"/>
    <n v="-7.1999156725344234E-3"/>
    <n v="-282.77999999999884"/>
    <x v="0"/>
    <s v="Bolsa"/>
    <s v="Aguardando rentabilidade"/>
  </r>
  <r>
    <d v="2020-08-19T00:00:00"/>
    <x v="5"/>
    <x v="10"/>
    <x v="1"/>
    <s v="TES-379"/>
    <n v="48261.58"/>
    <n v="56345.39"/>
    <n v="0.16749990365006692"/>
    <n v="8083.8099999999977"/>
    <x v="1"/>
    <s v="Governo"/>
    <s v="Dividendos Recebidos"/>
  </r>
  <r>
    <d v="2020-02-04T00:00:00"/>
    <x v="5"/>
    <x v="1"/>
    <x v="6"/>
    <s v="POU-396"/>
    <n v="48924.67"/>
    <n v="46698.6"/>
    <n v="-4.5499949207628787E-2"/>
    <n v="-2226.0699999999997"/>
    <x v="0"/>
    <s v="Banco"/>
    <s v="Investimento de Longo Prazo"/>
  </r>
  <r>
    <d v="2022-10-12T00:00:00"/>
    <x v="0"/>
    <x v="6"/>
    <x v="3"/>
    <s v="FUN-586"/>
    <n v="22033.02"/>
    <n v="21224.41"/>
    <n v="-3.6699916761297385E-2"/>
    <n v="-808.61000000000058"/>
    <x v="0"/>
    <s v="Investimento"/>
    <s v="Aguardando rentabilidade"/>
  </r>
  <r>
    <d v="2021-05-08T00:00:00"/>
    <x v="1"/>
    <x v="4"/>
    <x v="4"/>
    <s v="IMÓ-188"/>
    <n v="2465.58"/>
    <n v="2817.91"/>
    <n v="0.14289943948279915"/>
    <n v="352.32999999999993"/>
    <x v="2"/>
    <s v="Imobiliário"/>
    <s v="Rendimento estável"/>
  </r>
  <r>
    <d v="2022-06-19T00:00:00"/>
    <x v="0"/>
    <x v="7"/>
    <x v="4"/>
    <s v="IMÓ-855"/>
    <n v="49149.39"/>
    <n v="54924.44"/>
    <n v="0.11749993234910958"/>
    <n v="5775.0500000000029"/>
    <x v="2"/>
    <s v="Imobiliário"/>
    <s v="Rendimento estável"/>
  </r>
  <r>
    <d v="2023-06-08T00:00:00"/>
    <x v="2"/>
    <x v="7"/>
    <x v="4"/>
    <s v="IMÓ-688"/>
    <n v="16821.43"/>
    <n v="19842.560000000001"/>
    <n v="0.17960006967303024"/>
    <n v="3021.130000000001"/>
    <x v="1"/>
    <s v="Imobiliário"/>
    <s v="Aplicação de Curto Prazo"/>
  </r>
  <r>
    <d v="2025-01-21T00:00:00"/>
    <x v="3"/>
    <x v="0"/>
    <x v="6"/>
    <s v="POU-903"/>
    <n v="10933.47"/>
    <n v="12844.64"/>
    <n v="0.17479994914697713"/>
    <n v="1911.17"/>
    <x v="1"/>
    <s v="Banco"/>
    <s v="Dividendos Recebidos"/>
  </r>
  <r>
    <d v="2022-06-15T00:00:00"/>
    <x v="0"/>
    <x v="7"/>
    <x v="3"/>
    <s v="FUN-117"/>
    <n v="45024.32"/>
    <n v="48594.75"/>
    <n v="7.9300031627351622E-2"/>
    <n v="3570.4300000000003"/>
    <x v="2"/>
    <s v="Investimento"/>
    <s v="Rendimento estável"/>
  </r>
  <r>
    <d v="2020-10-25T00:00:00"/>
    <x v="5"/>
    <x v="6"/>
    <x v="1"/>
    <s v="TES-439"/>
    <n v="35855.300000000003"/>
    <n v="36945.300000000003"/>
    <n v="3.0399968763334846E-2"/>
    <n v="1090"/>
    <x v="0"/>
    <s v="Governo"/>
    <s v="Investimento de Longo Prazo"/>
  </r>
  <r>
    <d v="2023-10-20T00:00:00"/>
    <x v="2"/>
    <x v="6"/>
    <x v="4"/>
    <s v="IMÓ-475"/>
    <n v="29797.46"/>
    <n v="29439.89"/>
    <n v="-1.2000016108755569E-2"/>
    <n v="-357.56999999999971"/>
    <x v="0"/>
    <s v="Imobiliário"/>
    <s v="Aguardando rentabilidade"/>
  </r>
  <r>
    <d v="2021-04-13T00:00:00"/>
    <x v="1"/>
    <x v="9"/>
    <x v="4"/>
    <s v="IMÓ-984"/>
    <n v="34544.79"/>
    <n v="32928.089999999997"/>
    <n v="-4.6800110812658127E-2"/>
    <n v="-1616.7000000000044"/>
    <x v="0"/>
    <s v="Imobiliário"/>
    <s v="Aguardando rentabilidade"/>
  </r>
  <r>
    <d v="2021-07-24T00:00:00"/>
    <x v="1"/>
    <x v="2"/>
    <x v="3"/>
    <s v="FUN-948"/>
    <n v="5515.26"/>
    <n v="6434.1"/>
    <n v="0.16659958007419418"/>
    <n v="918.84000000000015"/>
    <x v="1"/>
    <s v="Investimento"/>
    <s v="Aplicação de Curto Prazo"/>
  </r>
  <r>
    <d v="2020-11-20T00:00:00"/>
    <x v="5"/>
    <x v="8"/>
    <x v="0"/>
    <s v="REN-411"/>
    <n v="31353.34"/>
    <n v="36037.53"/>
    <n v="0.14940003202210669"/>
    <n v="4684.1899999999987"/>
    <x v="2"/>
    <s v="Banco"/>
    <s v="Rendimento estável"/>
  </r>
  <r>
    <d v="2024-10-11T00:00:00"/>
    <x v="4"/>
    <x v="6"/>
    <x v="2"/>
    <s v="CRI-186"/>
    <n v="33370.43"/>
    <n v="38993.35"/>
    <n v="0.16850007626512448"/>
    <n v="5622.9199999999983"/>
    <x v="1"/>
    <s v="Cripto"/>
    <s v="Aplicação de Curto Prazo"/>
  </r>
  <r>
    <d v="2023-11-15T00:00:00"/>
    <x v="2"/>
    <x v="8"/>
    <x v="5"/>
    <s v="ETF-886"/>
    <n v="35736.379999999997"/>
    <n v="33284.86"/>
    <n v="-6.8600121221007754E-2"/>
    <n v="-2451.5199999999968"/>
    <x v="2"/>
    <s v="Bolsa"/>
    <s v="Aguardando rentabilidade"/>
  </r>
  <r>
    <d v="2020-09-11T00:00:00"/>
    <x v="5"/>
    <x v="3"/>
    <x v="2"/>
    <s v="CRI-941"/>
    <n v="26245.279999999999"/>
    <n v="31187.27"/>
    <n v="0.18830014387348895"/>
    <n v="4941.9900000000016"/>
    <x v="1"/>
    <s v="Cripto"/>
    <s v="Aplicação de Curto Prazo"/>
  </r>
  <r>
    <d v="2025-05-01T00:00:00"/>
    <x v="3"/>
    <x v="4"/>
    <x v="4"/>
    <s v="IMÓ-729"/>
    <n v="11443.15"/>
    <n v="12405.52"/>
    <n v="8.4100094816549717E-2"/>
    <n v="962.3700000000008"/>
    <x v="2"/>
    <s v="Imobiliário"/>
    <s v="Rendimento estável"/>
  </r>
  <r>
    <d v="2024-02-06T00:00:00"/>
    <x v="4"/>
    <x v="1"/>
    <x v="7"/>
    <s v="AÇÕ-401"/>
    <n v="5829.04"/>
    <n v="5928.72"/>
    <n v="1.7100586031319101E-2"/>
    <n v="99.680000000000291"/>
    <x v="0"/>
    <s v="Mercado"/>
    <s v="Aguardando rentabilidade"/>
  </r>
  <r>
    <d v="2022-04-14T00:00:00"/>
    <x v="0"/>
    <x v="9"/>
    <x v="7"/>
    <s v="AÇÕ-973"/>
    <n v="19446.990000000002"/>
    <n v="20985.25"/>
    <n v="7.9100158944906032E-2"/>
    <n v="1538.2599999999984"/>
    <x v="2"/>
    <s v="Mercado"/>
    <s v="Rendimento estável"/>
  </r>
  <r>
    <d v="2022-04-27T00:00:00"/>
    <x v="0"/>
    <x v="9"/>
    <x v="2"/>
    <s v="CRI-698"/>
    <n v="18995.34"/>
    <n v="20203.439999999999"/>
    <n v="6.3599809216365627E-2"/>
    <n v="1208.0999999999985"/>
    <x v="0"/>
    <s v="Cripto"/>
    <s v="Aguardando rentabilidade"/>
  </r>
  <r>
    <d v="2022-02-02T00:00:00"/>
    <x v="0"/>
    <x v="1"/>
    <x v="5"/>
    <s v="ETF-591"/>
    <n v="23773.86"/>
    <n v="28046.02"/>
    <n v="0.17969988886953989"/>
    <n v="4272.16"/>
    <x v="1"/>
    <s v="Bolsa"/>
    <s v="Aplicação de Curto Prazo"/>
  </r>
  <r>
    <d v="2022-11-22T00:00:00"/>
    <x v="0"/>
    <x v="8"/>
    <x v="4"/>
    <s v="IMÓ-706"/>
    <n v="37830.839999999997"/>
    <n v="34513.08"/>
    <n v="-8.7699876608608091E-2"/>
    <n v="-3317.7599999999948"/>
    <x v="2"/>
    <s v="Imobiliário"/>
    <s v="Aguardando rentabilidade"/>
  </r>
  <r>
    <d v="2023-03-23T00:00:00"/>
    <x v="2"/>
    <x v="5"/>
    <x v="1"/>
    <s v="TES-209"/>
    <n v="2423.2600000000002"/>
    <n v="2593.62"/>
    <n v="7.0301989881399296E-2"/>
    <n v="170.35999999999967"/>
    <x v="2"/>
    <s v="Governo"/>
    <s v="Rendimento estável"/>
  </r>
  <r>
    <d v="2020-12-16T00:00:00"/>
    <x v="5"/>
    <x v="11"/>
    <x v="0"/>
    <s v="REN-943"/>
    <n v="19673.599999999999"/>
    <n v="20854.02"/>
    <n v="6.0000203318152347E-2"/>
    <n v="1180.4200000000019"/>
    <x v="0"/>
    <s v="Banco"/>
    <s v="Investimento de Longo Prazo"/>
  </r>
  <r>
    <d v="2024-11-12T00:00:00"/>
    <x v="4"/>
    <x v="8"/>
    <x v="0"/>
    <s v="REN-326"/>
    <n v="31757.64"/>
    <n v="36972.239999999998"/>
    <n v="0.16419985867967515"/>
    <n v="5214.5999999999985"/>
    <x v="1"/>
    <s v="Banco"/>
    <s v="Dividendos Recebidos"/>
  </r>
  <r>
    <d v="2022-03-31T00:00:00"/>
    <x v="0"/>
    <x v="5"/>
    <x v="4"/>
    <s v="IMÓ-827"/>
    <n v="8757.61"/>
    <n v="8288.2000000000007"/>
    <n v="-5.3600240248195548E-2"/>
    <n v="-469.40999999999985"/>
    <x v="2"/>
    <s v="Imobiliário"/>
    <s v="Aguardando rentabilidade"/>
  </r>
  <r>
    <d v="2020-01-29T00:00:00"/>
    <x v="5"/>
    <x v="0"/>
    <x v="1"/>
    <s v="TES-513"/>
    <n v="17081.97"/>
    <n v="17143.47"/>
    <n v="3.6002873204905523E-3"/>
    <n v="61.5"/>
    <x v="0"/>
    <s v="Governo"/>
    <s v="Investimento de Longo Prazo"/>
  </r>
  <r>
    <d v="2020-05-17T00:00:00"/>
    <x v="5"/>
    <x v="4"/>
    <x v="4"/>
    <s v="IMÓ-773"/>
    <n v="18529.89"/>
    <n v="16717.669999999998"/>
    <n v="-9.779982503943635E-2"/>
    <n v="-1812.2200000000012"/>
    <x v="2"/>
    <s v="Imobiliário"/>
    <s v="Aguardando rentabilidade"/>
  </r>
  <r>
    <d v="2021-08-12T00:00:00"/>
    <x v="1"/>
    <x v="10"/>
    <x v="7"/>
    <s v="AÇÕ-639"/>
    <n v="5302.57"/>
    <n v="5238.41"/>
    <n v="-1.2099793119185576E-2"/>
    <n v="-64.159999999999854"/>
    <x v="0"/>
    <s v="Mercado"/>
    <s v="Aguardando rentabilidade"/>
  </r>
  <r>
    <d v="2024-01-30T00:00:00"/>
    <x v="4"/>
    <x v="0"/>
    <x v="1"/>
    <s v="TES-570"/>
    <n v="31522.14"/>
    <n v="29082.33"/>
    <n v="-7.7399884652501319E-2"/>
    <n v="-2439.8099999999977"/>
    <x v="0"/>
    <s v="Governo"/>
    <s v="Investimento de Longo Prazo"/>
  </r>
  <r>
    <d v="2024-07-12T00:00:00"/>
    <x v="4"/>
    <x v="2"/>
    <x v="5"/>
    <s v="ETF-976"/>
    <n v="7338.39"/>
    <n v="6697.75"/>
    <n v="-8.7299802817784322E-2"/>
    <n v="-640.64000000000033"/>
    <x v="2"/>
    <s v="Bolsa"/>
    <s v="Aguardando rentabilidade"/>
  </r>
  <r>
    <d v="2022-01-18T00:00:00"/>
    <x v="0"/>
    <x v="0"/>
    <x v="7"/>
    <s v="AÇÕ-709"/>
    <n v="40215.53"/>
    <n v="48109.84"/>
    <n v="0.19630003632924886"/>
    <n v="7894.3099999999977"/>
    <x v="1"/>
    <s v="Mercado"/>
    <s v="Aplicação de Curto Prazo"/>
  </r>
  <r>
    <d v="2021-08-12T00:00:00"/>
    <x v="1"/>
    <x v="10"/>
    <x v="5"/>
    <s v="ETF-487"/>
    <n v="19469.2"/>
    <n v="21663.38"/>
    <n v="0.11270005958128737"/>
    <n v="2194.1800000000003"/>
    <x v="2"/>
    <s v="Bolsa"/>
    <s v="Rendimento estável"/>
  </r>
  <r>
    <d v="2022-05-14T00:00:00"/>
    <x v="0"/>
    <x v="4"/>
    <x v="2"/>
    <s v="CRI-102"/>
    <n v="43959.69"/>
    <n v="50052.5"/>
    <n v="0.13859993098222478"/>
    <n v="6092.8099999999977"/>
    <x v="2"/>
    <s v="Cripto"/>
    <s v="Rendimento estável"/>
  </r>
  <r>
    <d v="2025-01-17T00:00:00"/>
    <x v="3"/>
    <x v="0"/>
    <x v="4"/>
    <s v="IMÓ-536"/>
    <n v="20229.240000000002"/>
    <n v="20182.71"/>
    <n v="-2.300135842968024E-3"/>
    <n v="-46.530000000002474"/>
    <x v="0"/>
    <s v="Imobiliário"/>
    <s v="Aguardando rentabilidade"/>
  </r>
  <r>
    <d v="2024-05-11T00:00:00"/>
    <x v="4"/>
    <x v="4"/>
    <x v="3"/>
    <s v="FUN-243"/>
    <n v="42306.86"/>
    <n v="42488.78"/>
    <n v="4.3000118656879348E-3"/>
    <n v="181.91999999999825"/>
    <x v="0"/>
    <s v="Investimento"/>
    <s v="Aguardando rentabilidade"/>
  </r>
  <r>
    <d v="2025-02-24T00:00:00"/>
    <x v="3"/>
    <x v="1"/>
    <x v="6"/>
    <s v="POU-569"/>
    <n v="15737.14"/>
    <n v="14294.04"/>
    <n v="-9.1700270824304708E-2"/>
    <n v="-1443.0999999999985"/>
    <x v="0"/>
    <s v="Banco"/>
    <s v="Investimento de Longo Prazo"/>
  </r>
  <r>
    <d v="2024-09-08T00:00:00"/>
    <x v="4"/>
    <x v="3"/>
    <x v="1"/>
    <s v="TES-710"/>
    <n v="36945.120000000003"/>
    <n v="36058.44"/>
    <n v="-2.3999922046538225E-2"/>
    <n v="-886.68000000000029"/>
    <x v="0"/>
    <s v="Governo"/>
    <s v="Investimento de Longo Prazo"/>
  </r>
  <r>
    <d v="2020-09-27T00:00:00"/>
    <x v="5"/>
    <x v="3"/>
    <x v="2"/>
    <s v="CRI-340"/>
    <n v="5276.95"/>
    <n v="6077.99"/>
    <n v="0.15179980860155962"/>
    <n v="801.04"/>
    <x v="1"/>
    <s v="Cripto"/>
    <s v="Aplicação de Curto Prazo"/>
  </r>
  <r>
    <d v="2024-07-16T00:00:00"/>
    <x v="4"/>
    <x v="2"/>
    <x v="1"/>
    <s v="TES-428"/>
    <n v="44377.68"/>
    <n v="47870.2"/>
    <n v="7.8699923024367138E-2"/>
    <n v="3492.5199999999968"/>
    <x v="2"/>
    <s v="Governo"/>
    <s v="Rendimento estável"/>
  </r>
  <r>
    <d v="2023-04-05T00:00:00"/>
    <x v="2"/>
    <x v="9"/>
    <x v="1"/>
    <s v="TES-132"/>
    <n v="3931.76"/>
    <n v="4473.95"/>
    <n v="0.13790007528435091"/>
    <n v="542.1899999999996"/>
    <x v="2"/>
    <s v="Governo"/>
    <s v="Rendimento estável"/>
  </r>
  <r>
    <d v="2020-02-25T00:00:00"/>
    <x v="5"/>
    <x v="1"/>
    <x v="2"/>
    <s v="CRI-193"/>
    <n v="14245.2"/>
    <n v="16964.61"/>
    <n v="0.19090009266279165"/>
    <n v="2719.41"/>
    <x v="1"/>
    <s v="Cripto"/>
    <s v="Aplicação de Curto Prazo"/>
  </r>
  <r>
    <d v="2023-03-30T00:00:00"/>
    <x v="2"/>
    <x v="5"/>
    <x v="1"/>
    <s v="TES-239"/>
    <n v="5087.3"/>
    <n v="6086.95"/>
    <n v="0.19649912527273791"/>
    <n v="999.64999999999964"/>
    <x v="1"/>
    <s v="Governo"/>
    <s v="Dividendos Recebidos"/>
  </r>
  <r>
    <d v="2020-01-02T00:00:00"/>
    <x v="5"/>
    <x v="0"/>
    <x v="1"/>
    <s v="TES-594"/>
    <n v="27728.79"/>
    <n v="27437.64"/>
    <n v="-1.0499917234037311E-2"/>
    <n v="-291.15000000000146"/>
    <x v="0"/>
    <s v="Governo"/>
    <s v="Investimento de Longo Prazo"/>
  </r>
  <r>
    <d v="2021-08-12T00:00:00"/>
    <x v="1"/>
    <x v="10"/>
    <x v="7"/>
    <s v="AÇÕ-280"/>
    <n v="37439.870000000003"/>
    <n v="36253.03"/>
    <n v="-3.1699896393871121E-2"/>
    <n v="-1186.8400000000038"/>
    <x v="0"/>
    <s v="Mercado"/>
    <s v="Aguardando rentabilidade"/>
  </r>
  <r>
    <d v="2020-06-13T00:00:00"/>
    <x v="5"/>
    <x v="7"/>
    <x v="5"/>
    <s v="ETF-650"/>
    <n v="33408.400000000001"/>
    <n v="38636.81"/>
    <n v="0.15649986231007759"/>
    <n v="5228.4099999999962"/>
    <x v="1"/>
    <s v="Bolsa"/>
    <s v="Aplicação de Curto Prazo"/>
  </r>
  <r>
    <d v="2021-09-02T00:00:00"/>
    <x v="1"/>
    <x v="3"/>
    <x v="1"/>
    <s v="TES-529"/>
    <n v="13714.66"/>
    <n v="14721.32"/>
    <n v="7.3400288450461024E-2"/>
    <n v="1006.6599999999999"/>
    <x v="2"/>
    <s v="Governo"/>
    <s v="Rendimento estável"/>
  </r>
  <r>
    <d v="2020-09-23T00:00:00"/>
    <x v="5"/>
    <x v="3"/>
    <x v="6"/>
    <s v="POU-664"/>
    <n v="16562.740000000002"/>
    <n v="18859.990000000002"/>
    <n v="0.1386998769527264"/>
    <n v="2297.25"/>
    <x v="2"/>
    <s v="Banco"/>
    <s v="Rendimento estável"/>
  </r>
  <r>
    <d v="2022-03-29T00:00:00"/>
    <x v="0"/>
    <x v="5"/>
    <x v="6"/>
    <s v="POU-193"/>
    <n v="11288.08"/>
    <n v="12748.76"/>
    <n v="0.12940021686593295"/>
    <n v="1460.6800000000003"/>
    <x v="2"/>
    <s v="Banco"/>
    <s v="Rendimento estável"/>
  </r>
  <r>
    <d v="2024-11-06T00:00:00"/>
    <x v="4"/>
    <x v="8"/>
    <x v="5"/>
    <s v="ETF-339"/>
    <n v="5986.52"/>
    <n v="5456.71"/>
    <n v="-8.8500497785023752E-2"/>
    <n v="-529.8100000000004"/>
    <x v="2"/>
    <s v="Bolsa"/>
    <s v="Aguardando rentabilidade"/>
  </r>
  <r>
    <d v="2023-06-20T00:00:00"/>
    <x v="2"/>
    <x v="7"/>
    <x v="7"/>
    <s v="AÇÕ-837"/>
    <n v="22030.21"/>
    <n v="25581.48"/>
    <n v="0.16120000671804766"/>
    <n v="3551.2700000000004"/>
    <x v="1"/>
    <s v="Mercado"/>
    <s v="Aplicação de Curto Prazo"/>
  </r>
  <r>
    <d v="2022-11-11T00:00:00"/>
    <x v="0"/>
    <x v="8"/>
    <x v="3"/>
    <s v="FUN-998"/>
    <n v="7062.04"/>
    <n v="7298.62"/>
    <n v="3.3500235059557848E-2"/>
    <n v="236.57999999999993"/>
    <x v="0"/>
    <s v="Investimento"/>
    <s v="Aguardando rentabilidade"/>
  </r>
  <r>
    <d v="2020-03-17T00:00:00"/>
    <x v="5"/>
    <x v="5"/>
    <x v="3"/>
    <s v="FUN-356"/>
    <n v="42754.39"/>
    <n v="44597.1"/>
    <n v="4.3099901553969061E-2"/>
    <n v="1842.7099999999991"/>
    <x v="0"/>
    <s v="Investimento"/>
    <s v="Aguardando rentabilidade"/>
  </r>
  <r>
    <d v="2020-12-12T00:00:00"/>
    <x v="5"/>
    <x v="11"/>
    <x v="5"/>
    <s v="ETF-275"/>
    <n v="45866.11"/>
    <n v="42944.44"/>
    <n v="-6.3699973684273603E-2"/>
    <n v="-2921.6699999999983"/>
    <x v="2"/>
    <s v="Bolsa"/>
    <s v="Aguardando rentabilidade"/>
  </r>
  <r>
    <d v="2024-11-09T00:00:00"/>
    <x v="4"/>
    <x v="8"/>
    <x v="1"/>
    <s v="TES-987"/>
    <n v="40344.089999999997"/>
    <n v="43975.06"/>
    <n v="9.0000047094878119E-2"/>
    <n v="3630.9700000000012"/>
    <x v="2"/>
    <s v="Governo"/>
    <s v="Rendimento estável"/>
  </r>
  <r>
    <d v="2022-01-01T00:00:00"/>
    <x v="0"/>
    <x v="0"/>
    <x v="3"/>
    <s v="FUN-296"/>
    <n v="2889.65"/>
    <n v="2938.2"/>
    <n v="1.6801342723167072E-2"/>
    <n v="48.549999999999727"/>
    <x v="0"/>
    <s v="Investimento"/>
    <s v="Aguardando rentabilidade"/>
  </r>
  <r>
    <d v="2023-05-31T00:00:00"/>
    <x v="2"/>
    <x v="4"/>
    <x v="4"/>
    <s v="IMÓ-198"/>
    <n v="36769.39"/>
    <n v="43545.99"/>
    <n v="0.18430003870066919"/>
    <n v="6776.5999999999985"/>
    <x v="1"/>
    <s v="Imobiliário"/>
    <s v="Aplicação de Curto Prazo"/>
  </r>
  <r>
    <d v="2023-07-14T00:00:00"/>
    <x v="2"/>
    <x v="2"/>
    <x v="4"/>
    <s v="IMÓ-453"/>
    <n v="26035.03"/>
    <n v="25264.39"/>
    <n v="-2.9600119531262282E-2"/>
    <n v="-770.63999999999942"/>
    <x v="0"/>
    <s v="Imobiliário"/>
    <s v="Aguardando rentabilidade"/>
  </r>
  <r>
    <d v="2022-11-07T00:00:00"/>
    <x v="0"/>
    <x v="8"/>
    <x v="4"/>
    <s v="IMÓ-534"/>
    <n v="33570.839999999997"/>
    <n v="33117.629999999997"/>
    <n v="-1.3500109023187956E-2"/>
    <n v="-453.20999999999913"/>
    <x v="0"/>
    <s v="Imobiliário"/>
    <s v="Aguardando rentabilidade"/>
  </r>
  <r>
    <d v="2021-12-10T00:00:00"/>
    <x v="1"/>
    <x v="11"/>
    <x v="3"/>
    <s v="FUN-753"/>
    <n v="18909.38"/>
    <n v="21878.15"/>
    <n v="0.15699985932907373"/>
    <n v="2968.7700000000004"/>
    <x v="1"/>
    <s v="Investimento"/>
    <s v="Aplicação de Curto Prazo"/>
  </r>
  <r>
    <d v="2024-07-25T00:00:00"/>
    <x v="4"/>
    <x v="2"/>
    <x v="6"/>
    <s v="POU-265"/>
    <n v="38461.86"/>
    <n v="44177.29"/>
    <n v="0.14859993770452079"/>
    <n v="5715.43"/>
    <x v="2"/>
    <s v="Banco"/>
    <s v="Rendimento estável"/>
  </r>
  <r>
    <d v="2021-12-23T00:00:00"/>
    <x v="1"/>
    <x v="11"/>
    <x v="4"/>
    <s v="IMÓ-354"/>
    <n v="643.13"/>
    <n v="622.36"/>
    <n v="-3.2295181378570403E-2"/>
    <n v="-20.769999999999982"/>
    <x v="0"/>
    <s v="Imobiliário"/>
    <s v="Aguardando rentabilidade"/>
  </r>
  <r>
    <d v="2025-01-31T00:00:00"/>
    <x v="3"/>
    <x v="0"/>
    <x v="0"/>
    <s v="REN-632"/>
    <n v="13296.49"/>
    <n v="13414.83"/>
    <n v="8.9000931824865168E-3"/>
    <n v="118.34000000000015"/>
    <x v="0"/>
    <s v="Banco"/>
    <s v="Investimento de Longo Prazo"/>
  </r>
  <r>
    <d v="2024-12-12T00:00:00"/>
    <x v="4"/>
    <x v="11"/>
    <x v="5"/>
    <s v="ETF-583"/>
    <n v="12140.72"/>
    <n v="14193.72"/>
    <n v="0.16910034989687597"/>
    <n v="2053"/>
    <x v="1"/>
    <s v="Bolsa"/>
    <s v="Aplicação de Curto Prazo"/>
  </r>
  <r>
    <d v="2023-12-15T00:00:00"/>
    <x v="2"/>
    <x v="11"/>
    <x v="7"/>
    <s v="AÇÕ-454"/>
    <n v="26674.59"/>
    <n v="28397.77"/>
    <n v="6.4600055708447637E-2"/>
    <n v="1723.1800000000003"/>
    <x v="0"/>
    <s v="Mercado"/>
    <s v="Aguardando rentabilidade"/>
  </r>
  <r>
    <d v="2024-05-30T00:00:00"/>
    <x v="4"/>
    <x v="4"/>
    <x v="7"/>
    <s v="AÇÕ-710"/>
    <n v="11881.41"/>
    <n v="10854.86"/>
    <n v="-8.6399678152677101E-2"/>
    <n v="-1026.5499999999993"/>
    <x v="2"/>
    <s v="Mercado"/>
    <s v="Aguardando rentabilidade"/>
  </r>
  <r>
    <d v="2020-04-25T00:00:00"/>
    <x v="5"/>
    <x v="9"/>
    <x v="1"/>
    <s v="TES-634"/>
    <n v="34522.99"/>
    <n v="40996.050000000003"/>
    <n v="0.18749998189612213"/>
    <n v="6473.0600000000049"/>
    <x v="1"/>
    <s v="Governo"/>
    <s v="Dividendos Recebidos"/>
  </r>
  <r>
    <d v="2021-03-07T00:00:00"/>
    <x v="1"/>
    <x v="5"/>
    <x v="3"/>
    <s v="FUN-343"/>
    <n v="6206.57"/>
    <n v="5683.98"/>
    <n v="-8.4199485384036626E-2"/>
    <n v="-522.59000000000015"/>
    <x v="2"/>
    <s v="Investimento"/>
    <s v="Aguardando rentabilidade"/>
  </r>
  <r>
    <d v="2023-08-20T00:00:00"/>
    <x v="2"/>
    <x v="10"/>
    <x v="6"/>
    <s v="POU-773"/>
    <n v="44734.85"/>
    <n v="46045.58"/>
    <n v="2.9299975298900147E-2"/>
    <n v="1310.7300000000032"/>
    <x v="0"/>
    <s v="Banco"/>
    <s v="Investimento de Longo Prazo"/>
  </r>
  <r>
    <d v="2024-09-30T00:00:00"/>
    <x v="4"/>
    <x v="3"/>
    <x v="5"/>
    <s v="ETF-264"/>
    <n v="28830.11"/>
    <n v="27152.2"/>
    <n v="-5.8199916684327592E-2"/>
    <n v="-1677.9099999999999"/>
    <x v="2"/>
    <s v="Bolsa"/>
    <s v="Aguardando rentabilidade"/>
  </r>
  <r>
    <d v="2023-03-14T00:00:00"/>
    <x v="2"/>
    <x v="5"/>
    <x v="0"/>
    <s v="REN-710"/>
    <n v="34882.22"/>
    <n v="37505.360000000001"/>
    <n v="7.519991560170193E-2"/>
    <n v="2623.1399999999994"/>
    <x v="2"/>
    <s v="Banco"/>
    <s v="Rendimento estável"/>
  </r>
  <r>
    <d v="2023-12-03T00:00:00"/>
    <x v="2"/>
    <x v="11"/>
    <x v="3"/>
    <s v="FUN-398"/>
    <n v="22695.94"/>
    <n v="23957.83"/>
    <n v="5.5599812124988129E-2"/>
    <n v="1261.8900000000031"/>
    <x v="0"/>
    <s v="Investimento"/>
    <s v="Aguardando rentabilidade"/>
  </r>
  <r>
    <d v="2024-02-02T00:00:00"/>
    <x v="4"/>
    <x v="1"/>
    <x v="3"/>
    <s v="FUN-971"/>
    <n v="29872.29"/>
    <n v="33134.339999999997"/>
    <n v="0.10919986382028279"/>
    <n v="3262.0499999999956"/>
    <x v="2"/>
    <s v="Investimento"/>
    <s v="Rendimento estável"/>
  </r>
  <r>
    <d v="2020-01-27T00:00:00"/>
    <x v="5"/>
    <x v="0"/>
    <x v="6"/>
    <s v="POU-909"/>
    <n v="35694.199999999997"/>
    <n v="38960.22"/>
    <n v="9.1500019611029368E-2"/>
    <n v="3266.0200000000041"/>
    <x v="2"/>
    <s v="Banco"/>
    <s v="Rendimento estável"/>
  </r>
  <r>
    <d v="2021-11-28T00:00:00"/>
    <x v="1"/>
    <x v="8"/>
    <x v="1"/>
    <s v="TES-817"/>
    <n v="17301.88"/>
    <n v="19542.47"/>
    <n v="0.12949980002173175"/>
    <n v="2240.59"/>
    <x v="2"/>
    <s v="Governo"/>
    <s v="Rendimento estável"/>
  </r>
  <r>
    <d v="2024-04-21T00:00:00"/>
    <x v="4"/>
    <x v="9"/>
    <x v="5"/>
    <s v="ETF-189"/>
    <n v="44574.32"/>
    <n v="43085.54"/>
    <n v="-3.3399948669996508E-2"/>
    <n v="-1488.7799999999988"/>
    <x v="0"/>
    <s v="Bolsa"/>
    <s v="Aguardando rentabilidade"/>
  </r>
  <r>
    <d v="2023-02-07T00:00:00"/>
    <x v="2"/>
    <x v="1"/>
    <x v="6"/>
    <s v="POU-355"/>
    <n v="49041.66"/>
    <n v="49164.26"/>
    <n v="2.4999153780683307E-3"/>
    <n v="122.59999999999854"/>
    <x v="0"/>
    <s v="Banco"/>
    <s v="Investimento de Longo Prazo"/>
  </r>
  <r>
    <d v="2021-10-05T00:00:00"/>
    <x v="1"/>
    <x v="6"/>
    <x v="3"/>
    <s v="FUN-125"/>
    <n v="8773.1"/>
    <n v="10046.950000000001"/>
    <n v="0.14519953038264699"/>
    <n v="1273.8500000000004"/>
    <x v="2"/>
    <s v="Investimento"/>
    <s v="Rendimento estável"/>
  </r>
  <r>
    <d v="2021-03-05T00:00:00"/>
    <x v="1"/>
    <x v="5"/>
    <x v="4"/>
    <s v="IMÓ-370"/>
    <n v="610.25"/>
    <n v="564.41999999999996"/>
    <n v="-7.5100368701351977E-2"/>
    <n v="-45.830000000000041"/>
    <x v="2"/>
    <s v="Imobiliário"/>
    <s v="Aguardando rentabilidade"/>
  </r>
  <r>
    <d v="2021-04-19T00:00:00"/>
    <x v="1"/>
    <x v="9"/>
    <x v="7"/>
    <s v="AÇÕ-496"/>
    <n v="7068.57"/>
    <n v="7154.1"/>
    <n v="1.2100042865813121E-2"/>
    <n v="85.530000000000655"/>
    <x v="0"/>
    <s v="Mercado"/>
    <s v="Aguardando rentabilidade"/>
  </r>
  <r>
    <d v="2022-07-07T00:00:00"/>
    <x v="0"/>
    <x v="2"/>
    <x v="2"/>
    <s v="CRI-275"/>
    <n v="41590.9"/>
    <n v="45525.4"/>
    <n v="9.460002067760015E-2"/>
    <n v="3934.5"/>
    <x v="2"/>
    <s v="Cripto"/>
    <s v="Rendimento estável"/>
  </r>
  <r>
    <d v="2021-07-27T00:00:00"/>
    <x v="1"/>
    <x v="2"/>
    <x v="5"/>
    <s v="ETF-930"/>
    <n v="43142.66"/>
    <n v="50986"/>
    <n v="0.18180010226536789"/>
    <n v="7843.3399999999965"/>
    <x v="1"/>
    <s v="Bolsa"/>
    <s v="Aplicação de Curto Prazo"/>
  </r>
  <r>
    <d v="2021-12-01T00:00:00"/>
    <x v="1"/>
    <x v="11"/>
    <x v="5"/>
    <s v="ETF-943"/>
    <n v="9614.9500000000007"/>
    <n v="9359.19"/>
    <n v="-2.6600242330953379E-2"/>
    <n v="-255.76000000000022"/>
    <x v="0"/>
    <s v="Bolsa"/>
    <s v="Aguardando rentabilidade"/>
  </r>
  <r>
    <d v="2024-08-31T00:00:00"/>
    <x v="4"/>
    <x v="10"/>
    <x v="1"/>
    <s v="TES-574"/>
    <n v="45342"/>
    <n v="41701.040000000001"/>
    <n v="-8.0299942658021248E-2"/>
    <n v="-3640.9599999999991"/>
    <x v="0"/>
    <s v="Governo"/>
    <s v="Investimento de Longo Prazo"/>
  </r>
  <r>
    <d v="2021-03-12T00:00:00"/>
    <x v="1"/>
    <x v="5"/>
    <x v="7"/>
    <s v="AÇÕ-363"/>
    <n v="44382.12"/>
    <n v="43494.48"/>
    <n v="-1.9999945924169447E-2"/>
    <n v="-887.63999999999942"/>
    <x v="0"/>
    <s v="Mercado"/>
    <s v="Aguardando rentabilidade"/>
  </r>
  <r>
    <d v="2022-04-05T00:00:00"/>
    <x v="0"/>
    <x v="9"/>
    <x v="0"/>
    <s v="REN-953"/>
    <n v="17034.150000000001"/>
    <n v="16615.11"/>
    <n v="-2.4599994716496029E-2"/>
    <n v="-419.04000000000087"/>
    <x v="0"/>
    <s v="Banco"/>
    <s v="Investimento de Longo Prazo"/>
  </r>
  <r>
    <d v="2025-08-29T00:00:00"/>
    <x v="3"/>
    <x v="10"/>
    <x v="2"/>
    <s v="CRI-511"/>
    <n v="30283.21"/>
    <n v="34489.550000000003"/>
    <n v="0.13890007036902641"/>
    <n v="4206.3400000000038"/>
    <x v="2"/>
    <s v="Cripto"/>
    <s v="Rendimento estável"/>
  </r>
  <r>
    <d v="2024-11-30T00:00:00"/>
    <x v="4"/>
    <x v="8"/>
    <x v="6"/>
    <s v="POU-235"/>
    <n v="932.26"/>
    <n v="1101.3699999999999"/>
    <n v="0.18139789329157091"/>
    <n v="169.1099999999999"/>
    <x v="1"/>
    <s v="Banco"/>
    <s v="Dividendos Recebidos"/>
  </r>
  <r>
    <d v="2020-08-19T00:00:00"/>
    <x v="5"/>
    <x v="10"/>
    <x v="5"/>
    <s v="ETF-898"/>
    <n v="5808.52"/>
    <n v="6052.48"/>
    <n v="4.2000371867532367E-2"/>
    <n v="243.95999999999913"/>
    <x v="0"/>
    <s v="Bolsa"/>
    <s v="Aguardando rentabilidade"/>
  </r>
  <r>
    <d v="2021-06-08T00:00:00"/>
    <x v="1"/>
    <x v="7"/>
    <x v="2"/>
    <s v="CRI-885"/>
    <n v="38224.97"/>
    <n v="39960.379999999997"/>
    <n v="4.5399904826609314E-2"/>
    <n v="1735.4099999999962"/>
    <x v="0"/>
    <s v="Cripto"/>
    <s v="Aguardando rentabilidade"/>
  </r>
  <r>
    <d v="2025-05-29T00:00:00"/>
    <x v="3"/>
    <x v="4"/>
    <x v="3"/>
    <s v="FUN-479"/>
    <n v="19876.86"/>
    <n v="17905.080000000002"/>
    <n v="-9.9199773002375563E-2"/>
    <n v="-1971.7799999999988"/>
    <x v="2"/>
    <s v="Investimento"/>
    <s v="Aguardando rentabilidade"/>
  </r>
  <r>
    <d v="2023-03-30T00:00:00"/>
    <x v="2"/>
    <x v="5"/>
    <x v="7"/>
    <s v="AÇÕ-695"/>
    <n v="11161.19"/>
    <n v="11126.59"/>
    <n v="-3.1000278644123399E-3"/>
    <n v="-34.600000000000364"/>
    <x v="0"/>
    <s v="Mercado"/>
    <s v="Aguardando rentabilidade"/>
  </r>
  <r>
    <d v="2024-09-01T00:00:00"/>
    <x v="4"/>
    <x v="3"/>
    <x v="2"/>
    <s v="CRI-175"/>
    <n v="42371.199999999997"/>
    <n v="43375.4"/>
    <n v="2.3700060418397506E-2"/>
    <n v="1004.2000000000044"/>
    <x v="0"/>
    <s v="Cripto"/>
    <s v="Aguardando rentabilidade"/>
  </r>
  <r>
    <d v="2025-04-17T00:00:00"/>
    <x v="3"/>
    <x v="9"/>
    <x v="6"/>
    <s v="POU-758"/>
    <n v="44594.11"/>
    <n v="41311.980000000003"/>
    <n v="-7.3600078575399241E-2"/>
    <n v="-3282.1299999999974"/>
    <x v="0"/>
    <s v="Banco"/>
    <s v="Investimento de Longo Prazo"/>
  </r>
  <r>
    <d v="2022-11-24T00:00:00"/>
    <x v="0"/>
    <x v="8"/>
    <x v="5"/>
    <s v="ETF-933"/>
    <n v="49329.2"/>
    <n v="47479.35"/>
    <n v="-3.7500101359843635E-2"/>
    <n v="-1849.8499999999985"/>
    <x v="0"/>
    <s v="Bolsa"/>
    <s v="Aguardando rentabilidade"/>
  </r>
  <r>
    <d v="2021-06-05T00:00:00"/>
    <x v="1"/>
    <x v="7"/>
    <x v="3"/>
    <s v="FUN-401"/>
    <n v="22571.49"/>
    <n v="24140.21"/>
    <n v="6.9500064018812993E-2"/>
    <n v="1568.7199999999975"/>
    <x v="0"/>
    <s v="Investimento"/>
    <s v="Aguardando rentabilidade"/>
  </r>
  <r>
    <d v="2020-01-22T00:00:00"/>
    <x v="5"/>
    <x v="0"/>
    <x v="0"/>
    <s v="REN-748"/>
    <n v="31434.799999999999"/>
    <n v="30787.24"/>
    <n v="-2.0600099253057048E-2"/>
    <n v="-647.55999999999767"/>
    <x v="0"/>
    <s v="Banco"/>
    <s v="Investimento de Longo Prazo"/>
  </r>
  <r>
    <d v="2023-08-25T00:00:00"/>
    <x v="2"/>
    <x v="10"/>
    <x v="2"/>
    <s v="CRI-719"/>
    <n v="35873.18"/>
    <n v="39647.040000000001"/>
    <n v="0.10520004081043277"/>
    <n v="3773.8600000000006"/>
    <x v="2"/>
    <s v="Cripto"/>
    <s v="Rendimento estável"/>
  </r>
  <r>
    <d v="2021-07-04T00:00:00"/>
    <x v="1"/>
    <x v="2"/>
    <x v="5"/>
    <s v="ETF-596"/>
    <n v="45273.98"/>
    <n v="48954.75"/>
    <n v="8.1299898970666959E-2"/>
    <n v="3680.7699999999968"/>
    <x v="2"/>
    <s v="Bolsa"/>
    <s v="Rendimento estável"/>
  </r>
  <r>
    <d v="2022-10-06T00:00:00"/>
    <x v="0"/>
    <x v="6"/>
    <x v="0"/>
    <s v="REN-451"/>
    <n v="18936.38"/>
    <n v="20046.05"/>
    <n v="5.8599901353901758E-2"/>
    <n v="1109.6699999999983"/>
    <x v="0"/>
    <s v="Banco"/>
    <s v="Investimento de Longo Prazo"/>
  </r>
  <r>
    <d v="2022-03-19T00:00:00"/>
    <x v="0"/>
    <x v="5"/>
    <x v="5"/>
    <s v="ETF-491"/>
    <n v="16137.87"/>
    <n v="15339.05"/>
    <n v="-4.9499717124998621E-2"/>
    <n v="-798.82000000000153"/>
    <x v="0"/>
    <s v="Bolsa"/>
    <s v="Aguardando rentabilidade"/>
  </r>
  <r>
    <d v="2022-08-16T00:00:00"/>
    <x v="0"/>
    <x v="10"/>
    <x v="5"/>
    <s v="ETF-502"/>
    <n v="49820.82"/>
    <n v="54329.599999999999"/>
    <n v="9.0499915497175662E-2"/>
    <n v="4508.7799999999988"/>
    <x v="2"/>
    <s v="Bolsa"/>
    <s v="Rendimento estável"/>
  </r>
  <r>
    <d v="2024-11-24T00:00:00"/>
    <x v="4"/>
    <x v="8"/>
    <x v="6"/>
    <s v="POU-322"/>
    <n v="38784.17"/>
    <n v="43418.879999999997"/>
    <n v="0.11950004344556038"/>
    <n v="4634.7099999999991"/>
    <x v="2"/>
    <s v="Banco"/>
    <s v="Rendimento estável"/>
  </r>
  <r>
    <d v="2023-06-27T00:00:00"/>
    <x v="2"/>
    <x v="7"/>
    <x v="4"/>
    <s v="IMÓ-486"/>
    <n v="13477.75"/>
    <n v="13395.54"/>
    <n v="-6.0996828105580776E-3"/>
    <n v="-82.209999999999127"/>
    <x v="0"/>
    <s v="Imobiliário"/>
    <s v="Aguardando rentabilidade"/>
  </r>
  <r>
    <d v="2020-03-21T00:00:00"/>
    <x v="5"/>
    <x v="5"/>
    <x v="6"/>
    <s v="POU-528"/>
    <n v="18946.310000000001"/>
    <n v="20460.12"/>
    <n v="7.9899991080057145E-2"/>
    <n v="1513.8099999999977"/>
    <x v="2"/>
    <s v="Banco"/>
    <s v="Rendimento estável"/>
  </r>
  <r>
    <d v="2021-02-08T00:00:00"/>
    <x v="1"/>
    <x v="1"/>
    <x v="5"/>
    <s v="ETF-396"/>
    <n v="41490.14"/>
    <n v="44946.27"/>
    <n v="8.3300032248625755E-2"/>
    <n v="3456.1299999999974"/>
    <x v="2"/>
    <s v="Bolsa"/>
    <s v="Rendimento estável"/>
  </r>
  <r>
    <d v="2020-11-09T00:00:00"/>
    <x v="5"/>
    <x v="8"/>
    <x v="3"/>
    <s v="FUN-753"/>
    <n v="6147.07"/>
    <n v="7288.58"/>
    <n v="0.18569985375146211"/>
    <n v="1141.5100000000002"/>
    <x v="1"/>
    <s v="Investimento"/>
    <s v="Aplicação de Curto Prazo"/>
  </r>
  <r>
    <d v="2022-09-09T00:00:00"/>
    <x v="0"/>
    <x v="3"/>
    <x v="2"/>
    <s v="CRI-534"/>
    <n v="35968.32"/>
    <n v="42406.65"/>
    <n v="0.17900002001761556"/>
    <n v="6438.3300000000017"/>
    <x v="1"/>
    <s v="Cripto"/>
    <s v="Aplicação de Curto Prazo"/>
  </r>
  <r>
    <d v="2021-05-05T00:00:00"/>
    <x v="1"/>
    <x v="4"/>
    <x v="2"/>
    <s v="CRI-954"/>
    <n v="23926.13"/>
    <n v="25328.2"/>
    <n v="5.8599949093313446E-2"/>
    <n v="1402.0699999999997"/>
    <x v="0"/>
    <s v="Cripto"/>
    <s v="Aguardando rentabilidade"/>
  </r>
  <r>
    <d v="2022-03-02T00:00:00"/>
    <x v="0"/>
    <x v="5"/>
    <x v="0"/>
    <s v="REN-628"/>
    <n v="42539.37"/>
    <n v="48924.53"/>
    <n v="0.15010001323479863"/>
    <n v="6385.1599999999962"/>
    <x v="1"/>
    <s v="Banco"/>
    <s v="Dividendos Recebidos"/>
  </r>
  <r>
    <d v="2020-08-12T00:00:00"/>
    <x v="5"/>
    <x v="10"/>
    <x v="5"/>
    <s v="ETF-793"/>
    <n v="47896.1"/>
    <n v="49706.57"/>
    <n v="3.7799946133401284E-2"/>
    <n v="1810.4700000000012"/>
    <x v="0"/>
    <s v="Bolsa"/>
    <s v="Aguardando rentabilidade"/>
  </r>
  <r>
    <d v="2024-02-23T00:00:00"/>
    <x v="4"/>
    <x v="1"/>
    <x v="4"/>
    <s v="IMÓ-854"/>
    <n v="7704"/>
    <n v="7962.08"/>
    <n v="3.3499480789200405E-2"/>
    <n v="258.07999999999993"/>
    <x v="0"/>
    <s v="Imobiliário"/>
    <s v="Aguardando rentabilidade"/>
  </r>
  <r>
    <d v="2021-03-01T00:00:00"/>
    <x v="1"/>
    <x v="5"/>
    <x v="7"/>
    <s v="AÇÕ-760"/>
    <n v="994.72"/>
    <n v="917.03"/>
    <n v="-7.8102380569406521E-2"/>
    <n v="-77.690000000000055"/>
    <x v="2"/>
    <s v="Mercado"/>
    <s v="Aguardando rentabilidade"/>
  </r>
  <r>
    <d v="2020-07-16T00:00:00"/>
    <x v="5"/>
    <x v="2"/>
    <x v="6"/>
    <s v="POU-419"/>
    <n v="10901.63"/>
    <n v="9991.34"/>
    <n v="-8.3500357286020455E-2"/>
    <n v="-910.28999999999905"/>
    <x v="0"/>
    <s v="Banco"/>
    <s v="Investimento de Longo Prazo"/>
  </r>
  <r>
    <d v="2020-08-02T00:00:00"/>
    <x v="5"/>
    <x v="10"/>
    <x v="4"/>
    <s v="IMÓ-375"/>
    <n v="48612.83"/>
    <n v="48039.199999999997"/>
    <n v="-1.1799971324442635E-2"/>
    <n v="-573.63000000000466"/>
    <x v="0"/>
    <s v="Imobiliário"/>
    <s v="Aguardando rentabilidade"/>
  </r>
  <r>
    <d v="2025-06-03T00:00:00"/>
    <x v="3"/>
    <x v="7"/>
    <x v="6"/>
    <s v="POU-100"/>
    <n v="38776.01"/>
    <n v="44483.839999999997"/>
    <n v="0.14720003424797948"/>
    <n v="5707.8299999999945"/>
    <x v="2"/>
    <s v="Banco"/>
    <s v="Rendimento estável"/>
  </r>
  <r>
    <d v="2022-08-22T00:00:00"/>
    <x v="0"/>
    <x v="10"/>
    <x v="0"/>
    <s v="REN-744"/>
    <n v="46828.13"/>
    <n v="49834.5"/>
    <n v="6.4200086571896048E-2"/>
    <n v="3006.3700000000026"/>
    <x v="0"/>
    <s v="Banco"/>
    <s v="Investimento de Longo Prazo"/>
  </r>
  <r>
    <d v="2020-05-10T00:00:00"/>
    <x v="5"/>
    <x v="4"/>
    <x v="1"/>
    <s v="TES-263"/>
    <n v="45128.17"/>
    <n v="50502.94"/>
    <n v="0.11910010975406281"/>
    <n v="5374.7700000000041"/>
    <x v="2"/>
    <s v="Governo"/>
    <s v="Rendimento estável"/>
  </r>
  <r>
    <d v="2024-08-01T00:00:00"/>
    <x v="4"/>
    <x v="10"/>
    <x v="4"/>
    <s v="IMÓ-277"/>
    <n v="25973.21"/>
    <n v="30360.09"/>
    <n v="0.16890018599934323"/>
    <n v="4386.880000000001"/>
    <x v="1"/>
    <s v="Imobiliário"/>
    <s v="Aplicação de Curto Prazo"/>
  </r>
  <r>
    <d v="2024-05-31T00:00:00"/>
    <x v="4"/>
    <x v="4"/>
    <x v="5"/>
    <s v="ETF-985"/>
    <n v="14159.3"/>
    <n v="16143.02"/>
    <n v="0.14010014619366787"/>
    <n v="1983.7200000000012"/>
    <x v="2"/>
    <s v="Bolsa"/>
    <s v="Rendimento estável"/>
  </r>
  <r>
    <d v="2021-10-01T00:00:00"/>
    <x v="1"/>
    <x v="6"/>
    <x v="5"/>
    <s v="ETF-622"/>
    <n v="8609.7900000000009"/>
    <n v="8906.83"/>
    <n v="3.4500260749681357E-2"/>
    <n v="297.03999999999905"/>
    <x v="0"/>
    <s v="Bolsa"/>
    <s v="Aguardando rentabilidade"/>
  </r>
  <r>
    <d v="2023-08-28T00:00:00"/>
    <x v="2"/>
    <x v="10"/>
    <x v="5"/>
    <s v="ETF-687"/>
    <n v="21927.62"/>
    <n v="25164.14"/>
    <n v="0.14760014994787399"/>
    <n v="3236.5200000000004"/>
    <x v="2"/>
    <s v="Bolsa"/>
    <s v="Rendimento estável"/>
  </r>
  <r>
    <d v="2025-08-07T00:00:00"/>
    <x v="3"/>
    <x v="10"/>
    <x v="6"/>
    <s v="POU-692"/>
    <n v="31754.12"/>
    <n v="36123.49"/>
    <n v="0.13760009724722333"/>
    <n v="4369.369999999999"/>
    <x v="2"/>
    <s v="Banco"/>
    <s v="Rendimento estável"/>
  </r>
  <r>
    <d v="2024-10-29T00:00:00"/>
    <x v="4"/>
    <x v="6"/>
    <x v="2"/>
    <s v="CRI-959"/>
    <n v="32386.41"/>
    <n v="30469.13"/>
    <n v="-5.9200139811729641E-2"/>
    <n v="-1917.2799999999988"/>
    <x v="2"/>
    <s v="Cripto"/>
    <s v="Aguardando rentabilidade"/>
  </r>
  <r>
    <d v="2020-07-11T00:00:00"/>
    <x v="5"/>
    <x v="2"/>
    <x v="3"/>
    <s v="FUN-130"/>
    <n v="49487.37"/>
    <n v="57435.040000000001"/>
    <n v="0.16059996722396033"/>
    <n v="7947.6699999999983"/>
    <x v="1"/>
    <s v="Investimento"/>
    <s v="Aplicação de Curto Prazo"/>
  </r>
  <r>
    <d v="2025-07-27T00:00:00"/>
    <x v="3"/>
    <x v="2"/>
    <x v="6"/>
    <s v="POU-973"/>
    <n v="21118.67"/>
    <n v="20588.59"/>
    <n v="-2.5100065487078407E-2"/>
    <n v="-530.07999999999811"/>
    <x v="0"/>
    <s v="Banco"/>
    <s v="Investimento de Longo Prazo"/>
  </r>
  <r>
    <d v="2024-04-07T00:00:00"/>
    <x v="4"/>
    <x v="9"/>
    <x v="1"/>
    <s v="TES-515"/>
    <n v="11110.51"/>
    <n v="10141.67"/>
    <n v="-8.7200317537178773E-2"/>
    <n v="-968.84000000000015"/>
    <x v="0"/>
    <s v="Governo"/>
    <s v="Investimento de Longo Prazo"/>
  </r>
  <r>
    <d v="2022-09-20T00:00:00"/>
    <x v="0"/>
    <x v="3"/>
    <x v="7"/>
    <s v="AÇÕ-160"/>
    <n v="17335.599999999999"/>
    <n v="18725.919999999998"/>
    <n v="8.0200281501649776E-2"/>
    <n v="1390.3199999999997"/>
    <x v="2"/>
    <s v="Mercado"/>
    <s v="Rendimento estável"/>
  </r>
  <r>
    <d v="2020-05-28T00:00:00"/>
    <x v="5"/>
    <x v="4"/>
    <x v="5"/>
    <s v="ETF-796"/>
    <n v="19624.509999999998"/>
    <n v="17854.38"/>
    <n v="-9.0199959132737456E-2"/>
    <n v="-1770.1299999999974"/>
    <x v="2"/>
    <s v="Bolsa"/>
    <s v="Aguardando rentabilidade"/>
  </r>
  <r>
    <d v="2021-06-12T00:00:00"/>
    <x v="1"/>
    <x v="7"/>
    <x v="7"/>
    <s v="AÇÕ-892"/>
    <n v="46680.07"/>
    <n v="43207.07"/>
    <n v="-7.4400059811392749E-2"/>
    <n v="-3473"/>
    <x v="2"/>
    <s v="Mercado"/>
    <s v="Aguardando rentabilidade"/>
  </r>
  <r>
    <d v="2025-04-01T00:00:00"/>
    <x v="3"/>
    <x v="9"/>
    <x v="6"/>
    <s v="POU-446"/>
    <n v="37317.18"/>
    <n v="35608.050000000003"/>
    <n v="-4.5800084572306839E-2"/>
    <n v="-1709.1299999999974"/>
    <x v="0"/>
    <s v="Banco"/>
    <s v="Investimento de Longo Prazo"/>
  </r>
  <r>
    <d v="2023-07-03T00:00:00"/>
    <x v="2"/>
    <x v="2"/>
    <x v="3"/>
    <s v="FUN-498"/>
    <n v="3556.59"/>
    <n v="4167.97"/>
    <n v="0.17190061266550266"/>
    <n v="611.38000000000011"/>
    <x v="1"/>
    <s v="Investimento"/>
    <s v="Aplicação de Curto Prazo"/>
  </r>
  <r>
    <d v="2025-02-11T00:00:00"/>
    <x v="3"/>
    <x v="1"/>
    <x v="6"/>
    <s v="POU-315"/>
    <n v="43899.02"/>
    <n v="40373.93"/>
    <n v="-8.0299970249905275E-2"/>
    <n v="-3525.0899999999965"/>
    <x v="0"/>
    <s v="Banco"/>
    <s v="Investimento de Longo Prazo"/>
  </r>
  <r>
    <d v="2021-05-11T00:00:00"/>
    <x v="1"/>
    <x v="4"/>
    <x v="3"/>
    <s v="FUN-780"/>
    <n v="9044.41"/>
    <n v="10339.57"/>
    <n v="0.14320005395597943"/>
    <n v="1295.1599999999999"/>
    <x v="2"/>
    <s v="Investimento"/>
    <s v="Rendimento estável"/>
  </r>
  <r>
    <d v="2025-02-09T00:00:00"/>
    <x v="3"/>
    <x v="1"/>
    <x v="2"/>
    <s v="CRI-523"/>
    <n v="19381.400000000001"/>
    <n v="18596.45"/>
    <n v="-4.0500170266337863E-2"/>
    <n v="-784.95000000000073"/>
    <x v="0"/>
    <s v="Cripto"/>
    <s v="Aguardando rentabilidade"/>
  </r>
  <r>
    <d v="2022-04-21T00:00:00"/>
    <x v="0"/>
    <x v="9"/>
    <x v="3"/>
    <s v="FUN-101"/>
    <n v="24135.599999999999"/>
    <n v="22127.52"/>
    <n v="-8.3199920449460479E-2"/>
    <n v="-2008.0799999999981"/>
    <x v="2"/>
    <s v="Investimento"/>
    <s v="Aguardando rentabilidade"/>
  </r>
  <r>
    <d v="2025-09-12T00:00:00"/>
    <x v="3"/>
    <x v="3"/>
    <x v="2"/>
    <s v="CRI-966"/>
    <n v="5811.84"/>
    <n v="5835.09"/>
    <n v="4.0004542451271882E-3"/>
    <n v="23.25"/>
    <x v="0"/>
    <s v="Cripto"/>
    <s v="Aguardando rentabilidade"/>
  </r>
  <r>
    <d v="2021-03-18T00:00:00"/>
    <x v="1"/>
    <x v="5"/>
    <x v="2"/>
    <s v="CRI-438"/>
    <n v="29344.74"/>
    <n v="34362.69"/>
    <n v="0.17099998159806495"/>
    <n v="5017.9500000000007"/>
    <x v="1"/>
    <s v="Cripto"/>
    <s v="Aplicação de Curto Prazo"/>
  </r>
  <r>
    <d v="2022-03-16T00:00:00"/>
    <x v="0"/>
    <x v="5"/>
    <x v="7"/>
    <s v="AÇÕ-921"/>
    <n v="16959.88"/>
    <n v="16713.96"/>
    <n v="-1.4500102595065642E-2"/>
    <n v="-245.92000000000189"/>
    <x v="0"/>
    <s v="Mercado"/>
    <s v="Aguardando rentabilidade"/>
  </r>
  <r>
    <d v="2024-05-05T00:00:00"/>
    <x v="4"/>
    <x v="4"/>
    <x v="6"/>
    <s v="POU-898"/>
    <n v="24060.91"/>
    <n v="24385.73"/>
    <n v="1.3499905032685784E-2"/>
    <n v="324.81999999999971"/>
    <x v="0"/>
    <s v="Banco"/>
    <s v="Investimento de Longo Prazo"/>
  </r>
  <r>
    <d v="2020-08-19T00:00:00"/>
    <x v="5"/>
    <x v="10"/>
    <x v="0"/>
    <s v="REN-910"/>
    <n v="40401.58"/>
    <n v="47823.35"/>
    <n v="0.18369999391112912"/>
    <n v="7421.7699999999968"/>
    <x v="1"/>
    <s v="Banco"/>
    <s v="Dividendos Recebidos"/>
  </r>
  <r>
    <d v="2020-04-07T00:00:00"/>
    <x v="5"/>
    <x v="9"/>
    <x v="2"/>
    <s v="CRI-805"/>
    <n v="42318.71"/>
    <n v="45810"/>
    <n v="8.2499915521999631E-2"/>
    <n v="3491.2900000000009"/>
    <x v="2"/>
    <s v="Cripto"/>
    <s v="Rendimento estável"/>
  </r>
  <r>
    <d v="2021-02-17T00:00:00"/>
    <x v="1"/>
    <x v="1"/>
    <x v="1"/>
    <s v="TES-250"/>
    <n v="42089.85"/>
    <n v="47864.58"/>
    <n v="0.13720006129743878"/>
    <n v="5774.7300000000032"/>
    <x v="2"/>
    <s v="Governo"/>
    <s v="Rendimento estável"/>
  </r>
  <r>
    <d v="2020-11-06T00:00:00"/>
    <x v="5"/>
    <x v="8"/>
    <x v="5"/>
    <s v="ETF-185"/>
    <n v="5152.07"/>
    <n v="5951.67"/>
    <n v="0.15519975466171856"/>
    <n v="799.60000000000036"/>
    <x v="1"/>
    <s v="Bolsa"/>
    <s v="Aplicação de Curto Prazo"/>
  </r>
  <r>
    <d v="2022-02-13T00:00:00"/>
    <x v="0"/>
    <x v="1"/>
    <x v="1"/>
    <s v="TES-595"/>
    <n v="46856.91"/>
    <n v="52634.37"/>
    <n v="0.12330006396068367"/>
    <n v="5777.4599999999991"/>
    <x v="2"/>
    <s v="Governo"/>
    <s v="Rendimento estável"/>
  </r>
  <r>
    <d v="2023-05-12T00:00:00"/>
    <x v="2"/>
    <x v="4"/>
    <x v="0"/>
    <s v="REN-571"/>
    <n v="24446.66"/>
    <n v="25549.200000000001"/>
    <n v="4.509982140709614E-2"/>
    <n v="1102.5400000000009"/>
    <x v="0"/>
    <s v="Banco"/>
    <s v="Investimento de Longo Prazo"/>
  </r>
  <r>
    <d v="2024-06-18T00:00:00"/>
    <x v="4"/>
    <x v="7"/>
    <x v="7"/>
    <s v="AÇÕ-431"/>
    <n v="19391.939999999999"/>
    <n v="18668.62"/>
    <n v="-3.7300032900266802E-2"/>
    <n v="-723.31999999999971"/>
    <x v="0"/>
    <s v="Mercado"/>
    <s v="Aguardando rentabilidade"/>
  </r>
  <r>
    <d v="2022-01-05T00:00:00"/>
    <x v="0"/>
    <x v="0"/>
    <x v="1"/>
    <s v="TES-472"/>
    <n v="18770.29"/>
    <n v="19851.46"/>
    <n v="5.7600069045283704E-2"/>
    <n v="1081.1699999999983"/>
    <x v="0"/>
    <s v="Governo"/>
    <s v="Investimento de Longo Prazo"/>
  </r>
  <r>
    <d v="2023-12-22T00:00:00"/>
    <x v="2"/>
    <x v="11"/>
    <x v="1"/>
    <s v="TES-289"/>
    <n v="37814.67"/>
    <n v="39694.06"/>
    <n v="4.9700023826731783E-2"/>
    <n v="1879.3899999999994"/>
    <x v="0"/>
    <s v="Governo"/>
    <s v="Investimento de Longo Prazo"/>
  </r>
  <r>
    <d v="2021-10-16T00:00:00"/>
    <x v="1"/>
    <x v="6"/>
    <x v="7"/>
    <s v="AÇÕ-110"/>
    <n v="32646.46"/>
    <n v="37252.879999999997"/>
    <n v="0.14110013765657894"/>
    <n v="4606.4199999999983"/>
    <x v="2"/>
    <s v="Mercado"/>
    <s v="Rendimento estável"/>
  </r>
  <r>
    <d v="2025-07-01T00:00:00"/>
    <x v="3"/>
    <x v="2"/>
    <x v="7"/>
    <s v="AÇÕ-616"/>
    <n v="17942.78"/>
    <n v="16577.330000000002"/>
    <n v="-7.6100247564758486E-2"/>
    <n v="-1365.4499999999971"/>
    <x v="2"/>
    <s v="Mercado"/>
    <s v="Aguardando rentabilidade"/>
  </r>
  <r>
    <d v="2024-08-02T00:00:00"/>
    <x v="4"/>
    <x v="10"/>
    <x v="5"/>
    <s v="ETF-827"/>
    <n v="24283.200000000001"/>
    <n v="24963.13"/>
    <n v="2.8000016472293613E-2"/>
    <n v="679.93000000000029"/>
    <x v="0"/>
    <s v="Bolsa"/>
    <s v="Aguardando rentabilidade"/>
  </r>
  <r>
    <d v="2023-12-18T00:00:00"/>
    <x v="2"/>
    <x v="11"/>
    <x v="6"/>
    <s v="POU-415"/>
    <n v="9166.7000000000007"/>
    <n v="10772.71"/>
    <n v="0.17520045381653138"/>
    <n v="1606.0099999999984"/>
    <x v="1"/>
    <s v="Banco"/>
    <s v="Dividendos Recebidos"/>
  </r>
  <r>
    <d v="2024-07-16T00:00:00"/>
    <x v="4"/>
    <x v="2"/>
    <x v="5"/>
    <s v="ETF-658"/>
    <n v="22488.01"/>
    <n v="21696.43"/>
    <n v="-3.5200091070752733E-2"/>
    <n v="-791.57999999999811"/>
    <x v="0"/>
    <s v="Bolsa"/>
    <s v="Aguardando rentabilidade"/>
  </r>
  <r>
    <d v="2020-02-01T00:00:00"/>
    <x v="5"/>
    <x v="1"/>
    <x v="4"/>
    <s v="IMÓ-506"/>
    <n v="31362.12"/>
    <n v="35056.58"/>
    <n v="0.11780007218899752"/>
    <n v="3694.4600000000028"/>
    <x v="2"/>
    <s v="Imobiliário"/>
    <s v="Rendimento estável"/>
  </r>
  <r>
    <d v="2022-10-06T00:00:00"/>
    <x v="0"/>
    <x v="6"/>
    <x v="3"/>
    <s v="FUN-784"/>
    <n v="2493.27"/>
    <n v="2632.64"/>
    <n v="5.5898478704672939E-2"/>
    <n v="139.36999999999989"/>
    <x v="0"/>
    <s v="Investimento"/>
    <s v="Aguardando rentabilidade"/>
  </r>
  <r>
    <d v="2023-05-13T00:00:00"/>
    <x v="2"/>
    <x v="4"/>
    <x v="5"/>
    <s v="ETF-931"/>
    <n v="10916.12"/>
    <n v="12431.28"/>
    <n v="0.13880023304983818"/>
    <n v="1515.1599999999999"/>
    <x v="2"/>
    <s v="Bolsa"/>
    <s v="Rendimento estável"/>
  </r>
  <r>
    <d v="2022-08-21T00:00:00"/>
    <x v="0"/>
    <x v="10"/>
    <x v="5"/>
    <s v="ETF-579"/>
    <n v="22645.45"/>
    <n v="22337.47"/>
    <n v="-1.3600083018884568E-2"/>
    <n v="-307.97999999999956"/>
    <x v="0"/>
    <s v="Bolsa"/>
    <s v="Aguardando rentabilidade"/>
  </r>
  <r>
    <d v="2024-11-21T00:00:00"/>
    <x v="4"/>
    <x v="8"/>
    <x v="0"/>
    <s v="REN-964"/>
    <n v="6918.62"/>
    <n v="6707.6"/>
    <n v="-3.0500302083363379E-2"/>
    <n v="-211.01999999999953"/>
    <x v="0"/>
    <s v="Banco"/>
    <s v="Investimento de Longo Prazo"/>
  </r>
  <r>
    <d v="2022-07-15T00:00:00"/>
    <x v="0"/>
    <x v="2"/>
    <x v="0"/>
    <s v="REN-174"/>
    <n v="27960.16"/>
    <n v="26534.19"/>
    <n v="-5.1000065807921026E-2"/>
    <n v="-1425.9700000000012"/>
    <x v="0"/>
    <s v="Banco"/>
    <s v="Investimento de Longo Prazo"/>
  </r>
  <r>
    <d v="2020-05-17T00:00:00"/>
    <x v="5"/>
    <x v="4"/>
    <x v="2"/>
    <s v="CRI-172"/>
    <n v="25908.23"/>
    <n v="25905.64"/>
    <n v="-9.9968234032203111E-5"/>
    <n v="-2.5900000000001455"/>
    <x v="0"/>
    <s v="Cripto"/>
    <s v="Aguardando rentabilidade"/>
  </r>
  <r>
    <d v="2025-05-04T00:00:00"/>
    <x v="3"/>
    <x v="4"/>
    <x v="7"/>
    <s v="AÇÕ-571"/>
    <n v="36155.1"/>
    <n v="33316.92"/>
    <n v="-7.8500128612560893E-2"/>
    <n v="-2838.1800000000003"/>
    <x v="2"/>
    <s v="Mercado"/>
    <s v="Aguardando rentabilidade"/>
  </r>
  <r>
    <d v="2025-04-15T00:00:00"/>
    <x v="3"/>
    <x v="9"/>
    <x v="5"/>
    <s v="ETF-330"/>
    <n v="39693.35"/>
    <n v="40848.43"/>
    <n v="2.9100088553876198E-2"/>
    <n v="1155.0800000000017"/>
    <x v="0"/>
    <s v="Bolsa"/>
    <s v="Aguardando rentabilidad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5" cacheId="7" applyNumberFormats="0" applyBorderFormats="0" applyFontFormats="0" applyPatternFormats="0" applyAlignmentFormats="0" applyWidthHeightFormats="1" dataCaption="Valores" updatedVersion="4" minRefreshableVersion="3" useAutoFormatting="1" rowGrandTotals="0" itemPrintTitles="1" createdVersion="6" indent="0" outline="1" outlineData="1" multipleFieldFilters="0" chartFormat="7">
  <location ref="K7:L10" firstHeaderRow="1" firstDataRow="1" firstDataCol="1"/>
  <pivotFields count="12">
    <pivotField numFmtId="14" showAll="0"/>
    <pivotField showAll="0" defaultSubtotal="0">
      <items count="6">
        <item x="5"/>
        <item x="1"/>
        <item x="0"/>
        <item x="2"/>
        <item x="4"/>
        <item x="3"/>
      </items>
    </pivotField>
    <pivotField showAll="0" defaultSubtotal="0">
      <items count="24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5"/>
        <item x="9"/>
        <item x="4"/>
        <item x="7"/>
        <item x="2"/>
        <item x="10"/>
        <item x="3"/>
        <item x="6"/>
        <item x="8"/>
        <item x="11"/>
      </items>
    </pivotField>
    <pivotField axis="axisRow" showAll="0" measureFilter="1" sortType="descending">
      <items count="9">
        <item x="1"/>
        <item x="0"/>
        <item x="6"/>
        <item x="4"/>
        <item x="3"/>
        <item x="5"/>
        <item x="2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5" showAll="0"/>
    <pivotField dataField="1" numFmtId="165" showAll="0"/>
    <pivotField numFmtId="10" showAll="0"/>
    <pivotField numFmtId="165" showAll="0"/>
    <pivotField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3"/>
  </rowFields>
  <rowItems count="3">
    <i>
      <x v="2"/>
    </i>
    <i>
      <x v="3"/>
    </i>
    <i>
      <x v="6"/>
    </i>
  </rowItems>
  <colItems count="1">
    <i/>
  </colItems>
  <dataFields count="1">
    <dataField name="Soma de Valor Atual (R$)" fld="6" baseField="3" baseItem="0" numFmtId="164"/>
  </dataFields>
  <formats count="7">
    <format dxfId="10">
      <pivotArea outline="0" collapsedLevelsAreSubtotals="1" fieldPosition="0"/>
    </format>
    <format dxfId="9">
      <pivotArea field="3" type="button" dataOnly="0" labelOnly="1" outline="0" axis="axisRow" fieldPosition="0"/>
    </format>
    <format dxfId="8">
      <pivotArea dataOnly="0" labelOnly="1" outline="0" axis="axisValues" fieldPosition="0"/>
    </format>
    <format dxfId="7">
      <pivotArea collapsedLevelsAreSubtotals="1" fieldPosition="0">
        <references count="1">
          <reference field="3" count="0"/>
        </references>
      </pivotArea>
    </format>
    <format dxfId="6">
      <pivotArea dataOnly="0" labelOnly="1" fieldPosition="0">
        <references count="1">
          <reference field="3" count="0"/>
        </references>
      </pivotArea>
    </format>
    <format dxfId="5">
      <pivotArea dataOnly="0" labelOnly="1" grandRow="1" outline="0" fieldPosition="0"/>
    </format>
    <format dxfId="4">
      <pivotArea grandRow="1" outline="0" collapsedLevelsAreSubtotals="1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3" type="count" evalOrder="-1" id="21" iMeasureFld="0">
      <autoFilter ref="A1">
        <filterColumn colId="0">
          <top10 val="3" filterVal="3"/>
        </filterColumn>
      </autoFilter>
    </filter>
  </filters>
</pivotTableDefinition>
</file>

<file path=xl/pivotTables/pivotTable2.xml><?xml version="1.0" encoding="utf-8"?>
<pivotTableDefinition xmlns="http://schemas.openxmlformats.org/spreadsheetml/2006/main" name="Tabela dinâmica1" cacheId="7" applyNumberFormats="0" applyBorderFormats="0" applyFontFormats="0" applyPatternFormats="0" applyAlignmentFormats="0" applyWidthHeightFormats="1" dataCaption="Valores" updatedVersion="4" minRefreshableVersion="3" useAutoFormatting="1" rowGrandTotals="0" itemPrintTitles="1" createdVersion="6" indent="0" outline="1" outlineData="1" multipleFieldFilters="0" chartFormat="5">
  <location ref="A7:B15" firstHeaderRow="1" firstDataRow="1" firstDataCol="1"/>
  <pivotFields count="12">
    <pivotField numFmtId="14" showAll="0"/>
    <pivotField showAll="0" defaultSubtotal="0">
      <items count="6">
        <item x="5"/>
        <item x="1"/>
        <item x="0"/>
        <item x="2"/>
        <item x="4"/>
        <item x="3"/>
      </items>
    </pivotField>
    <pivotField showAll="0" defaultSubtotal="0">
      <items count="24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5"/>
        <item x="9"/>
        <item x="4"/>
        <item x="7"/>
        <item x="2"/>
        <item x="10"/>
        <item x="3"/>
        <item x="6"/>
        <item x="8"/>
        <item x="11"/>
      </items>
    </pivotField>
    <pivotField axis="axisRow" showAll="0">
      <items count="9">
        <item x="7"/>
        <item x="2"/>
        <item x="5"/>
        <item x="3"/>
        <item x="4"/>
        <item x="6"/>
        <item x="0"/>
        <item x="1"/>
        <item t="default"/>
      </items>
    </pivotField>
    <pivotField showAll="0"/>
    <pivotField numFmtId="165" showAll="0"/>
    <pivotField numFmtId="165" showAll="0"/>
    <pivotField dataField="1" numFmtId="10" showAll="0"/>
    <pivotField numFmtId="165" showAll="0"/>
    <pivotField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Items count="1">
    <i/>
  </colItems>
  <dataFields count="1">
    <dataField name="Média de Rentabilidade (%)" fld="7" subtotal="average" baseField="1" baseItem="0" numFmtId="10"/>
  </dataFields>
  <formats count="3">
    <format dxfId="13">
      <pivotArea collapsedLevelsAreSubtotals="1" fieldPosition="0">
        <references count="1">
          <reference field="3" count="0"/>
        </references>
      </pivotArea>
    </format>
    <format dxfId="12">
      <pivotArea outline="0" collapsedLevelsAreSubtotals="1" fieldPosition="0"/>
    </format>
    <format dxfId="11">
      <pivotArea dataOnly="0" labelOnly="1" outline="0" axis="axisValues" fieldPosition="0"/>
    </format>
  </format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2" cacheId="7" applyNumberFormats="0" applyBorderFormats="0" applyFontFormats="0" applyPatternFormats="0" applyAlignmentFormats="0" applyWidthHeightFormats="1" dataCaption="Valores" updatedVersion="4" minRefreshableVersion="3" useAutoFormatting="1" rowGrandTotals="0" itemPrintTitles="1" createdVersion="6" indent="0" outline="1" outlineData="1" multipleFieldFilters="0" chartFormat="8" fieldListSortAscending="1">
  <location ref="N7:R20" firstHeaderRow="1" firstDataRow="2" firstDataCol="1"/>
  <pivotFields count="12">
    <pivotField numFmtId="14" showAll="0"/>
    <pivotField showAll="0" defaultSubtotal="0">
      <items count="6">
        <item x="5"/>
        <item x="1"/>
        <item x="0"/>
        <item x="2"/>
        <item x="4"/>
        <item x="3"/>
      </items>
    </pivotField>
    <pivotField axis="axisRow" showAll="0" sortType="ascending" defaultSubtotal="0">
      <items count="24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5"/>
        <item x="9"/>
        <item x="4"/>
        <item x="7"/>
        <item x="2"/>
        <item x="10"/>
        <item x="3"/>
        <item x="6"/>
        <item x="8"/>
        <item x="11"/>
      </items>
    </pivotField>
    <pivotField showAll="0">
      <items count="9">
        <item x="7"/>
        <item x="2"/>
        <item x="5"/>
        <item x="3"/>
        <item x="4"/>
        <item x="6"/>
        <item x="0"/>
        <item x="1"/>
        <item t="default"/>
      </items>
    </pivotField>
    <pivotField showAll="0"/>
    <pivotField numFmtId="165" showAll="0"/>
    <pivotField numFmtId="165" showAll="0"/>
    <pivotField dataField="1" numFmtId="10" showAll="0"/>
    <pivotField numFmtId="165" showAll="0"/>
    <pivotField axis="axisCol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2"/>
  </rowFields>
  <rowItems count="12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Média de Rentabilidade (%)" fld="7" subtotal="average" baseField="1" baseItem="0" numFmtId="10"/>
  </dataFields>
  <formats count="4"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field="2" type="button" dataOnly="0" labelOnly="1" outline="0" axis="axisRow" fieldPosition="0"/>
    </format>
    <format dxfId="14">
      <pivotArea dataOnly="0" labelOnly="1" grandRow="1" outline="0" fieldPosition="0"/>
    </format>
  </formats>
  <chartFormats count="3"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4" cacheId="7" applyNumberFormats="0" applyBorderFormats="0" applyFontFormats="0" applyPatternFormats="0" applyAlignmentFormats="0" applyWidthHeightFormats="1" dataCaption="Valores" updatedVersion="4" minRefreshableVersion="3" useAutoFormatting="1" rowGrandTotals="0" itemPrintTitles="1" createdVersion="6" indent="0" outline="1" outlineData="1" multipleFieldFilters="0" chartFormat="4">
  <location ref="H7:I10" firstHeaderRow="1" firstDataRow="1" firstDataCol="1"/>
  <pivotFields count="12">
    <pivotField numFmtId="14" showAll="0"/>
    <pivotField showAll="0" defaultSubtotal="0">
      <items count="6">
        <item x="5"/>
        <item x="1"/>
        <item x="0"/>
        <item x="2"/>
        <item x="4"/>
        <item x="3"/>
      </items>
    </pivotField>
    <pivotField showAll="0" defaultSubtotal="0">
      <items count="24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5"/>
        <item x="9"/>
        <item x="4"/>
        <item x="7"/>
        <item x="2"/>
        <item x="10"/>
        <item x="3"/>
        <item x="6"/>
        <item x="8"/>
        <item x="11"/>
      </items>
    </pivotField>
    <pivotField showAll="0">
      <items count="9">
        <item x="7"/>
        <item x="2"/>
        <item x="5"/>
        <item x="3"/>
        <item x="4"/>
        <item x="6"/>
        <item x="0"/>
        <item x="1"/>
        <item t="default"/>
      </items>
    </pivotField>
    <pivotField showAll="0"/>
    <pivotField numFmtId="165" showAll="0"/>
    <pivotField numFmtId="165" showAll="0"/>
    <pivotField numFmtId="10" showAll="0"/>
    <pivotField numFmtId="165" showAll="0"/>
    <pivotField axis="axisRow" dataFiel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9"/>
  </rowFields>
  <rowItems count="3">
    <i>
      <x/>
    </i>
    <i>
      <x v="1"/>
    </i>
    <i>
      <x v="2"/>
    </i>
  </rowItems>
  <colItems count="1">
    <i/>
  </colItems>
  <dataFields count="1">
    <dataField name="Contar de Situação" fld="9" subtotal="count" baseField="0" baseItem="0"/>
  </dataFields>
  <formats count="3">
    <format dxfId="20">
      <pivotArea collapsedLevelsAreSubtotals="1" fieldPosition="0">
        <references count="1">
          <reference field="9" count="1">
            <x v="0"/>
          </reference>
        </references>
      </pivotArea>
    </format>
    <format dxfId="19">
      <pivotArea outline="0" collapsedLevelsAreSubtotals="1" fieldPosition="0"/>
    </format>
    <format dxfId="18">
      <pivotArea dataOnly="0" labelOnly="1" outline="0" axis="axisValues" fieldPosition="0"/>
    </format>
  </formats>
  <chartFormats count="4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dinâmica3" cacheId="7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6" indent="0" outline="1" outlineData="1" multipleFieldFilters="0" chartFormat="9">
  <location ref="D7:F15" firstHeaderRow="0" firstDataRow="1" firstDataCol="1"/>
  <pivotFields count="12">
    <pivotField numFmtId="14" showAll="0"/>
    <pivotField showAll="0" defaultSubtotal="0">
      <items count="6">
        <item x="5"/>
        <item x="1"/>
        <item x="0"/>
        <item x="2"/>
        <item x="4"/>
        <item x="3"/>
      </items>
    </pivotField>
    <pivotField showAll="0" defaultSubtotal="0">
      <items count="24">
        <item m="1" x="16"/>
        <item m="1" x="13"/>
        <item m="1" x="17"/>
        <item m="1" x="22"/>
        <item m="1" x="12"/>
        <item m="1" x="14"/>
        <item m="1" x="15"/>
        <item m="1" x="18"/>
        <item m="1" x="19"/>
        <item m="1" x="20"/>
        <item m="1" x="21"/>
        <item m="1" x="23"/>
        <item x="0"/>
        <item x="1"/>
        <item x="5"/>
        <item x="9"/>
        <item x="4"/>
        <item x="7"/>
        <item x="2"/>
        <item x="10"/>
        <item x="3"/>
        <item x="6"/>
        <item x="8"/>
        <item x="11"/>
      </items>
    </pivotField>
    <pivotField axis="axisRow" showAll="0">
      <items count="9">
        <item x="7"/>
        <item x="2"/>
        <item x="5"/>
        <item x="3"/>
        <item x="4"/>
        <item x="6"/>
        <item x="0"/>
        <item x="1"/>
        <item t="default"/>
      </items>
    </pivotField>
    <pivotField showAll="0"/>
    <pivotField dataField="1" numFmtId="165" showAll="0"/>
    <pivotField dataField="1" numFmtId="165" showAll="0"/>
    <pivotField numFmtId="10" showAll="0"/>
    <pivotField numFmtId="165" showAll="0"/>
    <pivotField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dataFields count="2">
    <dataField name="Soma de Valor Investido (R$)" fld="5" baseField="0" baseItem="0" numFmtId="164"/>
    <dataField name="Soma de Valor Atual (R$)" fld="6" baseField="0" baseItem="0" numFmtId="164"/>
  </dataFields>
  <formats count="3">
    <format dxfId="23">
      <pivotArea collapsedLevelsAreSubtotals="1" fieldPosition="0">
        <references count="1">
          <reference field="3" count="0"/>
        </references>
      </pivotArea>
    </format>
    <format dxfId="22">
      <pivotArea dataOnly="0" labelOnly="1" outline="0" axis="axisValues" fieldPosition="0"/>
    </format>
    <format dxfId="21">
      <pivotArea outline="0" collapsedLevelsAreSubtotals="1" fieldPosition="0"/>
    </format>
  </formats>
  <chartFormats count="4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1"/>
          </reference>
          <reference field="3" count="1" selected="0">
            <x v="7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ituação" sourceName="Situação">
  <pivotTables>
    <pivotTable tabId="8" name="Tabela dinâmica4"/>
    <pivotTable tabId="8" name="Tabela dinâmica1"/>
    <pivotTable tabId="8" name="Tabela dinâmica2"/>
    <pivotTable tabId="8" name="Tabela dinâmica3"/>
    <pivotTable tabId="8" name="Tabela dinâmica5"/>
  </pivotTables>
  <data>
    <tabular pivotCacheId="1">
      <items count="3">
        <i x="0" s="1"/>
        <i x="2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no" sourceName="Ano">
  <pivotTables>
    <pivotTable tabId="8" name="Tabela dinâmica2"/>
    <pivotTable tabId="8" name="Tabela dinâmica1"/>
    <pivotTable tabId="8" name="Tabela dinâmica3"/>
    <pivotTable tabId="8" name="Tabela dinâmica4"/>
    <pivotTable tabId="8" name="Tabela dinâmica5"/>
  </pivotTables>
  <data>
    <tabular pivotCacheId="1">
      <items count="6">
        <i x="5" s="1"/>
        <i x="1" s="1"/>
        <i x="0" s="1"/>
        <i x="2" s="1"/>
        <i x="4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8" name="Tabela dinâmica2"/>
    <pivotTable tabId="8" name="Tabela dinâmica1"/>
    <pivotTable tabId="8" name="Tabela dinâmica3"/>
    <pivotTable tabId="8" name="Tabela dinâmica4"/>
    <pivotTable tabId="8" name="Tabela dinâmica5"/>
  </pivotTables>
  <data>
    <tabular pivotCacheId="1" showMissing="0" crossFilter="showItemsWithNoData">
      <items count="24">
        <i x="0" s="1"/>
        <i x="1" s="1"/>
        <i x="5" s="1"/>
        <i x="9" s="1"/>
        <i x="4" s="1"/>
        <i x="7" s="1"/>
        <i x="2" s="1"/>
        <i x="10" s="1"/>
        <i x="3" s="1"/>
        <i x="6" s="1"/>
        <i x="8" s="1"/>
        <i x="11" s="1"/>
        <i x="16" s="1" nd="1"/>
        <i x="13" s="1" nd="1"/>
        <i x="17" s="1" nd="1"/>
        <i x="22" s="1" nd="1"/>
        <i x="12" s="1" nd="1"/>
        <i x="14" s="1" nd="1"/>
        <i x="15" s="1" nd="1"/>
        <i x="18" s="1" nd="1"/>
        <i x="19" s="1" nd="1"/>
        <i x="20" s="1" nd="1"/>
        <i x="21" s="1" nd="1"/>
        <i x="23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ipo_de_Investimento" sourceName="Tipo de Investimento">
  <pivotTables>
    <pivotTable tabId="8" name="Tabela dinâmica1"/>
    <pivotTable tabId="8" name="Tabela dinâmica2"/>
    <pivotTable tabId="8" name="Tabela dinâmica3"/>
    <pivotTable tabId="8" name="Tabela dinâmica4"/>
  </pivotTables>
  <data>
    <tabular pivotCacheId="1" customListSort="0">
      <items count="8">
        <i x="7" s="1"/>
        <i x="2" s="1"/>
        <i x="5" s="1"/>
        <i x="3" s="1"/>
        <i x="4" s="1"/>
        <i x="6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ituação" cache="SegmentaçãodeDados_Situação" caption="Situação" style="Estilo de Segmentação de Dados 1" lockedPosition="1" rowHeight="241300"/>
  <slicer name="Ano" cache="SegmentaçãodeDados_Ano" caption="Ano" style="Estilo de Segmentação de Dados 1" lockedPosition="1" rowHeight="241300"/>
  <slicer name="Mês" cache="SegmentaçãodeDados_Mês" caption="Mês" columnCount="2" style="Estilo de Segmentação de Dados 1" lockedPosition="1" rowHeight="241300"/>
  <slicer name="Tipo de Investimento" cache="SegmentaçãodeDados_Tipo_de_Investimento" caption="Tipo de Investimento" style="Estilo de Segmentação de Dados 1" lockedPosition="1" rowHeight="241300"/>
</slicers>
</file>

<file path=xl/tables/table1.xml><?xml version="1.0" encoding="utf-8"?>
<table xmlns="http://schemas.openxmlformats.org/spreadsheetml/2006/main" id="1" name="Tabela1" displayName="Tabela1" ref="A1:L5001" totalsRowShown="0" headerRowDxfId="40" dataDxfId="39" tableBorderDxfId="38">
  <autoFilter ref="A1:L5001"/>
  <tableColumns count="12">
    <tableColumn id="1" name="Data" dataDxfId="37"/>
    <tableColumn id="11" name="Ano" dataDxfId="36">
      <calculatedColumnFormula>YEAR(A2)</calculatedColumnFormula>
    </tableColumn>
    <tableColumn id="13" name="Mês" dataDxfId="35">
      <calculatedColumnFormula>PROPER(TEXT(A2,"mmmm"))</calculatedColumnFormula>
    </tableColumn>
    <tableColumn id="2" name="Tipo de Investimento" dataDxfId="34"/>
    <tableColumn id="3" name="Nome do Ativo" dataDxfId="33"/>
    <tableColumn id="4" name="Valor Investido (R$)" dataDxfId="32" dataCellStyle="Moeda"/>
    <tableColumn id="5" name="Valor Atual (R$)" dataDxfId="31"/>
    <tableColumn id="6" name="Rentabilidade (%)" dataDxfId="30">
      <calculatedColumnFormula>(G2-F2)/F2</calculatedColumnFormula>
    </tableColumn>
    <tableColumn id="7" name="Lucro/Prejuízo (R$)" dataDxfId="29">
      <calculatedColumnFormula>G2-F2</calculatedColumnFormula>
    </tableColumn>
    <tableColumn id="8" name="Situação" dataDxfId="28">
      <calculatedColumnFormula>IF(AND(OR($D2="Ações",$D2="Criptomoedas",$D2="ETFs",$D2="Fundos",$D2="Imóveis"),$H2&lt;=-10%),"Resgatado",
IF(AND(OR($D2="Ações",$D2="Criptomoedas",$D2="ETFs",$D2="Fundos",$D2="Imóveis"),$H2&lt;=-5%),"Pendente",
IF(AND(OR($D2="Ações",$D2="Criptomoedas",$D2="ETFs",$D2="Fundos",$D2="Imóveis"),$H2&lt;=-3%),"Ativo",
IF(AND(OR($D2="Ações",$D2="Criptomoedas",$D2="ETFs",$D2="Fundos",$D2="Imóveis"),$H2&lt;=7%),"Ativo",
IF(AND(OR($D2="Ações",$D2="Criptomoedas",$D2="ETFs",$D2="Fundos",$D2="Imóveis"),$H2&lt;=15%),"Pendente",
IF(AND(OR($D2="Ações",$D2="Criptomoedas",$D2="ETFs",$D2="Fundos",$D2="Imóveis"),$H2&lt;=20%),"Resgatado",
IF(AND(OR($D2="Poupança",$D2="Renda Fixa",$D2="Tesouro Direto"),$H2&lt;=7%),"Ativo",
IF(AND(OR($D2="Poupança",$D2="Renda Fixa",$D2="Tesouro Direto"),$H2&lt;=15%),"Pendente",
IF(AND(OR($D2="Poupança",$D2="Renda Fixa",$D2="Tesouro Direto"),$H2&lt;=20%),"Resgatado","")))))))))</calculatedColumnFormula>
    </tableColumn>
    <tableColumn id="9" name="Categoria" dataDxfId="27"/>
    <tableColumn id="10" name="Observações" dataDxfId="26">
      <calculatedColumnFormula>IF(AND(OR($D2="Ações",$D2="Criptomoedas",$D2="ETFs",$D2="Fundos",$D2="Imóveis"),$H2&lt;=-10%),"Resgate realizado",
IF(AND(OR($D2="Ações",$D2="Criptomoedas",$D2="ETFs",$D2="Fundos",$D2="Imóveis"),$H2&lt;=-5%),"Aguardando rentabilidade",
IF(AND(OR($D2="Ações",$D2="Criptomoedas",$D2="ETFs",$D2="Fundos",$D2="Imóveis"),$H2&lt;=-3%),"Aguardando rentabilidade",
IF(AND(OR($D2="Ações",$D2="Criptomoedas",$D2="ETFs",$D2="Fundos",$D2="Imóveis"),$H2&lt;=7%),"Aguardando rentabilidade",
IF(AND(OR($D2="Ações",$D2="Criptomoedas",$D2="ETFs",$D2="Fundos",$D2="Imóveis"),$H2&lt;=15%),"Rendimento estável",
IF(AND(OR($D2="Ações",$D2="Criptomoedas",$D2="ETFs",$D2="Fundos",$D2="Imóveis"),$H2&lt;=20%),"Aplicação de Curto Prazo",
IF(AND(OR($D2="Poupança",$D2="Renda Fixa",$D2="Tesouro Direto"),$H2&lt;=7%),"Investimento de Longo Prazo",
IF(AND(OR($D2="Poupança",$D2="Renda Fixa",$D2="Tesouro Direto"),$H2&lt;=15%),"Rendimento estável",
IF(AND(OR($D2="Poupança",$D2="Renda Fixa",$D2="Tesouro Direto"),$H2&lt;=20%),"Dividendos Recebidos","")))))))))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F5001"/>
  <sheetViews>
    <sheetView showGridLines="0" zoomScale="80" zoomScaleNormal="80" workbookViewId="0">
      <selection activeCell="O25" sqref="O25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4.42578125" bestFit="1" customWidth="1"/>
    <col min="4" max="4" width="18.7109375" bestFit="1" customWidth="1"/>
    <col min="5" max="5" width="15" bestFit="1" customWidth="1"/>
    <col min="6" max="6" width="12.8554687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7</v>
      </c>
    </row>
    <row r="2" spans="1:6" x14ac:dyDescent="0.25">
      <c r="A2" t="s">
        <v>9</v>
      </c>
      <c r="B2" t="s">
        <v>1923</v>
      </c>
      <c r="C2" t="s">
        <v>1931</v>
      </c>
      <c r="D2" t="s">
        <v>5537</v>
      </c>
      <c r="E2" t="s">
        <v>10535</v>
      </c>
      <c r="F2" t="s">
        <v>15532</v>
      </c>
    </row>
    <row r="3" spans="1:6" x14ac:dyDescent="0.25">
      <c r="A3" t="s">
        <v>10</v>
      </c>
      <c r="B3" t="s">
        <v>1924</v>
      </c>
      <c r="C3" t="s">
        <v>1932</v>
      </c>
      <c r="D3" t="s">
        <v>5538</v>
      </c>
      <c r="E3" t="s">
        <v>10536</v>
      </c>
      <c r="F3" t="s">
        <v>15533</v>
      </c>
    </row>
    <row r="4" spans="1:6" x14ac:dyDescent="0.25">
      <c r="A4" t="s">
        <v>11</v>
      </c>
      <c r="B4" t="s">
        <v>1925</v>
      </c>
      <c r="C4" t="s">
        <v>1933</v>
      </c>
      <c r="D4" t="s">
        <v>5539</v>
      </c>
      <c r="E4" t="s">
        <v>10537</v>
      </c>
      <c r="F4" t="s">
        <v>15534</v>
      </c>
    </row>
    <row r="5" spans="1:6" x14ac:dyDescent="0.25">
      <c r="A5" t="s">
        <v>12</v>
      </c>
      <c r="B5" t="s">
        <v>1923</v>
      </c>
      <c r="C5" t="s">
        <v>1934</v>
      </c>
      <c r="D5" t="s">
        <v>5540</v>
      </c>
      <c r="E5" t="s">
        <v>10538</v>
      </c>
      <c r="F5" t="s">
        <v>15532</v>
      </c>
    </row>
    <row r="6" spans="1:6" x14ac:dyDescent="0.25">
      <c r="A6" t="s">
        <v>13</v>
      </c>
      <c r="B6" t="s">
        <v>1924</v>
      </c>
      <c r="C6" t="s">
        <v>1935</v>
      </c>
      <c r="D6" t="s">
        <v>5541</v>
      </c>
      <c r="E6" t="s">
        <v>10539</v>
      </c>
      <c r="F6" t="s">
        <v>15533</v>
      </c>
    </row>
    <row r="7" spans="1:6" x14ac:dyDescent="0.25">
      <c r="A7" t="s">
        <v>14</v>
      </c>
      <c r="B7" t="s">
        <v>1925</v>
      </c>
      <c r="C7" t="s">
        <v>1936</v>
      </c>
      <c r="D7" t="s">
        <v>5542</v>
      </c>
      <c r="E7" t="s">
        <v>10540</v>
      </c>
      <c r="F7" t="s">
        <v>15534</v>
      </c>
    </row>
    <row r="8" spans="1:6" x14ac:dyDescent="0.25">
      <c r="A8" t="s">
        <v>15</v>
      </c>
      <c r="B8" t="s">
        <v>1925</v>
      </c>
      <c r="C8" t="s">
        <v>1937</v>
      </c>
      <c r="D8" t="s">
        <v>5543</v>
      </c>
      <c r="E8" t="s">
        <v>10541</v>
      </c>
      <c r="F8" t="s">
        <v>15534</v>
      </c>
    </row>
    <row r="9" spans="1:6" x14ac:dyDescent="0.25">
      <c r="A9" t="s">
        <v>16</v>
      </c>
      <c r="B9" t="s">
        <v>1926</v>
      </c>
      <c r="C9" t="s">
        <v>1938</v>
      </c>
      <c r="D9" t="s">
        <v>5544</v>
      </c>
      <c r="E9" t="s">
        <v>10542</v>
      </c>
      <c r="F9" t="s">
        <v>15535</v>
      </c>
    </row>
    <row r="10" spans="1:6" x14ac:dyDescent="0.25">
      <c r="A10" t="s">
        <v>17</v>
      </c>
      <c r="B10" t="s">
        <v>1927</v>
      </c>
      <c r="C10" t="s">
        <v>1939</v>
      </c>
      <c r="D10" t="s">
        <v>5545</v>
      </c>
      <c r="E10" t="s">
        <v>10543</v>
      </c>
      <c r="F10" t="s">
        <v>15536</v>
      </c>
    </row>
    <row r="11" spans="1:6" x14ac:dyDescent="0.25">
      <c r="A11" t="s">
        <v>18</v>
      </c>
      <c r="B11" t="s">
        <v>1927</v>
      </c>
      <c r="C11" t="s">
        <v>1940</v>
      </c>
      <c r="D11" t="s">
        <v>5546</v>
      </c>
      <c r="E11" t="s">
        <v>10544</v>
      </c>
      <c r="F11" t="s">
        <v>15536</v>
      </c>
    </row>
    <row r="12" spans="1:6" x14ac:dyDescent="0.25">
      <c r="A12" t="s">
        <v>19</v>
      </c>
      <c r="B12" t="s">
        <v>1923</v>
      </c>
      <c r="C12" t="s">
        <v>1941</v>
      </c>
      <c r="D12" t="s">
        <v>5547</v>
      </c>
      <c r="E12" t="s">
        <v>10545</v>
      </c>
      <c r="F12" t="s">
        <v>15532</v>
      </c>
    </row>
    <row r="13" spans="1:6" x14ac:dyDescent="0.25">
      <c r="A13" t="s">
        <v>20</v>
      </c>
      <c r="B13" t="s">
        <v>1926</v>
      </c>
      <c r="C13" t="s">
        <v>1942</v>
      </c>
      <c r="D13" t="s">
        <v>5548</v>
      </c>
      <c r="E13" t="s">
        <v>10546</v>
      </c>
      <c r="F13" t="s">
        <v>15535</v>
      </c>
    </row>
    <row r="14" spans="1:6" x14ac:dyDescent="0.25">
      <c r="A14" t="s">
        <v>21</v>
      </c>
      <c r="B14" t="s">
        <v>1928</v>
      </c>
      <c r="C14" t="s">
        <v>1943</v>
      </c>
      <c r="D14" t="s">
        <v>5549</v>
      </c>
      <c r="E14" t="s">
        <v>10547</v>
      </c>
      <c r="F14" t="s">
        <v>15537</v>
      </c>
    </row>
    <row r="15" spans="1:6" x14ac:dyDescent="0.25">
      <c r="A15" t="s">
        <v>22</v>
      </c>
      <c r="B15" t="s">
        <v>1924</v>
      </c>
      <c r="C15" t="s">
        <v>1944</v>
      </c>
      <c r="D15" t="s">
        <v>5550</v>
      </c>
      <c r="E15" t="s">
        <v>10548</v>
      </c>
      <c r="F15" t="s">
        <v>15533</v>
      </c>
    </row>
    <row r="16" spans="1:6" x14ac:dyDescent="0.25">
      <c r="A16" t="s">
        <v>23</v>
      </c>
      <c r="B16" t="s">
        <v>1925</v>
      </c>
      <c r="C16" t="s">
        <v>1945</v>
      </c>
      <c r="D16" t="s">
        <v>5551</v>
      </c>
      <c r="E16" t="s">
        <v>10549</v>
      </c>
      <c r="F16" t="s">
        <v>15534</v>
      </c>
    </row>
    <row r="17" spans="1:6" x14ac:dyDescent="0.25">
      <c r="A17" t="s">
        <v>24</v>
      </c>
      <c r="B17" t="s">
        <v>1923</v>
      </c>
      <c r="C17" t="s">
        <v>1946</v>
      </c>
      <c r="D17" t="s">
        <v>5552</v>
      </c>
      <c r="E17" t="s">
        <v>10550</v>
      </c>
      <c r="F17" t="s">
        <v>15532</v>
      </c>
    </row>
    <row r="18" spans="1:6" x14ac:dyDescent="0.25">
      <c r="A18" t="s">
        <v>25</v>
      </c>
      <c r="B18" t="s">
        <v>1928</v>
      </c>
      <c r="C18" t="s">
        <v>1947</v>
      </c>
      <c r="D18" t="s">
        <v>5553</v>
      </c>
      <c r="E18" t="s">
        <v>10551</v>
      </c>
      <c r="F18" t="s">
        <v>15537</v>
      </c>
    </row>
    <row r="19" spans="1:6" x14ac:dyDescent="0.25">
      <c r="A19" t="s">
        <v>26</v>
      </c>
      <c r="B19" t="s">
        <v>1923</v>
      </c>
      <c r="C19" t="s">
        <v>1948</v>
      </c>
      <c r="D19" t="s">
        <v>5554</v>
      </c>
      <c r="E19" t="s">
        <v>10552</v>
      </c>
      <c r="F19" t="s">
        <v>15532</v>
      </c>
    </row>
    <row r="20" spans="1:6" x14ac:dyDescent="0.25">
      <c r="A20" t="s">
        <v>27</v>
      </c>
      <c r="B20" t="s">
        <v>1925</v>
      </c>
      <c r="C20" t="s">
        <v>1949</v>
      </c>
      <c r="D20" t="s">
        <v>5555</v>
      </c>
      <c r="E20" t="s">
        <v>10553</v>
      </c>
      <c r="F20" t="s">
        <v>15534</v>
      </c>
    </row>
    <row r="21" spans="1:6" x14ac:dyDescent="0.25">
      <c r="A21" t="s">
        <v>28</v>
      </c>
      <c r="B21" t="s">
        <v>1927</v>
      </c>
      <c r="C21" t="s">
        <v>1950</v>
      </c>
      <c r="D21" t="s">
        <v>5556</v>
      </c>
      <c r="E21" t="s">
        <v>10554</v>
      </c>
      <c r="F21" t="s">
        <v>15536</v>
      </c>
    </row>
    <row r="22" spans="1:6" x14ac:dyDescent="0.25">
      <c r="A22" t="s">
        <v>29</v>
      </c>
      <c r="B22" t="s">
        <v>1929</v>
      </c>
      <c r="C22" t="s">
        <v>1951</v>
      </c>
      <c r="D22" t="s">
        <v>5557</v>
      </c>
      <c r="E22" t="s">
        <v>10555</v>
      </c>
      <c r="F22" t="s">
        <v>15532</v>
      </c>
    </row>
    <row r="23" spans="1:6" x14ac:dyDescent="0.25">
      <c r="A23" t="s">
        <v>30</v>
      </c>
      <c r="B23" t="s">
        <v>1929</v>
      </c>
      <c r="C23" t="s">
        <v>1952</v>
      </c>
      <c r="D23" t="s">
        <v>5558</v>
      </c>
      <c r="E23" t="s">
        <v>10556</v>
      </c>
      <c r="F23" t="s">
        <v>15532</v>
      </c>
    </row>
    <row r="24" spans="1:6" x14ac:dyDescent="0.25">
      <c r="A24" t="s">
        <v>31</v>
      </c>
      <c r="B24" t="s">
        <v>1930</v>
      </c>
      <c r="C24" t="s">
        <v>1953</v>
      </c>
      <c r="D24" t="s">
        <v>5559</v>
      </c>
      <c r="E24" t="s">
        <v>10557</v>
      </c>
      <c r="F24" t="s">
        <v>15538</v>
      </c>
    </row>
    <row r="25" spans="1:6" x14ac:dyDescent="0.25">
      <c r="A25" t="s">
        <v>32</v>
      </c>
      <c r="B25" t="s">
        <v>1928</v>
      </c>
      <c r="C25" t="s">
        <v>1954</v>
      </c>
      <c r="D25" t="s">
        <v>5560</v>
      </c>
      <c r="E25" t="s">
        <v>10558</v>
      </c>
      <c r="F25" t="s">
        <v>15537</v>
      </c>
    </row>
    <row r="26" spans="1:6" x14ac:dyDescent="0.25">
      <c r="A26" t="s">
        <v>33</v>
      </c>
      <c r="B26" t="s">
        <v>1928</v>
      </c>
      <c r="C26" t="s">
        <v>1955</v>
      </c>
      <c r="D26" t="s">
        <v>5561</v>
      </c>
      <c r="E26" t="s">
        <v>10559</v>
      </c>
      <c r="F26" t="s">
        <v>15537</v>
      </c>
    </row>
    <row r="27" spans="1:6" x14ac:dyDescent="0.25">
      <c r="A27" t="s">
        <v>34</v>
      </c>
      <c r="B27" t="s">
        <v>1925</v>
      </c>
      <c r="C27" t="s">
        <v>1956</v>
      </c>
      <c r="D27" t="s">
        <v>5562</v>
      </c>
      <c r="E27" t="s">
        <v>10560</v>
      </c>
      <c r="F27" t="s">
        <v>15534</v>
      </c>
    </row>
    <row r="28" spans="1:6" x14ac:dyDescent="0.25">
      <c r="A28" t="s">
        <v>35</v>
      </c>
      <c r="B28" t="s">
        <v>1926</v>
      </c>
      <c r="C28" t="s">
        <v>1957</v>
      </c>
      <c r="D28" t="s">
        <v>5563</v>
      </c>
      <c r="E28" t="s">
        <v>10561</v>
      </c>
      <c r="F28" t="s">
        <v>15535</v>
      </c>
    </row>
    <row r="29" spans="1:6" x14ac:dyDescent="0.25">
      <c r="A29" t="s">
        <v>36</v>
      </c>
      <c r="B29" t="s">
        <v>1924</v>
      </c>
      <c r="C29" t="s">
        <v>1958</v>
      </c>
      <c r="D29" t="s">
        <v>5564</v>
      </c>
      <c r="E29" t="s">
        <v>10562</v>
      </c>
      <c r="F29" t="s">
        <v>15533</v>
      </c>
    </row>
    <row r="30" spans="1:6" x14ac:dyDescent="0.25">
      <c r="A30" t="s">
        <v>37</v>
      </c>
      <c r="B30" t="s">
        <v>1928</v>
      </c>
      <c r="C30" t="s">
        <v>1959</v>
      </c>
      <c r="D30" t="s">
        <v>5565</v>
      </c>
      <c r="E30" t="s">
        <v>10563</v>
      </c>
      <c r="F30" t="s">
        <v>15537</v>
      </c>
    </row>
    <row r="31" spans="1:6" x14ac:dyDescent="0.25">
      <c r="A31" t="s">
        <v>38</v>
      </c>
      <c r="B31" t="s">
        <v>1924</v>
      </c>
      <c r="C31" t="s">
        <v>1960</v>
      </c>
      <c r="D31" t="s">
        <v>5566</v>
      </c>
      <c r="E31" t="s">
        <v>10564</v>
      </c>
      <c r="F31" t="s">
        <v>15533</v>
      </c>
    </row>
    <row r="32" spans="1:6" x14ac:dyDescent="0.25">
      <c r="A32" t="s">
        <v>39</v>
      </c>
      <c r="B32" t="s">
        <v>1924</v>
      </c>
      <c r="C32" t="s">
        <v>1961</v>
      </c>
      <c r="D32" t="s">
        <v>5567</v>
      </c>
      <c r="E32" t="s">
        <v>10565</v>
      </c>
      <c r="F32" t="s">
        <v>15533</v>
      </c>
    </row>
    <row r="33" spans="1:6" x14ac:dyDescent="0.25">
      <c r="A33" t="s">
        <v>40</v>
      </c>
      <c r="B33" t="s">
        <v>1923</v>
      </c>
      <c r="C33" t="s">
        <v>1962</v>
      </c>
      <c r="D33" t="s">
        <v>5568</v>
      </c>
      <c r="E33" t="s">
        <v>10566</v>
      </c>
      <c r="F33" t="s">
        <v>15532</v>
      </c>
    </row>
    <row r="34" spans="1:6" x14ac:dyDescent="0.25">
      <c r="A34" t="s">
        <v>41</v>
      </c>
      <c r="B34" t="s">
        <v>1924</v>
      </c>
      <c r="C34" t="s">
        <v>1963</v>
      </c>
      <c r="D34" t="s">
        <v>5569</v>
      </c>
      <c r="E34" t="s">
        <v>10567</v>
      </c>
      <c r="F34" t="s">
        <v>15533</v>
      </c>
    </row>
    <row r="35" spans="1:6" x14ac:dyDescent="0.25">
      <c r="A35" t="s">
        <v>42</v>
      </c>
      <c r="B35" t="s">
        <v>1930</v>
      </c>
      <c r="C35" t="s">
        <v>1964</v>
      </c>
      <c r="D35" t="s">
        <v>5570</v>
      </c>
      <c r="E35" t="s">
        <v>10568</v>
      </c>
      <c r="F35" t="s">
        <v>15538</v>
      </c>
    </row>
    <row r="36" spans="1:6" x14ac:dyDescent="0.25">
      <c r="A36" t="s">
        <v>43</v>
      </c>
      <c r="B36" t="s">
        <v>1928</v>
      </c>
      <c r="C36" t="s">
        <v>1965</v>
      </c>
      <c r="D36" t="s">
        <v>5571</v>
      </c>
      <c r="E36" t="s">
        <v>10569</v>
      </c>
      <c r="F36" t="s">
        <v>15537</v>
      </c>
    </row>
    <row r="37" spans="1:6" x14ac:dyDescent="0.25">
      <c r="A37" t="s">
        <v>44</v>
      </c>
      <c r="B37" t="s">
        <v>1924</v>
      </c>
      <c r="C37" t="s">
        <v>1966</v>
      </c>
      <c r="D37" t="s">
        <v>5572</v>
      </c>
      <c r="E37" t="s">
        <v>10570</v>
      </c>
      <c r="F37" t="s">
        <v>15533</v>
      </c>
    </row>
    <row r="38" spans="1:6" x14ac:dyDescent="0.25">
      <c r="A38" t="s">
        <v>45</v>
      </c>
      <c r="B38" t="s">
        <v>1930</v>
      </c>
      <c r="C38" t="s">
        <v>1967</v>
      </c>
      <c r="D38" t="s">
        <v>5573</v>
      </c>
      <c r="E38" t="s">
        <v>10571</v>
      </c>
      <c r="F38" t="s">
        <v>15538</v>
      </c>
    </row>
    <row r="39" spans="1:6" x14ac:dyDescent="0.25">
      <c r="A39" t="s">
        <v>46</v>
      </c>
      <c r="B39" t="s">
        <v>1926</v>
      </c>
      <c r="C39" t="s">
        <v>1968</v>
      </c>
      <c r="D39" t="s">
        <v>5574</v>
      </c>
      <c r="E39" t="s">
        <v>10572</v>
      </c>
      <c r="F39" t="s">
        <v>15535</v>
      </c>
    </row>
    <row r="40" spans="1:6" x14ac:dyDescent="0.25">
      <c r="A40" t="s">
        <v>47</v>
      </c>
      <c r="B40" t="s">
        <v>1927</v>
      </c>
      <c r="C40" t="s">
        <v>1969</v>
      </c>
      <c r="D40" t="s">
        <v>5575</v>
      </c>
      <c r="E40" t="s">
        <v>10573</v>
      </c>
      <c r="F40" t="s">
        <v>15536</v>
      </c>
    </row>
    <row r="41" spans="1:6" x14ac:dyDescent="0.25">
      <c r="A41" t="s">
        <v>48</v>
      </c>
      <c r="B41" t="s">
        <v>1929</v>
      </c>
      <c r="C41" t="s">
        <v>1970</v>
      </c>
      <c r="D41" t="s">
        <v>5576</v>
      </c>
      <c r="E41" t="s">
        <v>10574</v>
      </c>
      <c r="F41" t="s">
        <v>15532</v>
      </c>
    </row>
    <row r="42" spans="1:6" x14ac:dyDescent="0.25">
      <c r="A42" t="s">
        <v>49</v>
      </c>
      <c r="B42" t="s">
        <v>1925</v>
      </c>
      <c r="C42" t="s">
        <v>1971</v>
      </c>
      <c r="D42" t="s">
        <v>5577</v>
      </c>
      <c r="E42" t="s">
        <v>10575</v>
      </c>
      <c r="F42" t="s">
        <v>15534</v>
      </c>
    </row>
    <row r="43" spans="1:6" x14ac:dyDescent="0.25">
      <c r="A43" t="s">
        <v>50</v>
      </c>
      <c r="B43" t="s">
        <v>1928</v>
      </c>
      <c r="C43" t="s">
        <v>1972</v>
      </c>
      <c r="D43" t="s">
        <v>5578</v>
      </c>
      <c r="E43" t="s">
        <v>10576</v>
      </c>
      <c r="F43" t="s">
        <v>15537</v>
      </c>
    </row>
    <row r="44" spans="1:6" x14ac:dyDescent="0.25">
      <c r="A44" t="s">
        <v>51</v>
      </c>
      <c r="B44" t="s">
        <v>1928</v>
      </c>
      <c r="C44" t="s">
        <v>1973</v>
      </c>
      <c r="D44" t="s">
        <v>5579</v>
      </c>
      <c r="E44" t="s">
        <v>10577</v>
      </c>
      <c r="F44" t="s">
        <v>15537</v>
      </c>
    </row>
    <row r="45" spans="1:6" x14ac:dyDescent="0.25">
      <c r="A45" t="s">
        <v>52</v>
      </c>
      <c r="B45" t="s">
        <v>1927</v>
      </c>
      <c r="C45" t="s">
        <v>1974</v>
      </c>
      <c r="D45" t="s">
        <v>5580</v>
      </c>
      <c r="E45" t="s">
        <v>10578</v>
      </c>
      <c r="F45" t="s">
        <v>15536</v>
      </c>
    </row>
    <row r="46" spans="1:6" x14ac:dyDescent="0.25">
      <c r="A46" t="s">
        <v>53</v>
      </c>
      <c r="B46" t="s">
        <v>1925</v>
      </c>
      <c r="C46" t="s">
        <v>1975</v>
      </c>
      <c r="D46" t="s">
        <v>5581</v>
      </c>
      <c r="E46" t="s">
        <v>10579</v>
      </c>
      <c r="F46" t="s">
        <v>15534</v>
      </c>
    </row>
    <row r="47" spans="1:6" x14ac:dyDescent="0.25">
      <c r="A47" t="s">
        <v>54</v>
      </c>
      <c r="B47" t="s">
        <v>1930</v>
      </c>
      <c r="C47" t="s">
        <v>1976</v>
      </c>
      <c r="D47" t="s">
        <v>5582</v>
      </c>
      <c r="E47" t="s">
        <v>10580</v>
      </c>
      <c r="F47" t="s">
        <v>15538</v>
      </c>
    </row>
    <row r="48" spans="1:6" x14ac:dyDescent="0.25">
      <c r="A48" t="s">
        <v>43</v>
      </c>
      <c r="B48" t="s">
        <v>1923</v>
      </c>
      <c r="C48" t="s">
        <v>1977</v>
      </c>
      <c r="D48" t="s">
        <v>5583</v>
      </c>
      <c r="E48" t="s">
        <v>10581</v>
      </c>
      <c r="F48" t="s">
        <v>15532</v>
      </c>
    </row>
    <row r="49" spans="1:6" x14ac:dyDescent="0.25">
      <c r="A49" t="s">
        <v>55</v>
      </c>
      <c r="B49" t="s">
        <v>1923</v>
      </c>
      <c r="C49" t="s">
        <v>1978</v>
      </c>
      <c r="D49" t="s">
        <v>5584</v>
      </c>
      <c r="E49" t="s">
        <v>10582</v>
      </c>
      <c r="F49" t="s">
        <v>15532</v>
      </c>
    </row>
    <row r="50" spans="1:6" x14ac:dyDescent="0.25">
      <c r="A50" t="s">
        <v>56</v>
      </c>
      <c r="B50" t="s">
        <v>1926</v>
      </c>
      <c r="C50" t="s">
        <v>1979</v>
      </c>
      <c r="D50" t="s">
        <v>5585</v>
      </c>
      <c r="E50" t="s">
        <v>10583</v>
      </c>
      <c r="F50" t="s">
        <v>15535</v>
      </c>
    </row>
    <row r="51" spans="1:6" x14ac:dyDescent="0.25">
      <c r="A51" t="s">
        <v>57</v>
      </c>
      <c r="B51" t="s">
        <v>1926</v>
      </c>
      <c r="C51" t="s">
        <v>1980</v>
      </c>
      <c r="D51" t="s">
        <v>5586</v>
      </c>
      <c r="E51" t="s">
        <v>10584</v>
      </c>
      <c r="F51" t="s">
        <v>15535</v>
      </c>
    </row>
    <row r="52" spans="1:6" x14ac:dyDescent="0.25">
      <c r="A52" t="s">
        <v>58</v>
      </c>
      <c r="B52" t="s">
        <v>1928</v>
      </c>
      <c r="C52" t="s">
        <v>1981</v>
      </c>
      <c r="D52" t="s">
        <v>5587</v>
      </c>
      <c r="E52" t="s">
        <v>10585</v>
      </c>
      <c r="F52" t="s">
        <v>15537</v>
      </c>
    </row>
    <row r="53" spans="1:6" x14ac:dyDescent="0.25">
      <c r="A53" t="s">
        <v>59</v>
      </c>
      <c r="B53" t="s">
        <v>1924</v>
      </c>
      <c r="C53" t="s">
        <v>1982</v>
      </c>
      <c r="D53" t="s">
        <v>5588</v>
      </c>
      <c r="E53" t="s">
        <v>10586</v>
      </c>
      <c r="F53" t="s">
        <v>15533</v>
      </c>
    </row>
    <row r="54" spans="1:6" x14ac:dyDescent="0.25">
      <c r="A54" t="s">
        <v>60</v>
      </c>
      <c r="B54" t="s">
        <v>1928</v>
      </c>
      <c r="C54" t="s">
        <v>1983</v>
      </c>
      <c r="D54" t="s">
        <v>5589</v>
      </c>
      <c r="E54" t="s">
        <v>10587</v>
      </c>
      <c r="F54" t="s">
        <v>15537</v>
      </c>
    </row>
    <row r="55" spans="1:6" x14ac:dyDescent="0.25">
      <c r="A55" t="s">
        <v>61</v>
      </c>
      <c r="B55" t="s">
        <v>1929</v>
      </c>
      <c r="C55" t="s">
        <v>1984</v>
      </c>
      <c r="D55" t="s">
        <v>5590</v>
      </c>
      <c r="E55" t="s">
        <v>10588</v>
      </c>
      <c r="F55" t="s">
        <v>15532</v>
      </c>
    </row>
    <row r="56" spans="1:6" x14ac:dyDescent="0.25">
      <c r="A56" t="s">
        <v>62</v>
      </c>
      <c r="B56" t="s">
        <v>1925</v>
      </c>
      <c r="C56" t="s">
        <v>1985</v>
      </c>
      <c r="D56" t="s">
        <v>5591</v>
      </c>
      <c r="E56" t="s">
        <v>10589</v>
      </c>
      <c r="F56" t="s">
        <v>15534</v>
      </c>
    </row>
    <row r="57" spans="1:6" x14ac:dyDescent="0.25">
      <c r="A57" t="s">
        <v>63</v>
      </c>
      <c r="B57" t="s">
        <v>1927</v>
      </c>
      <c r="C57" t="s">
        <v>1974</v>
      </c>
      <c r="D57" t="s">
        <v>5592</v>
      </c>
      <c r="E57" t="s">
        <v>10590</v>
      </c>
      <c r="F57" t="s">
        <v>15536</v>
      </c>
    </row>
    <row r="58" spans="1:6" x14ac:dyDescent="0.25">
      <c r="A58" t="s">
        <v>64</v>
      </c>
      <c r="B58" t="s">
        <v>1929</v>
      </c>
      <c r="C58" t="s">
        <v>1986</v>
      </c>
      <c r="D58" t="s">
        <v>5593</v>
      </c>
      <c r="E58" t="s">
        <v>10591</v>
      </c>
      <c r="F58" t="s">
        <v>15532</v>
      </c>
    </row>
    <row r="59" spans="1:6" x14ac:dyDescent="0.25">
      <c r="A59" t="s">
        <v>65</v>
      </c>
      <c r="B59" t="s">
        <v>1925</v>
      </c>
      <c r="C59" t="s">
        <v>1987</v>
      </c>
      <c r="D59" t="s">
        <v>5594</v>
      </c>
      <c r="E59" t="s">
        <v>10592</v>
      </c>
      <c r="F59" t="s">
        <v>15534</v>
      </c>
    </row>
    <row r="60" spans="1:6" x14ac:dyDescent="0.25">
      <c r="A60" t="s">
        <v>66</v>
      </c>
      <c r="B60" t="s">
        <v>1928</v>
      </c>
      <c r="C60" t="s">
        <v>1988</v>
      </c>
      <c r="D60" t="s">
        <v>5595</v>
      </c>
      <c r="E60" t="s">
        <v>10593</v>
      </c>
      <c r="F60" t="s">
        <v>15537</v>
      </c>
    </row>
    <row r="61" spans="1:6" x14ac:dyDescent="0.25">
      <c r="A61" t="s">
        <v>67</v>
      </c>
      <c r="B61" t="s">
        <v>1927</v>
      </c>
      <c r="C61" t="s">
        <v>1989</v>
      </c>
      <c r="D61" t="s">
        <v>5596</v>
      </c>
      <c r="E61" t="s">
        <v>10594</v>
      </c>
      <c r="F61" t="s">
        <v>15536</v>
      </c>
    </row>
    <row r="62" spans="1:6" x14ac:dyDescent="0.25">
      <c r="A62" t="s">
        <v>68</v>
      </c>
      <c r="B62" t="s">
        <v>1929</v>
      </c>
      <c r="C62" t="s">
        <v>1990</v>
      </c>
      <c r="D62" t="s">
        <v>5597</v>
      </c>
      <c r="E62" t="s">
        <v>10595</v>
      </c>
      <c r="F62" t="s">
        <v>15532</v>
      </c>
    </row>
    <row r="63" spans="1:6" x14ac:dyDescent="0.25">
      <c r="A63" t="s">
        <v>69</v>
      </c>
      <c r="B63" t="s">
        <v>1923</v>
      </c>
      <c r="C63" t="s">
        <v>1991</v>
      </c>
      <c r="D63" t="s">
        <v>5598</v>
      </c>
      <c r="E63" t="s">
        <v>10596</v>
      </c>
      <c r="F63" t="s">
        <v>15532</v>
      </c>
    </row>
    <row r="64" spans="1:6" x14ac:dyDescent="0.25">
      <c r="A64" t="s">
        <v>70</v>
      </c>
      <c r="B64" t="s">
        <v>1927</v>
      </c>
      <c r="C64" t="s">
        <v>1992</v>
      </c>
      <c r="D64" t="s">
        <v>5599</v>
      </c>
      <c r="E64" t="s">
        <v>10597</v>
      </c>
      <c r="F64" t="s">
        <v>15536</v>
      </c>
    </row>
    <row r="65" spans="1:6" x14ac:dyDescent="0.25">
      <c r="A65" t="s">
        <v>18</v>
      </c>
      <c r="B65" t="s">
        <v>1923</v>
      </c>
      <c r="C65" t="s">
        <v>1993</v>
      </c>
      <c r="D65" t="s">
        <v>5600</v>
      </c>
      <c r="E65" t="s">
        <v>10598</v>
      </c>
      <c r="F65" t="s">
        <v>15532</v>
      </c>
    </row>
    <row r="66" spans="1:6" x14ac:dyDescent="0.25">
      <c r="A66" t="s">
        <v>71</v>
      </c>
      <c r="B66" t="s">
        <v>1925</v>
      </c>
      <c r="C66" t="s">
        <v>1994</v>
      </c>
      <c r="D66" t="s">
        <v>5601</v>
      </c>
      <c r="E66" t="s">
        <v>10599</v>
      </c>
      <c r="F66" t="s">
        <v>15534</v>
      </c>
    </row>
    <row r="67" spans="1:6" x14ac:dyDescent="0.25">
      <c r="A67" t="s">
        <v>72</v>
      </c>
      <c r="B67" t="s">
        <v>1928</v>
      </c>
      <c r="C67" t="s">
        <v>1995</v>
      </c>
      <c r="D67" t="s">
        <v>5602</v>
      </c>
      <c r="E67" t="s">
        <v>10600</v>
      </c>
      <c r="F67" t="s">
        <v>15537</v>
      </c>
    </row>
    <row r="68" spans="1:6" x14ac:dyDescent="0.25">
      <c r="A68" t="s">
        <v>73</v>
      </c>
      <c r="B68" t="s">
        <v>1929</v>
      </c>
      <c r="C68" t="s">
        <v>1996</v>
      </c>
      <c r="D68" t="s">
        <v>5603</v>
      </c>
      <c r="E68" t="s">
        <v>10601</v>
      </c>
      <c r="F68" t="s">
        <v>15532</v>
      </c>
    </row>
    <row r="69" spans="1:6" x14ac:dyDescent="0.25">
      <c r="A69" t="s">
        <v>74</v>
      </c>
      <c r="B69" t="s">
        <v>1924</v>
      </c>
      <c r="C69" t="s">
        <v>1997</v>
      </c>
      <c r="D69" t="s">
        <v>5604</v>
      </c>
      <c r="E69" t="s">
        <v>10602</v>
      </c>
      <c r="F69" t="s">
        <v>15533</v>
      </c>
    </row>
    <row r="70" spans="1:6" x14ac:dyDescent="0.25">
      <c r="A70" t="s">
        <v>75</v>
      </c>
      <c r="B70" t="s">
        <v>1929</v>
      </c>
      <c r="C70" t="s">
        <v>1998</v>
      </c>
      <c r="D70" t="s">
        <v>5605</v>
      </c>
      <c r="E70" t="s">
        <v>10603</v>
      </c>
      <c r="F70" t="s">
        <v>15532</v>
      </c>
    </row>
    <row r="71" spans="1:6" x14ac:dyDescent="0.25">
      <c r="A71" t="s">
        <v>76</v>
      </c>
      <c r="B71" t="s">
        <v>1929</v>
      </c>
      <c r="C71" t="s">
        <v>1999</v>
      </c>
      <c r="D71" t="s">
        <v>5606</v>
      </c>
      <c r="E71" t="s">
        <v>10604</v>
      </c>
      <c r="F71" t="s">
        <v>15532</v>
      </c>
    </row>
    <row r="72" spans="1:6" x14ac:dyDescent="0.25">
      <c r="A72" t="s">
        <v>77</v>
      </c>
      <c r="B72" t="s">
        <v>1926</v>
      </c>
      <c r="C72" t="s">
        <v>2000</v>
      </c>
      <c r="D72" t="s">
        <v>5607</v>
      </c>
      <c r="E72" t="s">
        <v>10605</v>
      </c>
      <c r="F72" t="s">
        <v>15535</v>
      </c>
    </row>
    <row r="73" spans="1:6" x14ac:dyDescent="0.25">
      <c r="A73" t="s">
        <v>78</v>
      </c>
      <c r="B73" t="s">
        <v>1927</v>
      </c>
      <c r="C73" t="s">
        <v>2001</v>
      </c>
      <c r="D73" t="s">
        <v>5608</v>
      </c>
      <c r="E73" t="s">
        <v>10606</v>
      </c>
      <c r="F73" t="s">
        <v>15536</v>
      </c>
    </row>
    <row r="74" spans="1:6" x14ac:dyDescent="0.25">
      <c r="A74" t="s">
        <v>79</v>
      </c>
      <c r="B74" t="s">
        <v>1924</v>
      </c>
      <c r="C74" t="s">
        <v>2002</v>
      </c>
      <c r="D74" t="s">
        <v>5609</v>
      </c>
      <c r="E74" t="s">
        <v>10607</v>
      </c>
      <c r="F74" t="s">
        <v>15533</v>
      </c>
    </row>
    <row r="75" spans="1:6" x14ac:dyDescent="0.25">
      <c r="A75" t="s">
        <v>80</v>
      </c>
      <c r="B75" t="s">
        <v>1928</v>
      </c>
      <c r="C75" t="s">
        <v>2003</v>
      </c>
      <c r="D75" t="s">
        <v>5610</v>
      </c>
      <c r="E75" t="s">
        <v>10608</v>
      </c>
      <c r="F75" t="s">
        <v>15537</v>
      </c>
    </row>
    <row r="76" spans="1:6" x14ac:dyDescent="0.25">
      <c r="A76" t="s">
        <v>81</v>
      </c>
      <c r="B76" t="s">
        <v>1925</v>
      </c>
      <c r="C76" t="s">
        <v>2004</v>
      </c>
      <c r="D76" t="s">
        <v>5611</v>
      </c>
      <c r="E76" t="s">
        <v>10609</v>
      </c>
      <c r="F76" t="s">
        <v>15534</v>
      </c>
    </row>
    <row r="77" spans="1:6" x14ac:dyDescent="0.25">
      <c r="A77" t="s">
        <v>82</v>
      </c>
      <c r="B77" t="s">
        <v>1925</v>
      </c>
      <c r="C77" t="s">
        <v>2005</v>
      </c>
      <c r="D77" t="s">
        <v>5612</v>
      </c>
      <c r="E77" t="s">
        <v>10610</v>
      </c>
      <c r="F77" t="s">
        <v>15534</v>
      </c>
    </row>
    <row r="78" spans="1:6" x14ac:dyDescent="0.25">
      <c r="A78" t="s">
        <v>83</v>
      </c>
      <c r="B78" t="s">
        <v>1924</v>
      </c>
      <c r="C78" t="s">
        <v>2006</v>
      </c>
      <c r="D78" t="s">
        <v>5613</v>
      </c>
      <c r="E78" t="s">
        <v>10611</v>
      </c>
      <c r="F78" t="s">
        <v>15533</v>
      </c>
    </row>
    <row r="79" spans="1:6" x14ac:dyDescent="0.25">
      <c r="A79" t="s">
        <v>84</v>
      </c>
      <c r="B79" t="s">
        <v>1928</v>
      </c>
      <c r="C79" t="s">
        <v>2007</v>
      </c>
      <c r="D79" t="s">
        <v>5614</v>
      </c>
      <c r="E79" t="s">
        <v>10612</v>
      </c>
      <c r="F79" t="s">
        <v>15537</v>
      </c>
    </row>
    <row r="80" spans="1:6" x14ac:dyDescent="0.25">
      <c r="A80" t="s">
        <v>85</v>
      </c>
      <c r="B80" t="s">
        <v>1924</v>
      </c>
      <c r="C80" t="s">
        <v>2008</v>
      </c>
      <c r="D80" t="s">
        <v>5615</v>
      </c>
      <c r="E80" t="s">
        <v>10613</v>
      </c>
      <c r="F80" t="s">
        <v>15533</v>
      </c>
    </row>
    <row r="81" spans="1:6" x14ac:dyDescent="0.25">
      <c r="A81" t="s">
        <v>86</v>
      </c>
      <c r="B81" t="s">
        <v>1924</v>
      </c>
      <c r="C81" t="s">
        <v>2009</v>
      </c>
      <c r="D81" t="s">
        <v>5616</v>
      </c>
      <c r="E81" t="s">
        <v>10614</v>
      </c>
      <c r="F81" t="s">
        <v>15533</v>
      </c>
    </row>
    <row r="82" spans="1:6" x14ac:dyDescent="0.25">
      <c r="A82" t="s">
        <v>87</v>
      </c>
      <c r="B82" t="s">
        <v>1924</v>
      </c>
      <c r="C82" t="s">
        <v>2010</v>
      </c>
      <c r="D82" t="s">
        <v>5617</v>
      </c>
      <c r="E82" t="s">
        <v>10615</v>
      </c>
      <c r="F82" t="s">
        <v>15533</v>
      </c>
    </row>
    <row r="83" spans="1:6" x14ac:dyDescent="0.25">
      <c r="A83" t="s">
        <v>88</v>
      </c>
      <c r="B83" t="s">
        <v>1928</v>
      </c>
      <c r="C83" t="s">
        <v>2011</v>
      </c>
      <c r="D83" t="s">
        <v>5618</v>
      </c>
      <c r="E83" t="s">
        <v>10616</v>
      </c>
      <c r="F83" t="s">
        <v>15537</v>
      </c>
    </row>
    <row r="84" spans="1:6" x14ac:dyDescent="0.25">
      <c r="A84" t="s">
        <v>89</v>
      </c>
      <c r="B84" t="s">
        <v>1924</v>
      </c>
      <c r="C84" t="s">
        <v>2012</v>
      </c>
      <c r="D84" t="s">
        <v>5619</v>
      </c>
      <c r="E84" t="s">
        <v>10617</v>
      </c>
      <c r="F84" t="s">
        <v>15533</v>
      </c>
    </row>
    <row r="85" spans="1:6" x14ac:dyDescent="0.25">
      <c r="A85" t="s">
        <v>90</v>
      </c>
      <c r="B85" t="s">
        <v>1929</v>
      </c>
      <c r="C85" t="s">
        <v>2013</v>
      </c>
      <c r="D85" t="s">
        <v>5620</v>
      </c>
      <c r="E85" t="s">
        <v>10618</v>
      </c>
      <c r="F85" t="s">
        <v>15532</v>
      </c>
    </row>
    <row r="86" spans="1:6" x14ac:dyDescent="0.25">
      <c r="A86" t="s">
        <v>91</v>
      </c>
      <c r="B86" t="s">
        <v>1927</v>
      </c>
      <c r="C86" t="s">
        <v>2014</v>
      </c>
      <c r="D86" t="s">
        <v>5621</v>
      </c>
      <c r="E86" t="s">
        <v>10619</v>
      </c>
      <c r="F86" t="s">
        <v>15536</v>
      </c>
    </row>
    <row r="87" spans="1:6" x14ac:dyDescent="0.25">
      <c r="A87" t="s">
        <v>92</v>
      </c>
      <c r="B87" t="s">
        <v>1929</v>
      </c>
      <c r="C87" t="s">
        <v>2015</v>
      </c>
      <c r="D87" t="s">
        <v>5622</v>
      </c>
      <c r="E87" t="s">
        <v>10620</v>
      </c>
      <c r="F87" t="s">
        <v>15532</v>
      </c>
    </row>
    <row r="88" spans="1:6" x14ac:dyDescent="0.25">
      <c r="A88" t="s">
        <v>93</v>
      </c>
      <c r="B88" t="s">
        <v>1930</v>
      </c>
      <c r="C88" t="s">
        <v>2016</v>
      </c>
      <c r="D88" t="s">
        <v>5623</v>
      </c>
      <c r="E88" t="s">
        <v>10621</v>
      </c>
      <c r="F88" t="s">
        <v>15538</v>
      </c>
    </row>
    <row r="89" spans="1:6" x14ac:dyDescent="0.25">
      <c r="A89" t="s">
        <v>94</v>
      </c>
      <c r="B89" t="s">
        <v>1927</v>
      </c>
      <c r="C89" t="s">
        <v>2017</v>
      </c>
      <c r="D89" t="s">
        <v>5624</v>
      </c>
      <c r="E89" t="s">
        <v>10622</v>
      </c>
      <c r="F89" t="s">
        <v>15536</v>
      </c>
    </row>
    <row r="90" spans="1:6" x14ac:dyDescent="0.25">
      <c r="A90" t="s">
        <v>95</v>
      </c>
      <c r="B90" t="s">
        <v>1926</v>
      </c>
      <c r="C90" t="s">
        <v>1938</v>
      </c>
      <c r="D90" t="s">
        <v>5625</v>
      </c>
      <c r="E90" t="s">
        <v>10623</v>
      </c>
      <c r="F90" t="s">
        <v>15535</v>
      </c>
    </row>
    <row r="91" spans="1:6" x14ac:dyDescent="0.25">
      <c r="A91" t="s">
        <v>96</v>
      </c>
      <c r="B91" t="s">
        <v>1924</v>
      </c>
      <c r="C91" t="s">
        <v>2018</v>
      </c>
      <c r="D91" t="s">
        <v>5626</v>
      </c>
      <c r="E91" t="s">
        <v>10624</v>
      </c>
      <c r="F91" t="s">
        <v>15533</v>
      </c>
    </row>
    <row r="92" spans="1:6" x14ac:dyDescent="0.25">
      <c r="A92" t="s">
        <v>97</v>
      </c>
      <c r="B92" t="s">
        <v>1930</v>
      </c>
      <c r="C92" t="s">
        <v>2019</v>
      </c>
      <c r="D92" t="s">
        <v>5627</v>
      </c>
      <c r="E92" t="s">
        <v>10625</v>
      </c>
      <c r="F92" t="s">
        <v>15538</v>
      </c>
    </row>
    <row r="93" spans="1:6" x14ac:dyDescent="0.25">
      <c r="A93" t="s">
        <v>98</v>
      </c>
      <c r="B93" t="s">
        <v>1928</v>
      </c>
      <c r="C93" t="s">
        <v>2020</v>
      </c>
      <c r="D93" t="s">
        <v>5628</v>
      </c>
      <c r="E93" t="s">
        <v>10626</v>
      </c>
      <c r="F93" t="s">
        <v>15537</v>
      </c>
    </row>
    <row r="94" spans="1:6" x14ac:dyDescent="0.25">
      <c r="A94" t="s">
        <v>99</v>
      </c>
      <c r="B94" t="s">
        <v>1928</v>
      </c>
      <c r="C94" t="s">
        <v>2021</v>
      </c>
      <c r="D94" t="s">
        <v>5629</v>
      </c>
      <c r="E94" t="s">
        <v>10627</v>
      </c>
      <c r="F94" t="s">
        <v>15537</v>
      </c>
    </row>
    <row r="95" spans="1:6" x14ac:dyDescent="0.25">
      <c r="A95" t="s">
        <v>100</v>
      </c>
      <c r="B95" t="s">
        <v>1927</v>
      </c>
      <c r="C95" t="s">
        <v>2022</v>
      </c>
      <c r="D95" t="s">
        <v>5630</v>
      </c>
      <c r="E95" t="s">
        <v>10628</v>
      </c>
      <c r="F95" t="s">
        <v>15536</v>
      </c>
    </row>
    <row r="96" spans="1:6" x14ac:dyDescent="0.25">
      <c r="A96" t="s">
        <v>101</v>
      </c>
      <c r="B96" t="s">
        <v>1925</v>
      </c>
      <c r="C96" t="s">
        <v>2023</v>
      </c>
      <c r="D96" t="s">
        <v>5631</v>
      </c>
      <c r="E96" t="s">
        <v>10629</v>
      </c>
      <c r="F96" t="s">
        <v>15534</v>
      </c>
    </row>
    <row r="97" spans="1:6" x14ac:dyDescent="0.25">
      <c r="A97" t="s">
        <v>102</v>
      </c>
      <c r="B97" t="s">
        <v>1929</v>
      </c>
      <c r="C97" t="s">
        <v>2024</v>
      </c>
      <c r="D97" t="s">
        <v>5632</v>
      </c>
      <c r="E97" t="s">
        <v>10630</v>
      </c>
      <c r="F97" t="s">
        <v>15532</v>
      </c>
    </row>
    <row r="98" spans="1:6" x14ac:dyDescent="0.25">
      <c r="A98" t="s">
        <v>103</v>
      </c>
      <c r="B98" t="s">
        <v>1925</v>
      </c>
      <c r="C98" t="s">
        <v>2025</v>
      </c>
      <c r="D98" t="s">
        <v>5633</v>
      </c>
      <c r="E98" t="s">
        <v>10631</v>
      </c>
      <c r="F98" t="s">
        <v>15534</v>
      </c>
    </row>
    <row r="99" spans="1:6" x14ac:dyDescent="0.25">
      <c r="A99" t="s">
        <v>104</v>
      </c>
      <c r="B99" t="s">
        <v>1930</v>
      </c>
      <c r="C99" t="s">
        <v>2026</v>
      </c>
      <c r="D99" t="s">
        <v>5634</v>
      </c>
      <c r="E99" t="s">
        <v>10632</v>
      </c>
      <c r="F99" t="s">
        <v>15538</v>
      </c>
    </row>
    <row r="100" spans="1:6" x14ac:dyDescent="0.25">
      <c r="A100" t="s">
        <v>105</v>
      </c>
      <c r="B100" t="s">
        <v>1930</v>
      </c>
      <c r="C100" t="s">
        <v>2027</v>
      </c>
      <c r="D100" t="s">
        <v>5635</v>
      </c>
      <c r="E100" t="s">
        <v>10633</v>
      </c>
      <c r="F100" t="s">
        <v>15538</v>
      </c>
    </row>
    <row r="101" spans="1:6" x14ac:dyDescent="0.25">
      <c r="A101" t="s">
        <v>106</v>
      </c>
      <c r="B101" t="s">
        <v>1928</v>
      </c>
      <c r="C101" t="s">
        <v>2028</v>
      </c>
      <c r="D101" t="s">
        <v>5636</v>
      </c>
      <c r="E101" t="s">
        <v>10634</v>
      </c>
      <c r="F101" t="s">
        <v>15537</v>
      </c>
    </row>
    <row r="102" spans="1:6" x14ac:dyDescent="0.25">
      <c r="A102" t="s">
        <v>107</v>
      </c>
      <c r="B102" t="s">
        <v>1924</v>
      </c>
      <c r="C102" t="s">
        <v>2029</v>
      </c>
      <c r="D102" t="s">
        <v>5637</v>
      </c>
      <c r="E102" t="s">
        <v>10635</v>
      </c>
      <c r="F102" t="s">
        <v>15533</v>
      </c>
    </row>
    <row r="103" spans="1:6" x14ac:dyDescent="0.25">
      <c r="A103" t="s">
        <v>108</v>
      </c>
      <c r="B103" t="s">
        <v>1924</v>
      </c>
      <c r="C103" t="s">
        <v>2030</v>
      </c>
      <c r="D103" t="s">
        <v>5638</v>
      </c>
      <c r="E103" t="s">
        <v>10636</v>
      </c>
      <c r="F103" t="s">
        <v>15533</v>
      </c>
    </row>
    <row r="104" spans="1:6" x14ac:dyDescent="0.25">
      <c r="A104" t="s">
        <v>109</v>
      </c>
      <c r="B104" t="s">
        <v>1924</v>
      </c>
      <c r="C104" t="s">
        <v>2031</v>
      </c>
      <c r="D104" t="s">
        <v>5639</v>
      </c>
      <c r="E104" t="s">
        <v>10637</v>
      </c>
      <c r="F104" t="s">
        <v>15533</v>
      </c>
    </row>
    <row r="105" spans="1:6" x14ac:dyDescent="0.25">
      <c r="A105" t="s">
        <v>110</v>
      </c>
      <c r="B105" t="s">
        <v>1923</v>
      </c>
      <c r="C105" t="s">
        <v>2032</v>
      </c>
      <c r="D105" t="s">
        <v>5640</v>
      </c>
      <c r="E105" t="s">
        <v>10638</v>
      </c>
      <c r="F105" t="s">
        <v>15532</v>
      </c>
    </row>
    <row r="106" spans="1:6" x14ac:dyDescent="0.25">
      <c r="A106" t="s">
        <v>24</v>
      </c>
      <c r="B106" t="s">
        <v>1925</v>
      </c>
      <c r="C106" t="s">
        <v>2033</v>
      </c>
      <c r="D106" t="s">
        <v>5641</v>
      </c>
      <c r="E106" t="s">
        <v>10639</v>
      </c>
      <c r="F106" t="s">
        <v>15534</v>
      </c>
    </row>
    <row r="107" spans="1:6" x14ac:dyDescent="0.25">
      <c r="A107" t="s">
        <v>111</v>
      </c>
      <c r="B107" t="s">
        <v>1928</v>
      </c>
      <c r="C107" t="s">
        <v>2034</v>
      </c>
      <c r="D107" t="s">
        <v>5642</v>
      </c>
      <c r="E107" t="s">
        <v>10640</v>
      </c>
      <c r="F107" t="s">
        <v>15537</v>
      </c>
    </row>
    <row r="108" spans="1:6" x14ac:dyDescent="0.25">
      <c r="A108" t="s">
        <v>112</v>
      </c>
      <c r="B108" t="s">
        <v>1925</v>
      </c>
      <c r="C108" t="s">
        <v>2035</v>
      </c>
      <c r="D108" t="s">
        <v>5643</v>
      </c>
      <c r="E108" t="s">
        <v>10641</v>
      </c>
      <c r="F108" t="s">
        <v>15534</v>
      </c>
    </row>
    <row r="109" spans="1:6" x14ac:dyDescent="0.25">
      <c r="A109" t="s">
        <v>113</v>
      </c>
      <c r="B109" t="s">
        <v>1923</v>
      </c>
      <c r="C109" t="s">
        <v>2036</v>
      </c>
      <c r="D109" t="s">
        <v>5644</v>
      </c>
      <c r="E109" t="s">
        <v>10642</v>
      </c>
      <c r="F109" t="s">
        <v>15532</v>
      </c>
    </row>
    <row r="110" spans="1:6" x14ac:dyDescent="0.25">
      <c r="A110" t="s">
        <v>114</v>
      </c>
      <c r="B110" t="s">
        <v>1928</v>
      </c>
      <c r="C110" t="s">
        <v>2037</v>
      </c>
      <c r="D110" t="s">
        <v>5645</v>
      </c>
      <c r="E110" t="s">
        <v>10643</v>
      </c>
      <c r="F110" t="s">
        <v>15537</v>
      </c>
    </row>
    <row r="111" spans="1:6" x14ac:dyDescent="0.25">
      <c r="A111" t="s">
        <v>115</v>
      </c>
      <c r="B111" t="s">
        <v>1930</v>
      </c>
      <c r="C111" t="s">
        <v>2038</v>
      </c>
      <c r="D111" t="s">
        <v>5646</v>
      </c>
      <c r="E111" t="s">
        <v>10644</v>
      </c>
      <c r="F111" t="s">
        <v>15538</v>
      </c>
    </row>
    <row r="112" spans="1:6" x14ac:dyDescent="0.25">
      <c r="A112" t="s">
        <v>116</v>
      </c>
      <c r="B112" t="s">
        <v>1927</v>
      </c>
      <c r="C112" t="s">
        <v>2039</v>
      </c>
      <c r="D112" t="s">
        <v>5647</v>
      </c>
      <c r="E112" t="s">
        <v>10645</v>
      </c>
      <c r="F112" t="s">
        <v>15536</v>
      </c>
    </row>
    <row r="113" spans="1:6" x14ac:dyDescent="0.25">
      <c r="A113" t="s">
        <v>117</v>
      </c>
      <c r="B113" t="s">
        <v>1928</v>
      </c>
      <c r="C113" t="s">
        <v>2040</v>
      </c>
      <c r="D113" t="s">
        <v>5648</v>
      </c>
      <c r="E113" t="s">
        <v>10646</v>
      </c>
      <c r="F113" t="s">
        <v>15537</v>
      </c>
    </row>
    <row r="114" spans="1:6" x14ac:dyDescent="0.25">
      <c r="A114" t="s">
        <v>118</v>
      </c>
      <c r="B114" t="s">
        <v>1929</v>
      </c>
      <c r="C114" t="s">
        <v>2041</v>
      </c>
      <c r="D114" t="s">
        <v>5649</v>
      </c>
      <c r="E114" t="s">
        <v>10647</v>
      </c>
      <c r="F114" t="s">
        <v>15532</v>
      </c>
    </row>
    <row r="115" spans="1:6" x14ac:dyDescent="0.25">
      <c r="A115" t="s">
        <v>119</v>
      </c>
      <c r="B115" t="s">
        <v>1925</v>
      </c>
      <c r="C115" t="s">
        <v>2042</v>
      </c>
      <c r="D115" t="s">
        <v>5650</v>
      </c>
      <c r="E115" t="s">
        <v>10648</v>
      </c>
      <c r="F115" t="s">
        <v>15534</v>
      </c>
    </row>
    <row r="116" spans="1:6" x14ac:dyDescent="0.25">
      <c r="A116" t="s">
        <v>120</v>
      </c>
      <c r="B116" t="s">
        <v>1925</v>
      </c>
      <c r="C116" t="s">
        <v>2043</v>
      </c>
      <c r="D116" t="s">
        <v>5651</v>
      </c>
      <c r="E116" t="s">
        <v>10649</v>
      </c>
      <c r="F116" t="s">
        <v>15534</v>
      </c>
    </row>
    <row r="117" spans="1:6" x14ac:dyDescent="0.25">
      <c r="A117" t="s">
        <v>121</v>
      </c>
      <c r="B117" t="s">
        <v>1928</v>
      </c>
      <c r="C117" t="s">
        <v>2044</v>
      </c>
      <c r="D117" t="s">
        <v>5652</v>
      </c>
      <c r="E117" t="s">
        <v>10650</v>
      </c>
      <c r="F117" t="s">
        <v>15537</v>
      </c>
    </row>
    <row r="118" spans="1:6" x14ac:dyDescent="0.25">
      <c r="A118" t="s">
        <v>122</v>
      </c>
      <c r="B118" t="s">
        <v>1926</v>
      </c>
      <c r="C118" t="s">
        <v>2045</v>
      </c>
      <c r="D118" t="s">
        <v>5653</v>
      </c>
      <c r="E118" t="s">
        <v>10651</v>
      </c>
      <c r="F118" t="s">
        <v>15535</v>
      </c>
    </row>
    <row r="119" spans="1:6" x14ac:dyDescent="0.25">
      <c r="A119" t="s">
        <v>123</v>
      </c>
      <c r="B119" t="s">
        <v>1930</v>
      </c>
      <c r="C119" t="s">
        <v>2046</v>
      </c>
      <c r="D119" t="s">
        <v>5654</v>
      </c>
      <c r="E119" t="s">
        <v>10652</v>
      </c>
      <c r="F119" t="s">
        <v>15538</v>
      </c>
    </row>
    <row r="120" spans="1:6" x14ac:dyDescent="0.25">
      <c r="A120" t="s">
        <v>124</v>
      </c>
      <c r="B120" t="s">
        <v>1924</v>
      </c>
      <c r="C120" t="s">
        <v>2047</v>
      </c>
      <c r="D120" t="s">
        <v>5655</v>
      </c>
      <c r="E120" t="s">
        <v>10653</v>
      </c>
      <c r="F120" t="s">
        <v>15533</v>
      </c>
    </row>
    <row r="121" spans="1:6" x14ac:dyDescent="0.25">
      <c r="A121" t="s">
        <v>125</v>
      </c>
      <c r="B121" t="s">
        <v>1929</v>
      </c>
      <c r="C121" t="s">
        <v>2048</v>
      </c>
      <c r="D121" t="s">
        <v>5656</v>
      </c>
      <c r="E121" t="s">
        <v>10654</v>
      </c>
      <c r="F121" t="s">
        <v>15532</v>
      </c>
    </row>
    <row r="122" spans="1:6" x14ac:dyDescent="0.25">
      <c r="A122" t="s">
        <v>126</v>
      </c>
      <c r="B122" t="s">
        <v>1926</v>
      </c>
      <c r="C122" t="s">
        <v>2049</v>
      </c>
      <c r="D122" t="s">
        <v>5657</v>
      </c>
      <c r="E122" t="s">
        <v>10655</v>
      </c>
      <c r="F122" t="s">
        <v>15535</v>
      </c>
    </row>
    <row r="123" spans="1:6" x14ac:dyDescent="0.25">
      <c r="A123" t="s">
        <v>127</v>
      </c>
      <c r="B123" t="s">
        <v>1929</v>
      </c>
      <c r="C123" t="s">
        <v>2050</v>
      </c>
      <c r="D123" t="s">
        <v>5658</v>
      </c>
      <c r="E123" t="s">
        <v>10656</v>
      </c>
      <c r="F123" t="s">
        <v>15532</v>
      </c>
    </row>
    <row r="124" spans="1:6" x14ac:dyDescent="0.25">
      <c r="A124" t="s">
        <v>128</v>
      </c>
      <c r="B124" t="s">
        <v>1929</v>
      </c>
      <c r="C124" t="s">
        <v>2051</v>
      </c>
      <c r="D124" t="s">
        <v>5659</v>
      </c>
      <c r="E124" t="s">
        <v>10657</v>
      </c>
      <c r="F124" t="s">
        <v>15532</v>
      </c>
    </row>
    <row r="125" spans="1:6" x14ac:dyDescent="0.25">
      <c r="A125" t="s">
        <v>129</v>
      </c>
      <c r="B125" t="s">
        <v>1928</v>
      </c>
      <c r="C125" t="s">
        <v>2052</v>
      </c>
      <c r="D125" t="s">
        <v>5660</v>
      </c>
      <c r="E125" t="s">
        <v>10658</v>
      </c>
      <c r="F125" t="s">
        <v>15537</v>
      </c>
    </row>
    <row r="126" spans="1:6" x14ac:dyDescent="0.25">
      <c r="A126" t="s">
        <v>130</v>
      </c>
      <c r="B126" t="s">
        <v>1928</v>
      </c>
      <c r="C126" t="s">
        <v>2053</v>
      </c>
      <c r="D126" t="s">
        <v>5661</v>
      </c>
      <c r="E126" t="s">
        <v>10659</v>
      </c>
      <c r="F126" t="s">
        <v>15537</v>
      </c>
    </row>
    <row r="127" spans="1:6" x14ac:dyDescent="0.25">
      <c r="A127" t="s">
        <v>131</v>
      </c>
      <c r="B127" t="s">
        <v>1926</v>
      </c>
      <c r="C127" t="s">
        <v>2054</v>
      </c>
      <c r="D127" t="s">
        <v>5662</v>
      </c>
      <c r="E127" t="s">
        <v>10660</v>
      </c>
      <c r="F127" t="s">
        <v>15535</v>
      </c>
    </row>
    <row r="128" spans="1:6" x14ac:dyDescent="0.25">
      <c r="A128" t="s">
        <v>132</v>
      </c>
      <c r="B128" t="s">
        <v>1930</v>
      </c>
      <c r="C128" t="s">
        <v>2055</v>
      </c>
      <c r="D128" t="s">
        <v>5663</v>
      </c>
      <c r="E128" t="s">
        <v>10661</v>
      </c>
      <c r="F128" t="s">
        <v>15538</v>
      </c>
    </row>
    <row r="129" spans="1:6" x14ac:dyDescent="0.25">
      <c r="A129" t="s">
        <v>133</v>
      </c>
      <c r="B129" t="s">
        <v>1930</v>
      </c>
      <c r="C129" t="s">
        <v>2056</v>
      </c>
      <c r="D129" t="s">
        <v>5664</v>
      </c>
      <c r="E129" t="s">
        <v>10662</v>
      </c>
      <c r="F129" t="s">
        <v>15538</v>
      </c>
    </row>
    <row r="130" spans="1:6" x14ac:dyDescent="0.25">
      <c r="A130" t="s">
        <v>134</v>
      </c>
      <c r="B130" t="s">
        <v>1926</v>
      </c>
      <c r="C130" t="s">
        <v>2057</v>
      </c>
      <c r="D130" t="s">
        <v>5665</v>
      </c>
      <c r="E130" t="s">
        <v>10663</v>
      </c>
      <c r="F130" t="s">
        <v>15535</v>
      </c>
    </row>
    <row r="131" spans="1:6" x14ac:dyDescent="0.25">
      <c r="A131" t="s">
        <v>135</v>
      </c>
      <c r="B131" t="s">
        <v>1926</v>
      </c>
      <c r="C131" t="s">
        <v>2058</v>
      </c>
      <c r="D131" t="s">
        <v>5666</v>
      </c>
      <c r="E131" t="s">
        <v>10664</v>
      </c>
      <c r="F131" t="s">
        <v>15535</v>
      </c>
    </row>
    <row r="132" spans="1:6" x14ac:dyDescent="0.25">
      <c r="A132" t="s">
        <v>136</v>
      </c>
      <c r="B132" t="s">
        <v>1929</v>
      </c>
      <c r="C132" t="s">
        <v>2059</v>
      </c>
      <c r="D132" t="s">
        <v>5667</v>
      </c>
      <c r="E132" t="s">
        <v>10665</v>
      </c>
      <c r="F132" t="s">
        <v>15532</v>
      </c>
    </row>
    <row r="133" spans="1:6" x14ac:dyDescent="0.25">
      <c r="A133" t="s">
        <v>137</v>
      </c>
      <c r="B133" t="s">
        <v>1925</v>
      </c>
      <c r="C133" t="s">
        <v>2060</v>
      </c>
      <c r="D133" t="s">
        <v>5668</v>
      </c>
      <c r="E133" t="s">
        <v>10666</v>
      </c>
      <c r="F133" t="s">
        <v>15534</v>
      </c>
    </row>
    <row r="134" spans="1:6" x14ac:dyDescent="0.25">
      <c r="A134" t="s">
        <v>21</v>
      </c>
      <c r="B134" t="s">
        <v>1930</v>
      </c>
      <c r="C134" t="s">
        <v>2061</v>
      </c>
      <c r="D134" t="s">
        <v>5669</v>
      </c>
      <c r="E134" t="s">
        <v>10667</v>
      </c>
      <c r="F134" t="s">
        <v>15538</v>
      </c>
    </row>
    <row r="135" spans="1:6" x14ac:dyDescent="0.25">
      <c r="A135" t="s">
        <v>138</v>
      </c>
      <c r="B135" t="s">
        <v>1925</v>
      </c>
      <c r="C135" t="s">
        <v>2062</v>
      </c>
      <c r="D135" t="s">
        <v>5670</v>
      </c>
      <c r="E135" t="s">
        <v>10668</v>
      </c>
      <c r="F135" t="s">
        <v>15534</v>
      </c>
    </row>
    <row r="136" spans="1:6" x14ac:dyDescent="0.25">
      <c r="A136" t="s">
        <v>139</v>
      </c>
      <c r="B136" t="s">
        <v>1928</v>
      </c>
      <c r="C136" t="s">
        <v>2063</v>
      </c>
      <c r="D136" t="s">
        <v>5671</v>
      </c>
      <c r="E136" t="s">
        <v>10669</v>
      </c>
      <c r="F136" t="s">
        <v>15537</v>
      </c>
    </row>
    <row r="137" spans="1:6" x14ac:dyDescent="0.25">
      <c r="A137" t="s">
        <v>140</v>
      </c>
      <c r="B137" t="s">
        <v>1925</v>
      </c>
      <c r="C137" t="s">
        <v>2064</v>
      </c>
      <c r="D137" t="s">
        <v>5672</v>
      </c>
      <c r="E137" t="s">
        <v>10670</v>
      </c>
      <c r="F137" t="s">
        <v>15534</v>
      </c>
    </row>
    <row r="138" spans="1:6" x14ac:dyDescent="0.25">
      <c r="A138" t="s">
        <v>141</v>
      </c>
      <c r="B138" t="s">
        <v>1929</v>
      </c>
      <c r="C138" t="s">
        <v>2065</v>
      </c>
      <c r="D138" t="s">
        <v>5673</v>
      </c>
      <c r="E138" t="s">
        <v>10671</v>
      </c>
      <c r="F138" t="s">
        <v>15532</v>
      </c>
    </row>
    <row r="139" spans="1:6" x14ac:dyDescent="0.25">
      <c r="A139" t="s">
        <v>142</v>
      </c>
      <c r="B139" t="s">
        <v>1928</v>
      </c>
      <c r="C139" t="s">
        <v>2066</v>
      </c>
      <c r="D139" t="s">
        <v>5674</v>
      </c>
      <c r="E139" t="s">
        <v>10672</v>
      </c>
      <c r="F139" t="s">
        <v>15537</v>
      </c>
    </row>
    <row r="140" spans="1:6" x14ac:dyDescent="0.25">
      <c r="A140" t="s">
        <v>143</v>
      </c>
      <c r="B140" t="s">
        <v>1924</v>
      </c>
      <c r="C140" t="s">
        <v>2067</v>
      </c>
      <c r="D140" t="s">
        <v>5675</v>
      </c>
      <c r="E140" t="s">
        <v>10673</v>
      </c>
      <c r="F140" t="s">
        <v>15533</v>
      </c>
    </row>
    <row r="141" spans="1:6" x14ac:dyDescent="0.25">
      <c r="A141" t="s">
        <v>144</v>
      </c>
      <c r="B141" t="s">
        <v>1928</v>
      </c>
      <c r="C141" t="s">
        <v>2068</v>
      </c>
      <c r="D141" t="s">
        <v>5676</v>
      </c>
      <c r="E141" t="s">
        <v>10674</v>
      </c>
      <c r="F141" t="s">
        <v>15537</v>
      </c>
    </row>
    <row r="142" spans="1:6" x14ac:dyDescent="0.25">
      <c r="A142" t="s">
        <v>145</v>
      </c>
      <c r="B142" t="s">
        <v>1928</v>
      </c>
      <c r="C142" t="s">
        <v>2069</v>
      </c>
      <c r="D142" t="s">
        <v>5677</v>
      </c>
      <c r="E142" t="s">
        <v>10675</v>
      </c>
      <c r="F142" t="s">
        <v>15537</v>
      </c>
    </row>
    <row r="143" spans="1:6" x14ac:dyDescent="0.25">
      <c r="A143" t="s">
        <v>146</v>
      </c>
      <c r="B143" t="s">
        <v>1929</v>
      </c>
      <c r="C143" t="s">
        <v>2070</v>
      </c>
      <c r="D143" t="s">
        <v>5678</v>
      </c>
      <c r="E143" t="s">
        <v>10676</v>
      </c>
      <c r="F143" t="s">
        <v>15532</v>
      </c>
    </row>
    <row r="144" spans="1:6" x14ac:dyDescent="0.25">
      <c r="A144" t="s">
        <v>147</v>
      </c>
      <c r="B144" t="s">
        <v>1923</v>
      </c>
      <c r="C144" t="s">
        <v>2071</v>
      </c>
      <c r="D144" t="s">
        <v>5679</v>
      </c>
      <c r="E144" t="s">
        <v>10677</v>
      </c>
      <c r="F144" t="s">
        <v>15532</v>
      </c>
    </row>
    <row r="145" spans="1:6" x14ac:dyDescent="0.25">
      <c r="A145" t="s">
        <v>148</v>
      </c>
      <c r="B145" t="s">
        <v>1923</v>
      </c>
      <c r="C145" t="s">
        <v>2072</v>
      </c>
      <c r="D145" t="s">
        <v>5680</v>
      </c>
      <c r="E145" t="s">
        <v>10678</v>
      </c>
      <c r="F145" t="s">
        <v>15532</v>
      </c>
    </row>
    <row r="146" spans="1:6" x14ac:dyDescent="0.25">
      <c r="A146" t="s">
        <v>149</v>
      </c>
      <c r="B146" t="s">
        <v>1927</v>
      </c>
      <c r="C146" t="s">
        <v>2073</v>
      </c>
      <c r="D146" t="s">
        <v>5681</v>
      </c>
      <c r="E146" t="s">
        <v>10679</v>
      </c>
      <c r="F146" t="s">
        <v>15536</v>
      </c>
    </row>
    <row r="147" spans="1:6" x14ac:dyDescent="0.25">
      <c r="A147" t="s">
        <v>150</v>
      </c>
      <c r="B147" t="s">
        <v>1923</v>
      </c>
      <c r="C147" t="s">
        <v>2074</v>
      </c>
      <c r="D147" t="s">
        <v>5682</v>
      </c>
      <c r="E147" t="s">
        <v>10680</v>
      </c>
      <c r="F147" t="s">
        <v>15532</v>
      </c>
    </row>
    <row r="148" spans="1:6" x14ac:dyDescent="0.25">
      <c r="A148" t="s">
        <v>151</v>
      </c>
      <c r="B148" t="s">
        <v>1930</v>
      </c>
      <c r="C148" t="s">
        <v>2075</v>
      </c>
      <c r="D148" t="s">
        <v>5683</v>
      </c>
      <c r="E148" t="s">
        <v>10681</v>
      </c>
      <c r="F148" t="s">
        <v>15538</v>
      </c>
    </row>
    <row r="149" spans="1:6" x14ac:dyDescent="0.25">
      <c r="A149" t="s">
        <v>152</v>
      </c>
      <c r="B149" t="s">
        <v>1930</v>
      </c>
      <c r="C149" t="s">
        <v>2076</v>
      </c>
      <c r="D149" t="s">
        <v>5684</v>
      </c>
      <c r="E149" t="s">
        <v>10682</v>
      </c>
      <c r="F149" t="s">
        <v>15538</v>
      </c>
    </row>
    <row r="150" spans="1:6" x14ac:dyDescent="0.25">
      <c r="A150" t="s">
        <v>153</v>
      </c>
      <c r="B150" t="s">
        <v>1928</v>
      </c>
      <c r="C150" t="s">
        <v>2077</v>
      </c>
      <c r="D150" t="s">
        <v>5685</v>
      </c>
      <c r="E150" t="s">
        <v>10683</v>
      </c>
      <c r="F150" t="s">
        <v>15537</v>
      </c>
    </row>
    <row r="151" spans="1:6" x14ac:dyDescent="0.25">
      <c r="A151" t="s">
        <v>154</v>
      </c>
      <c r="B151" t="s">
        <v>1930</v>
      </c>
      <c r="C151" t="s">
        <v>2078</v>
      </c>
      <c r="D151" t="s">
        <v>5686</v>
      </c>
      <c r="E151" t="s">
        <v>10684</v>
      </c>
      <c r="F151" t="s">
        <v>15538</v>
      </c>
    </row>
    <row r="152" spans="1:6" x14ac:dyDescent="0.25">
      <c r="A152" t="s">
        <v>155</v>
      </c>
      <c r="B152" t="s">
        <v>1925</v>
      </c>
      <c r="C152" t="s">
        <v>2079</v>
      </c>
      <c r="D152" t="s">
        <v>5687</v>
      </c>
      <c r="E152" t="s">
        <v>10685</v>
      </c>
      <c r="F152" t="s">
        <v>15534</v>
      </c>
    </row>
    <row r="153" spans="1:6" x14ac:dyDescent="0.25">
      <c r="A153" t="s">
        <v>156</v>
      </c>
      <c r="B153" t="s">
        <v>1930</v>
      </c>
      <c r="C153" t="s">
        <v>2080</v>
      </c>
      <c r="D153" t="s">
        <v>5688</v>
      </c>
      <c r="E153" t="s">
        <v>10686</v>
      </c>
      <c r="F153" t="s">
        <v>15538</v>
      </c>
    </row>
    <row r="154" spans="1:6" x14ac:dyDescent="0.25">
      <c r="A154" t="s">
        <v>157</v>
      </c>
      <c r="B154" t="s">
        <v>1930</v>
      </c>
      <c r="C154" t="s">
        <v>2081</v>
      </c>
      <c r="D154" t="s">
        <v>5689</v>
      </c>
      <c r="E154" t="s">
        <v>10687</v>
      </c>
      <c r="F154" t="s">
        <v>15538</v>
      </c>
    </row>
    <row r="155" spans="1:6" x14ac:dyDescent="0.25">
      <c r="A155" t="s">
        <v>158</v>
      </c>
      <c r="B155" t="s">
        <v>1923</v>
      </c>
      <c r="C155" t="s">
        <v>2082</v>
      </c>
      <c r="D155" t="s">
        <v>5690</v>
      </c>
      <c r="E155" t="s">
        <v>10688</v>
      </c>
      <c r="F155" t="s">
        <v>15532</v>
      </c>
    </row>
    <row r="156" spans="1:6" x14ac:dyDescent="0.25">
      <c r="A156" t="s">
        <v>159</v>
      </c>
      <c r="B156" t="s">
        <v>1924</v>
      </c>
      <c r="C156" t="s">
        <v>2083</v>
      </c>
      <c r="D156" t="s">
        <v>5691</v>
      </c>
      <c r="E156" t="s">
        <v>10689</v>
      </c>
      <c r="F156" t="s">
        <v>15533</v>
      </c>
    </row>
    <row r="157" spans="1:6" x14ac:dyDescent="0.25">
      <c r="A157" t="s">
        <v>160</v>
      </c>
      <c r="B157" t="s">
        <v>1925</v>
      </c>
      <c r="C157" t="s">
        <v>2084</v>
      </c>
      <c r="D157" t="s">
        <v>5692</v>
      </c>
      <c r="E157" t="s">
        <v>10690</v>
      </c>
      <c r="F157" t="s">
        <v>15534</v>
      </c>
    </row>
    <row r="158" spans="1:6" x14ac:dyDescent="0.25">
      <c r="A158" t="s">
        <v>161</v>
      </c>
      <c r="B158" t="s">
        <v>1923</v>
      </c>
      <c r="C158" t="s">
        <v>2085</v>
      </c>
      <c r="D158" t="s">
        <v>5693</v>
      </c>
      <c r="E158" t="s">
        <v>10691</v>
      </c>
      <c r="F158" t="s">
        <v>15532</v>
      </c>
    </row>
    <row r="159" spans="1:6" x14ac:dyDescent="0.25">
      <c r="A159" t="s">
        <v>162</v>
      </c>
      <c r="B159" t="s">
        <v>1924</v>
      </c>
      <c r="C159" t="s">
        <v>2086</v>
      </c>
      <c r="D159" t="s">
        <v>5694</v>
      </c>
      <c r="E159" t="s">
        <v>10692</v>
      </c>
      <c r="F159" t="s">
        <v>15533</v>
      </c>
    </row>
    <row r="160" spans="1:6" x14ac:dyDescent="0.25">
      <c r="A160" t="s">
        <v>163</v>
      </c>
      <c r="B160" t="s">
        <v>1924</v>
      </c>
      <c r="C160" t="s">
        <v>2087</v>
      </c>
      <c r="D160" t="s">
        <v>5695</v>
      </c>
      <c r="E160" t="s">
        <v>10693</v>
      </c>
      <c r="F160" t="s">
        <v>15533</v>
      </c>
    </row>
    <row r="161" spans="1:6" x14ac:dyDescent="0.25">
      <c r="A161" t="s">
        <v>164</v>
      </c>
      <c r="B161" t="s">
        <v>1927</v>
      </c>
      <c r="C161" t="s">
        <v>2088</v>
      </c>
      <c r="D161" t="s">
        <v>5696</v>
      </c>
      <c r="E161" t="s">
        <v>10694</v>
      </c>
      <c r="F161" t="s">
        <v>15536</v>
      </c>
    </row>
    <row r="162" spans="1:6" x14ac:dyDescent="0.25">
      <c r="A162" t="s">
        <v>165</v>
      </c>
      <c r="B162" t="s">
        <v>1923</v>
      </c>
      <c r="C162" t="s">
        <v>2089</v>
      </c>
      <c r="D162" t="s">
        <v>5697</v>
      </c>
      <c r="E162" t="s">
        <v>10695</v>
      </c>
      <c r="F162" t="s">
        <v>15532</v>
      </c>
    </row>
    <row r="163" spans="1:6" x14ac:dyDescent="0.25">
      <c r="A163" t="s">
        <v>166</v>
      </c>
      <c r="B163" t="s">
        <v>1925</v>
      </c>
      <c r="C163" t="s">
        <v>2090</v>
      </c>
      <c r="D163" t="s">
        <v>5698</v>
      </c>
      <c r="E163" t="s">
        <v>10696</v>
      </c>
      <c r="F163" t="s">
        <v>15534</v>
      </c>
    </row>
    <row r="164" spans="1:6" x14ac:dyDescent="0.25">
      <c r="A164" t="s">
        <v>167</v>
      </c>
      <c r="B164" t="s">
        <v>1926</v>
      </c>
      <c r="C164" t="s">
        <v>2091</v>
      </c>
      <c r="D164" t="s">
        <v>5699</v>
      </c>
      <c r="E164" t="s">
        <v>10697</v>
      </c>
      <c r="F164" t="s">
        <v>15535</v>
      </c>
    </row>
    <row r="165" spans="1:6" x14ac:dyDescent="0.25">
      <c r="A165" t="s">
        <v>168</v>
      </c>
      <c r="B165" t="s">
        <v>1924</v>
      </c>
      <c r="C165" t="s">
        <v>2092</v>
      </c>
      <c r="D165" t="s">
        <v>5700</v>
      </c>
      <c r="E165" t="s">
        <v>10698</v>
      </c>
      <c r="F165" t="s">
        <v>15533</v>
      </c>
    </row>
    <row r="166" spans="1:6" x14ac:dyDescent="0.25">
      <c r="A166" t="s">
        <v>169</v>
      </c>
      <c r="B166" t="s">
        <v>1925</v>
      </c>
      <c r="C166" t="s">
        <v>2093</v>
      </c>
      <c r="D166" t="s">
        <v>5701</v>
      </c>
      <c r="E166" t="s">
        <v>10699</v>
      </c>
      <c r="F166" t="s">
        <v>15534</v>
      </c>
    </row>
    <row r="167" spans="1:6" x14ac:dyDescent="0.25">
      <c r="A167" t="s">
        <v>170</v>
      </c>
      <c r="B167" t="s">
        <v>1928</v>
      </c>
      <c r="C167" t="s">
        <v>2094</v>
      </c>
      <c r="D167" t="s">
        <v>5702</v>
      </c>
      <c r="E167" t="s">
        <v>10700</v>
      </c>
      <c r="F167" t="s">
        <v>15537</v>
      </c>
    </row>
    <row r="168" spans="1:6" x14ac:dyDescent="0.25">
      <c r="A168" t="s">
        <v>171</v>
      </c>
      <c r="B168" t="s">
        <v>1929</v>
      </c>
      <c r="C168" t="s">
        <v>2095</v>
      </c>
      <c r="D168" t="s">
        <v>5703</v>
      </c>
      <c r="E168" t="s">
        <v>10701</v>
      </c>
      <c r="F168" t="s">
        <v>15532</v>
      </c>
    </row>
    <row r="169" spans="1:6" x14ac:dyDescent="0.25">
      <c r="A169" t="s">
        <v>172</v>
      </c>
      <c r="B169" t="s">
        <v>1928</v>
      </c>
      <c r="C169" t="s">
        <v>2096</v>
      </c>
      <c r="D169" t="s">
        <v>5704</v>
      </c>
      <c r="E169" t="s">
        <v>10702</v>
      </c>
      <c r="F169" t="s">
        <v>15537</v>
      </c>
    </row>
    <row r="170" spans="1:6" x14ac:dyDescent="0.25">
      <c r="A170" t="s">
        <v>173</v>
      </c>
      <c r="B170" t="s">
        <v>1926</v>
      </c>
      <c r="C170" t="s">
        <v>2097</v>
      </c>
      <c r="D170" t="s">
        <v>5705</v>
      </c>
      <c r="E170" t="s">
        <v>10703</v>
      </c>
      <c r="F170" t="s">
        <v>15535</v>
      </c>
    </row>
    <row r="171" spans="1:6" x14ac:dyDescent="0.25">
      <c r="A171" t="s">
        <v>174</v>
      </c>
      <c r="B171" t="s">
        <v>1930</v>
      </c>
      <c r="C171" t="s">
        <v>2080</v>
      </c>
      <c r="D171" t="s">
        <v>5706</v>
      </c>
      <c r="E171" t="s">
        <v>10704</v>
      </c>
      <c r="F171" t="s">
        <v>15538</v>
      </c>
    </row>
    <row r="172" spans="1:6" x14ac:dyDescent="0.25">
      <c r="A172" t="s">
        <v>175</v>
      </c>
      <c r="B172" t="s">
        <v>1930</v>
      </c>
      <c r="C172" t="s">
        <v>2098</v>
      </c>
      <c r="D172" t="s">
        <v>5707</v>
      </c>
      <c r="E172" t="s">
        <v>10705</v>
      </c>
      <c r="F172" t="s">
        <v>15538</v>
      </c>
    </row>
    <row r="173" spans="1:6" x14ac:dyDescent="0.25">
      <c r="A173" t="s">
        <v>176</v>
      </c>
      <c r="B173" t="s">
        <v>1929</v>
      </c>
      <c r="C173" t="s">
        <v>2099</v>
      </c>
      <c r="D173" t="s">
        <v>5708</v>
      </c>
      <c r="E173" t="s">
        <v>10706</v>
      </c>
      <c r="F173" t="s">
        <v>15532</v>
      </c>
    </row>
    <row r="174" spans="1:6" x14ac:dyDescent="0.25">
      <c r="A174" t="s">
        <v>177</v>
      </c>
      <c r="B174" t="s">
        <v>1923</v>
      </c>
      <c r="C174" t="s">
        <v>2100</v>
      </c>
      <c r="D174" t="s">
        <v>5709</v>
      </c>
      <c r="E174" t="s">
        <v>10707</v>
      </c>
      <c r="F174" t="s">
        <v>15532</v>
      </c>
    </row>
    <row r="175" spans="1:6" x14ac:dyDescent="0.25">
      <c r="A175" t="s">
        <v>49</v>
      </c>
      <c r="B175" t="s">
        <v>1928</v>
      </c>
      <c r="C175" t="s">
        <v>2101</v>
      </c>
      <c r="D175" t="s">
        <v>5710</v>
      </c>
      <c r="E175" t="s">
        <v>10708</v>
      </c>
      <c r="F175" t="s">
        <v>15537</v>
      </c>
    </row>
    <row r="176" spans="1:6" x14ac:dyDescent="0.25">
      <c r="A176" t="s">
        <v>178</v>
      </c>
      <c r="B176" t="s">
        <v>1923</v>
      </c>
      <c r="C176" t="s">
        <v>2102</v>
      </c>
      <c r="D176" t="s">
        <v>5711</v>
      </c>
      <c r="E176" t="s">
        <v>10709</v>
      </c>
      <c r="F176" t="s">
        <v>15532</v>
      </c>
    </row>
    <row r="177" spans="1:6" x14ac:dyDescent="0.25">
      <c r="A177" t="s">
        <v>179</v>
      </c>
      <c r="B177" t="s">
        <v>1928</v>
      </c>
      <c r="C177" t="s">
        <v>2103</v>
      </c>
      <c r="D177" t="s">
        <v>5712</v>
      </c>
      <c r="E177" t="s">
        <v>10710</v>
      </c>
      <c r="F177" t="s">
        <v>15537</v>
      </c>
    </row>
    <row r="178" spans="1:6" x14ac:dyDescent="0.25">
      <c r="A178" t="s">
        <v>180</v>
      </c>
      <c r="B178" t="s">
        <v>1923</v>
      </c>
      <c r="C178" t="s">
        <v>2104</v>
      </c>
      <c r="D178" t="s">
        <v>5713</v>
      </c>
      <c r="E178" t="s">
        <v>10711</v>
      </c>
      <c r="F178" t="s">
        <v>15532</v>
      </c>
    </row>
    <row r="179" spans="1:6" x14ac:dyDescent="0.25">
      <c r="A179" t="s">
        <v>181</v>
      </c>
      <c r="B179" t="s">
        <v>1925</v>
      </c>
      <c r="C179" t="s">
        <v>1956</v>
      </c>
      <c r="D179" t="s">
        <v>5714</v>
      </c>
      <c r="E179" t="s">
        <v>10712</v>
      </c>
      <c r="F179" t="s">
        <v>15534</v>
      </c>
    </row>
    <row r="180" spans="1:6" x14ac:dyDescent="0.25">
      <c r="A180" t="s">
        <v>182</v>
      </c>
      <c r="B180" t="s">
        <v>1925</v>
      </c>
      <c r="C180" t="s">
        <v>2105</v>
      </c>
      <c r="D180" t="s">
        <v>5715</v>
      </c>
      <c r="E180" t="s">
        <v>10713</v>
      </c>
      <c r="F180" t="s">
        <v>15534</v>
      </c>
    </row>
    <row r="181" spans="1:6" x14ac:dyDescent="0.25">
      <c r="A181" t="s">
        <v>183</v>
      </c>
      <c r="B181" t="s">
        <v>1926</v>
      </c>
      <c r="C181" t="s">
        <v>2106</v>
      </c>
      <c r="D181" t="s">
        <v>5716</v>
      </c>
      <c r="E181" t="s">
        <v>10714</v>
      </c>
      <c r="F181" t="s">
        <v>15535</v>
      </c>
    </row>
    <row r="182" spans="1:6" x14ac:dyDescent="0.25">
      <c r="A182" t="s">
        <v>184</v>
      </c>
      <c r="B182" t="s">
        <v>1924</v>
      </c>
      <c r="C182" t="s">
        <v>2107</v>
      </c>
      <c r="D182" t="s">
        <v>5717</v>
      </c>
      <c r="E182" t="s">
        <v>10715</v>
      </c>
      <c r="F182" t="s">
        <v>15533</v>
      </c>
    </row>
    <row r="183" spans="1:6" x14ac:dyDescent="0.25">
      <c r="A183" t="s">
        <v>185</v>
      </c>
      <c r="B183" t="s">
        <v>1924</v>
      </c>
      <c r="C183" t="s">
        <v>2108</v>
      </c>
      <c r="D183" t="s">
        <v>5718</v>
      </c>
      <c r="E183" t="s">
        <v>10716</v>
      </c>
      <c r="F183" t="s">
        <v>15533</v>
      </c>
    </row>
    <row r="184" spans="1:6" x14ac:dyDescent="0.25">
      <c r="A184" t="s">
        <v>186</v>
      </c>
      <c r="B184" t="s">
        <v>1930</v>
      </c>
      <c r="C184" t="s">
        <v>2109</v>
      </c>
      <c r="D184" t="s">
        <v>5719</v>
      </c>
      <c r="E184" t="s">
        <v>10717</v>
      </c>
      <c r="F184" t="s">
        <v>15538</v>
      </c>
    </row>
    <row r="185" spans="1:6" x14ac:dyDescent="0.25">
      <c r="A185" t="s">
        <v>187</v>
      </c>
      <c r="B185" t="s">
        <v>1929</v>
      </c>
      <c r="C185" t="s">
        <v>2110</v>
      </c>
      <c r="D185" t="s">
        <v>5720</v>
      </c>
      <c r="E185" t="s">
        <v>10718</v>
      </c>
      <c r="F185" t="s">
        <v>15532</v>
      </c>
    </row>
    <row r="186" spans="1:6" x14ac:dyDescent="0.25">
      <c r="A186" t="s">
        <v>188</v>
      </c>
      <c r="B186" t="s">
        <v>1927</v>
      </c>
      <c r="C186" t="s">
        <v>2111</v>
      </c>
      <c r="D186" t="s">
        <v>5721</v>
      </c>
      <c r="E186" t="s">
        <v>10719</v>
      </c>
      <c r="F186" t="s">
        <v>15536</v>
      </c>
    </row>
    <row r="187" spans="1:6" x14ac:dyDescent="0.25">
      <c r="A187" t="s">
        <v>189</v>
      </c>
      <c r="B187" t="s">
        <v>1926</v>
      </c>
      <c r="C187" t="s">
        <v>2112</v>
      </c>
      <c r="D187" t="s">
        <v>5722</v>
      </c>
      <c r="E187" t="s">
        <v>10720</v>
      </c>
      <c r="F187" t="s">
        <v>15535</v>
      </c>
    </row>
    <row r="188" spans="1:6" x14ac:dyDescent="0.25">
      <c r="A188" t="s">
        <v>190</v>
      </c>
      <c r="B188" t="s">
        <v>1927</v>
      </c>
      <c r="C188" t="s">
        <v>2113</v>
      </c>
      <c r="D188" t="s">
        <v>5723</v>
      </c>
      <c r="E188" t="s">
        <v>10721</v>
      </c>
      <c r="F188" t="s">
        <v>15536</v>
      </c>
    </row>
    <row r="189" spans="1:6" x14ac:dyDescent="0.25">
      <c r="A189" t="s">
        <v>57</v>
      </c>
      <c r="B189" t="s">
        <v>1929</v>
      </c>
      <c r="C189" t="s">
        <v>2114</v>
      </c>
      <c r="D189" t="s">
        <v>5724</v>
      </c>
      <c r="E189" t="s">
        <v>10722</v>
      </c>
      <c r="F189" t="s">
        <v>15532</v>
      </c>
    </row>
    <row r="190" spans="1:6" x14ac:dyDescent="0.25">
      <c r="A190" t="s">
        <v>191</v>
      </c>
      <c r="B190" t="s">
        <v>1928</v>
      </c>
      <c r="C190" t="s">
        <v>2115</v>
      </c>
      <c r="D190" t="s">
        <v>5725</v>
      </c>
      <c r="E190" t="s">
        <v>10723</v>
      </c>
      <c r="F190" t="s">
        <v>15537</v>
      </c>
    </row>
    <row r="191" spans="1:6" x14ac:dyDescent="0.25">
      <c r="A191" t="s">
        <v>192</v>
      </c>
      <c r="B191" t="s">
        <v>1926</v>
      </c>
      <c r="C191" t="s">
        <v>2116</v>
      </c>
      <c r="D191" t="s">
        <v>5726</v>
      </c>
      <c r="E191" t="s">
        <v>10724</v>
      </c>
      <c r="F191" t="s">
        <v>15535</v>
      </c>
    </row>
    <row r="192" spans="1:6" x14ac:dyDescent="0.25">
      <c r="A192" t="s">
        <v>193</v>
      </c>
      <c r="B192" t="s">
        <v>1927</v>
      </c>
      <c r="C192" t="s">
        <v>2117</v>
      </c>
      <c r="D192" t="s">
        <v>5727</v>
      </c>
      <c r="E192" t="s">
        <v>10725</v>
      </c>
      <c r="F192" t="s">
        <v>15536</v>
      </c>
    </row>
    <row r="193" spans="1:6" x14ac:dyDescent="0.25">
      <c r="A193" t="s">
        <v>194</v>
      </c>
      <c r="B193" t="s">
        <v>1924</v>
      </c>
      <c r="C193" t="s">
        <v>2118</v>
      </c>
      <c r="D193" t="s">
        <v>5728</v>
      </c>
      <c r="E193" t="s">
        <v>10726</v>
      </c>
      <c r="F193" t="s">
        <v>15533</v>
      </c>
    </row>
    <row r="194" spans="1:6" x14ac:dyDescent="0.25">
      <c r="A194" t="s">
        <v>195</v>
      </c>
      <c r="B194" t="s">
        <v>1929</v>
      </c>
      <c r="C194" t="s">
        <v>2119</v>
      </c>
      <c r="D194" t="s">
        <v>5729</v>
      </c>
      <c r="E194" t="s">
        <v>10727</v>
      </c>
      <c r="F194" t="s">
        <v>15532</v>
      </c>
    </row>
    <row r="195" spans="1:6" x14ac:dyDescent="0.25">
      <c r="A195" t="s">
        <v>196</v>
      </c>
      <c r="B195" t="s">
        <v>1923</v>
      </c>
      <c r="C195" t="s">
        <v>2120</v>
      </c>
      <c r="D195" t="s">
        <v>5730</v>
      </c>
      <c r="E195" t="s">
        <v>10728</v>
      </c>
      <c r="F195" t="s">
        <v>15532</v>
      </c>
    </row>
    <row r="196" spans="1:6" x14ac:dyDescent="0.25">
      <c r="A196" t="s">
        <v>197</v>
      </c>
      <c r="B196" t="s">
        <v>1930</v>
      </c>
      <c r="C196" t="s">
        <v>2121</v>
      </c>
      <c r="D196" t="s">
        <v>5731</v>
      </c>
      <c r="E196" t="s">
        <v>10729</v>
      </c>
      <c r="F196" t="s">
        <v>15538</v>
      </c>
    </row>
    <row r="197" spans="1:6" x14ac:dyDescent="0.25">
      <c r="A197" t="s">
        <v>198</v>
      </c>
      <c r="B197" t="s">
        <v>1926</v>
      </c>
      <c r="C197" t="s">
        <v>2122</v>
      </c>
      <c r="D197" t="s">
        <v>5732</v>
      </c>
      <c r="E197" t="s">
        <v>10730</v>
      </c>
      <c r="F197" t="s">
        <v>15535</v>
      </c>
    </row>
    <row r="198" spans="1:6" x14ac:dyDescent="0.25">
      <c r="A198" t="s">
        <v>199</v>
      </c>
      <c r="B198" t="s">
        <v>1929</v>
      </c>
      <c r="C198" t="s">
        <v>2123</v>
      </c>
      <c r="D198" t="s">
        <v>5733</v>
      </c>
      <c r="E198" t="s">
        <v>10731</v>
      </c>
      <c r="F198" t="s">
        <v>15532</v>
      </c>
    </row>
    <row r="199" spans="1:6" x14ac:dyDescent="0.25">
      <c r="A199" t="s">
        <v>200</v>
      </c>
      <c r="B199" t="s">
        <v>1927</v>
      </c>
      <c r="C199" t="s">
        <v>2124</v>
      </c>
      <c r="D199" t="s">
        <v>5734</v>
      </c>
      <c r="E199" t="s">
        <v>10732</v>
      </c>
      <c r="F199" t="s">
        <v>15536</v>
      </c>
    </row>
    <row r="200" spans="1:6" x14ac:dyDescent="0.25">
      <c r="A200" t="s">
        <v>201</v>
      </c>
      <c r="B200" t="s">
        <v>1928</v>
      </c>
      <c r="C200" t="s">
        <v>2125</v>
      </c>
      <c r="D200" t="s">
        <v>5735</v>
      </c>
      <c r="E200" t="s">
        <v>10733</v>
      </c>
      <c r="F200" t="s">
        <v>15537</v>
      </c>
    </row>
    <row r="201" spans="1:6" x14ac:dyDescent="0.25">
      <c r="A201" t="s">
        <v>202</v>
      </c>
      <c r="B201" t="s">
        <v>1926</v>
      </c>
      <c r="C201" t="s">
        <v>2126</v>
      </c>
      <c r="D201" t="s">
        <v>5736</v>
      </c>
      <c r="E201" t="s">
        <v>10734</v>
      </c>
      <c r="F201" t="s">
        <v>15535</v>
      </c>
    </row>
    <row r="202" spans="1:6" x14ac:dyDescent="0.25">
      <c r="A202" t="s">
        <v>203</v>
      </c>
      <c r="B202" t="s">
        <v>1925</v>
      </c>
      <c r="C202" t="s">
        <v>2127</v>
      </c>
      <c r="D202" t="s">
        <v>5737</v>
      </c>
      <c r="E202" t="s">
        <v>10735</v>
      </c>
      <c r="F202" t="s">
        <v>15534</v>
      </c>
    </row>
    <row r="203" spans="1:6" x14ac:dyDescent="0.25">
      <c r="A203" t="s">
        <v>204</v>
      </c>
      <c r="B203" t="s">
        <v>1928</v>
      </c>
      <c r="C203" t="s">
        <v>2128</v>
      </c>
      <c r="D203" t="s">
        <v>5738</v>
      </c>
      <c r="E203" t="s">
        <v>10736</v>
      </c>
      <c r="F203" t="s">
        <v>15537</v>
      </c>
    </row>
    <row r="204" spans="1:6" x14ac:dyDescent="0.25">
      <c r="A204" t="s">
        <v>36</v>
      </c>
      <c r="B204" t="s">
        <v>1925</v>
      </c>
      <c r="C204" t="s">
        <v>2129</v>
      </c>
      <c r="D204" t="s">
        <v>5739</v>
      </c>
      <c r="E204" t="s">
        <v>10737</v>
      </c>
      <c r="F204" t="s">
        <v>15534</v>
      </c>
    </row>
    <row r="205" spans="1:6" x14ac:dyDescent="0.25">
      <c r="A205" t="s">
        <v>205</v>
      </c>
      <c r="B205" t="s">
        <v>1924</v>
      </c>
      <c r="C205" t="s">
        <v>2130</v>
      </c>
      <c r="D205" t="s">
        <v>5740</v>
      </c>
      <c r="E205" t="s">
        <v>10738</v>
      </c>
      <c r="F205" t="s">
        <v>15533</v>
      </c>
    </row>
    <row r="206" spans="1:6" x14ac:dyDescent="0.25">
      <c r="A206" t="s">
        <v>206</v>
      </c>
      <c r="B206" t="s">
        <v>1928</v>
      </c>
      <c r="C206" t="s">
        <v>2131</v>
      </c>
      <c r="D206" t="s">
        <v>5741</v>
      </c>
      <c r="E206" t="s">
        <v>10739</v>
      </c>
      <c r="F206" t="s">
        <v>15537</v>
      </c>
    </row>
    <row r="207" spans="1:6" x14ac:dyDescent="0.25">
      <c r="A207" t="s">
        <v>207</v>
      </c>
      <c r="B207" t="s">
        <v>1927</v>
      </c>
      <c r="C207" t="s">
        <v>2132</v>
      </c>
      <c r="D207" t="s">
        <v>5742</v>
      </c>
      <c r="E207" t="s">
        <v>10740</v>
      </c>
      <c r="F207" t="s">
        <v>15536</v>
      </c>
    </row>
    <row r="208" spans="1:6" x14ac:dyDescent="0.25">
      <c r="A208" t="s">
        <v>208</v>
      </c>
      <c r="B208" t="s">
        <v>1923</v>
      </c>
      <c r="C208" t="s">
        <v>2133</v>
      </c>
      <c r="D208" t="s">
        <v>5743</v>
      </c>
      <c r="E208" t="s">
        <v>10741</v>
      </c>
      <c r="F208" t="s">
        <v>15532</v>
      </c>
    </row>
    <row r="209" spans="1:6" x14ac:dyDescent="0.25">
      <c r="A209" t="s">
        <v>209</v>
      </c>
      <c r="B209" t="s">
        <v>1925</v>
      </c>
      <c r="C209" t="s">
        <v>2134</v>
      </c>
      <c r="D209" t="s">
        <v>5744</v>
      </c>
      <c r="E209" t="s">
        <v>10742</v>
      </c>
      <c r="F209" t="s">
        <v>15534</v>
      </c>
    </row>
    <row r="210" spans="1:6" x14ac:dyDescent="0.25">
      <c r="A210" t="s">
        <v>210</v>
      </c>
      <c r="B210" t="s">
        <v>1924</v>
      </c>
      <c r="C210" t="s">
        <v>2135</v>
      </c>
      <c r="D210" t="s">
        <v>5745</v>
      </c>
      <c r="E210" t="s">
        <v>10743</v>
      </c>
      <c r="F210" t="s">
        <v>15533</v>
      </c>
    </row>
    <row r="211" spans="1:6" x14ac:dyDescent="0.25">
      <c r="A211" t="s">
        <v>211</v>
      </c>
      <c r="B211" t="s">
        <v>1926</v>
      </c>
      <c r="C211" t="s">
        <v>2136</v>
      </c>
      <c r="D211" t="s">
        <v>5746</v>
      </c>
      <c r="E211" t="s">
        <v>10744</v>
      </c>
      <c r="F211" t="s">
        <v>15535</v>
      </c>
    </row>
    <row r="212" spans="1:6" x14ac:dyDescent="0.25">
      <c r="A212" t="s">
        <v>212</v>
      </c>
      <c r="B212" t="s">
        <v>1925</v>
      </c>
      <c r="C212" t="s">
        <v>2137</v>
      </c>
      <c r="D212" t="s">
        <v>5747</v>
      </c>
      <c r="E212" t="s">
        <v>10745</v>
      </c>
      <c r="F212" t="s">
        <v>15534</v>
      </c>
    </row>
    <row r="213" spans="1:6" x14ac:dyDescent="0.25">
      <c r="A213" t="s">
        <v>213</v>
      </c>
      <c r="B213" t="s">
        <v>1927</v>
      </c>
      <c r="C213" t="s">
        <v>2138</v>
      </c>
      <c r="D213" t="s">
        <v>5748</v>
      </c>
      <c r="E213" t="s">
        <v>10746</v>
      </c>
      <c r="F213" t="s">
        <v>15536</v>
      </c>
    </row>
    <row r="214" spans="1:6" x14ac:dyDescent="0.25">
      <c r="A214" t="s">
        <v>214</v>
      </c>
      <c r="B214" t="s">
        <v>1927</v>
      </c>
      <c r="C214" t="s">
        <v>2139</v>
      </c>
      <c r="D214" t="s">
        <v>5749</v>
      </c>
      <c r="E214" t="s">
        <v>10747</v>
      </c>
      <c r="F214" t="s">
        <v>15536</v>
      </c>
    </row>
    <row r="215" spans="1:6" x14ac:dyDescent="0.25">
      <c r="A215" t="s">
        <v>215</v>
      </c>
      <c r="B215" t="s">
        <v>1927</v>
      </c>
      <c r="C215" t="s">
        <v>2140</v>
      </c>
      <c r="D215" t="s">
        <v>5750</v>
      </c>
      <c r="E215" t="s">
        <v>10748</v>
      </c>
      <c r="F215" t="s">
        <v>15536</v>
      </c>
    </row>
    <row r="216" spans="1:6" x14ac:dyDescent="0.25">
      <c r="A216" t="s">
        <v>216</v>
      </c>
      <c r="B216" t="s">
        <v>1927</v>
      </c>
      <c r="C216" t="s">
        <v>2141</v>
      </c>
      <c r="D216" t="s">
        <v>5751</v>
      </c>
      <c r="E216" t="s">
        <v>10749</v>
      </c>
      <c r="F216" t="s">
        <v>15536</v>
      </c>
    </row>
    <row r="217" spans="1:6" x14ac:dyDescent="0.25">
      <c r="A217" t="s">
        <v>217</v>
      </c>
      <c r="B217" t="s">
        <v>1930</v>
      </c>
      <c r="C217" t="s">
        <v>2142</v>
      </c>
      <c r="D217" t="s">
        <v>5752</v>
      </c>
      <c r="E217" t="s">
        <v>10750</v>
      </c>
      <c r="F217" t="s">
        <v>15538</v>
      </c>
    </row>
    <row r="218" spans="1:6" x14ac:dyDescent="0.25">
      <c r="A218" t="s">
        <v>218</v>
      </c>
      <c r="B218" t="s">
        <v>1928</v>
      </c>
      <c r="C218" t="s">
        <v>2143</v>
      </c>
      <c r="D218" t="s">
        <v>5753</v>
      </c>
      <c r="E218" t="s">
        <v>10751</v>
      </c>
      <c r="F218" t="s">
        <v>15537</v>
      </c>
    </row>
    <row r="219" spans="1:6" x14ac:dyDescent="0.25">
      <c r="A219" t="s">
        <v>219</v>
      </c>
      <c r="B219" t="s">
        <v>1923</v>
      </c>
      <c r="C219" t="s">
        <v>2144</v>
      </c>
      <c r="D219" t="s">
        <v>5754</v>
      </c>
      <c r="E219" t="s">
        <v>10752</v>
      </c>
      <c r="F219" t="s">
        <v>15532</v>
      </c>
    </row>
    <row r="220" spans="1:6" x14ac:dyDescent="0.25">
      <c r="A220" t="s">
        <v>204</v>
      </c>
      <c r="B220" t="s">
        <v>1928</v>
      </c>
      <c r="C220" t="s">
        <v>2145</v>
      </c>
      <c r="D220" t="s">
        <v>5755</v>
      </c>
      <c r="E220" t="s">
        <v>10753</v>
      </c>
      <c r="F220" t="s">
        <v>15537</v>
      </c>
    </row>
    <row r="221" spans="1:6" x14ac:dyDescent="0.25">
      <c r="A221" t="s">
        <v>220</v>
      </c>
      <c r="B221" t="s">
        <v>1923</v>
      </c>
      <c r="C221" t="s">
        <v>2146</v>
      </c>
      <c r="D221" t="s">
        <v>5756</v>
      </c>
      <c r="E221" t="s">
        <v>10754</v>
      </c>
      <c r="F221" t="s">
        <v>15532</v>
      </c>
    </row>
    <row r="222" spans="1:6" x14ac:dyDescent="0.25">
      <c r="A222" t="s">
        <v>221</v>
      </c>
      <c r="B222" t="s">
        <v>1929</v>
      </c>
      <c r="C222" t="s">
        <v>2147</v>
      </c>
      <c r="D222" t="s">
        <v>5757</v>
      </c>
      <c r="E222" t="s">
        <v>10755</v>
      </c>
      <c r="F222" t="s">
        <v>15532</v>
      </c>
    </row>
    <row r="223" spans="1:6" x14ac:dyDescent="0.25">
      <c r="A223" t="s">
        <v>222</v>
      </c>
      <c r="B223" t="s">
        <v>1926</v>
      </c>
      <c r="C223" t="s">
        <v>2148</v>
      </c>
      <c r="D223" t="s">
        <v>5758</v>
      </c>
      <c r="E223" t="s">
        <v>10756</v>
      </c>
      <c r="F223" t="s">
        <v>15535</v>
      </c>
    </row>
    <row r="224" spans="1:6" x14ac:dyDescent="0.25">
      <c r="A224" t="s">
        <v>223</v>
      </c>
      <c r="B224" t="s">
        <v>1923</v>
      </c>
      <c r="C224" t="s">
        <v>2149</v>
      </c>
      <c r="D224" t="s">
        <v>5759</v>
      </c>
      <c r="E224" t="s">
        <v>10757</v>
      </c>
      <c r="F224" t="s">
        <v>15532</v>
      </c>
    </row>
    <row r="225" spans="1:6" x14ac:dyDescent="0.25">
      <c r="A225" t="s">
        <v>224</v>
      </c>
      <c r="B225" t="s">
        <v>1924</v>
      </c>
      <c r="C225" t="s">
        <v>2150</v>
      </c>
      <c r="D225" t="s">
        <v>5760</v>
      </c>
      <c r="E225" t="s">
        <v>10758</v>
      </c>
      <c r="F225" t="s">
        <v>15533</v>
      </c>
    </row>
    <row r="226" spans="1:6" x14ac:dyDescent="0.25">
      <c r="A226" t="s">
        <v>225</v>
      </c>
      <c r="B226" t="s">
        <v>1925</v>
      </c>
      <c r="C226" t="s">
        <v>2151</v>
      </c>
      <c r="D226" t="s">
        <v>5761</v>
      </c>
      <c r="E226" t="s">
        <v>10759</v>
      </c>
      <c r="F226" t="s">
        <v>15534</v>
      </c>
    </row>
    <row r="227" spans="1:6" x14ac:dyDescent="0.25">
      <c r="A227" t="s">
        <v>226</v>
      </c>
      <c r="B227" t="s">
        <v>1923</v>
      </c>
      <c r="C227" t="s">
        <v>2152</v>
      </c>
      <c r="D227" t="s">
        <v>5762</v>
      </c>
      <c r="E227" t="s">
        <v>10760</v>
      </c>
      <c r="F227" t="s">
        <v>15532</v>
      </c>
    </row>
    <row r="228" spans="1:6" x14ac:dyDescent="0.25">
      <c r="A228" t="s">
        <v>227</v>
      </c>
      <c r="B228" t="s">
        <v>1929</v>
      </c>
      <c r="C228" t="s">
        <v>2153</v>
      </c>
      <c r="D228" t="s">
        <v>5763</v>
      </c>
      <c r="E228" t="s">
        <v>10761</v>
      </c>
      <c r="F228" t="s">
        <v>15532</v>
      </c>
    </row>
    <row r="229" spans="1:6" x14ac:dyDescent="0.25">
      <c r="A229" t="s">
        <v>228</v>
      </c>
      <c r="B229" t="s">
        <v>1927</v>
      </c>
      <c r="C229" t="s">
        <v>2154</v>
      </c>
      <c r="D229" t="s">
        <v>5764</v>
      </c>
      <c r="E229" t="s">
        <v>10762</v>
      </c>
      <c r="F229" t="s">
        <v>15536</v>
      </c>
    </row>
    <row r="230" spans="1:6" x14ac:dyDescent="0.25">
      <c r="A230" t="s">
        <v>229</v>
      </c>
      <c r="B230" t="s">
        <v>1926</v>
      </c>
      <c r="C230" t="s">
        <v>2155</v>
      </c>
      <c r="D230" t="s">
        <v>5765</v>
      </c>
      <c r="E230" t="s">
        <v>10763</v>
      </c>
      <c r="F230" t="s">
        <v>15535</v>
      </c>
    </row>
    <row r="231" spans="1:6" x14ac:dyDescent="0.25">
      <c r="A231" t="s">
        <v>91</v>
      </c>
      <c r="B231" t="s">
        <v>1923</v>
      </c>
      <c r="C231" t="s">
        <v>2156</v>
      </c>
      <c r="D231" t="s">
        <v>5766</v>
      </c>
      <c r="E231" t="s">
        <v>10764</v>
      </c>
      <c r="F231" t="s">
        <v>15532</v>
      </c>
    </row>
    <row r="232" spans="1:6" x14ac:dyDescent="0.25">
      <c r="A232" t="s">
        <v>230</v>
      </c>
      <c r="B232" t="s">
        <v>1928</v>
      </c>
      <c r="C232" t="s">
        <v>2157</v>
      </c>
      <c r="D232" t="s">
        <v>5767</v>
      </c>
      <c r="E232" t="s">
        <v>10765</v>
      </c>
      <c r="F232" t="s">
        <v>15537</v>
      </c>
    </row>
    <row r="233" spans="1:6" x14ac:dyDescent="0.25">
      <c r="A233" t="s">
        <v>231</v>
      </c>
      <c r="B233" t="s">
        <v>1927</v>
      </c>
      <c r="C233" t="s">
        <v>2158</v>
      </c>
      <c r="D233" t="s">
        <v>5768</v>
      </c>
      <c r="E233" t="s">
        <v>10766</v>
      </c>
      <c r="F233" t="s">
        <v>15536</v>
      </c>
    </row>
    <row r="234" spans="1:6" x14ac:dyDescent="0.25">
      <c r="A234" t="s">
        <v>232</v>
      </c>
      <c r="B234" t="s">
        <v>1930</v>
      </c>
      <c r="C234" t="s">
        <v>2159</v>
      </c>
      <c r="D234" t="s">
        <v>5769</v>
      </c>
      <c r="E234" t="s">
        <v>10767</v>
      </c>
      <c r="F234" t="s">
        <v>15538</v>
      </c>
    </row>
    <row r="235" spans="1:6" x14ac:dyDescent="0.25">
      <c r="A235" t="s">
        <v>233</v>
      </c>
      <c r="B235" t="s">
        <v>1927</v>
      </c>
      <c r="C235" t="s">
        <v>2160</v>
      </c>
      <c r="D235" t="s">
        <v>5770</v>
      </c>
      <c r="E235" t="s">
        <v>10768</v>
      </c>
      <c r="F235" t="s">
        <v>15536</v>
      </c>
    </row>
    <row r="236" spans="1:6" x14ac:dyDescent="0.25">
      <c r="A236" t="s">
        <v>234</v>
      </c>
      <c r="B236" t="s">
        <v>1929</v>
      </c>
      <c r="C236" t="s">
        <v>2013</v>
      </c>
      <c r="D236" t="s">
        <v>5771</v>
      </c>
      <c r="E236" t="s">
        <v>10769</v>
      </c>
      <c r="F236" t="s">
        <v>15532</v>
      </c>
    </row>
    <row r="237" spans="1:6" x14ac:dyDescent="0.25">
      <c r="A237" t="s">
        <v>235</v>
      </c>
      <c r="B237" t="s">
        <v>1929</v>
      </c>
      <c r="C237" t="s">
        <v>2161</v>
      </c>
      <c r="D237" t="s">
        <v>5772</v>
      </c>
      <c r="E237" t="s">
        <v>10770</v>
      </c>
      <c r="F237" t="s">
        <v>15532</v>
      </c>
    </row>
    <row r="238" spans="1:6" x14ac:dyDescent="0.25">
      <c r="A238" t="s">
        <v>236</v>
      </c>
      <c r="B238" t="s">
        <v>1930</v>
      </c>
      <c r="C238" t="s">
        <v>2162</v>
      </c>
      <c r="D238" t="s">
        <v>5773</v>
      </c>
      <c r="E238" t="s">
        <v>10771</v>
      </c>
      <c r="F238" t="s">
        <v>15538</v>
      </c>
    </row>
    <row r="239" spans="1:6" x14ac:dyDescent="0.25">
      <c r="A239" t="s">
        <v>237</v>
      </c>
      <c r="B239" t="s">
        <v>1928</v>
      </c>
      <c r="C239" t="s">
        <v>2163</v>
      </c>
      <c r="D239" t="s">
        <v>5774</v>
      </c>
      <c r="E239" t="s">
        <v>10772</v>
      </c>
      <c r="F239" t="s">
        <v>15537</v>
      </c>
    </row>
    <row r="240" spans="1:6" x14ac:dyDescent="0.25">
      <c r="A240" t="s">
        <v>182</v>
      </c>
      <c r="B240" t="s">
        <v>1927</v>
      </c>
      <c r="C240" t="s">
        <v>2164</v>
      </c>
      <c r="D240" t="s">
        <v>5775</v>
      </c>
      <c r="E240" t="s">
        <v>10773</v>
      </c>
      <c r="F240" t="s">
        <v>15536</v>
      </c>
    </row>
    <row r="241" spans="1:6" x14ac:dyDescent="0.25">
      <c r="A241" t="s">
        <v>238</v>
      </c>
      <c r="B241" t="s">
        <v>1927</v>
      </c>
      <c r="C241" t="s">
        <v>2165</v>
      </c>
      <c r="D241" t="s">
        <v>5776</v>
      </c>
      <c r="E241" t="s">
        <v>10774</v>
      </c>
      <c r="F241" t="s">
        <v>15536</v>
      </c>
    </row>
    <row r="242" spans="1:6" x14ac:dyDescent="0.25">
      <c r="A242" t="s">
        <v>239</v>
      </c>
      <c r="B242" t="s">
        <v>1925</v>
      </c>
      <c r="C242" t="s">
        <v>2166</v>
      </c>
      <c r="D242" t="s">
        <v>5777</v>
      </c>
      <c r="E242" t="s">
        <v>10775</v>
      </c>
      <c r="F242" t="s">
        <v>15534</v>
      </c>
    </row>
    <row r="243" spans="1:6" x14ac:dyDescent="0.25">
      <c r="A243" t="s">
        <v>123</v>
      </c>
      <c r="B243" t="s">
        <v>1928</v>
      </c>
      <c r="C243" t="s">
        <v>2167</v>
      </c>
      <c r="D243" t="s">
        <v>5778</v>
      </c>
      <c r="E243" t="s">
        <v>10776</v>
      </c>
      <c r="F243" t="s">
        <v>15537</v>
      </c>
    </row>
    <row r="244" spans="1:6" x14ac:dyDescent="0.25">
      <c r="A244" t="s">
        <v>240</v>
      </c>
      <c r="B244" t="s">
        <v>1930</v>
      </c>
      <c r="C244" t="s">
        <v>2168</v>
      </c>
      <c r="D244" t="s">
        <v>5779</v>
      </c>
      <c r="E244" t="s">
        <v>10777</v>
      </c>
      <c r="F244" t="s">
        <v>15538</v>
      </c>
    </row>
    <row r="245" spans="1:6" x14ac:dyDescent="0.25">
      <c r="A245" t="s">
        <v>55</v>
      </c>
      <c r="B245" t="s">
        <v>1930</v>
      </c>
      <c r="C245" t="s">
        <v>2169</v>
      </c>
      <c r="D245" t="s">
        <v>5780</v>
      </c>
      <c r="E245" t="s">
        <v>10778</v>
      </c>
      <c r="F245" t="s">
        <v>15538</v>
      </c>
    </row>
    <row r="246" spans="1:6" x14ac:dyDescent="0.25">
      <c r="A246" t="s">
        <v>241</v>
      </c>
      <c r="B246" t="s">
        <v>1923</v>
      </c>
      <c r="C246" t="s">
        <v>2170</v>
      </c>
      <c r="D246" t="s">
        <v>5781</v>
      </c>
      <c r="E246" t="s">
        <v>10779</v>
      </c>
      <c r="F246" t="s">
        <v>15532</v>
      </c>
    </row>
    <row r="247" spans="1:6" x14ac:dyDescent="0.25">
      <c r="A247" t="s">
        <v>242</v>
      </c>
      <c r="B247" t="s">
        <v>1927</v>
      </c>
      <c r="C247" t="s">
        <v>2171</v>
      </c>
      <c r="D247" t="s">
        <v>5782</v>
      </c>
      <c r="E247" t="s">
        <v>10780</v>
      </c>
      <c r="F247" t="s">
        <v>15536</v>
      </c>
    </row>
    <row r="248" spans="1:6" x14ac:dyDescent="0.25">
      <c r="A248" t="s">
        <v>243</v>
      </c>
      <c r="B248" t="s">
        <v>1927</v>
      </c>
      <c r="C248" t="s">
        <v>2172</v>
      </c>
      <c r="D248" t="s">
        <v>5783</v>
      </c>
      <c r="E248" t="s">
        <v>10781</v>
      </c>
      <c r="F248" t="s">
        <v>15536</v>
      </c>
    </row>
    <row r="249" spans="1:6" x14ac:dyDescent="0.25">
      <c r="A249" t="s">
        <v>194</v>
      </c>
      <c r="B249" t="s">
        <v>1926</v>
      </c>
      <c r="C249" t="s">
        <v>2173</v>
      </c>
      <c r="D249" t="s">
        <v>5784</v>
      </c>
      <c r="E249" t="s">
        <v>10782</v>
      </c>
      <c r="F249" t="s">
        <v>15535</v>
      </c>
    </row>
    <row r="250" spans="1:6" x14ac:dyDescent="0.25">
      <c r="A250" t="s">
        <v>244</v>
      </c>
      <c r="B250" t="s">
        <v>1923</v>
      </c>
      <c r="C250" t="s">
        <v>2174</v>
      </c>
      <c r="D250" t="s">
        <v>5785</v>
      </c>
      <c r="E250" t="s">
        <v>10783</v>
      </c>
      <c r="F250" t="s">
        <v>15532</v>
      </c>
    </row>
    <row r="251" spans="1:6" x14ac:dyDescent="0.25">
      <c r="A251" t="s">
        <v>245</v>
      </c>
      <c r="B251" t="s">
        <v>1926</v>
      </c>
      <c r="C251" t="s">
        <v>2175</v>
      </c>
      <c r="D251" t="s">
        <v>5786</v>
      </c>
      <c r="E251" t="s">
        <v>10784</v>
      </c>
      <c r="F251" t="s">
        <v>15535</v>
      </c>
    </row>
    <row r="252" spans="1:6" x14ac:dyDescent="0.25">
      <c r="A252" t="s">
        <v>246</v>
      </c>
      <c r="B252" t="s">
        <v>1926</v>
      </c>
      <c r="C252" t="s">
        <v>2176</v>
      </c>
      <c r="D252" t="s">
        <v>5787</v>
      </c>
      <c r="E252" t="s">
        <v>10785</v>
      </c>
      <c r="F252" t="s">
        <v>15535</v>
      </c>
    </row>
    <row r="253" spans="1:6" x14ac:dyDescent="0.25">
      <c r="A253" t="s">
        <v>247</v>
      </c>
      <c r="B253" t="s">
        <v>1930</v>
      </c>
      <c r="C253" t="s">
        <v>2019</v>
      </c>
      <c r="D253" t="s">
        <v>5788</v>
      </c>
      <c r="E253" t="s">
        <v>10786</v>
      </c>
      <c r="F253" t="s">
        <v>15538</v>
      </c>
    </row>
    <row r="254" spans="1:6" x14ac:dyDescent="0.25">
      <c r="A254" t="s">
        <v>248</v>
      </c>
      <c r="B254" t="s">
        <v>1929</v>
      </c>
      <c r="C254" t="s">
        <v>2177</v>
      </c>
      <c r="D254" t="s">
        <v>5789</v>
      </c>
      <c r="E254" t="s">
        <v>10787</v>
      </c>
      <c r="F254" t="s">
        <v>15532</v>
      </c>
    </row>
    <row r="255" spans="1:6" x14ac:dyDescent="0.25">
      <c r="A255" t="s">
        <v>249</v>
      </c>
      <c r="B255" t="s">
        <v>1930</v>
      </c>
      <c r="C255" t="s">
        <v>2178</v>
      </c>
      <c r="D255" t="s">
        <v>5790</v>
      </c>
      <c r="E255" t="s">
        <v>10788</v>
      </c>
      <c r="F255" t="s">
        <v>15538</v>
      </c>
    </row>
    <row r="256" spans="1:6" x14ac:dyDescent="0.25">
      <c r="A256" t="s">
        <v>250</v>
      </c>
      <c r="B256" t="s">
        <v>1928</v>
      </c>
      <c r="C256" t="s">
        <v>2179</v>
      </c>
      <c r="D256" t="s">
        <v>5791</v>
      </c>
      <c r="E256" t="s">
        <v>10789</v>
      </c>
      <c r="F256" t="s">
        <v>15537</v>
      </c>
    </row>
    <row r="257" spans="1:6" x14ac:dyDescent="0.25">
      <c r="A257" t="s">
        <v>251</v>
      </c>
      <c r="B257" t="s">
        <v>1925</v>
      </c>
      <c r="C257" t="s">
        <v>2180</v>
      </c>
      <c r="D257" t="s">
        <v>5792</v>
      </c>
      <c r="E257" t="s">
        <v>10790</v>
      </c>
      <c r="F257" t="s">
        <v>15534</v>
      </c>
    </row>
    <row r="258" spans="1:6" x14ac:dyDescent="0.25">
      <c r="A258" t="s">
        <v>252</v>
      </c>
      <c r="B258" t="s">
        <v>1930</v>
      </c>
      <c r="C258" t="s">
        <v>2181</v>
      </c>
      <c r="D258" t="s">
        <v>5793</v>
      </c>
      <c r="E258" t="s">
        <v>10791</v>
      </c>
      <c r="F258" t="s">
        <v>15538</v>
      </c>
    </row>
    <row r="259" spans="1:6" x14ac:dyDescent="0.25">
      <c r="A259" t="s">
        <v>253</v>
      </c>
      <c r="B259" t="s">
        <v>1929</v>
      </c>
      <c r="C259" t="s">
        <v>2182</v>
      </c>
      <c r="D259" t="s">
        <v>5794</v>
      </c>
      <c r="E259" t="s">
        <v>10792</v>
      </c>
      <c r="F259" t="s">
        <v>15532</v>
      </c>
    </row>
    <row r="260" spans="1:6" x14ac:dyDescent="0.25">
      <c r="A260" t="s">
        <v>254</v>
      </c>
      <c r="B260" t="s">
        <v>1928</v>
      </c>
      <c r="C260" t="s">
        <v>2183</v>
      </c>
      <c r="D260" t="s">
        <v>5795</v>
      </c>
      <c r="E260" t="s">
        <v>10793</v>
      </c>
      <c r="F260" t="s">
        <v>15537</v>
      </c>
    </row>
    <row r="261" spans="1:6" x14ac:dyDescent="0.25">
      <c r="A261" t="s">
        <v>255</v>
      </c>
      <c r="B261" t="s">
        <v>1930</v>
      </c>
      <c r="C261" t="s">
        <v>2184</v>
      </c>
      <c r="D261" t="s">
        <v>5796</v>
      </c>
      <c r="E261" t="s">
        <v>10794</v>
      </c>
      <c r="F261" t="s">
        <v>15538</v>
      </c>
    </row>
    <row r="262" spans="1:6" x14ac:dyDescent="0.25">
      <c r="A262" t="s">
        <v>256</v>
      </c>
      <c r="B262" t="s">
        <v>1929</v>
      </c>
      <c r="C262" t="s">
        <v>2185</v>
      </c>
      <c r="D262" t="s">
        <v>5797</v>
      </c>
      <c r="E262" t="s">
        <v>10795</v>
      </c>
      <c r="F262" t="s">
        <v>15532</v>
      </c>
    </row>
    <row r="263" spans="1:6" x14ac:dyDescent="0.25">
      <c r="A263" t="s">
        <v>257</v>
      </c>
      <c r="B263" t="s">
        <v>1926</v>
      </c>
      <c r="C263" t="s">
        <v>2186</v>
      </c>
      <c r="D263" t="s">
        <v>5798</v>
      </c>
      <c r="E263" t="s">
        <v>10796</v>
      </c>
      <c r="F263" t="s">
        <v>15535</v>
      </c>
    </row>
    <row r="264" spans="1:6" x14ac:dyDescent="0.25">
      <c r="A264" t="s">
        <v>258</v>
      </c>
      <c r="B264" t="s">
        <v>1925</v>
      </c>
      <c r="C264" t="s">
        <v>2187</v>
      </c>
      <c r="D264" t="s">
        <v>5799</v>
      </c>
      <c r="E264" t="s">
        <v>10797</v>
      </c>
      <c r="F264" t="s">
        <v>15534</v>
      </c>
    </row>
    <row r="265" spans="1:6" x14ac:dyDescent="0.25">
      <c r="A265" t="s">
        <v>259</v>
      </c>
      <c r="B265" t="s">
        <v>1925</v>
      </c>
      <c r="C265" t="s">
        <v>2188</v>
      </c>
      <c r="D265" t="s">
        <v>5800</v>
      </c>
      <c r="E265" t="s">
        <v>10798</v>
      </c>
      <c r="F265" t="s">
        <v>15534</v>
      </c>
    </row>
    <row r="266" spans="1:6" x14ac:dyDescent="0.25">
      <c r="A266" t="s">
        <v>260</v>
      </c>
      <c r="B266" t="s">
        <v>1925</v>
      </c>
      <c r="C266" t="s">
        <v>2189</v>
      </c>
      <c r="D266" t="s">
        <v>5801</v>
      </c>
      <c r="E266" t="s">
        <v>10799</v>
      </c>
      <c r="F266" t="s">
        <v>15534</v>
      </c>
    </row>
    <row r="267" spans="1:6" x14ac:dyDescent="0.25">
      <c r="A267" t="s">
        <v>117</v>
      </c>
      <c r="B267" t="s">
        <v>1927</v>
      </c>
      <c r="C267" t="s">
        <v>2190</v>
      </c>
      <c r="D267" t="s">
        <v>5802</v>
      </c>
      <c r="E267" t="s">
        <v>10800</v>
      </c>
      <c r="F267" t="s">
        <v>15536</v>
      </c>
    </row>
    <row r="268" spans="1:6" x14ac:dyDescent="0.25">
      <c r="A268" t="s">
        <v>261</v>
      </c>
      <c r="B268" t="s">
        <v>1930</v>
      </c>
      <c r="C268" t="s">
        <v>2191</v>
      </c>
      <c r="D268" t="s">
        <v>5803</v>
      </c>
      <c r="E268" t="s">
        <v>10801</v>
      </c>
      <c r="F268" t="s">
        <v>15538</v>
      </c>
    </row>
    <row r="269" spans="1:6" x14ac:dyDescent="0.25">
      <c r="A269" t="s">
        <v>262</v>
      </c>
      <c r="B269" t="s">
        <v>1925</v>
      </c>
      <c r="C269" t="s">
        <v>2192</v>
      </c>
      <c r="D269" t="s">
        <v>5804</v>
      </c>
      <c r="E269" t="s">
        <v>10802</v>
      </c>
      <c r="F269" t="s">
        <v>15534</v>
      </c>
    </row>
    <row r="270" spans="1:6" x14ac:dyDescent="0.25">
      <c r="A270" t="s">
        <v>263</v>
      </c>
      <c r="B270" t="s">
        <v>1930</v>
      </c>
      <c r="C270" t="s">
        <v>2193</v>
      </c>
      <c r="D270" t="s">
        <v>5805</v>
      </c>
      <c r="E270" t="s">
        <v>10803</v>
      </c>
      <c r="F270" t="s">
        <v>15538</v>
      </c>
    </row>
    <row r="271" spans="1:6" x14ac:dyDescent="0.25">
      <c r="A271" t="s">
        <v>264</v>
      </c>
      <c r="B271" t="s">
        <v>1924</v>
      </c>
      <c r="C271" t="s">
        <v>2194</v>
      </c>
      <c r="D271" t="s">
        <v>5806</v>
      </c>
      <c r="E271" t="s">
        <v>10804</v>
      </c>
      <c r="F271" t="s">
        <v>15533</v>
      </c>
    </row>
    <row r="272" spans="1:6" x14ac:dyDescent="0.25">
      <c r="A272" t="s">
        <v>265</v>
      </c>
      <c r="B272" t="s">
        <v>1923</v>
      </c>
      <c r="C272" t="s">
        <v>2195</v>
      </c>
      <c r="D272" t="s">
        <v>5807</v>
      </c>
      <c r="E272" t="s">
        <v>10805</v>
      </c>
      <c r="F272" t="s">
        <v>15532</v>
      </c>
    </row>
    <row r="273" spans="1:6" x14ac:dyDescent="0.25">
      <c r="A273" t="s">
        <v>266</v>
      </c>
      <c r="B273" t="s">
        <v>1930</v>
      </c>
      <c r="C273" t="s">
        <v>2196</v>
      </c>
      <c r="D273" t="s">
        <v>5808</v>
      </c>
      <c r="E273" t="s">
        <v>10806</v>
      </c>
      <c r="F273" t="s">
        <v>15538</v>
      </c>
    </row>
    <row r="274" spans="1:6" x14ac:dyDescent="0.25">
      <c r="A274" t="s">
        <v>267</v>
      </c>
      <c r="B274" t="s">
        <v>1930</v>
      </c>
      <c r="C274" t="s">
        <v>2197</v>
      </c>
      <c r="D274" t="s">
        <v>5809</v>
      </c>
      <c r="E274" t="s">
        <v>10807</v>
      </c>
      <c r="F274" t="s">
        <v>15538</v>
      </c>
    </row>
    <row r="275" spans="1:6" x14ac:dyDescent="0.25">
      <c r="A275" t="s">
        <v>268</v>
      </c>
      <c r="B275" t="s">
        <v>1924</v>
      </c>
      <c r="C275" t="s">
        <v>2198</v>
      </c>
      <c r="D275" t="s">
        <v>5810</v>
      </c>
      <c r="E275" t="s">
        <v>10808</v>
      </c>
      <c r="F275" t="s">
        <v>15533</v>
      </c>
    </row>
    <row r="276" spans="1:6" x14ac:dyDescent="0.25">
      <c r="A276" t="s">
        <v>269</v>
      </c>
      <c r="B276" t="s">
        <v>1926</v>
      </c>
      <c r="C276" t="s">
        <v>2199</v>
      </c>
      <c r="D276" t="s">
        <v>5811</v>
      </c>
      <c r="E276" t="s">
        <v>10809</v>
      </c>
      <c r="F276" t="s">
        <v>15535</v>
      </c>
    </row>
    <row r="277" spans="1:6" x14ac:dyDescent="0.25">
      <c r="A277" t="s">
        <v>270</v>
      </c>
      <c r="B277" t="s">
        <v>1929</v>
      </c>
      <c r="C277" t="s">
        <v>2200</v>
      </c>
      <c r="D277" t="s">
        <v>5812</v>
      </c>
      <c r="E277" t="s">
        <v>10810</v>
      </c>
      <c r="F277" t="s">
        <v>15532</v>
      </c>
    </row>
    <row r="278" spans="1:6" x14ac:dyDescent="0.25">
      <c r="A278" t="s">
        <v>271</v>
      </c>
      <c r="B278" t="s">
        <v>1929</v>
      </c>
      <c r="C278" t="s">
        <v>2201</v>
      </c>
      <c r="D278" t="s">
        <v>5813</v>
      </c>
      <c r="E278" t="s">
        <v>10811</v>
      </c>
      <c r="F278" t="s">
        <v>15532</v>
      </c>
    </row>
    <row r="279" spans="1:6" x14ac:dyDescent="0.25">
      <c r="A279" t="s">
        <v>272</v>
      </c>
      <c r="B279" t="s">
        <v>1926</v>
      </c>
      <c r="C279" t="s">
        <v>2176</v>
      </c>
      <c r="D279" t="s">
        <v>5814</v>
      </c>
      <c r="E279" t="s">
        <v>10812</v>
      </c>
      <c r="F279" t="s">
        <v>15535</v>
      </c>
    </row>
    <row r="280" spans="1:6" x14ac:dyDescent="0.25">
      <c r="A280" t="s">
        <v>273</v>
      </c>
      <c r="B280" t="s">
        <v>1923</v>
      </c>
      <c r="C280" t="s">
        <v>2202</v>
      </c>
      <c r="D280" t="s">
        <v>5815</v>
      </c>
      <c r="E280" t="s">
        <v>10813</v>
      </c>
      <c r="F280" t="s">
        <v>15532</v>
      </c>
    </row>
    <row r="281" spans="1:6" x14ac:dyDescent="0.25">
      <c r="A281" t="s">
        <v>274</v>
      </c>
      <c r="B281" t="s">
        <v>1925</v>
      </c>
      <c r="C281" t="s">
        <v>2203</v>
      </c>
      <c r="D281" t="s">
        <v>5816</v>
      </c>
      <c r="E281" t="s">
        <v>10814</v>
      </c>
      <c r="F281" t="s">
        <v>15534</v>
      </c>
    </row>
    <row r="282" spans="1:6" x14ac:dyDescent="0.25">
      <c r="A282" t="s">
        <v>275</v>
      </c>
      <c r="B282" t="s">
        <v>1930</v>
      </c>
      <c r="C282" t="s">
        <v>2204</v>
      </c>
      <c r="D282" t="s">
        <v>5817</v>
      </c>
      <c r="E282" t="s">
        <v>10815</v>
      </c>
      <c r="F282" t="s">
        <v>15538</v>
      </c>
    </row>
    <row r="283" spans="1:6" x14ac:dyDescent="0.25">
      <c r="A283" t="s">
        <v>276</v>
      </c>
      <c r="B283" t="s">
        <v>1927</v>
      </c>
      <c r="C283" t="s">
        <v>2205</v>
      </c>
      <c r="D283" t="s">
        <v>5818</v>
      </c>
      <c r="E283" t="s">
        <v>10816</v>
      </c>
      <c r="F283" t="s">
        <v>15536</v>
      </c>
    </row>
    <row r="284" spans="1:6" x14ac:dyDescent="0.25">
      <c r="A284" t="s">
        <v>277</v>
      </c>
      <c r="B284" t="s">
        <v>1925</v>
      </c>
      <c r="C284" t="s">
        <v>2206</v>
      </c>
      <c r="D284" t="s">
        <v>5819</v>
      </c>
      <c r="E284" t="s">
        <v>10817</v>
      </c>
      <c r="F284" t="s">
        <v>15534</v>
      </c>
    </row>
    <row r="285" spans="1:6" x14ac:dyDescent="0.25">
      <c r="A285" t="s">
        <v>278</v>
      </c>
      <c r="B285" t="s">
        <v>1924</v>
      </c>
      <c r="C285" t="s">
        <v>2207</v>
      </c>
      <c r="D285" t="s">
        <v>5820</v>
      </c>
      <c r="E285" t="s">
        <v>10818</v>
      </c>
      <c r="F285" t="s">
        <v>15533</v>
      </c>
    </row>
    <row r="286" spans="1:6" x14ac:dyDescent="0.25">
      <c r="A286" t="s">
        <v>279</v>
      </c>
      <c r="B286" t="s">
        <v>1930</v>
      </c>
      <c r="C286" t="s">
        <v>2208</v>
      </c>
      <c r="D286" t="s">
        <v>5821</v>
      </c>
      <c r="E286" t="s">
        <v>10819</v>
      </c>
      <c r="F286" t="s">
        <v>15538</v>
      </c>
    </row>
    <row r="287" spans="1:6" x14ac:dyDescent="0.25">
      <c r="A287" t="s">
        <v>80</v>
      </c>
      <c r="B287" t="s">
        <v>1928</v>
      </c>
      <c r="C287" t="s">
        <v>2209</v>
      </c>
      <c r="D287" t="s">
        <v>5822</v>
      </c>
      <c r="E287" t="s">
        <v>10820</v>
      </c>
      <c r="F287" t="s">
        <v>15537</v>
      </c>
    </row>
    <row r="288" spans="1:6" x14ac:dyDescent="0.25">
      <c r="A288" t="s">
        <v>238</v>
      </c>
      <c r="B288" t="s">
        <v>1923</v>
      </c>
      <c r="C288" t="s">
        <v>2210</v>
      </c>
      <c r="D288" t="s">
        <v>5823</v>
      </c>
      <c r="E288" t="s">
        <v>10821</v>
      </c>
      <c r="F288" t="s">
        <v>15532</v>
      </c>
    </row>
    <row r="289" spans="1:6" x14ac:dyDescent="0.25">
      <c r="A289" t="s">
        <v>280</v>
      </c>
      <c r="B289" t="s">
        <v>1930</v>
      </c>
      <c r="C289" t="s">
        <v>2211</v>
      </c>
      <c r="D289" t="s">
        <v>5824</v>
      </c>
      <c r="E289" t="s">
        <v>10822</v>
      </c>
      <c r="F289" t="s">
        <v>15538</v>
      </c>
    </row>
    <row r="290" spans="1:6" x14ac:dyDescent="0.25">
      <c r="A290" t="s">
        <v>281</v>
      </c>
      <c r="B290" t="s">
        <v>1924</v>
      </c>
      <c r="C290" t="s">
        <v>2212</v>
      </c>
      <c r="D290" t="s">
        <v>5825</v>
      </c>
      <c r="E290" t="s">
        <v>10823</v>
      </c>
      <c r="F290" t="s">
        <v>15533</v>
      </c>
    </row>
    <row r="291" spans="1:6" x14ac:dyDescent="0.25">
      <c r="A291" t="s">
        <v>282</v>
      </c>
      <c r="B291" t="s">
        <v>1924</v>
      </c>
      <c r="C291" t="s">
        <v>2213</v>
      </c>
      <c r="D291" t="s">
        <v>5826</v>
      </c>
      <c r="E291" t="s">
        <v>10824</v>
      </c>
      <c r="F291" t="s">
        <v>15533</v>
      </c>
    </row>
    <row r="292" spans="1:6" x14ac:dyDescent="0.25">
      <c r="A292" t="s">
        <v>283</v>
      </c>
      <c r="B292" t="s">
        <v>1927</v>
      </c>
      <c r="C292" t="s">
        <v>2214</v>
      </c>
      <c r="D292" t="s">
        <v>5827</v>
      </c>
      <c r="E292" t="s">
        <v>10825</v>
      </c>
      <c r="F292" t="s">
        <v>15536</v>
      </c>
    </row>
    <row r="293" spans="1:6" x14ac:dyDescent="0.25">
      <c r="A293" t="s">
        <v>284</v>
      </c>
      <c r="B293" t="s">
        <v>1926</v>
      </c>
      <c r="C293" t="s">
        <v>2215</v>
      </c>
      <c r="D293" t="s">
        <v>5828</v>
      </c>
      <c r="E293" t="s">
        <v>10826</v>
      </c>
      <c r="F293" t="s">
        <v>15535</v>
      </c>
    </row>
    <row r="294" spans="1:6" x14ac:dyDescent="0.25">
      <c r="A294" t="s">
        <v>285</v>
      </c>
      <c r="B294" t="s">
        <v>1927</v>
      </c>
      <c r="C294" t="s">
        <v>2216</v>
      </c>
      <c r="D294" t="s">
        <v>5829</v>
      </c>
      <c r="E294" t="s">
        <v>10827</v>
      </c>
      <c r="F294" t="s">
        <v>15536</v>
      </c>
    </row>
    <row r="295" spans="1:6" x14ac:dyDescent="0.25">
      <c r="A295" t="s">
        <v>286</v>
      </c>
      <c r="B295" t="s">
        <v>1924</v>
      </c>
      <c r="C295" t="s">
        <v>2217</v>
      </c>
      <c r="D295" t="s">
        <v>5830</v>
      </c>
      <c r="E295" t="s">
        <v>10828</v>
      </c>
      <c r="F295" t="s">
        <v>15533</v>
      </c>
    </row>
    <row r="296" spans="1:6" x14ac:dyDescent="0.25">
      <c r="A296" t="s">
        <v>287</v>
      </c>
      <c r="B296" t="s">
        <v>1927</v>
      </c>
      <c r="C296" t="s">
        <v>2218</v>
      </c>
      <c r="D296" t="s">
        <v>5831</v>
      </c>
      <c r="E296" t="s">
        <v>10829</v>
      </c>
      <c r="F296" t="s">
        <v>15536</v>
      </c>
    </row>
    <row r="297" spans="1:6" x14ac:dyDescent="0.25">
      <c r="A297" t="s">
        <v>151</v>
      </c>
      <c r="B297" t="s">
        <v>1928</v>
      </c>
      <c r="C297" t="s">
        <v>2219</v>
      </c>
      <c r="D297" t="s">
        <v>5832</v>
      </c>
      <c r="E297" t="s">
        <v>10830</v>
      </c>
      <c r="F297" t="s">
        <v>15537</v>
      </c>
    </row>
    <row r="298" spans="1:6" x14ac:dyDescent="0.25">
      <c r="A298" t="s">
        <v>39</v>
      </c>
      <c r="B298" t="s">
        <v>1925</v>
      </c>
      <c r="C298" t="s">
        <v>2220</v>
      </c>
      <c r="D298" t="s">
        <v>5833</v>
      </c>
      <c r="E298" t="s">
        <v>10831</v>
      </c>
      <c r="F298" t="s">
        <v>15534</v>
      </c>
    </row>
    <row r="299" spans="1:6" x14ac:dyDescent="0.25">
      <c r="A299" t="s">
        <v>288</v>
      </c>
      <c r="B299" t="s">
        <v>1924</v>
      </c>
      <c r="C299" t="s">
        <v>2221</v>
      </c>
      <c r="D299" t="s">
        <v>5834</v>
      </c>
      <c r="E299" t="s">
        <v>10832</v>
      </c>
      <c r="F299" t="s">
        <v>15533</v>
      </c>
    </row>
    <row r="300" spans="1:6" x14ac:dyDescent="0.25">
      <c r="A300" t="s">
        <v>289</v>
      </c>
      <c r="B300" t="s">
        <v>1928</v>
      </c>
      <c r="C300" t="s">
        <v>2222</v>
      </c>
      <c r="D300" t="s">
        <v>5835</v>
      </c>
      <c r="E300" t="s">
        <v>10833</v>
      </c>
      <c r="F300" t="s">
        <v>15537</v>
      </c>
    </row>
    <row r="301" spans="1:6" x14ac:dyDescent="0.25">
      <c r="A301" t="s">
        <v>290</v>
      </c>
      <c r="B301" t="s">
        <v>1929</v>
      </c>
      <c r="C301" t="s">
        <v>2223</v>
      </c>
      <c r="D301" t="s">
        <v>5836</v>
      </c>
      <c r="E301" t="s">
        <v>10834</v>
      </c>
      <c r="F301" t="s">
        <v>15532</v>
      </c>
    </row>
    <row r="302" spans="1:6" x14ac:dyDescent="0.25">
      <c r="A302" t="s">
        <v>291</v>
      </c>
      <c r="B302" t="s">
        <v>1925</v>
      </c>
      <c r="C302" t="s">
        <v>2224</v>
      </c>
      <c r="D302" t="s">
        <v>5837</v>
      </c>
      <c r="E302" t="s">
        <v>10835</v>
      </c>
      <c r="F302" t="s">
        <v>15534</v>
      </c>
    </row>
    <row r="303" spans="1:6" x14ac:dyDescent="0.25">
      <c r="A303" t="s">
        <v>292</v>
      </c>
      <c r="B303" t="s">
        <v>1927</v>
      </c>
      <c r="C303" t="s">
        <v>2225</v>
      </c>
      <c r="D303" t="s">
        <v>5838</v>
      </c>
      <c r="E303" t="s">
        <v>10836</v>
      </c>
      <c r="F303" t="s">
        <v>15536</v>
      </c>
    </row>
    <row r="304" spans="1:6" x14ac:dyDescent="0.25">
      <c r="A304" t="s">
        <v>293</v>
      </c>
      <c r="B304" t="s">
        <v>1929</v>
      </c>
      <c r="C304" t="s">
        <v>2226</v>
      </c>
      <c r="D304" t="s">
        <v>5839</v>
      </c>
      <c r="E304" t="s">
        <v>10837</v>
      </c>
      <c r="F304" t="s">
        <v>15532</v>
      </c>
    </row>
    <row r="305" spans="1:6" x14ac:dyDescent="0.25">
      <c r="A305" t="s">
        <v>294</v>
      </c>
      <c r="B305" t="s">
        <v>1930</v>
      </c>
      <c r="C305" t="s">
        <v>2227</v>
      </c>
      <c r="D305" t="s">
        <v>5840</v>
      </c>
      <c r="E305" t="s">
        <v>10838</v>
      </c>
      <c r="F305" t="s">
        <v>15538</v>
      </c>
    </row>
    <row r="306" spans="1:6" x14ac:dyDescent="0.25">
      <c r="A306" t="s">
        <v>295</v>
      </c>
      <c r="B306" t="s">
        <v>1929</v>
      </c>
      <c r="C306" t="s">
        <v>2228</v>
      </c>
      <c r="D306" t="s">
        <v>5841</v>
      </c>
      <c r="E306" t="s">
        <v>10839</v>
      </c>
      <c r="F306" t="s">
        <v>15532</v>
      </c>
    </row>
    <row r="307" spans="1:6" x14ac:dyDescent="0.25">
      <c r="A307" t="s">
        <v>207</v>
      </c>
      <c r="B307" t="s">
        <v>1923</v>
      </c>
      <c r="C307" t="s">
        <v>2229</v>
      </c>
      <c r="D307" t="s">
        <v>5842</v>
      </c>
      <c r="E307" t="s">
        <v>10840</v>
      </c>
      <c r="F307" t="s">
        <v>15532</v>
      </c>
    </row>
    <row r="308" spans="1:6" x14ac:dyDescent="0.25">
      <c r="A308" t="s">
        <v>125</v>
      </c>
      <c r="B308" t="s">
        <v>1925</v>
      </c>
      <c r="C308" t="s">
        <v>2230</v>
      </c>
      <c r="D308" t="s">
        <v>5843</v>
      </c>
      <c r="E308" t="s">
        <v>10841</v>
      </c>
      <c r="F308" t="s">
        <v>15534</v>
      </c>
    </row>
    <row r="309" spans="1:6" x14ac:dyDescent="0.25">
      <c r="A309" t="s">
        <v>296</v>
      </c>
      <c r="B309" t="s">
        <v>1928</v>
      </c>
      <c r="C309" t="s">
        <v>2231</v>
      </c>
      <c r="D309" t="s">
        <v>5844</v>
      </c>
      <c r="E309" t="s">
        <v>10842</v>
      </c>
      <c r="F309" t="s">
        <v>15537</v>
      </c>
    </row>
    <row r="310" spans="1:6" x14ac:dyDescent="0.25">
      <c r="A310" t="s">
        <v>297</v>
      </c>
      <c r="B310" t="s">
        <v>1929</v>
      </c>
      <c r="C310" t="s">
        <v>2232</v>
      </c>
      <c r="D310" t="s">
        <v>5845</v>
      </c>
      <c r="E310" t="s">
        <v>10843</v>
      </c>
      <c r="F310" t="s">
        <v>15532</v>
      </c>
    </row>
    <row r="311" spans="1:6" x14ac:dyDescent="0.25">
      <c r="A311" t="s">
        <v>144</v>
      </c>
      <c r="B311" t="s">
        <v>1925</v>
      </c>
      <c r="C311" t="s">
        <v>2233</v>
      </c>
      <c r="D311" t="s">
        <v>5846</v>
      </c>
      <c r="E311" t="s">
        <v>10844</v>
      </c>
      <c r="F311" t="s">
        <v>15534</v>
      </c>
    </row>
    <row r="312" spans="1:6" x14ac:dyDescent="0.25">
      <c r="A312" t="s">
        <v>298</v>
      </c>
      <c r="B312" t="s">
        <v>1928</v>
      </c>
      <c r="C312" t="s">
        <v>2234</v>
      </c>
      <c r="D312" t="s">
        <v>5847</v>
      </c>
      <c r="E312" t="s">
        <v>10845</v>
      </c>
      <c r="F312" t="s">
        <v>15537</v>
      </c>
    </row>
    <row r="313" spans="1:6" x14ac:dyDescent="0.25">
      <c r="A313" t="s">
        <v>299</v>
      </c>
      <c r="B313" t="s">
        <v>1926</v>
      </c>
      <c r="C313" t="s">
        <v>2235</v>
      </c>
      <c r="D313" t="s">
        <v>5848</v>
      </c>
      <c r="E313" t="s">
        <v>10846</v>
      </c>
      <c r="F313" t="s">
        <v>15535</v>
      </c>
    </row>
    <row r="314" spans="1:6" x14ac:dyDescent="0.25">
      <c r="A314" t="s">
        <v>300</v>
      </c>
      <c r="B314" t="s">
        <v>1924</v>
      </c>
      <c r="C314" t="s">
        <v>2236</v>
      </c>
      <c r="D314" t="s">
        <v>5849</v>
      </c>
      <c r="E314" t="s">
        <v>10847</v>
      </c>
      <c r="F314" t="s">
        <v>15533</v>
      </c>
    </row>
    <row r="315" spans="1:6" x14ac:dyDescent="0.25">
      <c r="A315" t="s">
        <v>301</v>
      </c>
      <c r="B315" t="s">
        <v>1924</v>
      </c>
      <c r="C315" t="s">
        <v>1944</v>
      </c>
      <c r="D315" t="s">
        <v>5850</v>
      </c>
      <c r="E315" t="s">
        <v>10848</v>
      </c>
      <c r="F315" t="s">
        <v>15533</v>
      </c>
    </row>
    <row r="316" spans="1:6" x14ac:dyDescent="0.25">
      <c r="A316" t="s">
        <v>302</v>
      </c>
      <c r="B316" t="s">
        <v>1923</v>
      </c>
      <c r="C316" t="s">
        <v>2237</v>
      </c>
      <c r="D316" t="s">
        <v>5851</v>
      </c>
      <c r="E316" t="s">
        <v>10849</v>
      </c>
      <c r="F316" t="s">
        <v>15532</v>
      </c>
    </row>
    <row r="317" spans="1:6" x14ac:dyDescent="0.25">
      <c r="A317" t="s">
        <v>303</v>
      </c>
      <c r="B317" t="s">
        <v>1929</v>
      </c>
      <c r="C317" t="s">
        <v>2238</v>
      </c>
      <c r="D317" t="s">
        <v>5852</v>
      </c>
      <c r="E317" t="s">
        <v>10850</v>
      </c>
      <c r="F317" t="s">
        <v>15532</v>
      </c>
    </row>
    <row r="318" spans="1:6" x14ac:dyDescent="0.25">
      <c r="A318" t="s">
        <v>304</v>
      </c>
      <c r="B318" t="s">
        <v>1924</v>
      </c>
      <c r="C318" t="s">
        <v>2239</v>
      </c>
      <c r="D318" t="s">
        <v>5853</v>
      </c>
      <c r="E318" t="s">
        <v>10851</v>
      </c>
      <c r="F318" t="s">
        <v>15533</v>
      </c>
    </row>
    <row r="319" spans="1:6" x14ac:dyDescent="0.25">
      <c r="A319" t="s">
        <v>305</v>
      </c>
      <c r="B319" t="s">
        <v>1923</v>
      </c>
      <c r="C319" t="s">
        <v>2240</v>
      </c>
      <c r="D319" t="s">
        <v>5854</v>
      </c>
      <c r="E319" t="s">
        <v>10852</v>
      </c>
      <c r="F319" t="s">
        <v>15532</v>
      </c>
    </row>
    <row r="320" spans="1:6" x14ac:dyDescent="0.25">
      <c r="A320" t="s">
        <v>306</v>
      </c>
      <c r="B320" t="s">
        <v>1927</v>
      </c>
      <c r="C320" t="s">
        <v>2241</v>
      </c>
      <c r="D320" t="s">
        <v>5855</v>
      </c>
      <c r="E320" t="s">
        <v>10853</v>
      </c>
      <c r="F320" t="s">
        <v>15536</v>
      </c>
    </row>
    <row r="321" spans="1:6" x14ac:dyDescent="0.25">
      <c r="A321" t="s">
        <v>307</v>
      </c>
      <c r="B321" t="s">
        <v>1930</v>
      </c>
      <c r="C321" t="s">
        <v>2242</v>
      </c>
      <c r="D321" t="s">
        <v>5856</v>
      </c>
      <c r="E321" t="s">
        <v>10854</v>
      </c>
      <c r="F321" t="s">
        <v>15538</v>
      </c>
    </row>
    <row r="322" spans="1:6" x14ac:dyDescent="0.25">
      <c r="A322" t="s">
        <v>308</v>
      </c>
      <c r="B322" t="s">
        <v>1928</v>
      </c>
      <c r="C322" t="s">
        <v>2243</v>
      </c>
      <c r="D322" t="s">
        <v>5857</v>
      </c>
      <c r="E322" t="s">
        <v>10855</v>
      </c>
      <c r="F322" t="s">
        <v>15537</v>
      </c>
    </row>
    <row r="323" spans="1:6" x14ac:dyDescent="0.25">
      <c r="A323" t="s">
        <v>309</v>
      </c>
      <c r="B323" t="s">
        <v>1928</v>
      </c>
      <c r="C323" t="s">
        <v>2244</v>
      </c>
      <c r="D323" t="s">
        <v>5858</v>
      </c>
      <c r="E323" t="s">
        <v>10856</v>
      </c>
      <c r="F323" t="s">
        <v>15537</v>
      </c>
    </row>
    <row r="324" spans="1:6" x14ac:dyDescent="0.25">
      <c r="A324" t="s">
        <v>197</v>
      </c>
      <c r="B324" t="s">
        <v>1929</v>
      </c>
      <c r="C324" t="s">
        <v>2245</v>
      </c>
      <c r="D324" t="s">
        <v>5859</v>
      </c>
      <c r="E324" t="s">
        <v>10857</v>
      </c>
      <c r="F324" t="s">
        <v>15532</v>
      </c>
    </row>
    <row r="325" spans="1:6" x14ac:dyDescent="0.25">
      <c r="A325" t="s">
        <v>310</v>
      </c>
      <c r="B325" t="s">
        <v>1930</v>
      </c>
      <c r="C325" t="s">
        <v>2246</v>
      </c>
      <c r="D325" t="s">
        <v>5860</v>
      </c>
      <c r="E325" t="s">
        <v>10858</v>
      </c>
      <c r="F325" t="s">
        <v>15538</v>
      </c>
    </row>
    <row r="326" spans="1:6" x14ac:dyDescent="0.25">
      <c r="A326" t="s">
        <v>311</v>
      </c>
      <c r="B326" t="s">
        <v>1929</v>
      </c>
      <c r="C326" t="s">
        <v>2247</v>
      </c>
      <c r="D326" t="s">
        <v>5861</v>
      </c>
      <c r="E326" t="s">
        <v>10859</v>
      </c>
      <c r="F326" t="s">
        <v>15532</v>
      </c>
    </row>
    <row r="327" spans="1:6" x14ac:dyDescent="0.25">
      <c r="A327" t="s">
        <v>312</v>
      </c>
      <c r="B327" t="s">
        <v>1924</v>
      </c>
      <c r="C327" t="s">
        <v>2248</v>
      </c>
      <c r="D327" t="s">
        <v>5862</v>
      </c>
      <c r="E327" t="s">
        <v>10860</v>
      </c>
      <c r="F327" t="s">
        <v>15533</v>
      </c>
    </row>
    <row r="328" spans="1:6" x14ac:dyDescent="0.25">
      <c r="A328" t="s">
        <v>313</v>
      </c>
      <c r="B328" t="s">
        <v>1928</v>
      </c>
      <c r="C328" t="s">
        <v>2249</v>
      </c>
      <c r="D328" t="s">
        <v>5863</v>
      </c>
      <c r="E328" t="s">
        <v>10861</v>
      </c>
      <c r="F328" t="s">
        <v>15537</v>
      </c>
    </row>
    <row r="329" spans="1:6" x14ac:dyDescent="0.25">
      <c r="A329" t="s">
        <v>314</v>
      </c>
      <c r="B329" t="s">
        <v>1923</v>
      </c>
      <c r="C329" t="s">
        <v>2250</v>
      </c>
      <c r="D329" t="s">
        <v>5864</v>
      </c>
      <c r="E329" t="s">
        <v>10862</v>
      </c>
      <c r="F329" t="s">
        <v>15532</v>
      </c>
    </row>
    <row r="330" spans="1:6" x14ac:dyDescent="0.25">
      <c r="A330" t="s">
        <v>140</v>
      </c>
      <c r="B330" t="s">
        <v>1926</v>
      </c>
      <c r="C330" t="s">
        <v>2251</v>
      </c>
      <c r="D330" t="s">
        <v>5865</v>
      </c>
      <c r="E330" t="s">
        <v>10863</v>
      </c>
      <c r="F330" t="s">
        <v>15535</v>
      </c>
    </row>
    <row r="331" spans="1:6" x14ac:dyDescent="0.25">
      <c r="A331" t="s">
        <v>315</v>
      </c>
      <c r="B331" t="s">
        <v>1926</v>
      </c>
      <c r="C331" t="s">
        <v>2252</v>
      </c>
      <c r="D331" t="s">
        <v>5866</v>
      </c>
      <c r="E331" t="s">
        <v>10864</v>
      </c>
      <c r="F331" t="s">
        <v>15535</v>
      </c>
    </row>
    <row r="332" spans="1:6" x14ac:dyDescent="0.25">
      <c r="A332" t="s">
        <v>128</v>
      </c>
      <c r="B332" t="s">
        <v>1929</v>
      </c>
      <c r="C332" t="s">
        <v>2253</v>
      </c>
      <c r="D332" t="s">
        <v>5867</v>
      </c>
      <c r="E332" t="s">
        <v>10865</v>
      </c>
      <c r="F332" t="s">
        <v>15532</v>
      </c>
    </row>
    <row r="333" spans="1:6" x14ac:dyDescent="0.25">
      <c r="A333" t="s">
        <v>316</v>
      </c>
      <c r="B333" t="s">
        <v>1929</v>
      </c>
      <c r="C333" t="s">
        <v>2254</v>
      </c>
      <c r="D333" t="s">
        <v>5868</v>
      </c>
      <c r="E333" t="s">
        <v>10866</v>
      </c>
      <c r="F333" t="s">
        <v>15532</v>
      </c>
    </row>
    <row r="334" spans="1:6" x14ac:dyDescent="0.25">
      <c r="A334" t="s">
        <v>317</v>
      </c>
      <c r="B334" t="s">
        <v>1928</v>
      </c>
      <c r="C334" t="s">
        <v>2255</v>
      </c>
      <c r="D334" t="s">
        <v>5869</v>
      </c>
      <c r="E334" t="s">
        <v>10867</v>
      </c>
      <c r="F334" t="s">
        <v>15537</v>
      </c>
    </row>
    <row r="335" spans="1:6" x14ac:dyDescent="0.25">
      <c r="A335" t="s">
        <v>318</v>
      </c>
      <c r="B335" t="s">
        <v>1930</v>
      </c>
      <c r="C335" t="s">
        <v>2256</v>
      </c>
      <c r="D335" t="s">
        <v>5870</v>
      </c>
      <c r="E335" t="s">
        <v>10868</v>
      </c>
      <c r="F335" t="s">
        <v>15538</v>
      </c>
    </row>
    <row r="336" spans="1:6" x14ac:dyDescent="0.25">
      <c r="A336" t="s">
        <v>319</v>
      </c>
      <c r="B336" t="s">
        <v>1928</v>
      </c>
      <c r="C336" t="s">
        <v>2257</v>
      </c>
      <c r="D336" t="s">
        <v>5871</v>
      </c>
      <c r="E336" t="s">
        <v>10869</v>
      </c>
      <c r="F336" t="s">
        <v>15537</v>
      </c>
    </row>
    <row r="337" spans="1:6" x14ac:dyDescent="0.25">
      <c r="A337" t="s">
        <v>320</v>
      </c>
      <c r="B337" t="s">
        <v>1930</v>
      </c>
      <c r="C337" t="s">
        <v>2258</v>
      </c>
      <c r="D337" t="s">
        <v>5872</v>
      </c>
      <c r="E337" t="s">
        <v>10870</v>
      </c>
      <c r="F337" t="s">
        <v>15538</v>
      </c>
    </row>
    <row r="338" spans="1:6" x14ac:dyDescent="0.25">
      <c r="A338" t="s">
        <v>321</v>
      </c>
      <c r="B338" t="s">
        <v>1929</v>
      </c>
      <c r="C338" t="s">
        <v>2259</v>
      </c>
      <c r="D338" t="s">
        <v>5873</v>
      </c>
      <c r="E338" t="s">
        <v>10871</v>
      </c>
      <c r="F338" t="s">
        <v>15532</v>
      </c>
    </row>
    <row r="339" spans="1:6" x14ac:dyDescent="0.25">
      <c r="A339" t="s">
        <v>322</v>
      </c>
      <c r="B339" t="s">
        <v>1927</v>
      </c>
      <c r="C339" t="s">
        <v>2260</v>
      </c>
      <c r="D339" t="s">
        <v>5874</v>
      </c>
      <c r="E339" t="s">
        <v>10872</v>
      </c>
      <c r="F339" t="s">
        <v>15536</v>
      </c>
    </row>
    <row r="340" spans="1:6" x14ac:dyDescent="0.25">
      <c r="A340" t="s">
        <v>323</v>
      </c>
      <c r="B340" t="s">
        <v>1925</v>
      </c>
      <c r="C340" t="s">
        <v>2261</v>
      </c>
      <c r="D340" t="s">
        <v>5875</v>
      </c>
      <c r="E340" t="s">
        <v>10873</v>
      </c>
      <c r="F340" t="s">
        <v>15534</v>
      </c>
    </row>
    <row r="341" spans="1:6" x14ac:dyDescent="0.25">
      <c r="A341" t="s">
        <v>324</v>
      </c>
      <c r="B341" t="s">
        <v>1928</v>
      </c>
      <c r="C341" t="s">
        <v>2262</v>
      </c>
      <c r="D341" t="s">
        <v>5876</v>
      </c>
      <c r="E341" t="s">
        <v>10874</v>
      </c>
      <c r="F341" t="s">
        <v>15537</v>
      </c>
    </row>
    <row r="342" spans="1:6" x14ac:dyDescent="0.25">
      <c r="A342" t="s">
        <v>325</v>
      </c>
      <c r="B342" t="s">
        <v>1929</v>
      </c>
      <c r="C342" t="s">
        <v>2182</v>
      </c>
      <c r="D342" t="s">
        <v>5877</v>
      </c>
      <c r="E342" t="s">
        <v>10875</v>
      </c>
      <c r="F342" t="s">
        <v>15532</v>
      </c>
    </row>
    <row r="343" spans="1:6" x14ac:dyDescent="0.25">
      <c r="A343" t="s">
        <v>326</v>
      </c>
      <c r="B343" t="s">
        <v>1925</v>
      </c>
      <c r="C343" t="s">
        <v>2263</v>
      </c>
      <c r="D343" t="s">
        <v>5878</v>
      </c>
      <c r="E343" t="s">
        <v>10876</v>
      </c>
      <c r="F343" t="s">
        <v>15534</v>
      </c>
    </row>
    <row r="344" spans="1:6" x14ac:dyDescent="0.25">
      <c r="A344" t="s">
        <v>327</v>
      </c>
      <c r="B344" t="s">
        <v>1929</v>
      </c>
      <c r="C344" t="s">
        <v>2264</v>
      </c>
      <c r="D344" t="s">
        <v>5879</v>
      </c>
      <c r="E344" t="s">
        <v>10877</v>
      </c>
      <c r="F344" t="s">
        <v>15532</v>
      </c>
    </row>
    <row r="345" spans="1:6" x14ac:dyDescent="0.25">
      <c r="A345" t="s">
        <v>328</v>
      </c>
      <c r="B345" t="s">
        <v>1924</v>
      </c>
      <c r="C345" t="s">
        <v>2265</v>
      </c>
      <c r="D345" t="s">
        <v>5880</v>
      </c>
      <c r="E345" t="s">
        <v>10878</v>
      </c>
      <c r="F345" t="s">
        <v>15533</v>
      </c>
    </row>
    <row r="346" spans="1:6" x14ac:dyDescent="0.25">
      <c r="A346" t="s">
        <v>329</v>
      </c>
      <c r="B346" t="s">
        <v>1927</v>
      </c>
      <c r="C346" t="s">
        <v>2266</v>
      </c>
      <c r="D346" t="s">
        <v>5881</v>
      </c>
      <c r="E346" t="s">
        <v>10879</v>
      </c>
      <c r="F346" t="s">
        <v>15536</v>
      </c>
    </row>
    <row r="347" spans="1:6" x14ac:dyDescent="0.25">
      <c r="A347" t="s">
        <v>111</v>
      </c>
      <c r="B347" t="s">
        <v>1927</v>
      </c>
      <c r="C347" t="s">
        <v>2267</v>
      </c>
      <c r="D347" t="s">
        <v>5882</v>
      </c>
      <c r="E347" t="s">
        <v>10880</v>
      </c>
      <c r="F347" t="s">
        <v>15536</v>
      </c>
    </row>
    <row r="348" spans="1:6" x14ac:dyDescent="0.25">
      <c r="A348" t="s">
        <v>330</v>
      </c>
      <c r="B348" t="s">
        <v>1927</v>
      </c>
      <c r="C348" t="s">
        <v>2268</v>
      </c>
      <c r="D348" t="s">
        <v>5883</v>
      </c>
      <c r="E348" t="s">
        <v>10881</v>
      </c>
      <c r="F348" t="s">
        <v>15536</v>
      </c>
    </row>
    <row r="349" spans="1:6" x14ac:dyDescent="0.25">
      <c r="A349" t="s">
        <v>331</v>
      </c>
      <c r="B349" t="s">
        <v>1929</v>
      </c>
      <c r="C349" t="s">
        <v>2269</v>
      </c>
      <c r="D349" t="s">
        <v>5884</v>
      </c>
      <c r="E349" t="s">
        <v>10882</v>
      </c>
      <c r="F349" t="s">
        <v>15532</v>
      </c>
    </row>
    <row r="350" spans="1:6" x14ac:dyDescent="0.25">
      <c r="A350" t="s">
        <v>332</v>
      </c>
      <c r="B350" t="s">
        <v>1924</v>
      </c>
      <c r="C350" t="s">
        <v>2270</v>
      </c>
      <c r="D350" t="s">
        <v>5885</v>
      </c>
      <c r="E350" t="s">
        <v>10883</v>
      </c>
      <c r="F350" t="s">
        <v>15533</v>
      </c>
    </row>
    <row r="351" spans="1:6" x14ac:dyDescent="0.25">
      <c r="A351" t="s">
        <v>259</v>
      </c>
      <c r="B351" t="s">
        <v>1926</v>
      </c>
      <c r="C351" t="s">
        <v>2271</v>
      </c>
      <c r="D351" t="s">
        <v>5886</v>
      </c>
      <c r="E351" t="s">
        <v>10884</v>
      </c>
      <c r="F351" t="s">
        <v>15535</v>
      </c>
    </row>
    <row r="352" spans="1:6" x14ac:dyDescent="0.25">
      <c r="A352" t="s">
        <v>333</v>
      </c>
      <c r="B352" t="s">
        <v>1929</v>
      </c>
      <c r="C352" t="s">
        <v>2272</v>
      </c>
      <c r="D352" t="s">
        <v>5887</v>
      </c>
      <c r="E352" t="s">
        <v>10885</v>
      </c>
      <c r="F352" t="s">
        <v>15532</v>
      </c>
    </row>
    <row r="353" spans="1:6" x14ac:dyDescent="0.25">
      <c r="A353" t="s">
        <v>334</v>
      </c>
      <c r="B353" t="s">
        <v>1929</v>
      </c>
      <c r="C353" t="s">
        <v>2273</v>
      </c>
      <c r="D353" t="s">
        <v>5888</v>
      </c>
      <c r="E353" t="s">
        <v>10886</v>
      </c>
      <c r="F353" t="s">
        <v>15532</v>
      </c>
    </row>
    <row r="354" spans="1:6" x14ac:dyDescent="0.25">
      <c r="A354" t="s">
        <v>260</v>
      </c>
      <c r="B354" t="s">
        <v>1925</v>
      </c>
      <c r="C354" t="s">
        <v>2274</v>
      </c>
      <c r="D354" t="s">
        <v>5889</v>
      </c>
      <c r="E354" t="s">
        <v>10887</v>
      </c>
      <c r="F354" t="s">
        <v>15534</v>
      </c>
    </row>
    <row r="355" spans="1:6" x14ac:dyDescent="0.25">
      <c r="A355" t="s">
        <v>335</v>
      </c>
      <c r="B355" t="s">
        <v>1929</v>
      </c>
      <c r="C355" t="s">
        <v>2275</v>
      </c>
      <c r="D355" t="s">
        <v>5890</v>
      </c>
      <c r="E355" t="s">
        <v>10888</v>
      </c>
      <c r="F355" t="s">
        <v>15532</v>
      </c>
    </row>
    <row r="356" spans="1:6" x14ac:dyDescent="0.25">
      <c r="A356" t="s">
        <v>336</v>
      </c>
      <c r="B356" t="s">
        <v>1926</v>
      </c>
      <c r="C356" t="s">
        <v>2276</v>
      </c>
      <c r="D356" t="s">
        <v>5891</v>
      </c>
      <c r="E356" t="s">
        <v>10889</v>
      </c>
      <c r="F356" t="s">
        <v>15535</v>
      </c>
    </row>
    <row r="357" spans="1:6" x14ac:dyDescent="0.25">
      <c r="A357" t="s">
        <v>337</v>
      </c>
      <c r="B357" t="s">
        <v>1926</v>
      </c>
      <c r="C357" t="s">
        <v>2277</v>
      </c>
      <c r="D357" t="s">
        <v>5892</v>
      </c>
      <c r="E357" t="s">
        <v>10890</v>
      </c>
      <c r="F357" t="s">
        <v>15535</v>
      </c>
    </row>
    <row r="358" spans="1:6" x14ac:dyDescent="0.25">
      <c r="A358" t="s">
        <v>338</v>
      </c>
      <c r="B358" t="s">
        <v>1929</v>
      </c>
      <c r="C358" t="s">
        <v>2095</v>
      </c>
      <c r="D358" t="s">
        <v>5893</v>
      </c>
      <c r="E358" t="s">
        <v>10891</v>
      </c>
      <c r="F358" t="s">
        <v>15532</v>
      </c>
    </row>
    <row r="359" spans="1:6" x14ac:dyDescent="0.25">
      <c r="A359" t="s">
        <v>339</v>
      </c>
      <c r="B359" t="s">
        <v>1926</v>
      </c>
      <c r="C359" t="s">
        <v>2278</v>
      </c>
      <c r="D359" t="s">
        <v>5894</v>
      </c>
      <c r="E359" t="s">
        <v>10892</v>
      </c>
      <c r="F359" t="s">
        <v>15535</v>
      </c>
    </row>
    <row r="360" spans="1:6" x14ac:dyDescent="0.25">
      <c r="A360" t="s">
        <v>340</v>
      </c>
      <c r="B360" t="s">
        <v>1926</v>
      </c>
      <c r="C360" t="s">
        <v>2279</v>
      </c>
      <c r="D360" t="s">
        <v>5895</v>
      </c>
      <c r="E360" t="s">
        <v>10893</v>
      </c>
      <c r="F360" t="s">
        <v>15535</v>
      </c>
    </row>
    <row r="361" spans="1:6" x14ac:dyDescent="0.25">
      <c r="A361" t="s">
        <v>341</v>
      </c>
      <c r="B361" t="s">
        <v>1923</v>
      </c>
      <c r="C361" t="s">
        <v>2280</v>
      </c>
      <c r="D361" t="s">
        <v>5896</v>
      </c>
      <c r="E361" t="s">
        <v>7916</v>
      </c>
      <c r="F361" t="s">
        <v>15532</v>
      </c>
    </row>
    <row r="362" spans="1:6" x14ac:dyDescent="0.25">
      <c r="A362" t="s">
        <v>342</v>
      </c>
      <c r="B362" t="s">
        <v>1925</v>
      </c>
      <c r="C362" t="s">
        <v>2281</v>
      </c>
      <c r="D362" t="s">
        <v>5897</v>
      </c>
      <c r="E362" t="s">
        <v>10894</v>
      </c>
      <c r="F362" t="s">
        <v>15534</v>
      </c>
    </row>
    <row r="363" spans="1:6" x14ac:dyDescent="0.25">
      <c r="A363" t="s">
        <v>75</v>
      </c>
      <c r="B363" t="s">
        <v>1927</v>
      </c>
      <c r="C363" t="s">
        <v>2282</v>
      </c>
      <c r="D363" t="s">
        <v>5898</v>
      </c>
      <c r="E363" t="s">
        <v>10895</v>
      </c>
      <c r="F363" t="s">
        <v>15536</v>
      </c>
    </row>
    <row r="364" spans="1:6" x14ac:dyDescent="0.25">
      <c r="A364" t="s">
        <v>343</v>
      </c>
      <c r="B364" t="s">
        <v>1930</v>
      </c>
      <c r="C364" t="s">
        <v>2283</v>
      </c>
      <c r="D364" t="s">
        <v>5899</v>
      </c>
      <c r="E364" t="s">
        <v>10896</v>
      </c>
      <c r="F364" t="s">
        <v>15538</v>
      </c>
    </row>
    <row r="365" spans="1:6" x14ac:dyDescent="0.25">
      <c r="A365" t="s">
        <v>344</v>
      </c>
      <c r="B365" t="s">
        <v>1930</v>
      </c>
      <c r="C365" t="s">
        <v>2284</v>
      </c>
      <c r="D365" t="s">
        <v>5900</v>
      </c>
      <c r="E365" t="s">
        <v>10897</v>
      </c>
      <c r="F365" t="s">
        <v>15538</v>
      </c>
    </row>
    <row r="366" spans="1:6" x14ac:dyDescent="0.25">
      <c r="A366" t="s">
        <v>345</v>
      </c>
      <c r="B366" t="s">
        <v>1923</v>
      </c>
      <c r="C366" t="s">
        <v>2285</v>
      </c>
      <c r="D366" t="s">
        <v>5901</v>
      </c>
      <c r="E366" t="s">
        <v>10898</v>
      </c>
      <c r="F366" t="s">
        <v>15532</v>
      </c>
    </row>
    <row r="367" spans="1:6" x14ac:dyDescent="0.25">
      <c r="A367" t="s">
        <v>346</v>
      </c>
      <c r="B367" t="s">
        <v>1924</v>
      </c>
      <c r="C367" t="s">
        <v>2286</v>
      </c>
      <c r="D367" t="s">
        <v>5902</v>
      </c>
      <c r="E367" t="s">
        <v>10899</v>
      </c>
      <c r="F367" t="s">
        <v>15533</v>
      </c>
    </row>
    <row r="368" spans="1:6" x14ac:dyDescent="0.25">
      <c r="A368" t="s">
        <v>347</v>
      </c>
      <c r="B368" t="s">
        <v>1930</v>
      </c>
      <c r="C368" t="s">
        <v>2287</v>
      </c>
      <c r="D368" t="s">
        <v>5903</v>
      </c>
      <c r="E368" t="s">
        <v>10900</v>
      </c>
      <c r="F368" t="s">
        <v>15538</v>
      </c>
    </row>
    <row r="369" spans="1:6" x14ac:dyDescent="0.25">
      <c r="A369" t="s">
        <v>348</v>
      </c>
      <c r="B369" t="s">
        <v>1928</v>
      </c>
      <c r="C369" t="s">
        <v>2288</v>
      </c>
      <c r="D369" t="s">
        <v>5904</v>
      </c>
      <c r="E369" t="s">
        <v>10901</v>
      </c>
      <c r="F369" t="s">
        <v>15537</v>
      </c>
    </row>
    <row r="370" spans="1:6" x14ac:dyDescent="0.25">
      <c r="A370" t="s">
        <v>349</v>
      </c>
      <c r="B370" t="s">
        <v>1924</v>
      </c>
      <c r="C370" t="s">
        <v>2289</v>
      </c>
      <c r="D370" t="s">
        <v>5905</v>
      </c>
      <c r="E370" t="s">
        <v>10902</v>
      </c>
      <c r="F370" t="s">
        <v>15533</v>
      </c>
    </row>
    <row r="371" spans="1:6" x14ac:dyDescent="0.25">
      <c r="A371" t="s">
        <v>350</v>
      </c>
      <c r="B371" t="s">
        <v>1927</v>
      </c>
      <c r="C371" t="s">
        <v>2290</v>
      </c>
      <c r="D371" t="s">
        <v>5906</v>
      </c>
      <c r="E371" t="s">
        <v>10903</v>
      </c>
      <c r="F371" t="s">
        <v>15536</v>
      </c>
    </row>
    <row r="372" spans="1:6" x14ac:dyDescent="0.25">
      <c r="A372" t="s">
        <v>351</v>
      </c>
      <c r="B372" t="s">
        <v>1928</v>
      </c>
      <c r="C372" t="s">
        <v>2291</v>
      </c>
      <c r="D372" t="s">
        <v>5907</v>
      </c>
      <c r="E372" t="s">
        <v>10904</v>
      </c>
      <c r="F372" t="s">
        <v>15537</v>
      </c>
    </row>
    <row r="373" spans="1:6" x14ac:dyDescent="0.25">
      <c r="A373" t="s">
        <v>352</v>
      </c>
      <c r="B373" t="s">
        <v>1925</v>
      </c>
      <c r="C373" t="s">
        <v>2292</v>
      </c>
      <c r="D373" t="s">
        <v>5908</v>
      </c>
      <c r="E373" t="s">
        <v>10905</v>
      </c>
      <c r="F373" t="s">
        <v>15534</v>
      </c>
    </row>
    <row r="374" spans="1:6" x14ac:dyDescent="0.25">
      <c r="A374" t="s">
        <v>353</v>
      </c>
      <c r="B374" t="s">
        <v>1930</v>
      </c>
      <c r="C374" t="s">
        <v>2293</v>
      </c>
      <c r="D374" t="s">
        <v>5909</v>
      </c>
      <c r="E374" t="s">
        <v>10906</v>
      </c>
      <c r="F374" t="s">
        <v>15538</v>
      </c>
    </row>
    <row r="375" spans="1:6" x14ac:dyDescent="0.25">
      <c r="A375" t="s">
        <v>354</v>
      </c>
      <c r="B375" t="s">
        <v>1927</v>
      </c>
      <c r="C375" t="s">
        <v>2294</v>
      </c>
      <c r="D375" t="s">
        <v>5910</v>
      </c>
      <c r="E375" t="s">
        <v>10907</v>
      </c>
      <c r="F375" t="s">
        <v>15536</v>
      </c>
    </row>
    <row r="376" spans="1:6" x14ac:dyDescent="0.25">
      <c r="A376" t="s">
        <v>355</v>
      </c>
      <c r="B376" t="s">
        <v>1923</v>
      </c>
      <c r="C376" t="s">
        <v>2295</v>
      </c>
      <c r="D376" t="s">
        <v>5911</v>
      </c>
      <c r="E376" t="s">
        <v>10908</v>
      </c>
      <c r="F376" t="s">
        <v>15532</v>
      </c>
    </row>
    <row r="377" spans="1:6" x14ac:dyDescent="0.25">
      <c r="A377" t="s">
        <v>310</v>
      </c>
      <c r="B377" t="s">
        <v>1924</v>
      </c>
      <c r="C377" t="s">
        <v>2296</v>
      </c>
      <c r="D377" t="s">
        <v>5912</v>
      </c>
      <c r="E377" t="s">
        <v>10909</v>
      </c>
      <c r="F377" t="s">
        <v>15533</v>
      </c>
    </row>
    <row r="378" spans="1:6" x14ac:dyDescent="0.25">
      <c r="A378" t="s">
        <v>356</v>
      </c>
      <c r="B378" t="s">
        <v>1928</v>
      </c>
      <c r="C378" t="s">
        <v>2297</v>
      </c>
      <c r="D378" t="s">
        <v>5913</v>
      </c>
      <c r="E378" t="s">
        <v>10910</v>
      </c>
      <c r="F378" t="s">
        <v>15537</v>
      </c>
    </row>
    <row r="379" spans="1:6" x14ac:dyDescent="0.25">
      <c r="A379" t="s">
        <v>357</v>
      </c>
      <c r="B379" t="s">
        <v>1926</v>
      </c>
      <c r="C379" t="s">
        <v>2298</v>
      </c>
      <c r="D379" t="s">
        <v>5914</v>
      </c>
      <c r="E379" t="s">
        <v>10911</v>
      </c>
      <c r="F379" t="s">
        <v>15535</v>
      </c>
    </row>
    <row r="380" spans="1:6" x14ac:dyDescent="0.25">
      <c r="A380" t="s">
        <v>358</v>
      </c>
      <c r="B380" t="s">
        <v>1926</v>
      </c>
      <c r="C380" t="s">
        <v>2299</v>
      </c>
      <c r="D380" t="s">
        <v>5915</v>
      </c>
      <c r="E380" t="s">
        <v>10912</v>
      </c>
      <c r="F380" t="s">
        <v>15535</v>
      </c>
    </row>
    <row r="381" spans="1:6" x14ac:dyDescent="0.25">
      <c r="A381" t="s">
        <v>359</v>
      </c>
      <c r="B381" t="s">
        <v>1930</v>
      </c>
      <c r="C381" t="s">
        <v>2300</v>
      </c>
      <c r="D381" t="s">
        <v>5916</v>
      </c>
      <c r="E381" t="s">
        <v>10913</v>
      </c>
      <c r="F381" t="s">
        <v>15538</v>
      </c>
    </row>
    <row r="382" spans="1:6" x14ac:dyDescent="0.25">
      <c r="A382" t="s">
        <v>360</v>
      </c>
      <c r="B382" t="s">
        <v>1928</v>
      </c>
      <c r="C382" t="s">
        <v>2301</v>
      </c>
      <c r="D382" t="s">
        <v>5917</v>
      </c>
      <c r="E382" t="s">
        <v>10914</v>
      </c>
      <c r="F382" t="s">
        <v>15537</v>
      </c>
    </row>
    <row r="383" spans="1:6" x14ac:dyDescent="0.25">
      <c r="A383" t="s">
        <v>361</v>
      </c>
      <c r="B383" t="s">
        <v>1926</v>
      </c>
      <c r="C383" t="s">
        <v>2302</v>
      </c>
      <c r="D383" t="s">
        <v>5918</v>
      </c>
      <c r="E383" t="s">
        <v>10915</v>
      </c>
      <c r="F383" t="s">
        <v>15535</v>
      </c>
    </row>
    <row r="384" spans="1:6" x14ac:dyDescent="0.25">
      <c r="A384" t="s">
        <v>20</v>
      </c>
      <c r="B384" t="s">
        <v>1927</v>
      </c>
      <c r="C384" t="s">
        <v>2303</v>
      </c>
      <c r="D384" t="s">
        <v>5919</v>
      </c>
      <c r="E384" t="s">
        <v>10916</v>
      </c>
      <c r="F384" t="s">
        <v>15536</v>
      </c>
    </row>
    <row r="385" spans="1:6" x14ac:dyDescent="0.25">
      <c r="A385" t="s">
        <v>362</v>
      </c>
      <c r="B385" t="s">
        <v>1923</v>
      </c>
      <c r="C385" t="s">
        <v>2304</v>
      </c>
      <c r="D385" t="s">
        <v>5920</v>
      </c>
      <c r="E385" t="s">
        <v>10917</v>
      </c>
      <c r="F385" t="s">
        <v>15532</v>
      </c>
    </row>
    <row r="386" spans="1:6" x14ac:dyDescent="0.25">
      <c r="A386" t="s">
        <v>70</v>
      </c>
      <c r="B386" t="s">
        <v>1923</v>
      </c>
      <c r="C386" t="s">
        <v>2305</v>
      </c>
      <c r="D386" t="s">
        <v>5921</v>
      </c>
      <c r="E386" t="s">
        <v>10918</v>
      </c>
      <c r="F386" t="s">
        <v>15532</v>
      </c>
    </row>
    <row r="387" spans="1:6" x14ac:dyDescent="0.25">
      <c r="A387" t="s">
        <v>363</v>
      </c>
      <c r="B387" t="s">
        <v>1926</v>
      </c>
      <c r="C387" t="s">
        <v>2306</v>
      </c>
      <c r="D387" t="s">
        <v>5922</v>
      </c>
      <c r="E387" t="s">
        <v>10919</v>
      </c>
      <c r="F387" t="s">
        <v>15535</v>
      </c>
    </row>
    <row r="388" spans="1:6" x14ac:dyDescent="0.25">
      <c r="A388" t="s">
        <v>364</v>
      </c>
      <c r="B388" t="s">
        <v>1927</v>
      </c>
      <c r="C388" t="s">
        <v>2307</v>
      </c>
      <c r="D388" t="s">
        <v>5923</v>
      </c>
      <c r="E388" t="s">
        <v>10920</v>
      </c>
      <c r="F388" t="s">
        <v>15536</v>
      </c>
    </row>
    <row r="389" spans="1:6" x14ac:dyDescent="0.25">
      <c r="A389" t="s">
        <v>365</v>
      </c>
      <c r="B389" t="s">
        <v>1925</v>
      </c>
      <c r="C389" t="s">
        <v>2308</v>
      </c>
      <c r="D389" t="s">
        <v>5924</v>
      </c>
      <c r="E389" t="s">
        <v>10921</v>
      </c>
      <c r="F389" t="s">
        <v>15534</v>
      </c>
    </row>
    <row r="390" spans="1:6" x14ac:dyDescent="0.25">
      <c r="A390" t="s">
        <v>366</v>
      </c>
      <c r="B390" t="s">
        <v>1924</v>
      </c>
      <c r="C390" t="s">
        <v>2309</v>
      </c>
      <c r="D390" t="s">
        <v>5925</v>
      </c>
      <c r="E390" t="s">
        <v>10922</v>
      </c>
      <c r="F390" t="s">
        <v>15533</v>
      </c>
    </row>
    <row r="391" spans="1:6" x14ac:dyDescent="0.25">
      <c r="A391" t="s">
        <v>367</v>
      </c>
      <c r="B391" t="s">
        <v>1927</v>
      </c>
      <c r="C391" t="s">
        <v>2310</v>
      </c>
      <c r="D391" t="s">
        <v>5926</v>
      </c>
      <c r="E391" t="s">
        <v>10923</v>
      </c>
      <c r="F391" t="s">
        <v>15536</v>
      </c>
    </row>
    <row r="392" spans="1:6" x14ac:dyDescent="0.25">
      <c r="A392" t="s">
        <v>25</v>
      </c>
      <c r="B392" t="s">
        <v>1926</v>
      </c>
      <c r="C392" t="s">
        <v>2311</v>
      </c>
      <c r="D392" t="s">
        <v>5927</v>
      </c>
      <c r="E392" t="s">
        <v>10924</v>
      </c>
      <c r="F392" t="s">
        <v>15535</v>
      </c>
    </row>
    <row r="393" spans="1:6" x14ac:dyDescent="0.25">
      <c r="A393" t="s">
        <v>368</v>
      </c>
      <c r="B393" t="s">
        <v>1928</v>
      </c>
      <c r="C393" t="s">
        <v>2312</v>
      </c>
      <c r="D393" t="s">
        <v>5928</v>
      </c>
      <c r="E393" t="s">
        <v>10925</v>
      </c>
      <c r="F393" t="s">
        <v>15537</v>
      </c>
    </row>
    <row r="394" spans="1:6" x14ac:dyDescent="0.25">
      <c r="A394" t="s">
        <v>369</v>
      </c>
      <c r="B394" t="s">
        <v>1925</v>
      </c>
      <c r="C394" t="s">
        <v>2313</v>
      </c>
      <c r="D394" t="s">
        <v>5929</v>
      </c>
      <c r="E394" t="s">
        <v>10926</v>
      </c>
      <c r="F394" t="s">
        <v>15534</v>
      </c>
    </row>
    <row r="395" spans="1:6" x14ac:dyDescent="0.25">
      <c r="A395" t="s">
        <v>370</v>
      </c>
      <c r="B395" t="s">
        <v>1929</v>
      </c>
      <c r="C395" t="s">
        <v>2314</v>
      </c>
      <c r="D395" t="s">
        <v>5930</v>
      </c>
      <c r="E395" t="s">
        <v>10927</v>
      </c>
      <c r="F395" t="s">
        <v>15532</v>
      </c>
    </row>
    <row r="396" spans="1:6" x14ac:dyDescent="0.25">
      <c r="A396" t="s">
        <v>371</v>
      </c>
      <c r="B396" t="s">
        <v>1930</v>
      </c>
      <c r="C396" t="s">
        <v>2315</v>
      </c>
      <c r="D396" t="s">
        <v>5931</v>
      </c>
      <c r="E396" t="s">
        <v>10928</v>
      </c>
      <c r="F396" t="s">
        <v>15538</v>
      </c>
    </row>
    <row r="397" spans="1:6" x14ac:dyDescent="0.25">
      <c r="A397" t="s">
        <v>372</v>
      </c>
      <c r="B397" t="s">
        <v>1924</v>
      </c>
      <c r="C397" t="s">
        <v>2316</v>
      </c>
      <c r="D397" t="s">
        <v>5932</v>
      </c>
      <c r="E397" t="s">
        <v>10929</v>
      </c>
      <c r="F397" t="s">
        <v>15533</v>
      </c>
    </row>
    <row r="398" spans="1:6" x14ac:dyDescent="0.25">
      <c r="A398" t="s">
        <v>40</v>
      </c>
      <c r="B398" t="s">
        <v>1929</v>
      </c>
      <c r="C398" t="s">
        <v>2317</v>
      </c>
      <c r="D398" t="s">
        <v>5933</v>
      </c>
      <c r="E398" t="s">
        <v>10930</v>
      </c>
      <c r="F398" t="s">
        <v>15532</v>
      </c>
    </row>
    <row r="399" spans="1:6" x14ac:dyDescent="0.25">
      <c r="A399" t="s">
        <v>98</v>
      </c>
      <c r="B399" t="s">
        <v>1924</v>
      </c>
      <c r="C399" t="s">
        <v>2318</v>
      </c>
      <c r="D399" t="s">
        <v>5934</v>
      </c>
      <c r="E399" t="s">
        <v>10931</v>
      </c>
      <c r="F399" t="s">
        <v>15533</v>
      </c>
    </row>
    <row r="400" spans="1:6" x14ac:dyDescent="0.25">
      <c r="A400" t="s">
        <v>373</v>
      </c>
      <c r="B400" t="s">
        <v>1926</v>
      </c>
      <c r="C400" t="s">
        <v>2319</v>
      </c>
      <c r="D400" t="s">
        <v>5935</v>
      </c>
      <c r="E400" t="s">
        <v>10932</v>
      </c>
      <c r="F400" t="s">
        <v>15535</v>
      </c>
    </row>
    <row r="401" spans="1:6" x14ac:dyDescent="0.25">
      <c r="A401" t="s">
        <v>374</v>
      </c>
      <c r="B401" t="s">
        <v>1930</v>
      </c>
      <c r="C401" t="s">
        <v>2320</v>
      </c>
      <c r="D401" t="s">
        <v>5936</v>
      </c>
      <c r="E401" t="s">
        <v>10933</v>
      </c>
      <c r="F401" t="s">
        <v>15538</v>
      </c>
    </row>
    <row r="402" spans="1:6" x14ac:dyDescent="0.25">
      <c r="A402" t="s">
        <v>375</v>
      </c>
      <c r="B402" t="s">
        <v>1924</v>
      </c>
      <c r="C402" t="s">
        <v>2321</v>
      </c>
      <c r="D402" t="s">
        <v>5937</v>
      </c>
      <c r="E402" t="s">
        <v>10934</v>
      </c>
      <c r="F402" t="s">
        <v>15533</v>
      </c>
    </row>
    <row r="403" spans="1:6" x14ac:dyDescent="0.25">
      <c r="A403" t="s">
        <v>376</v>
      </c>
      <c r="B403" t="s">
        <v>1929</v>
      </c>
      <c r="C403" t="s">
        <v>2322</v>
      </c>
      <c r="D403" t="s">
        <v>5938</v>
      </c>
      <c r="E403" t="s">
        <v>10935</v>
      </c>
      <c r="F403" t="s">
        <v>15532</v>
      </c>
    </row>
    <row r="404" spans="1:6" x14ac:dyDescent="0.25">
      <c r="A404" t="s">
        <v>377</v>
      </c>
      <c r="B404" t="s">
        <v>1928</v>
      </c>
      <c r="C404" t="s">
        <v>2323</v>
      </c>
      <c r="D404" t="s">
        <v>5939</v>
      </c>
      <c r="E404" t="s">
        <v>10936</v>
      </c>
      <c r="F404" t="s">
        <v>15537</v>
      </c>
    </row>
    <row r="405" spans="1:6" x14ac:dyDescent="0.25">
      <c r="A405" t="s">
        <v>154</v>
      </c>
      <c r="B405" t="s">
        <v>1923</v>
      </c>
      <c r="C405" t="s">
        <v>2324</v>
      </c>
      <c r="D405" t="s">
        <v>5940</v>
      </c>
      <c r="E405" t="s">
        <v>10937</v>
      </c>
      <c r="F405" t="s">
        <v>15532</v>
      </c>
    </row>
    <row r="406" spans="1:6" x14ac:dyDescent="0.25">
      <c r="A406" t="s">
        <v>378</v>
      </c>
      <c r="B406" t="s">
        <v>1923</v>
      </c>
      <c r="C406" t="s">
        <v>2325</v>
      </c>
      <c r="D406" t="s">
        <v>5941</v>
      </c>
      <c r="E406" t="s">
        <v>10938</v>
      </c>
      <c r="F406" t="s">
        <v>15532</v>
      </c>
    </row>
    <row r="407" spans="1:6" x14ac:dyDescent="0.25">
      <c r="A407" t="s">
        <v>379</v>
      </c>
      <c r="B407" t="s">
        <v>1924</v>
      </c>
      <c r="C407" t="s">
        <v>2326</v>
      </c>
      <c r="D407" t="s">
        <v>5942</v>
      </c>
      <c r="E407" t="s">
        <v>10939</v>
      </c>
      <c r="F407" t="s">
        <v>15533</v>
      </c>
    </row>
    <row r="408" spans="1:6" x14ac:dyDescent="0.25">
      <c r="A408" t="s">
        <v>380</v>
      </c>
      <c r="B408" t="s">
        <v>1923</v>
      </c>
      <c r="C408" t="s">
        <v>2327</v>
      </c>
      <c r="D408" t="s">
        <v>5943</v>
      </c>
      <c r="E408" t="s">
        <v>10940</v>
      </c>
      <c r="F408" t="s">
        <v>15532</v>
      </c>
    </row>
    <row r="409" spans="1:6" x14ac:dyDescent="0.25">
      <c r="A409" t="s">
        <v>381</v>
      </c>
      <c r="B409" t="s">
        <v>1928</v>
      </c>
      <c r="C409" t="s">
        <v>2077</v>
      </c>
      <c r="D409" t="s">
        <v>5944</v>
      </c>
      <c r="E409" t="s">
        <v>10941</v>
      </c>
      <c r="F409" t="s">
        <v>15537</v>
      </c>
    </row>
    <row r="410" spans="1:6" x14ac:dyDescent="0.25">
      <c r="A410" t="s">
        <v>382</v>
      </c>
      <c r="B410" t="s">
        <v>1924</v>
      </c>
      <c r="C410" t="s">
        <v>2328</v>
      </c>
      <c r="D410" t="s">
        <v>5945</v>
      </c>
      <c r="E410" t="s">
        <v>10942</v>
      </c>
      <c r="F410" t="s">
        <v>15533</v>
      </c>
    </row>
    <row r="411" spans="1:6" x14ac:dyDescent="0.25">
      <c r="A411" t="s">
        <v>383</v>
      </c>
      <c r="B411" t="s">
        <v>1924</v>
      </c>
      <c r="C411" t="s">
        <v>2329</v>
      </c>
      <c r="D411" t="s">
        <v>5946</v>
      </c>
      <c r="E411" t="s">
        <v>10943</v>
      </c>
      <c r="F411" t="s">
        <v>15533</v>
      </c>
    </row>
    <row r="412" spans="1:6" x14ac:dyDescent="0.25">
      <c r="A412" t="s">
        <v>384</v>
      </c>
      <c r="B412" t="s">
        <v>1930</v>
      </c>
      <c r="C412" t="s">
        <v>2330</v>
      </c>
      <c r="D412" t="s">
        <v>5947</v>
      </c>
      <c r="E412" t="s">
        <v>10944</v>
      </c>
      <c r="F412" t="s">
        <v>15538</v>
      </c>
    </row>
    <row r="413" spans="1:6" x14ac:dyDescent="0.25">
      <c r="A413" t="s">
        <v>385</v>
      </c>
      <c r="B413" t="s">
        <v>1929</v>
      </c>
      <c r="C413" t="s">
        <v>2331</v>
      </c>
      <c r="D413" t="s">
        <v>5948</v>
      </c>
      <c r="E413" t="s">
        <v>10945</v>
      </c>
      <c r="F413" t="s">
        <v>15532</v>
      </c>
    </row>
    <row r="414" spans="1:6" x14ac:dyDescent="0.25">
      <c r="A414" t="s">
        <v>386</v>
      </c>
      <c r="B414" t="s">
        <v>1927</v>
      </c>
      <c r="C414" t="s">
        <v>2332</v>
      </c>
      <c r="D414" t="s">
        <v>5949</v>
      </c>
      <c r="E414" t="s">
        <v>10946</v>
      </c>
      <c r="F414" t="s">
        <v>15536</v>
      </c>
    </row>
    <row r="415" spans="1:6" x14ac:dyDescent="0.25">
      <c r="A415" t="s">
        <v>73</v>
      </c>
      <c r="B415" t="s">
        <v>1927</v>
      </c>
      <c r="C415" t="s">
        <v>2333</v>
      </c>
      <c r="D415" t="s">
        <v>5950</v>
      </c>
      <c r="E415" t="s">
        <v>10947</v>
      </c>
      <c r="F415" t="s">
        <v>15536</v>
      </c>
    </row>
    <row r="416" spans="1:6" x14ac:dyDescent="0.25">
      <c r="A416" t="s">
        <v>387</v>
      </c>
      <c r="B416" t="s">
        <v>1926</v>
      </c>
      <c r="C416" t="s">
        <v>2334</v>
      </c>
      <c r="D416" t="s">
        <v>5951</v>
      </c>
      <c r="E416" t="s">
        <v>10948</v>
      </c>
      <c r="F416" t="s">
        <v>15535</v>
      </c>
    </row>
    <row r="417" spans="1:6" x14ac:dyDescent="0.25">
      <c r="A417" t="s">
        <v>388</v>
      </c>
      <c r="B417" t="s">
        <v>1929</v>
      </c>
      <c r="C417" t="s">
        <v>2335</v>
      </c>
      <c r="D417" t="s">
        <v>5952</v>
      </c>
      <c r="E417" t="s">
        <v>10949</v>
      </c>
      <c r="F417" t="s">
        <v>15532</v>
      </c>
    </row>
    <row r="418" spans="1:6" x14ac:dyDescent="0.25">
      <c r="A418" t="s">
        <v>389</v>
      </c>
      <c r="B418" t="s">
        <v>1926</v>
      </c>
      <c r="C418" t="s">
        <v>2336</v>
      </c>
      <c r="D418" t="s">
        <v>5953</v>
      </c>
      <c r="E418" t="s">
        <v>10950</v>
      </c>
      <c r="F418" t="s">
        <v>15535</v>
      </c>
    </row>
    <row r="419" spans="1:6" x14ac:dyDescent="0.25">
      <c r="A419" t="s">
        <v>390</v>
      </c>
      <c r="B419" t="s">
        <v>1925</v>
      </c>
      <c r="C419" t="s">
        <v>2337</v>
      </c>
      <c r="D419" t="s">
        <v>5954</v>
      </c>
      <c r="E419" t="s">
        <v>10951</v>
      </c>
      <c r="F419" t="s">
        <v>15534</v>
      </c>
    </row>
    <row r="420" spans="1:6" x14ac:dyDescent="0.25">
      <c r="A420" t="s">
        <v>391</v>
      </c>
      <c r="B420" t="s">
        <v>1925</v>
      </c>
      <c r="C420" t="s">
        <v>2338</v>
      </c>
      <c r="D420" t="s">
        <v>5955</v>
      </c>
      <c r="E420" t="s">
        <v>10952</v>
      </c>
      <c r="F420" t="s">
        <v>15534</v>
      </c>
    </row>
    <row r="421" spans="1:6" x14ac:dyDescent="0.25">
      <c r="A421" t="s">
        <v>392</v>
      </c>
      <c r="B421" t="s">
        <v>1930</v>
      </c>
      <c r="C421" t="s">
        <v>2080</v>
      </c>
      <c r="D421" t="s">
        <v>5956</v>
      </c>
      <c r="E421" t="s">
        <v>10953</v>
      </c>
      <c r="F421" t="s">
        <v>15538</v>
      </c>
    </row>
    <row r="422" spans="1:6" x14ac:dyDescent="0.25">
      <c r="A422" t="s">
        <v>393</v>
      </c>
      <c r="B422" t="s">
        <v>1928</v>
      </c>
      <c r="C422" t="s">
        <v>2339</v>
      </c>
      <c r="D422" t="s">
        <v>5957</v>
      </c>
      <c r="E422" t="s">
        <v>10954</v>
      </c>
      <c r="F422" t="s">
        <v>15537</v>
      </c>
    </row>
    <row r="423" spans="1:6" x14ac:dyDescent="0.25">
      <c r="A423" t="s">
        <v>394</v>
      </c>
      <c r="B423" t="s">
        <v>1928</v>
      </c>
      <c r="C423" t="s">
        <v>2340</v>
      </c>
      <c r="D423" t="s">
        <v>5958</v>
      </c>
      <c r="E423" t="s">
        <v>10955</v>
      </c>
      <c r="F423" t="s">
        <v>15537</v>
      </c>
    </row>
    <row r="424" spans="1:6" x14ac:dyDescent="0.25">
      <c r="A424" t="s">
        <v>395</v>
      </c>
      <c r="B424" t="s">
        <v>1929</v>
      </c>
      <c r="C424" t="s">
        <v>2341</v>
      </c>
      <c r="D424" t="s">
        <v>5959</v>
      </c>
      <c r="E424" t="s">
        <v>10956</v>
      </c>
      <c r="F424" t="s">
        <v>15532</v>
      </c>
    </row>
    <row r="425" spans="1:6" x14ac:dyDescent="0.25">
      <c r="A425" t="s">
        <v>396</v>
      </c>
      <c r="B425" t="s">
        <v>1924</v>
      </c>
      <c r="C425" t="s">
        <v>2342</v>
      </c>
      <c r="D425" t="s">
        <v>5960</v>
      </c>
      <c r="E425" t="s">
        <v>10957</v>
      </c>
      <c r="F425" t="s">
        <v>15533</v>
      </c>
    </row>
    <row r="426" spans="1:6" x14ac:dyDescent="0.25">
      <c r="A426" t="s">
        <v>397</v>
      </c>
      <c r="B426" t="s">
        <v>1928</v>
      </c>
      <c r="C426" t="s">
        <v>2234</v>
      </c>
      <c r="D426" t="s">
        <v>5961</v>
      </c>
      <c r="E426" t="s">
        <v>10958</v>
      </c>
      <c r="F426" t="s">
        <v>15537</v>
      </c>
    </row>
    <row r="427" spans="1:6" x14ac:dyDescent="0.25">
      <c r="A427" t="s">
        <v>398</v>
      </c>
      <c r="B427" t="s">
        <v>1927</v>
      </c>
      <c r="C427" t="s">
        <v>2343</v>
      </c>
      <c r="D427" t="s">
        <v>5962</v>
      </c>
      <c r="E427" t="s">
        <v>10959</v>
      </c>
      <c r="F427" t="s">
        <v>15536</v>
      </c>
    </row>
    <row r="428" spans="1:6" x14ac:dyDescent="0.25">
      <c r="A428" t="s">
        <v>399</v>
      </c>
      <c r="B428" t="s">
        <v>1928</v>
      </c>
      <c r="C428" t="s">
        <v>2344</v>
      </c>
      <c r="D428" t="s">
        <v>5963</v>
      </c>
      <c r="E428" t="s">
        <v>10960</v>
      </c>
      <c r="F428" t="s">
        <v>15537</v>
      </c>
    </row>
    <row r="429" spans="1:6" x14ac:dyDescent="0.25">
      <c r="A429" t="s">
        <v>400</v>
      </c>
      <c r="B429" t="s">
        <v>1929</v>
      </c>
      <c r="C429" t="s">
        <v>2345</v>
      </c>
      <c r="D429" t="s">
        <v>5964</v>
      </c>
      <c r="E429" t="s">
        <v>10961</v>
      </c>
      <c r="F429" t="s">
        <v>15532</v>
      </c>
    </row>
    <row r="430" spans="1:6" x14ac:dyDescent="0.25">
      <c r="A430" t="s">
        <v>251</v>
      </c>
      <c r="B430" t="s">
        <v>1930</v>
      </c>
      <c r="C430" t="s">
        <v>2346</v>
      </c>
      <c r="D430" t="s">
        <v>5965</v>
      </c>
      <c r="E430" t="s">
        <v>10962</v>
      </c>
      <c r="F430" t="s">
        <v>15538</v>
      </c>
    </row>
    <row r="431" spans="1:6" x14ac:dyDescent="0.25">
      <c r="A431" t="s">
        <v>401</v>
      </c>
      <c r="B431" t="s">
        <v>1925</v>
      </c>
      <c r="C431" t="s">
        <v>2347</v>
      </c>
      <c r="D431" t="s">
        <v>5966</v>
      </c>
      <c r="E431" t="s">
        <v>10963</v>
      </c>
      <c r="F431" t="s">
        <v>15534</v>
      </c>
    </row>
    <row r="432" spans="1:6" x14ac:dyDescent="0.25">
      <c r="A432" t="s">
        <v>402</v>
      </c>
      <c r="B432" t="s">
        <v>1928</v>
      </c>
      <c r="C432" t="s">
        <v>2348</v>
      </c>
      <c r="D432" t="s">
        <v>5967</v>
      </c>
      <c r="E432" t="s">
        <v>10964</v>
      </c>
      <c r="F432" t="s">
        <v>15537</v>
      </c>
    </row>
    <row r="433" spans="1:6" x14ac:dyDescent="0.25">
      <c r="A433" t="s">
        <v>403</v>
      </c>
      <c r="B433" t="s">
        <v>1924</v>
      </c>
      <c r="C433" t="s">
        <v>2349</v>
      </c>
      <c r="D433" t="s">
        <v>5968</v>
      </c>
      <c r="E433" t="s">
        <v>10965</v>
      </c>
      <c r="F433" t="s">
        <v>15533</v>
      </c>
    </row>
    <row r="434" spans="1:6" x14ac:dyDescent="0.25">
      <c r="A434" t="s">
        <v>404</v>
      </c>
      <c r="B434" t="s">
        <v>1924</v>
      </c>
      <c r="C434" t="s">
        <v>2207</v>
      </c>
      <c r="D434" t="s">
        <v>5969</v>
      </c>
      <c r="E434" t="s">
        <v>10966</v>
      </c>
      <c r="F434" t="s">
        <v>15533</v>
      </c>
    </row>
    <row r="435" spans="1:6" x14ac:dyDescent="0.25">
      <c r="A435" t="s">
        <v>405</v>
      </c>
      <c r="B435" t="s">
        <v>1929</v>
      </c>
      <c r="C435" t="s">
        <v>2350</v>
      </c>
      <c r="D435" t="s">
        <v>5970</v>
      </c>
      <c r="E435" t="s">
        <v>10967</v>
      </c>
      <c r="F435" t="s">
        <v>15532</v>
      </c>
    </row>
    <row r="436" spans="1:6" x14ac:dyDescent="0.25">
      <c r="A436" t="s">
        <v>406</v>
      </c>
      <c r="B436" t="s">
        <v>1924</v>
      </c>
      <c r="C436" t="s">
        <v>2351</v>
      </c>
      <c r="D436" t="s">
        <v>5971</v>
      </c>
      <c r="E436" t="s">
        <v>10968</v>
      </c>
      <c r="F436" t="s">
        <v>15533</v>
      </c>
    </row>
    <row r="437" spans="1:6" x14ac:dyDescent="0.25">
      <c r="A437" t="s">
        <v>407</v>
      </c>
      <c r="B437" t="s">
        <v>1927</v>
      </c>
      <c r="C437" t="s">
        <v>2352</v>
      </c>
      <c r="D437" t="s">
        <v>5972</v>
      </c>
      <c r="E437" t="s">
        <v>10969</v>
      </c>
      <c r="F437" t="s">
        <v>15536</v>
      </c>
    </row>
    <row r="438" spans="1:6" x14ac:dyDescent="0.25">
      <c r="A438" t="s">
        <v>384</v>
      </c>
      <c r="B438" t="s">
        <v>1927</v>
      </c>
      <c r="C438" t="s">
        <v>2353</v>
      </c>
      <c r="D438" t="s">
        <v>5973</v>
      </c>
      <c r="E438" t="s">
        <v>10970</v>
      </c>
      <c r="F438" t="s">
        <v>15536</v>
      </c>
    </row>
    <row r="439" spans="1:6" x14ac:dyDescent="0.25">
      <c r="A439" t="s">
        <v>408</v>
      </c>
      <c r="B439" t="s">
        <v>1927</v>
      </c>
      <c r="C439" t="s">
        <v>2354</v>
      </c>
      <c r="D439" t="s">
        <v>5974</v>
      </c>
      <c r="E439" t="s">
        <v>10971</v>
      </c>
      <c r="F439" t="s">
        <v>15536</v>
      </c>
    </row>
    <row r="440" spans="1:6" x14ac:dyDescent="0.25">
      <c r="A440" t="s">
        <v>289</v>
      </c>
      <c r="B440" t="s">
        <v>1923</v>
      </c>
      <c r="C440" t="s">
        <v>2240</v>
      </c>
      <c r="D440" t="s">
        <v>5975</v>
      </c>
      <c r="E440" t="s">
        <v>10972</v>
      </c>
      <c r="F440" t="s">
        <v>15532</v>
      </c>
    </row>
    <row r="441" spans="1:6" x14ac:dyDescent="0.25">
      <c r="A441" t="s">
        <v>409</v>
      </c>
      <c r="B441" t="s">
        <v>1928</v>
      </c>
      <c r="C441" t="s">
        <v>2355</v>
      </c>
      <c r="D441" t="s">
        <v>5976</v>
      </c>
      <c r="E441" t="s">
        <v>10973</v>
      </c>
      <c r="F441" t="s">
        <v>15537</v>
      </c>
    </row>
    <row r="442" spans="1:6" x14ac:dyDescent="0.25">
      <c r="A442" t="s">
        <v>410</v>
      </c>
      <c r="B442" t="s">
        <v>1930</v>
      </c>
      <c r="C442" t="s">
        <v>2356</v>
      </c>
      <c r="D442" t="s">
        <v>5977</v>
      </c>
      <c r="E442" t="s">
        <v>10974</v>
      </c>
      <c r="F442" t="s">
        <v>15538</v>
      </c>
    </row>
    <row r="443" spans="1:6" x14ac:dyDescent="0.25">
      <c r="A443" t="s">
        <v>198</v>
      </c>
      <c r="B443" t="s">
        <v>1927</v>
      </c>
      <c r="C443" t="s">
        <v>2357</v>
      </c>
      <c r="D443" t="s">
        <v>5978</v>
      </c>
      <c r="E443" t="s">
        <v>10975</v>
      </c>
      <c r="F443" t="s">
        <v>15536</v>
      </c>
    </row>
    <row r="444" spans="1:6" x14ac:dyDescent="0.25">
      <c r="A444" t="s">
        <v>411</v>
      </c>
      <c r="B444" t="s">
        <v>1927</v>
      </c>
      <c r="C444" t="s">
        <v>2358</v>
      </c>
      <c r="D444" t="s">
        <v>5979</v>
      </c>
      <c r="E444" t="s">
        <v>10976</v>
      </c>
      <c r="F444" t="s">
        <v>15536</v>
      </c>
    </row>
    <row r="445" spans="1:6" x14ac:dyDescent="0.25">
      <c r="A445" t="s">
        <v>81</v>
      </c>
      <c r="B445" t="s">
        <v>1928</v>
      </c>
      <c r="C445" t="s">
        <v>2359</v>
      </c>
      <c r="D445" t="s">
        <v>5980</v>
      </c>
      <c r="E445" t="s">
        <v>10977</v>
      </c>
      <c r="F445" t="s">
        <v>15537</v>
      </c>
    </row>
    <row r="446" spans="1:6" x14ac:dyDescent="0.25">
      <c r="A446" t="s">
        <v>353</v>
      </c>
      <c r="B446" t="s">
        <v>1927</v>
      </c>
      <c r="C446" t="s">
        <v>2360</v>
      </c>
      <c r="D446" t="s">
        <v>5981</v>
      </c>
      <c r="E446" t="s">
        <v>10978</v>
      </c>
      <c r="F446" t="s">
        <v>15536</v>
      </c>
    </row>
    <row r="447" spans="1:6" x14ac:dyDescent="0.25">
      <c r="A447" t="s">
        <v>412</v>
      </c>
      <c r="B447" t="s">
        <v>1924</v>
      </c>
      <c r="C447" t="s">
        <v>2361</v>
      </c>
      <c r="D447" t="s">
        <v>5982</v>
      </c>
      <c r="E447" t="s">
        <v>10979</v>
      </c>
      <c r="F447" t="s">
        <v>15533</v>
      </c>
    </row>
    <row r="448" spans="1:6" x14ac:dyDescent="0.25">
      <c r="A448" t="s">
        <v>413</v>
      </c>
      <c r="B448" t="s">
        <v>1926</v>
      </c>
      <c r="C448" t="s">
        <v>2362</v>
      </c>
      <c r="D448" t="s">
        <v>5983</v>
      </c>
      <c r="E448" t="s">
        <v>10980</v>
      </c>
      <c r="F448" t="s">
        <v>15535</v>
      </c>
    </row>
    <row r="449" spans="1:6" x14ac:dyDescent="0.25">
      <c r="A449" t="s">
        <v>285</v>
      </c>
      <c r="B449" t="s">
        <v>1929</v>
      </c>
      <c r="C449" t="s">
        <v>2363</v>
      </c>
      <c r="D449" t="s">
        <v>5984</v>
      </c>
      <c r="E449" t="s">
        <v>10981</v>
      </c>
      <c r="F449" t="s">
        <v>15532</v>
      </c>
    </row>
    <row r="450" spans="1:6" x14ac:dyDescent="0.25">
      <c r="A450" t="s">
        <v>414</v>
      </c>
      <c r="B450" t="s">
        <v>1929</v>
      </c>
      <c r="C450" t="s">
        <v>2364</v>
      </c>
      <c r="D450" t="s">
        <v>5985</v>
      </c>
      <c r="E450" t="s">
        <v>10982</v>
      </c>
      <c r="F450" t="s">
        <v>15532</v>
      </c>
    </row>
    <row r="451" spans="1:6" x14ac:dyDescent="0.25">
      <c r="A451" t="s">
        <v>415</v>
      </c>
      <c r="B451" t="s">
        <v>1927</v>
      </c>
      <c r="C451" t="s">
        <v>2365</v>
      </c>
      <c r="D451" t="s">
        <v>5986</v>
      </c>
      <c r="E451" t="s">
        <v>10983</v>
      </c>
      <c r="F451" t="s">
        <v>15536</v>
      </c>
    </row>
    <row r="452" spans="1:6" x14ac:dyDescent="0.25">
      <c r="A452" t="s">
        <v>250</v>
      </c>
      <c r="B452" t="s">
        <v>1923</v>
      </c>
      <c r="C452" t="s">
        <v>2366</v>
      </c>
      <c r="D452" t="s">
        <v>5987</v>
      </c>
      <c r="E452" t="s">
        <v>10984</v>
      </c>
      <c r="F452" t="s">
        <v>15532</v>
      </c>
    </row>
    <row r="453" spans="1:6" x14ac:dyDescent="0.25">
      <c r="A453" t="s">
        <v>326</v>
      </c>
      <c r="B453" t="s">
        <v>1927</v>
      </c>
      <c r="C453" t="s">
        <v>2367</v>
      </c>
      <c r="D453" t="s">
        <v>5988</v>
      </c>
      <c r="E453" t="s">
        <v>10985</v>
      </c>
      <c r="F453" t="s">
        <v>15536</v>
      </c>
    </row>
    <row r="454" spans="1:6" x14ac:dyDescent="0.25">
      <c r="A454" t="s">
        <v>19</v>
      </c>
      <c r="B454" t="s">
        <v>1923</v>
      </c>
      <c r="C454" t="s">
        <v>2368</v>
      </c>
      <c r="D454" t="s">
        <v>5989</v>
      </c>
      <c r="E454" t="s">
        <v>10986</v>
      </c>
      <c r="F454" t="s">
        <v>15532</v>
      </c>
    </row>
    <row r="455" spans="1:6" x14ac:dyDescent="0.25">
      <c r="A455" t="s">
        <v>416</v>
      </c>
      <c r="B455" t="s">
        <v>1924</v>
      </c>
      <c r="C455" t="s">
        <v>2369</v>
      </c>
      <c r="D455" t="s">
        <v>5990</v>
      </c>
      <c r="E455" t="s">
        <v>10987</v>
      </c>
      <c r="F455" t="s">
        <v>15533</v>
      </c>
    </row>
    <row r="456" spans="1:6" x14ac:dyDescent="0.25">
      <c r="A456" t="s">
        <v>13</v>
      </c>
      <c r="B456" t="s">
        <v>1925</v>
      </c>
      <c r="C456" t="s">
        <v>2370</v>
      </c>
      <c r="D456" t="s">
        <v>5991</v>
      </c>
      <c r="E456" t="s">
        <v>10988</v>
      </c>
      <c r="F456" t="s">
        <v>15534</v>
      </c>
    </row>
    <row r="457" spans="1:6" x14ac:dyDescent="0.25">
      <c r="A457" t="s">
        <v>417</v>
      </c>
      <c r="B457" t="s">
        <v>1928</v>
      </c>
      <c r="C457" t="s">
        <v>2371</v>
      </c>
      <c r="D457" t="s">
        <v>5992</v>
      </c>
      <c r="E457" t="s">
        <v>10989</v>
      </c>
      <c r="F457" t="s">
        <v>15537</v>
      </c>
    </row>
    <row r="458" spans="1:6" x14ac:dyDescent="0.25">
      <c r="A458" t="s">
        <v>418</v>
      </c>
      <c r="B458" t="s">
        <v>1926</v>
      </c>
      <c r="C458" t="s">
        <v>2372</v>
      </c>
      <c r="D458" t="s">
        <v>5993</v>
      </c>
      <c r="E458" t="s">
        <v>10990</v>
      </c>
      <c r="F458" t="s">
        <v>15535</v>
      </c>
    </row>
    <row r="459" spans="1:6" x14ac:dyDescent="0.25">
      <c r="A459" t="s">
        <v>419</v>
      </c>
      <c r="B459" t="s">
        <v>1929</v>
      </c>
      <c r="C459" t="s">
        <v>2373</v>
      </c>
      <c r="D459" t="s">
        <v>5994</v>
      </c>
      <c r="E459" t="s">
        <v>10991</v>
      </c>
      <c r="F459" t="s">
        <v>15532</v>
      </c>
    </row>
    <row r="460" spans="1:6" x14ac:dyDescent="0.25">
      <c r="A460" t="s">
        <v>420</v>
      </c>
      <c r="B460" t="s">
        <v>1925</v>
      </c>
      <c r="C460" t="s">
        <v>2374</v>
      </c>
      <c r="D460" t="s">
        <v>5995</v>
      </c>
      <c r="E460" t="s">
        <v>10992</v>
      </c>
      <c r="F460" t="s">
        <v>15534</v>
      </c>
    </row>
    <row r="461" spans="1:6" x14ac:dyDescent="0.25">
      <c r="A461" t="s">
        <v>47</v>
      </c>
      <c r="B461" t="s">
        <v>1923</v>
      </c>
      <c r="C461" t="s">
        <v>2375</v>
      </c>
      <c r="D461" t="s">
        <v>5996</v>
      </c>
      <c r="E461" t="s">
        <v>10993</v>
      </c>
      <c r="F461" t="s">
        <v>15532</v>
      </c>
    </row>
    <row r="462" spans="1:6" x14ac:dyDescent="0.25">
      <c r="A462" t="s">
        <v>421</v>
      </c>
      <c r="B462" t="s">
        <v>1928</v>
      </c>
      <c r="C462" t="s">
        <v>2376</v>
      </c>
      <c r="D462" t="s">
        <v>5997</v>
      </c>
      <c r="E462" t="s">
        <v>10994</v>
      </c>
      <c r="F462" t="s">
        <v>15537</v>
      </c>
    </row>
    <row r="463" spans="1:6" x14ac:dyDescent="0.25">
      <c r="A463" t="s">
        <v>65</v>
      </c>
      <c r="B463" t="s">
        <v>1928</v>
      </c>
      <c r="C463" t="s">
        <v>2377</v>
      </c>
      <c r="D463" t="s">
        <v>5998</v>
      </c>
      <c r="E463" t="s">
        <v>10995</v>
      </c>
      <c r="F463" t="s">
        <v>15537</v>
      </c>
    </row>
    <row r="464" spans="1:6" x14ac:dyDescent="0.25">
      <c r="A464" t="s">
        <v>379</v>
      </c>
      <c r="B464" t="s">
        <v>1923</v>
      </c>
      <c r="C464" t="s">
        <v>2378</v>
      </c>
      <c r="D464" t="s">
        <v>5999</v>
      </c>
      <c r="E464" t="s">
        <v>10996</v>
      </c>
      <c r="F464" t="s">
        <v>15532</v>
      </c>
    </row>
    <row r="465" spans="1:6" x14ac:dyDescent="0.25">
      <c r="A465" t="s">
        <v>422</v>
      </c>
      <c r="B465" t="s">
        <v>1923</v>
      </c>
      <c r="C465" t="s">
        <v>2379</v>
      </c>
      <c r="D465" t="s">
        <v>6000</v>
      </c>
      <c r="E465" t="s">
        <v>10997</v>
      </c>
      <c r="F465" t="s">
        <v>15532</v>
      </c>
    </row>
    <row r="466" spans="1:6" x14ac:dyDescent="0.25">
      <c r="A466" t="s">
        <v>423</v>
      </c>
      <c r="B466" t="s">
        <v>1929</v>
      </c>
      <c r="C466" t="s">
        <v>2380</v>
      </c>
      <c r="D466" t="s">
        <v>6001</v>
      </c>
      <c r="E466" t="s">
        <v>10998</v>
      </c>
      <c r="F466" t="s">
        <v>15532</v>
      </c>
    </row>
    <row r="467" spans="1:6" x14ac:dyDescent="0.25">
      <c r="A467" t="s">
        <v>424</v>
      </c>
      <c r="B467" t="s">
        <v>1927</v>
      </c>
      <c r="C467" t="s">
        <v>2160</v>
      </c>
      <c r="D467" t="s">
        <v>6002</v>
      </c>
      <c r="E467" t="s">
        <v>10999</v>
      </c>
      <c r="F467" t="s">
        <v>15536</v>
      </c>
    </row>
    <row r="468" spans="1:6" x14ac:dyDescent="0.25">
      <c r="A468" t="s">
        <v>110</v>
      </c>
      <c r="B468" t="s">
        <v>1930</v>
      </c>
      <c r="C468" t="s">
        <v>2381</v>
      </c>
      <c r="D468" t="s">
        <v>6003</v>
      </c>
      <c r="E468" t="s">
        <v>11000</v>
      </c>
      <c r="F468" t="s">
        <v>15538</v>
      </c>
    </row>
    <row r="469" spans="1:6" x14ac:dyDescent="0.25">
      <c r="A469" t="s">
        <v>425</v>
      </c>
      <c r="B469" t="s">
        <v>1924</v>
      </c>
      <c r="C469" t="s">
        <v>2382</v>
      </c>
      <c r="D469" t="s">
        <v>6004</v>
      </c>
      <c r="E469" t="s">
        <v>11001</v>
      </c>
      <c r="F469" t="s">
        <v>15533</v>
      </c>
    </row>
    <row r="470" spans="1:6" x14ac:dyDescent="0.25">
      <c r="A470" t="s">
        <v>426</v>
      </c>
      <c r="B470" t="s">
        <v>1930</v>
      </c>
      <c r="C470" t="s">
        <v>2383</v>
      </c>
      <c r="D470" t="s">
        <v>6005</v>
      </c>
      <c r="E470" t="s">
        <v>11002</v>
      </c>
      <c r="F470" t="s">
        <v>15538</v>
      </c>
    </row>
    <row r="471" spans="1:6" x14ac:dyDescent="0.25">
      <c r="A471" t="s">
        <v>221</v>
      </c>
      <c r="B471" t="s">
        <v>1923</v>
      </c>
      <c r="C471" t="s">
        <v>2384</v>
      </c>
      <c r="D471" t="s">
        <v>6006</v>
      </c>
      <c r="E471" t="s">
        <v>11003</v>
      </c>
      <c r="F471" t="s">
        <v>15532</v>
      </c>
    </row>
    <row r="472" spans="1:6" x14ac:dyDescent="0.25">
      <c r="A472" t="s">
        <v>427</v>
      </c>
      <c r="B472" t="s">
        <v>1926</v>
      </c>
      <c r="C472" t="s">
        <v>2385</v>
      </c>
      <c r="D472" t="s">
        <v>6007</v>
      </c>
      <c r="E472" t="s">
        <v>11004</v>
      </c>
      <c r="F472" t="s">
        <v>15535</v>
      </c>
    </row>
    <row r="473" spans="1:6" x14ac:dyDescent="0.25">
      <c r="A473" t="s">
        <v>428</v>
      </c>
      <c r="B473" t="s">
        <v>1924</v>
      </c>
      <c r="C473" t="s">
        <v>2386</v>
      </c>
      <c r="D473" t="s">
        <v>6008</v>
      </c>
      <c r="E473" t="s">
        <v>11005</v>
      </c>
      <c r="F473" t="s">
        <v>15533</v>
      </c>
    </row>
    <row r="474" spans="1:6" x14ac:dyDescent="0.25">
      <c r="A474" t="s">
        <v>429</v>
      </c>
      <c r="B474" t="s">
        <v>1928</v>
      </c>
      <c r="C474" t="s">
        <v>2387</v>
      </c>
      <c r="D474" t="s">
        <v>6009</v>
      </c>
      <c r="E474" t="s">
        <v>11006</v>
      </c>
      <c r="F474" t="s">
        <v>15537</v>
      </c>
    </row>
    <row r="475" spans="1:6" x14ac:dyDescent="0.25">
      <c r="A475" t="s">
        <v>430</v>
      </c>
      <c r="B475" t="s">
        <v>1925</v>
      </c>
      <c r="C475" t="s">
        <v>2388</v>
      </c>
      <c r="D475" t="s">
        <v>6010</v>
      </c>
      <c r="E475" t="s">
        <v>11007</v>
      </c>
      <c r="F475" t="s">
        <v>15534</v>
      </c>
    </row>
    <row r="476" spans="1:6" x14ac:dyDescent="0.25">
      <c r="A476" t="s">
        <v>431</v>
      </c>
      <c r="B476" t="s">
        <v>1926</v>
      </c>
      <c r="C476" t="s">
        <v>2389</v>
      </c>
      <c r="D476" t="s">
        <v>6011</v>
      </c>
      <c r="E476" t="s">
        <v>11008</v>
      </c>
      <c r="F476" t="s">
        <v>15535</v>
      </c>
    </row>
    <row r="477" spans="1:6" x14ac:dyDescent="0.25">
      <c r="A477" t="s">
        <v>432</v>
      </c>
      <c r="B477" t="s">
        <v>1923</v>
      </c>
      <c r="C477" t="s">
        <v>2390</v>
      </c>
      <c r="D477" t="s">
        <v>6012</v>
      </c>
      <c r="E477" t="s">
        <v>11009</v>
      </c>
      <c r="F477" t="s">
        <v>15532</v>
      </c>
    </row>
    <row r="478" spans="1:6" x14ac:dyDescent="0.25">
      <c r="A478" t="s">
        <v>391</v>
      </c>
      <c r="B478" t="s">
        <v>1924</v>
      </c>
      <c r="C478" t="s">
        <v>2391</v>
      </c>
      <c r="D478" t="s">
        <v>6013</v>
      </c>
      <c r="E478" t="s">
        <v>11010</v>
      </c>
      <c r="F478" t="s">
        <v>15533</v>
      </c>
    </row>
    <row r="479" spans="1:6" x14ac:dyDescent="0.25">
      <c r="A479" t="s">
        <v>99</v>
      </c>
      <c r="B479" t="s">
        <v>1928</v>
      </c>
      <c r="C479" t="s">
        <v>2392</v>
      </c>
      <c r="D479" t="s">
        <v>6014</v>
      </c>
      <c r="E479" t="s">
        <v>11011</v>
      </c>
      <c r="F479" t="s">
        <v>15537</v>
      </c>
    </row>
    <row r="480" spans="1:6" x14ac:dyDescent="0.25">
      <c r="A480" t="s">
        <v>433</v>
      </c>
      <c r="B480" t="s">
        <v>1926</v>
      </c>
      <c r="C480" t="s">
        <v>2393</v>
      </c>
      <c r="D480" t="s">
        <v>6015</v>
      </c>
      <c r="E480" t="s">
        <v>11012</v>
      </c>
      <c r="F480" t="s">
        <v>15535</v>
      </c>
    </row>
    <row r="481" spans="1:6" x14ac:dyDescent="0.25">
      <c r="A481" t="s">
        <v>434</v>
      </c>
      <c r="B481" t="s">
        <v>1927</v>
      </c>
      <c r="C481" t="s">
        <v>2394</v>
      </c>
      <c r="D481" t="s">
        <v>6016</v>
      </c>
      <c r="E481" t="s">
        <v>11013</v>
      </c>
      <c r="F481" t="s">
        <v>15536</v>
      </c>
    </row>
    <row r="482" spans="1:6" x14ac:dyDescent="0.25">
      <c r="A482" t="s">
        <v>435</v>
      </c>
      <c r="B482" t="s">
        <v>1929</v>
      </c>
      <c r="C482" t="s">
        <v>2395</v>
      </c>
      <c r="D482" t="s">
        <v>6017</v>
      </c>
      <c r="E482" t="s">
        <v>11014</v>
      </c>
      <c r="F482" t="s">
        <v>15532</v>
      </c>
    </row>
    <row r="483" spans="1:6" x14ac:dyDescent="0.25">
      <c r="A483" t="s">
        <v>436</v>
      </c>
      <c r="B483" t="s">
        <v>1923</v>
      </c>
      <c r="C483" t="s">
        <v>2396</v>
      </c>
      <c r="D483" t="s">
        <v>6018</v>
      </c>
      <c r="E483" t="s">
        <v>11015</v>
      </c>
      <c r="F483" t="s">
        <v>15532</v>
      </c>
    </row>
    <row r="484" spans="1:6" x14ac:dyDescent="0.25">
      <c r="A484" t="s">
        <v>437</v>
      </c>
      <c r="B484" t="s">
        <v>1926</v>
      </c>
      <c r="C484" t="s">
        <v>2397</v>
      </c>
      <c r="D484" t="s">
        <v>6019</v>
      </c>
      <c r="E484" t="s">
        <v>11016</v>
      </c>
      <c r="F484" t="s">
        <v>15535</v>
      </c>
    </row>
    <row r="485" spans="1:6" x14ac:dyDescent="0.25">
      <c r="A485" t="s">
        <v>438</v>
      </c>
      <c r="B485" t="s">
        <v>1929</v>
      </c>
      <c r="C485" t="s">
        <v>2398</v>
      </c>
      <c r="D485" t="s">
        <v>6020</v>
      </c>
      <c r="E485" t="s">
        <v>11017</v>
      </c>
      <c r="F485" t="s">
        <v>15532</v>
      </c>
    </row>
    <row r="486" spans="1:6" x14ac:dyDescent="0.25">
      <c r="A486" t="s">
        <v>439</v>
      </c>
      <c r="B486" t="s">
        <v>1925</v>
      </c>
      <c r="C486" t="s">
        <v>2399</v>
      </c>
      <c r="D486" t="s">
        <v>6021</v>
      </c>
      <c r="E486" t="s">
        <v>11018</v>
      </c>
      <c r="F486" t="s">
        <v>15534</v>
      </c>
    </row>
    <row r="487" spans="1:6" x14ac:dyDescent="0.25">
      <c r="A487" t="s">
        <v>440</v>
      </c>
      <c r="B487" t="s">
        <v>1929</v>
      </c>
      <c r="C487" t="s">
        <v>2400</v>
      </c>
      <c r="D487" t="s">
        <v>6022</v>
      </c>
      <c r="E487" t="s">
        <v>11019</v>
      </c>
      <c r="F487" t="s">
        <v>15532</v>
      </c>
    </row>
    <row r="488" spans="1:6" x14ac:dyDescent="0.25">
      <c r="A488" t="s">
        <v>441</v>
      </c>
      <c r="B488" t="s">
        <v>1930</v>
      </c>
      <c r="C488" t="s">
        <v>2401</v>
      </c>
      <c r="D488" t="s">
        <v>6023</v>
      </c>
      <c r="E488" t="s">
        <v>11020</v>
      </c>
      <c r="F488" t="s">
        <v>15538</v>
      </c>
    </row>
    <row r="489" spans="1:6" x14ac:dyDescent="0.25">
      <c r="A489" t="s">
        <v>442</v>
      </c>
      <c r="B489" t="s">
        <v>1923</v>
      </c>
      <c r="C489" t="s">
        <v>2402</v>
      </c>
      <c r="D489" t="s">
        <v>6024</v>
      </c>
      <c r="E489" t="s">
        <v>11021</v>
      </c>
      <c r="F489" t="s">
        <v>15532</v>
      </c>
    </row>
    <row r="490" spans="1:6" x14ac:dyDescent="0.25">
      <c r="A490" t="s">
        <v>443</v>
      </c>
      <c r="B490" t="s">
        <v>1930</v>
      </c>
      <c r="C490" t="s">
        <v>2403</v>
      </c>
      <c r="D490" t="s">
        <v>6025</v>
      </c>
      <c r="E490" t="s">
        <v>11022</v>
      </c>
      <c r="F490" t="s">
        <v>15538</v>
      </c>
    </row>
    <row r="491" spans="1:6" x14ac:dyDescent="0.25">
      <c r="A491" t="s">
        <v>444</v>
      </c>
      <c r="B491" t="s">
        <v>1927</v>
      </c>
      <c r="C491" t="s">
        <v>2404</v>
      </c>
      <c r="D491" t="s">
        <v>6026</v>
      </c>
      <c r="E491" t="s">
        <v>11023</v>
      </c>
      <c r="F491" t="s">
        <v>15536</v>
      </c>
    </row>
    <row r="492" spans="1:6" x14ac:dyDescent="0.25">
      <c r="A492" t="s">
        <v>445</v>
      </c>
      <c r="B492" t="s">
        <v>1927</v>
      </c>
      <c r="C492" t="s">
        <v>2405</v>
      </c>
      <c r="D492" t="s">
        <v>6027</v>
      </c>
      <c r="E492" t="s">
        <v>11024</v>
      </c>
      <c r="F492" t="s">
        <v>15536</v>
      </c>
    </row>
    <row r="493" spans="1:6" x14ac:dyDescent="0.25">
      <c r="A493" t="s">
        <v>446</v>
      </c>
      <c r="B493" t="s">
        <v>1926</v>
      </c>
      <c r="C493" t="s">
        <v>2406</v>
      </c>
      <c r="D493" t="s">
        <v>6028</v>
      </c>
      <c r="E493" t="s">
        <v>11025</v>
      </c>
      <c r="F493" t="s">
        <v>15535</v>
      </c>
    </row>
    <row r="494" spans="1:6" x14ac:dyDescent="0.25">
      <c r="A494" t="s">
        <v>447</v>
      </c>
      <c r="B494" t="s">
        <v>1930</v>
      </c>
      <c r="C494" t="s">
        <v>2407</v>
      </c>
      <c r="D494" t="s">
        <v>6029</v>
      </c>
      <c r="E494" t="s">
        <v>11026</v>
      </c>
      <c r="F494" t="s">
        <v>15538</v>
      </c>
    </row>
    <row r="495" spans="1:6" x14ac:dyDescent="0.25">
      <c r="A495" t="s">
        <v>415</v>
      </c>
      <c r="B495" t="s">
        <v>1925</v>
      </c>
      <c r="C495" t="s">
        <v>2408</v>
      </c>
      <c r="D495" t="s">
        <v>6030</v>
      </c>
      <c r="E495" t="s">
        <v>11027</v>
      </c>
      <c r="F495" t="s">
        <v>15534</v>
      </c>
    </row>
    <row r="496" spans="1:6" x14ac:dyDescent="0.25">
      <c r="A496" t="s">
        <v>448</v>
      </c>
      <c r="B496" t="s">
        <v>1930</v>
      </c>
      <c r="C496" t="s">
        <v>2409</v>
      </c>
      <c r="D496" t="s">
        <v>6031</v>
      </c>
      <c r="E496" t="s">
        <v>11028</v>
      </c>
      <c r="F496" t="s">
        <v>15538</v>
      </c>
    </row>
    <row r="497" spans="1:6" x14ac:dyDescent="0.25">
      <c r="A497" t="s">
        <v>449</v>
      </c>
      <c r="B497" t="s">
        <v>1924</v>
      </c>
      <c r="C497" t="s">
        <v>2410</v>
      </c>
      <c r="D497" t="s">
        <v>6032</v>
      </c>
      <c r="E497" t="s">
        <v>11029</v>
      </c>
      <c r="F497" t="s">
        <v>15533</v>
      </c>
    </row>
    <row r="498" spans="1:6" x14ac:dyDescent="0.25">
      <c r="A498" t="s">
        <v>450</v>
      </c>
      <c r="B498" t="s">
        <v>1930</v>
      </c>
      <c r="C498" t="s">
        <v>2211</v>
      </c>
      <c r="D498" t="s">
        <v>6033</v>
      </c>
      <c r="E498" t="s">
        <v>11030</v>
      </c>
      <c r="F498" t="s">
        <v>15538</v>
      </c>
    </row>
    <row r="499" spans="1:6" x14ac:dyDescent="0.25">
      <c r="A499" t="s">
        <v>451</v>
      </c>
      <c r="B499" t="s">
        <v>1924</v>
      </c>
      <c r="C499" t="s">
        <v>2411</v>
      </c>
      <c r="D499" t="s">
        <v>6034</v>
      </c>
      <c r="E499" t="s">
        <v>11031</v>
      </c>
      <c r="F499" t="s">
        <v>15533</v>
      </c>
    </row>
    <row r="500" spans="1:6" x14ac:dyDescent="0.25">
      <c r="A500" t="s">
        <v>452</v>
      </c>
      <c r="B500" t="s">
        <v>1929</v>
      </c>
      <c r="C500" t="s">
        <v>2412</v>
      </c>
      <c r="D500" t="s">
        <v>6035</v>
      </c>
      <c r="E500" t="s">
        <v>11032</v>
      </c>
      <c r="F500" t="s">
        <v>15532</v>
      </c>
    </row>
    <row r="501" spans="1:6" x14ac:dyDescent="0.25">
      <c r="A501" t="s">
        <v>453</v>
      </c>
      <c r="B501" t="s">
        <v>1930</v>
      </c>
      <c r="C501" t="s">
        <v>2413</v>
      </c>
      <c r="D501" t="s">
        <v>6036</v>
      </c>
      <c r="E501" t="s">
        <v>11033</v>
      </c>
      <c r="F501" t="s">
        <v>15538</v>
      </c>
    </row>
    <row r="502" spans="1:6" x14ac:dyDescent="0.25">
      <c r="A502" t="s">
        <v>454</v>
      </c>
      <c r="B502" t="s">
        <v>1925</v>
      </c>
      <c r="C502" t="s">
        <v>2414</v>
      </c>
      <c r="D502" t="s">
        <v>6037</v>
      </c>
      <c r="E502" t="s">
        <v>11034</v>
      </c>
      <c r="F502" t="s">
        <v>15534</v>
      </c>
    </row>
    <row r="503" spans="1:6" x14ac:dyDescent="0.25">
      <c r="A503" t="s">
        <v>455</v>
      </c>
      <c r="B503" t="s">
        <v>1923</v>
      </c>
      <c r="C503" t="s">
        <v>2415</v>
      </c>
      <c r="D503" t="s">
        <v>6038</v>
      </c>
      <c r="E503" t="s">
        <v>11035</v>
      </c>
      <c r="F503" t="s">
        <v>15532</v>
      </c>
    </row>
    <row r="504" spans="1:6" x14ac:dyDescent="0.25">
      <c r="A504" t="s">
        <v>456</v>
      </c>
      <c r="B504" t="s">
        <v>1929</v>
      </c>
      <c r="C504" t="s">
        <v>2416</v>
      </c>
      <c r="D504" t="s">
        <v>6039</v>
      </c>
      <c r="E504" t="s">
        <v>11036</v>
      </c>
      <c r="F504" t="s">
        <v>15532</v>
      </c>
    </row>
    <row r="505" spans="1:6" x14ac:dyDescent="0.25">
      <c r="A505" t="s">
        <v>103</v>
      </c>
      <c r="B505" t="s">
        <v>1924</v>
      </c>
      <c r="C505" t="s">
        <v>2417</v>
      </c>
      <c r="D505" t="s">
        <v>6040</v>
      </c>
      <c r="E505" t="s">
        <v>11037</v>
      </c>
      <c r="F505" t="s">
        <v>15533</v>
      </c>
    </row>
    <row r="506" spans="1:6" x14ac:dyDescent="0.25">
      <c r="A506" t="s">
        <v>457</v>
      </c>
      <c r="B506" t="s">
        <v>1926</v>
      </c>
      <c r="C506" t="s">
        <v>2418</v>
      </c>
      <c r="D506" t="s">
        <v>6041</v>
      </c>
      <c r="E506" t="s">
        <v>11038</v>
      </c>
      <c r="F506" t="s">
        <v>15535</v>
      </c>
    </row>
    <row r="507" spans="1:6" x14ac:dyDescent="0.25">
      <c r="A507" t="s">
        <v>458</v>
      </c>
      <c r="B507" t="s">
        <v>1926</v>
      </c>
      <c r="C507" t="s">
        <v>2419</v>
      </c>
      <c r="D507" t="s">
        <v>6042</v>
      </c>
      <c r="E507" t="s">
        <v>11039</v>
      </c>
      <c r="F507" t="s">
        <v>15535</v>
      </c>
    </row>
    <row r="508" spans="1:6" x14ac:dyDescent="0.25">
      <c r="A508" t="s">
        <v>459</v>
      </c>
      <c r="B508" t="s">
        <v>1929</v>
      </c>
      <c r="C508" t="s">
        <v>2420</v>
      </c>
      <c r="D508" t="s">
        <v>6043</v>
      </c>
      <c r="E508" t="s">
        <v>11040</v>
      </c>
      <c r="F508" t="s">
        <v>15532</v>
      </c>
    </row>
    <row r="509" spans="1:6" x14ac:dyDescent="0.25">
      <c r="A509" t="s">
        <v>460</v>
      </c>
      <c r="B509" t="s">
        <v>1927</v>
      </c>
      <c r="C509" t="s">
        <v>2421</v>
      </c>
      <c r="D509" t="s">
        <v>6044</v>
      </c>
      <c r="E509" t="s">
        <v>11041</v>
      </c>
      <c r="F509" t="s">
        <v>15536</v>
      </c>
    </row>
    <row r="510" spans="1:6" x14ac:dyDescent="0.25">
      <c r="A510" t="s">
        <v>461</v>
      </c>
      <c r="B510" t="s">
        <v>1928</v>
      </c>
      <c r="C510" t="s">
        <v>2422</v>
      </c>
      <c r="D510" t="s">
        <v>6045</v>
      </c>
      <c r="E510" t="s">
        <v>11042</v>
      </c>
      <c r="F510" t="s">
        <v>15537</v>
      </c>
    </row>
    <row r="511" spans="1:6" x14ac:dyDescent="0.25">
      <c r="A511" t="s">
        <v>462</v>
      </c>
      <c r="B511" t="s">
        <v>1927</v>
      </c>
      <c r="C511" t="s">
        <v>2423</v>
      </c>
      <c r="D511" t="s">
        <v>6046</v>
      </c>
      <c r="E511" t="s">
        <v>11043</v>
      </c>
      <c r="F511" t="s">
        <v>15536</v>
      </c>
    </row>
    <row r="512" spans="1:6" x14ac:dyDescent="0.25">
      <c r="A512" t="s">
        <v>101</v>
      </c>
      <c r="B512" t="s">
        <v>1929</v>
      </c>
      <c r="C512" t="s">
        <v>2424</v>
      </c>
      <c r="D512" t="s">
        <v>6047</v>
      </c>
      <c r="E512" t="s">
        <v>11044</v>
      </c>
      <c r="F512" t="s">
        <v>15532</v>
      </c>
    </row>
    <row r="513" spans="1:6" x14ac:dyDescent="0.25">
      <c r="A513" t="s">
        <v>15</v>
      </c>
      <c r="B513" t="s">
        <v>1924</v>
      </c>
      <c r="C513" t="s">
        <v>2212</v>
      </c>
      <c r="D513" t="s">
        <v>6048</v>
      </c>
      <c r="E513" t="s">
        <v>11045</v>
      </c>
      <c r="F513" t="s">
        <v>15533</v>
      </c>
    </row>
    <row r="514" spans="1:6" x14ac:dyDescent="0.25">
      <c r="A514" t="s">
        <v>463</v>
      </c>
      <c r="B514" t="s">
        <v>1927</v>
      </c>
      <c r="C514" t="s">
        <v>2425</v>
      </c>
      <c r="D514" t="s">
        <v>6049</v>
      </c>
      <c r="E514" t="s">
        <v>11046</v>
      </c>
      <c r="F514" t="s">
        <v>15536</v>
      </c>
    </row>
    <row r="515" spans="1:6" x14ac:dyDescent="0.25">
      <c r="A515" t="s">
        <v>464</v>
      </c>
      <c r="B515" t="s">
        <v>1926</v>
      </c>
      <c r="C515" t="s">
        <v>2426</v>
      </c>
      <c r="D515" t="s">
        <v>6050</v>
      </c>
      <c r="E515" t="s">
        <v>11047</v>
      </c>
      <c r="F515" t="s">
        <v>15535</v>
      </c>
    </row>
    <row r="516" spans="1:6" x14ac:dyDescent="0.25">
      <c r="A516" t="s">
        <v>465</v>
      </c>
      <c r="B516" t="s">
        <v>1926</v>
      </c>
      <c r="C516" t="s">
        <v>2427</v>
      </c>
      <c r="D516" t="s">
        <v>6051</v>
      </c>
      <c r="E516" t="s">
        <v>11048</v>
      </c>
      <c r="F516" t="s">
        <v>15535</v>
      </c>
    </row>
    <row r="517" spans="1:6" x14ac:dyDescent="0.25">
      <c r="A517" t="s">
        <v>466</v>
      </c>
      <c r="B517" t="s">
        <v>1928</v>
      </c>
      <c r="C517" t="s">
        <v>2428</v>
      </c>
      <c r="D517" t="s">
        <v>6052</v>
      </c>
      <c r="E517" t="s">
        <v>11049</v>
      </c>
      <c r="F517" t="s">
        <v>15537</v>
      </c>
    </row>
    <row r="518" spans="1:6" x14ac:dyDescent="0.25">
      <c r="A518" t="s">
        <v>467</v>
      </c>
      <c r="B518" t="s">
        <v>1925</v>
      </c>
      <c r="C518" t="s">
        <v>2429</v>
      </c>
      <c r="D518" t="s">
        <v>6053</v>
      </c>
      <c r="E518" t="s">
        <v>11050</v>
      </c>
      <c r="F518" t="s">
        <v>15534</v>
      </c>
    </row>
    <row r="519" spans="1:6" x14ac:dyDescent="0.25">
      <c r="A519" t="s">
        <v>468</v>
      </c>
      <c r="B519" t="s">
        <v>1930</v>
      </c>
      <c r="C519" t="s">
        <v>2430</v>
      </c>
      <c r="D519" t="s">
        <v>6054</v>
      </c>
      <c r="E519" t="s">
        <v>11051</v>
      </c>
      <c r="F519" t="s">
        <v>15538</v>
      </c>
    </row>
    <row r="520" spans="1:6" x14ac:dyDescent="0.25">
      <c r="A520" t="s">
        <v>47</v>
      </c>
      <c r="B520" t="s">
        <v>1929</v>
      </c>
      <c r="C520" t="s">
        <v>2431</v>
      </c>
      <c r="D520" t="s">
        <v>6055</v>
      </c>
      <c r="E520" t="s">
        <v>11052</v>
      </c>
      <c r="F520" t="s">
        <v>15532</v>
      </c>
    </row>
    <row r="521" spans="1:6" x14ac:dyDescent="0.25">
      <c r="A521" t="s">
        <v>303</v>
      </c>
      <c r="B521" t="s">
        <v>1928</v>
      </c>
      <c r="C521" t="s">
        <v>2432</v>
      </c>
      <c r="D521" t="s">
        <v>6056</v>
      </c>
      <c r="E521" t="s">
        <v>11053</v>
      </c>
      <c r="F521" t="s">
        <v>15537</v>
      </c>
    </row>
    <row r="522" spans="1:6" x14ac:dyDescent="0.25">
      <c r="A522" t="s">
        <v>469</v>
      </c>
      <c r="B522" t="s">
        <v>1930</v>
      </c>
      <c r="C522" t="s">
        <v>2433</v>
      </c>
      <c r="D522" t="s">
        <v>6057</v>
      </c>
      <c r="E522" t="s">
        <v>11054</v>
      </c>
      <c r="F522" t="s">
        <v>15538</v>
      </c>
    </row>
    <row r="523" spans="1:6" x14ac:dyDescent="0.25">
      <c r="A523" t="s">
        <v>193</v>
      </c>
      <c r="B523" t="s">
        <v>1924</v>
      </c>
      <c r="C523" t="s">
        <v>2434</v>
      </c>
      <c r="D523" t="s">
        <v>6058</v>
      </c>
      <c r="E523" t="s">
        <v>11055</v>
      </c>
      <c r="F523" t="s">
        <v>15533</v>
      </c>
    </row>
    <row r="524" spans="1:6" x14ac:dyDescent="0.25">
      <c r="A524" t="s">
        <v>470</v>
      </c>
      <c r="B524" t="s">
        <v>1924</v>
      </c>
      <c r="C524" t="s">
        <v>2435</v>
      </c>
      <c r="D524" t="s">
        <v>6059</v>
      </c>
      <c r="E524" t="s">
        <v>11056</v>
      </c>
      <c r="F524" t="s">
        <v>15533</v>
      </c>
    </row>
    <row r="525" spans="1:6" x14ac:dyDescent="0.25">
      <c r="A525" t="s">
        <v>471</v>
      </c>
      <c r="B525" t="s">
        <v>1923</v>
      </c>
      <c r="C525" t="s">
        <v>2436</v>
      </c>
      <c r="D525" t="s">
        <v>6060</v>
      </c>
      <c r="E525" t="s">
        <v>11057</v>
      </c>
      <c r="F525" t="s">
        <v>15532</v>
      </c>
    </row>
    <row r="526" spans="1:6" x14ac:dyDescent="0.25">
      <c r="A526" t="s">
        <v>472</v>
      </c>
      <c r="B526" t="s">
        <v>1928</v>
      </c>
      <c r="C526" t="s">
        <v>2437</v>
      </c>
      <c r="D526" t="s">
        <v>6061</v>
      </c>
      <c r="E526" t="s">
        <v>11058</v>
      </c>
      <c r="F526" t="s">
        <v>15537</v>
      </c>
    </row>
    <row r="527" spans="1:6" x14ac:dyDescent="0.25">
      <c r="A527" t="s">
        <v>227</v>
      </c>
      <c r="B527" t="s">
        <v>1923</v>
      </c>
      <c r="C527" t="s">
        <v>2438</v>
      </c>
      <c r="D527" t="s">
        <v>6062</v>
      </c>
      <c r="E527" t="s">
        <v>11059</v>
      </c>
      <c r="F527" t="s">
        <v>15532</v>
      </c>
    </row>
    <row r="528" spans="1:6" x14ac:dyDescent="0.25">
      <c r="A528" t="s">
        <v>473</v>
      </c>
      <c r="B528" t="s">
        <v>1929</v>
      </c>
      <c r="C528" t="s">
        <v>2439</v>
      </c>
      <c r="D528" t="s">
        <v>6063</v>
      </c>
      <c r="E528" t="s">
        <v>11060</v>
      </c>
      <c r="F528" t="s">
        <v>15532</v>
      </c>
    </row>
    <row r="529" spans="1:6" x14ac:dyDescent="0.25">
      <c r="A529" t="s">
        <v>474</v>
      </c>
      <c r="B529" t="s">
        <v>1930</v>
      </c>
      <c r="C529" t="s">
        <v>2440</v>
      </c>
      <c r="D529" t="s">
        <v>6064</v>
      </c>
      <c r="E529" t="s">
        <v>11061</v>
      </c>
      <c r="F529" t="s">
        <v>15538</v>
      </c>
    </row>
    <row r="530" spans="1:6" x14ac:dyDescent="0.25">
      <c r="A530" t="s">
        <v>310</v>
      </c>
      <c r="B530" t="s">
        <v>1923</v>
      </c>
      <c r="C530" t="s">
        <v>2441</v>
      </c>
      <c r="D530" t="s">
        <v>6065</v>
      </c>
      <c r="E530" t="s">
        <v>11062</v>
      </c>
      <c r="F530" t="s">
        <v>15532</v>
      </c>
    </row>
    <row r="531" spans="1:6" x14ac:dyDescent="0.25">
      <c r="A531" t="s">
        <v>475</v>
      </c>
      <c r="B531" t="s">
        <v>1928</v>
      </c>
      <c r="C531" t="s">
        <v>2442</v>
      </c>
      <c r="D531" t="s">
        <v>6066</v>
      </c>
      <c r="E531" t="s">
        <v>11063</v>
      </c>
      <c r="F531" t="s">
        <v>15537</v>
      </c>
    </row>
    <row r="532" spans="1:6" x14ac:dyDescent="0.25">
      <c r="A532" t="s">
        <v>476</v>
      </c>
      <c r="B532" t="s">
        <v>1928</v>
      </c>
      <c r="C532" t="s">
        <v>2443</v>
      </c>
      <c r="D532" t="s">
        <v>6067</v>
      </c>
      <c r="E532" t="s">
        <v>11064</v>
      </c>
      <c r="F532" t="s">
        <v>15537</v>
      </c>
    </row>
    <row r="533" spans="1:6" x14ac:dyDescent="0.25">
      <c r="A533" t="s">
        <v>477</v>
      </c>
      <c r="B533" t="s">
        <v>1927</v>
      </c>
      <c r="C533" t="s">
        <v>2444</v>
      </c>
      <c r="D533" t="s">
        <v>6068</v>
      </c>
      <c r="E533" t="s">
        <v>11065</v>
      </c>
      <c r="F533" t="s">
        <v>15536</v>
      </c>
    </row>
    <row r="534" spans="1:6" x14ac:dyDescent="0.25">
      <c r="A534" t="s">
        <v>478</v>
      </c>
      <c r="B534" t="s">
        <v>1924</v>
      </c>
      <c r="C534" t="s">
        <v>2445</v>
      </c>
      <c r="D534" t="s">
        <v>6069</v>
      </c>
      <c r="E534" t="s">
        <v>11066</v>
      </c>
      <c r="F534" t="s">
        <v>15533</v>
      </c>
    </row>
    <row r="535" spans="1:6" x14ac:dyDescent="0.25">
      <c r="A535" t="s">
        <v>439</v>
      </c>
      <c r="B535" t="s">
        <v>1926</v>
      </c>
      <c r="C535" t="s">
        <v>2446</v>
      </c>
      <c r="D535" t="s">
        <v>6070</v>
      </c>
      <c r="E535" t="s">
        <v>11067</v>
      </c>
      <c r="F535" t="s">
        <v>15535</v>
      </c>
    </row>
    <row r="536" spans="1:6" x14ac:dyDescent="0.25">
      <c r="A536" t="s">
        <v>479</v>
      </c>
      <c r="B536" t="s">
        <v>1926</v>
      </c>
      <c r="C536" t="s">
        <v>2447</v>
      </c>
      <c r="D536" t="s">
        <v>6071</v>
      </c>
      <c r="E536" t="s">
        <v>11068</v>
      </c>
      <c r="F536" t="s">
        <v>15535</v>
      </c>
    </row>
    <row r="537" spans="1:6" x14ac:dyDescent="0.25">
      <c r="A537" t="s">
        <v>480</v>
      </c>
      <c r="B537" t="s">
        <v>1929</v>
      </c>
      <c r="C537" t="s">
        <v>2448</v>
      </c>
      <c r="D537" t="s">
        <v>6072</v>
      </c>
      <c r="E537" t="s">
        <v>11069</v>
      </c>
      <c r="F537" t="s">
        <v>15532</v>
      </c>
    </row>
    <row r="538" spans="1:6" x14ac:dyDescent="0.25">
      <c r="A538" t="s">
        <v>481</v>
      </c>
      <c r="B538" t="s">
        <v>1925</v>
      </c>
      <c r="C538" t="s">
        <v>2449</v>
      </c>
      <c r="D538" t="s">
        <v>6073</v>
      </c>
      <c r="E538" t="s">
        <v>11070</v>
      </c>
      <c r="F538" t="s">
        <v>15534</v>
      </c>
    </row>
    <row r="539" spans="1:6" x14ac:dyDescent="0.25">
      <c r="A539" t="s">
        <v>482</v>
      </c>
      <c r="B539" t="s">
        <v>1923</v>
      </c>
      <c r="C539" t="s">
        <v>2450</v>
      </c>
      <c r="D539" t="s">
        <v>6074</v>
      </c>
      <c r="E539" t="s">
        <v>11071</v>
      </c>
      <c r="F539" t="s">
        <v>15532</v>
      </c>
    </row>
    <row r="540" spans="1:6" x14ac:dyDescent="0.25">
      <c r="A540" t="s">
        <v>483</v>
      </c>
      <c r="B540" t="s">
        <v>1930</v>
      </c>
      <c r="C540" t="s">
        <v>2451</v>
      </c>
      <c r="D540" t="s">
        <v>6075</v>
      </c>
      <c r="E540" t="s">
        <v>11072</v>
      </c>
      <c r="F540" t="s">
        <v>15538</v>
      </c>
    </row>
    <row r="541" spans="1:6" x14ac:dyDescent="0.25">
      <c r="A541" t="s">
        <v>484</v>
      </c>
      <c r="B541" t="s">
        <v>1925</v>
      </c>
      <c r="C541" t="s">
        <v>2452</v>
      </c>
      <c r="D541" t="s">
        <v>6076</v>
      </c>
      <c r="E541" t="s">
        <v>11073</v>
      </c>
      <c r="F541" t="s">
        <v>15534</v>
      </c>
    </row>
    <row r="542" spans="1:6" x14ac:dyDescent="0.25">
      <c r="A542" t="s">
        <v>485</v>
      </c>
      <c r="B542" t="s">
        <v>1925</v>
      </c>
      <c r="C542" t="s">
        <v>2453</v>
      </c>
      <c r="D542" t="s">
        <v>6077</v>
      </c>
      <c r="E542" t="s">
        <v>11074</v>
      </c>
      <c r="F542" t="s">
        <v>15534</v>
      </c>
    </row>
    <row r="543" spans="1:6" x14ac:dyDescent="0.25">
      <c r="A543" t="s">
        <v>486</v>
      </c>
      <c r="B543" t="s">
        <v>1928</v>
      </c>
      <c r="C543" t="s">
        <v>2454</v>
      </c>
      <c r="D543" t="s">
        <v>6078</v>
      </c>
      <c r="E543" t="s">
        <v>11075</v>
      </c>
      <c r="F543" t="s">
        <v>15537</v>
      </c>
    </row>
    <row r="544" spans="1:6" x14ac:dyDescent="0.25">
      <c r="A544" t="s">
        <v>487</v>
      </c>
      <c r="B544" t="s">
        <v>1928</v>
      </c>
      <c r="C544" t="s">
        <v>2455</v>
      </c>
      <c r="D544" t="s">
        <v>6079</v>
      </c>
      <c r="E544" t="s">
        <v>11076</v>
      </c>
      <c r="F544" t="s">
        <v>15537</v>
      </c>
    </row>
    <row r="545" spans="1:6" x14ac:dyDescent="0.25">
      <c r="A545" t="s">
        <v>488</v>
      </c>
      <c r="B545" t="s">
        <v>1926</v>
      </c>
      <c r="C545" t="s">
        <v>2456</v>
      </c>
      <c r="D545" t="s">
        <v>6080</v>
      </c>
      <c r="E545" t="s">
        <v>11077</v>
      </c>
      <c r="F545" t="s">
        <v>15535</v>
      </c>
    </row>
    <row r="546" spans="1:6" x14ac:dyDescent="0.25">
      <c r="A546" t="s">
        <v>489</v>
      </c>
      <c r="B546" t="s">
        <v>1923</v>
      </c>
      <c r="C546" t="s">
        <v>2457</v>
      </c>
      <c r="D546" t="s">
        <v>6081</v>
      </c>
      <c r="E546" t="s">
        <v>11078</v>
      </c>
      <c r="F546" t="s">
        <v>15532</v>
      </c>
    </row>
    <row r="547" spans="1:6" x14ac:dyDescent="0.25">
      <c r="A547" t="s">
        <v>490</v>
      </c>
      <c r="B547" t="s">
        <v>1927</v>
      </c>
      <c r="C547" t="s">
        <v>2458</v>
      </c>
      <c r="D547" t="s">
        <v>6082</v>
      </c>
      <c r="E547" t="s">
        <v>11079</v>
      </c>
      <c r="F547" t="s">
        <v>15536</v>
      </c>
    </row>
    <row r="548" spans="1:6" x14ac:dyDescent="0.25">
      <c r="A548" t="s">
        <v>491</v>
      </c>
      <c r="B548" t="s">
        <v>1928</v>
      </c>
      <c r="C548" t="s">
        <v>2459</v>
      </c>
      <c r="D548" t="s">
        <v>6083</v>
      </c>
      <c r="E548" t="s">
        <v>11080</v>
      </c>
      <c r="F548" t="s">
        <v>15537</v>
      </c>
    </row>
    <row r="549" spans="1:6" x14ac:dyDescent="0.25">
      <c r="A549" t="s">
        <v>492</v>
      </c>
      <c r="B549" t="s">
        <v>1926</v>
      </c>
      <c r="C549" t="s">
        <v>2460</v>
      </c>
      <c r="D549" t="s">
        <v>6084</v>
      </c>
      <c r="E549" t="s">
        <v>11081</v>
      </c>
      <c r="F549" t="s">
        <v>15535</v>
      </c>
    </row>
    <row r="550" spans="1:6" x14ac:dyDescent="0.25">
      <c r="A550" t="s">
        <v>493</v>
      </c>
      <c r="B550" t="s">
        <v>1925</v>
      </c>
      <c r="C550" t="s">
        <v>2461</v>
      </c>
      <c r="D550" t="s">
        <v>6085</v>
      </c>
      <c r="E550" t="s">
        <v>11082</v>
      </c>
      <c r="F550" t="s">
        <v>15534</v>
      </c>
    </row>
    <row r="551" spans="1:6" x14ac:dyDescent="0.25">
      <c r="A551" t="s">
        <v>380</v>
      </c>
      <c r="B551" t="s">
        <v>1930</v>
      </c>
      <c r="C551" t="s">
        <v>2462</v>
      </c>
      <c r="D551" t="s">
        <v>6086</v>
      </c>
      <c r="E551" t="s">
        <v>11083</v>
      </c>
      <c r="F551" t="s">
        <v>15538</v>
      </c>
    </row>
    <row r="552" spans="1:6" x14ac:dyDescent="0.25">
      <c r="A552" t="s">
        <v>387</v>
      </c>
      <c r="B552" t="s">
        <v>1927</v>
      </c>
      <c r="C552" t="s">
        <v>2463</v>
      </c>
      <c r="D552" t="s">
        <v>6087</v>
      </c>
      <c r="E552" t="s">
        <v>11084</v>
      </c>
      <c r="F552" t="s">
        <v>15536</v>
      </c>
    </row>
    <row r="553" spans="1:6" x14ac:dyDescent="0.25">
      <c r="A553" t="s">
        <v>494</v>
      </c>
      <c r="B553" t="s">
        <v>1930</v>
      </c>
      <c r="C553" t="s">
        <v>2407</v>
      </c>
      <c r="D553" t="s">
        <v>6088</v>
      </c>
      <c r="E553" t="s">
        <v>11085</v>
      </c>
      <c r="F553" t="s">
        <v>15538</v>
      </c>
    </row>
    <row r="554" spans="1:6" x14ac:dyDescent="0.25">
      <c r="A554" t="s">
        <v>495</v>
      </c>
      <c r="B554" t="s">
        <v>1924</v>
      </c>
      <c r="C554" t="s">
        <v>2351</v>
      </c>
      <c r="D554" t="s">
        <v>6089</v>
      </c>
      <c r="E554" t="s">
        <v>11086</v>
      </c>
      <c r="F554" t="s">
        <v>15533</v>
      </c>
    </row>
    <row r="555" spans="1:6" x14ac:dyDescent="0.25">
      <c r="A555" t="s">
        <v>496</v>
      </c>
      <c r="B555" t="s">
        <v>1925</v>
      </c>
      <c r="C555" t="s">
        <v>2464</v>
      </c>
      <c r="D555" t="s">
        <v>6090</v>
      </c>
      <c r="E555" t="s">
        <v>11087</v>
      </c>
      <c r="F555" t="s">
        <v>15534</v>
      </c>
    </row>
    <row r="556" spans="1:6" x14ac:dyDescent="0.25">
      <c r="A556" t="s">
        <v>497</v>
      </c>
      <c r="B556" t="s">
        <v>1923</v>
      </c>
      <c r="C556" t="s">
        <v>2465</v>
      </c>
      <c r="D556" t="s">
        <v>6091</v>
      </c>
      <c r="E556" t="s">
        <v>11088</v>
      </c>
      <c r="F556" t="s">
        <v>15532</v>
      </c>
    </row>
    <row r="557" spans="1:6" x14ac:dyDescent="0.25">
      <c r="A557" t="s">
        <v>498</v>
      </c>
      <c r="B557" t="s">
        <v>1928</v>
      </c>
      <c r="C557" t="s">
        <v>2466</v>
      </c>
      <c r="D557" t="s">
        <v>6092</v>
      </c>
      <c r="E557" t="s">
        <v>11089</v>
      </c>
      <c r="F557" t="s">
        <v>15537</v>
      </c>
    </row>
    <row r="558" spans="1:6" x14ac:dyDescent="0.25">
      <c r="A558" t="s">
        <v>499</v>
      </c>
      <c r="B558" t="s">
        <v>1923</v>
      </c>
      <c r="C558" t="s">
        <v>2467</v>
      </c>
      <c r="D558" t="s">
        <v>6093</v>
      </c>
      <c r="E558" t="s">
        <v>11090</v>
      </c>
      <c r="F558" t="s">
        <v>15532</v>
      </c>
    </row>
    <row r="559" spans="1:6" x14ac:dyDescent="0.25">
      <c r="A559" t="s">
        <v>54</v>
      </c>
      <c r="B559" t="s">
        <v>1924</v>
      </c>
      <c r="C559" t="s">
        <v>2468</v>
      </c>
      <c r="D559" t="s">
        <v>6094</v>
      </c>
      <c r="E559" t="s">
        <v>11091</v>
      </c>
      <c r="F559" t="s">
        <v>15533</v>
      </c>
    </row>
    <row r="560" spans="1:6" x14ac:dyDescent="0.25">
      <c r="A560" t="s">
        <v>66</v>
      </c>
      <c r="B560" t="s">
        <v>1923</v>
      </c>
      <c r="C560" t="s">
        <v>2469</v>
      </c>
      <c r="D560" t="s">
        <v>6095</v>
      </c>
      <c r="E560" t="s">
        <v>11092</v>
      </c>
      <c r="F560" t="s">
        <v>15532</v>
      </c>
    </row>
    <row r="561" spans="1:6" x14ac:dyDescent="0.25">
      <c r="A561" t="s">
        <v>500</v>
      </c>
      <c r="B561" t="s">
        <v>1924</v>
      </c>
      <c r="C561" t="s">
        <v>2470</v>
      </c>
      <c r="D561" t="s">
        <v>6096</v>
      </c>
      <c r="E561" t="s">
        <v>11093</v>
      </c>
      <c r="F561" t="s">
        <v>15533</v>
      </c>
    </row>
    <row r="562" spans="1:6" x14ac:dyDescent="0.25">
      <c r="A562" t="s">
        <v>501</v>
      </c>
      <c r="B562" t="s">
        <v>1926</v>
      </c>
      <c r="C562" t="s">
        <v>2471</v>
      </c>
      <c r="D562" t="s">
        <v>6097</v>
      </c>
      <c r="E562" t="s">
        <v>11094</v>
      </c>
      <c r="F562" t="s">
        <v>15535</v>
      </c>
    </row>
    <row r="563" spans="1:6" x14ac:dyDescent="0.25">
      <c r="A563" t="s">
        <v>502</v>
      </c>
      <c r="B563" t="s">
        <v>1927</v>
      </c>
      <c r="C563" t="s">
        <v>2472</v>
      </c>
      <c r="D563" t="s">
        <v>6098</v>
      </c>
      <c r="E563" t="s">
        <v>11095</v>
      </c>
      <c r="F563" t="s">
        <v>15536</v>
      </c>
    </row>
    <row r="564" spans="1:6" x14ac:dyDescent="0.25">
      <c r="A564" t="s">
        <v>220</v>
      </c>
      <c r="B564" t="s">
        <v>1925</v>
      </c>
      <c r="C564" t="s">
        <v>2473</v>
      </c>
      <c r="D564" t="s">
        <v>6099</v>
      </c>
      <c r="E564" t="s">
        <v>11096</v>
      </c>
      <c r="F564" t="s">
        <v>15534</v>
      </c>
    </row>
    <row r="565" spans="1:6" x14ac:dyDescent="0.25">
      <c r="A565" t="s">
        <v>503</v>
      </c>
      <c r="B565" t="s">
        <v>1925</v>
      </c>
      <c r="C565" t="s">
        <v>2474</v>
      </c>
      <c r="D565" t="s">
        <v>6100</v>
      </c>
      <c r="E565" t="s">
        <v>11097</v>
      </c>
      <c r="F565" t="s">
        <v>15534</v>
      </c>
    </row>
    <row r="566" spans="1:6" x14ac:dyDescent="0.25">
      <c r="A566" t="s">
        <v>504</v>
      </c>
      <c r="B566" t="s">
        <v>1923</v>
      </c>
      <c r="C566" t="s">
        <v>2475</v>
      </c>
      <c r="D566" t="s">
        <v>6101</v>
      </c>
      <c r="E566" t="s">
        <v>11098</v>
      </c>
      <c r="F566" t="s">
        <v>15532</v>
      </c>
    </row>
    <row r="567" spans="1:6" x14ac:dyDescent="0.25">
      <c r="A567" t="s">
        <v>505</v>
      </c>
      <c r="B567" t="s">
        <v>1923</v>
      </c>
      <c r="C567" t="s">
        <v>2476</v>
      </c>
      <c r="D567" t="s">
        <v>6102</v>
      </c>
      <c r="E567" t="s">
        <v>11099</v>
      </c>
      <c r="F567" t="s">
        <v>15532</v>
      </c>
    </row>
    <row r="568" spans="1:6" x14ac:dyDescent="0.25">
      <c r="A568" t="s">
        <v>506</v>
      </c>
      <c r="B568" t="s">
        <v>1923</v>
      </c>
      <c r="C568" t="s">
        <v>2477</v>
      </c>
      <c r="D568" t="s">
        <v>6103</v>
      </c>
      <c r="E568" t="s">
        <v>11100</v>
      </c>
      <c r="F568" t="s">
        <v>15532</v>
      </c>
    </row>
    <row r="569" spans="1:6" x14ac:dyDescent="0.25">
      <c r="A569" t="s">
        <v>241</v>
      </c>
      <c r="B569" t="s">
        <v>1929</v>
      </c>
      <c r="C569" t="s">
        <v>2272</v>
      </c>
      <c r="D569" t="s">
        <v>6104</v>
      </c>
      <c r="E569" t="s">
        <v>11101</v>
      </c>
      <c r="F569" t="s">
        <v>15532</v>
      </c>
    </row>
    <row r="570" spans="1:6" x14ac:dyDescent="0.25">
      <c r="A570" t="s">
        <v>81</v>
      </c>
      <c r="B570" t="s">
        <v>1929</v>
      </c>
      <c r="C570" t="s">
        <v>2478</v>
      </c>
      <c r="D570" t="s">
        <v>6105</v>
      </c>
      <c r="E570" t="s">
        <v>11102</v>
      </c>
      <c r="F570" t="s">
        <v>15532</v>
      </c>
    </row>
    <row r="571" spans="1:6" x14ac:dyDescent="0.25">
      <c r="A571" t="s">
        <v>76</v>
      </c>
      <c r="B571" t="s">
        <v>1926</v>
      </c>
      <c r="C571" t="s">
        <v>2479</v>
      </c>
      <c r="D571" t="s">
        <v>6106</v>
      </c>
      <c r="E571" t="s">
        <v>11103</v>
      </c>
      <c r="F571" t="s">
        <v>15535</v>
      </c>
    </row>
    <row r="572" spans="1:6" x14ac:dyDescent="0.25">
      <c r="A572" t="s">
        <v>412</v>
      </c>
      <c r="B572" t="s">
        <v>1927</v>
      </c>
      <c r="C572" t="s">
        <v>2480</v>
      </c>
      <c r="D572" t="s">
        <v>6107</v>
      </c>
      <c r="E572" t="s">
        <v>11104</v>
      </c>
      <c r="F572" t="s">
        <v>15536</v>
      </c>
    </row>
    <row r="573" spans="1:6" x14ac:dyDescent="0.25">
      <c r="A573" t="s">
        <v>507</v>
      </c>
      <c r="B573" t="s">
        <v>1930</v>
      </c>
      <c r="C573" t="s">
        <v>2481</v>
      </c>
      <c r="D573" t="s">
        <v>6108</v>
      </c>
      <c r="E573" t="s">
        <v>11105</v>
      </c>
      <c r="F573" t="s">
        <v>15538</v>
      </c>
    </row>
    <row r="574" spans="1:6" x14ac:dyDescent="0.25">
      <c r="A574" t="s">
        <v>508</v>
      </c>
      <c r="B574" t="s">
        <v>1929</v>
      </c>
      <c r="C574" t="s">
        <v>2482</v>
      </c>
      <c r="D574" t="s">
        <v>6109</v>
      </c>
      <c r="E574" t="s">
        <v>11106</v>
      </c>
      <c r="F574" t="s">
        <v>15532</v>
      </c>
    </row>
    <row r="575" spans="1:6" x14ac:dyDescent="0.25">
      <c r="A575" t="s">
        <v>509</v>
      </c>
      <c r="B575" t="s">
        <v>1927</v>
      </c>
      <c r="C575" t="s">
        <v>2483</v>
      </c>
      <c r="D575" t="s">
        <v>6110</v>
      </c>
      <c r="E575" t="s">
        <v>11107</v>
      </c>
      <c r="F575" t="s">
        <v>15536</v>
      </c>
    </row>
    <row r="576" spans="1:6" x14ac:dyDescent="0.25">
      <c r="A576" t="s">
        <v>510</v>
      </c>
      <c r="B576" t="s">
        <v>1926</v>
      </c>
      <c r="C576" t="s">
        <v>2484</v>
      </c>
      <c r="D576" t="s">
        <v>6111</v>
      </c>
      <c r="E576" t="s">
        <v>11108</v>
      </c>
      <c r="F576" t="s">
        <v>15535</v>
      </c>
    </row>
    <row r="577" spans="1:6" x14ac:dyDescent="0.25">
      <c r="A577" t="s">
        <v>511</v>
      </c>
      <c r="B577" t="s">
        <v>1930</v>
      </c>
      <c r="C577" t="s">
        <v>2485</v>
      </c>
      <c r="D577" t="s">
        <v>6112</v>
      </c>
      <c r="E577" t="s">
        <v>11109</v>
      </c>
      <c r="F577" t="s">
        <v>15538</v>
      </c>
    </row>
    <row r="578" spans="1:6" x14ac:dyDescent="0.25">
      <c r="A578" t="s">
        <v>416</v>
      </c>
      <c r="B578" t="s">
        <v>1929</v>
      </c>
      <c r="C578" t="s">
        <v>2486</v>
      </c>
      <c r="D578" t="s">
        <v>6113</v>
      </c>
      <c r="E578" t="s">
        <v>11110</v>
      </c>
      <c r="F578" t="s">
        <v>15532</v>
      </c>
    </row>
    <row r="579" spans="1:6" x14ac:dyDescent="0.25">
      <c r="A579" t="s">
        <v>512</v>
      </c>
      <c r="B579" t="s">
        <v>1926</v>
      </c>
      <c r="C579" t="s">
        <v>2487</v>
      </c>
      <c r="D579" t="s">
        <v>6114</v>
      </c>
      <c r="E579" t="s">
        <v>11111</v>
      </c>
      <c r="F579" t="s">
        <v>15535</v>
      </c>
    </row>
    <row r="580" spans="1:6" x14ac:dyDescent="0.25">
      <c r="A580" t="s">
        <v>513</v>
      </c>
      <c r="B580" t="s">
        <v>1929</v>
      </c>
      <c r="C580" t="s">
        <v>2488</v>
      </c>
      <c r="D580" t="s">
        <v>6115</v>
      </c>
      <c r="E580" t="s">
        <v>11112</v>
      </c>
      <c r="F580" t="s">
        <v>15532</v>
      </c>
    </row>
    <row r="581" spans="1:6" x14ac:dyDescent="0.25">
      <c r="A581" t="s">
        <v>514</v>
      </c>
      <c r="B581" t="s">
        <v>1923</v>
      </c>
      <c r="C581" t="s">
        <v>2489</v>
      </c>
      <c r="D581" t="s">
        <v>6116</v>
      </c>
      <c r="E581" t="s">
        <v>11113</v>
      </c>
      <c r="F581" t="s">
        <v>15532</v>
      </c>
    </row>
    <row r="582" spans="1:6" x14ac:dyDescent="0.25">
      <c r="A582" t="s">
        <v>515</v>
      </c>
      <c r="B582" t="s">
        <v>1927</v>
      </c>
      <c r="C582" t="s">
        <v>2490</v>
      </c>
      <c r="D582" t="s">
        <v>6117</v>
      </c>
      <c r="E582" t="s">
        <v>11114</v>
      </c>
      <c r="F582" t="s">
        <v>15536</v>
      </c>
    </row>
    <row r="583" spans="1:6" x14ac:dyDescent="0.25">
      <c r="A583" t="s">
        <v>516</v>
      </c>
      <c r="B583" t="s">
        <v>1926</v>
      </c>
      <c r="C583" t="s">
        <v>2491</v>
      </c>
      <c r="D583" t="s">
        <v>6118</v>
      </c>
      <c r="E583" t="s">
        <v>11115</v>
      </c>
      <c r="F583" t="s">
        <v>15535</v>
      </c>
    </row>
    <row r="584" spans="1:6" x14ac:dyDescent="0.25">
      <c r="A584" t="s">
        <v>429</v>
      </c>
      <c r="B584" t="s">
        <v>1925</v>
      </c>
      <c r="C584" t="s">
        <v>2492</v>
      </c>
      <c r="D584" t="s">
        <v>6119</v>
      </c>
      <c r="E584" t="s">
        <v>11116</v>
      </c>
      <c r="F584" t="s">
        <v>15534</v>
      </c>
    </row>
    <row r="585" spans="1:6" x14ac:dyDescent="0.25">
      <c r="A585" t="s">
        <v>517</v>
      </c>
      <c r="B585" t="s">
        <v>1928</v>
      </c>
      <c r="C585" t="s">
        <v>2493</v>
      </c>
      <c r="D585" t="s">
        <v>6120</v>
      </c>
      <c r="E585" t="s">
        <v>11117</v>
      </c>
      <c r="F585" t="s">
        <v>15537</v>
      </c>
    </row>
    <row r="586" spans="1:6" x14ac:dyDescent="0.25">
      <c r="A586" t="s">
        <v>518</v>
      </c>
      <c r="B586" t="s">
        <v>1929</v>
      </c>
      <c r="C586" t="s">
        <v>2494</v>
      </c>
      <c r="D586" t="s">
        <v>6121</v>
      </c>
      <c r="E586" t="s">
        <v>11118</v>
      </c>
      <c r="F586" t="s">
        <v>15532</v>
      </c>
    </row>
    <row r="587" spans="1:6" x14ac:dyDescent="0.25">
      <c r="A587" t="s">
        <v>48</v>
      </c>
      <c r="B587" t="s">
        <v>1923</v>
      </c>
      <c r="C587" t="s">
        <v>2495</v>
      </c>
      <c r="D587" t="s">
        <v>6122</v>
      </c>
      <c r="E587" t="s">
        <v>11119</v>
      </c>
      <c r="F587" t="s">
        <v>15532</v>
      </c>
    </row>
    <row r="588" spans="1:6" x14ac:dyDescent="0.25">
      <c r="A588" t="s">
        <v>519</v>
      </c>
      <c r="B588" t="s">
        <v>1925</v>
      </c>
      <c r="C588" t="s">
        <v>2496</v>
      </c>
      <c r="D588" t="s">
        <v>6123</v>
      </c>
      <c r="E588" t="s">
        <v>11120</v>
      </c>
      <c r="F588" t="s">
        <v>15534</v>
      </c>
    </row>
    <row r="589" spans="1:6" x14ac:dyDescent="0.25">
      <c r="A589" t="s">
        <v>520</v>
      </c>
      <c r="B589" t="s">
        <v>1924</v>
      </c>
      <c r="C589" t="s">
        <v>2497</v>
      </c>
      <c r="D589" t="s">
        <v>6124</v>
      </c>
      <c r="E589" t="s">
        <v>11121</v>
      </c>
      <c r="F589" t="s">
        <v>15533</v>
      </c>
    </row>
    <row r="590" spans="1:6" x14ac:dyDescent="0.25">
      <c r="A590" t="s">
        <v>521</v>
      </c>
      <c r="B590" t="s">
        <v>1924</v>
      </c>
      <c r="C590" t="s">
        <v>2498</v>
      </c>
      <c r="D590" t="s">
        <v>6125</v>
      </c>
      <c r="E590" t="s">
        <v>11122</v>
      </c>
      <c r="F590" t="s">
        <v>15533</v>
      </c>
    </row>
    <row r="591" spans="1:6" x14ac:dyDescent="0.25">
      <c r="A591" t="s">
        <v>522</v>
      </c>
      <c r="B591" t="s">
        <v>1926</v>
      </c>
      <c r="C591" t="s">
        <v>2499</v>
      </c>
      <c r="D591" t="s">
        <v>6126</v>
      </c>
      <c r="E591" t="s">
        <v>11123</v>
      </c>
      <c r="F591" t="s">
        <v>15535</v>
      </c>
    </row>
    <row r="592" spans="1:6" x14ac:dyDescent="0.25">
      <c r="A592" t="s">
        <v>98</v>
      </c>
      <c r="B592" t="s">
        <v>1927</v>
      </c>
      <c r="C592" t="s">
        <v>2500</v>
      </c>
      <c r="D592" t="s">
        <v>6127</v>
      </c>
      <c r="E592" t="s">
        <v>11124</v>
      </c>
      <c r="F592" t="s">
        <v>15536</v>
      </c>
    </row>
    <row r="593" spans="1:6" x14ac:dyDescent="0.25">
      <c r="A593" t="s">
        <v>523</v>
      </c>
      <c r="B593" t="s">
        <v>1930</v>
      </c>
      <c r="C593" t="s">
        <v>2501</v>
      </c>
      <c r="D593" t="s">
        <v>6128</v>
      </c>
      <c r="E593" t="s">
        <v>11125</v>
      </c>
      <c r="F593" t="s">
        <v>15538</v>
      </c>
    </row>
    <row r="594" spans="1:6" x14ac:dyDescent="0.25">
      <c r="A594" t="s">
        <v>524</v>
      </c>
      <c r="B594" t="s">
        <v>1930</v>
      </c>
      <c r="C594" t="s">
        <v>2502</v>
      </c>
      <c r="D594" t="s">
        <v>6129</v>
      </c>
      <c r="E594" t="s">
        <v>11126</v>
      </c>
      <c r="F594" t="s">
        <v>15538</v>
      </c>
    </row>
    <row r="595" spans="1:6" x14ac:dyDescent="0.25">
      <c r="A595" t="s">
        <v>379</v>
      </c>
      <c r="B595" t="s">
        <v>1927</v>
      </c>
      <c r="C595" t="s">
        <v>2503</v>
      </c>
      <c r="D595" t="s">
        <v>6130</v>
      </c>
      <c r="E595" t="s">
        <v>11127</v>
      </c>
      <c r="F595" t="s">
        <v>15536</v>
      </c>
    </row>
    <row r="596" spans="1:6" x14ac:dyDescent="0.25">
      <c r="A596" t="s">
        <v>525</v>
      </c>
      <c r="B596" t="s">
        <v>1927</v>
      </c>
      <c r="C596" t="s">
        <v>2504</v>
      </c>
      <c r="D596" t="s">
        <v>6131</v>
      </c>
      <c r="E596" t="s">
        <v>11128</v>
      </c>
      <c r="F596" t="s">
        <v>15536</v>
      </c>
    </row>
    <row r="597" spans="1:6" x14ac:dyDescent="0.25">
      <c r="A597" t="s">
        <v>526</v>
      </c>
      <c r="B597" t="s">
        <v>1927</v>
      </c>
      <c r="C597" t="s">
        <v>2505</v>
      </c>
      <c r="D597" t="s">
        <v>6132</v>
      </c>
      <c r="E597" t="s">
        <v>11129</v>
      </c>
      <c r="F597" t="s">
        <v>15536</v>
      </c>
    </row>
    <row r="598" spans="1:6" x14ac:dyDescent="0.25">
      <c r="A598" t="s">
        <v>527</v>
      </c>
      <c r="B598" t="s">
        <v>1926</v>
      </c>
      <c r="C598" t="s">
        <v>2506</v>
      </c>
      <c r="D598" t="s">
        <v>6133</v>
      </c>
      <c r="E598" t="s">
        <v>11130</v>
      </c>
      <c r="F598" t="s">
        <v>15535</v>
      </c>
    </row>
    <row r="599" spans="1:6" x14ac:dyDescent="0.25">
      <c r="A599" t="s">
        <v>246</v>
      </c>
      <c r="B599" t="s">
        <v>1924</v>
      </c>
      <c r="C599" t="s">
        <v>2507</v>
      </c>
      <c r="D599" t="s">
        <v>6134</v>
      </c>
      <c r="E599" t="s">
        <v>11131</v>
      </c>
      <c r="F599" t="s">
        <v>15533</v>
      </c>
    </row>
    <row r="600" spans="1:6" x14ac:dyDescent="0.25">
      <c r="A600" t="s">
        <v>528</v>
      </c>
      <c r="B600" t="s">
        <v>1924</v>
      </c>
      <c r="C600" t="s">
        <v>2508</v>
      </c>
      <c r="D600" t="s">
        <v>6135</v>
      </c>
      <c r="E600" t="s">
        <v>11132</v>
      </c>
      <c r="F600" t="s">
        <v>15533</v>
      </c>
    </row>
    <row r="601" spans="1:6" x14ac:dyDescent="0.25">
      <c r="A601" t="s">
        <v>529</v>
      </c>
      <c r="B601" t="s">
        <v>1930</v>
      </c>
      <c r="C601" t="s">
        <v>2509</v>
      </c>
      <c r="D601" t="s">
        <v>6136</v>
      </c>
      <c r="E601" t="s">
        <v>11133</v>
      </c>
      <c r="F601" t="s">
        <v>15538</v>
      </c>
    </row>
    <row r="602" spans="1:6" x14ac:dyDescent="0.25">
      <c r="A602" t="s">
        <v>530</v>
      </c>
      <c r="B602" t="s">
        <v>1925</v>
      </c>
      <c r="C602" t="s">
        <v>2510</v>
      </c>
      <c r="D602" t="s">
        <v>6137</v>
      </c>
      <c r="E602" t="s">
        <v>11134</v>
      </c>
      <c r="F602" t="s">
        <v>15534</v>
      </c>
    </row>
    <row r="603" spans="1:6" x14ac:dyDescent="0.25">
      <c r="A603" t="s">
        <v>190</v>
      </c>
      <c r="B603" t="s">
        <v>1923</v>
      </c>
      <c r="C603" t="s">
        <v>2511</v>
      </c>
      <c r="D603" t="s">
        <v>6138</v>
      </c>
      <c r="E603" t="s">
        <v>11135</v>
      </c>
      <c r="F603" t="s">
        <v>15532</v>
      </c>
    </row>
    <row r="604" spans="1:6" x14ac:dyDescent="0.25">
      <c r="A604" t="s">
        <v>531</v>
      </c>
      <c r="B604" t="s">
        <v>1929</v>
      </c>
      <c r="C604" t="s">
        <v>2512</v>
      </c>
      <c r="D604" t="s">
        <v>6139</v>
      </c>
      <c r="E604" t="s">
        <v>11136</v>
      </c>
      <c r="F604" t="s">
        <v>15532</v>
      </c>
    </row>
    <row r="605" spans="1:6" x14ac:dyDescent="0.25">
      <c r="A605" t="s">
        <v>532</v>
      </c>
      <c r="B605" t="s">
        <v>1925</v>
      </c>
      <c r="C605" t="s">
        <v>2513</v>
      </c>
      <c r="D605" t="s">
        <v>6140</v>
      </c>
      <c r="E605" t="s">
        <v>11137</v>
      </c>
      <c r="F605" t="s">
        <v>15534</v>
      </c>
    </row>
    <row r="606" spans="1:6" x14ac:dyDescent="0.25">
      <c r="A606" t="s">
        <v>479</v>
      </c>
      <c r="B606" t="s">
        <v>1927</v>
      </c>
      <c r="C606" t="s">
        <v>2514</v>
      </c>
      <c r="D606" t="s">
        <v>6141</v>
      </c>
      <c r="E606" t="s">
        <v>11138</v>
      </c>
      <c r="F606" t="s">
        <v>15536</v>
      </c>
    </row>
    <row r="607" spans="1:6" x14ac:dyDescent="0.25">
      <c r="A607" t="s">
        <v>533</v>
      </c>
      <c r="B607" t="s">
        <v>1923</v>
      </c>
      <c r="C607" t="s">
        <v>2515</v>
      </c>
      <c r="D607" t="s">
        <v>6142</v>
      </c>
      <c r="E607" t="s">
        <v>11139</v>
      </c>
      <c r="F607" t="s">
        <v>15532</v>
      </c>
    </row>
    <row r="608" spans="1:6" x14ac:dyDescent="0.25">
      <c r="A608" t="s">
        <v>534</v>
      </c>
      <c r="B608" t="s">
        <v>1928</v>
      </c>
      <c r="C608" t="s">
        <v>2516</v>
      </c>
      <c r="D608" t="s">
        <v>6143</v>
      </c>
      <c r="E608" t="s">
        <v>11140</v>
      </c>
      <c r="F608" t="s">
        <v>15537</v>
      </c>
    </row>
    <row r="609" spans="1:6" x14ac:dyDescent="0.25">
      <c r="A609" t="s">
        <v>535</v>
      </c>
      <c r="B609" t="s">
        <v>1923</v>
      </c>
      <c r="C609" t="s">
        <v>2517</v>
      </c>
      <c r="D609" t="s">
        <v>6144</v>
      </c>
      <c r="E609" t="s">
        <v>11141</v>
      </c>
      <c r="F609" t="s">
        <v>15532</v>
      </c>
    </row>
    <row r="610" spans="1:6" x14ac:dyDescent="0.25">
      <c r="A610" t="s">
        <v>57</v>
      </c>
      <c r="B610" t="s">
        <v>1926</v>
      </c>
      <c r="C610" t="s">
        <v>2518</v>
      </c>
      <c r="D610" t="s">
        <v>6145</v>
      </c>
      <c r="E610" t="s">
        <v>11142</v>
      </c>
      <c r="F610" t="s">
        <v>15535</v>
      </c>
    </row>
    <row r="611" spans="1:6" x14ac:dyDescent="0.25">
      <c r="A611" t="s">
        <v>536</v>
      </c>
      <c r="B611" t="s">
        <v>1930</v>
      </c>
      <c r="C611" t="s">
        <v>2519</v>
      </c>
      <c r="D611" t="s">
        <v>6146</v>
      </c>
      <c r="E611" t="s">
        <v>11143</v>
      </c>
      <c r="F611" t="s">
        <v>15538</v>
      </c>
    </row>
    <row r="612" spans="1:6" x14ac:dyDescent="0.25">
      <c r="A612" t="s">
        <v>353</v>
      </c>
      <c r="B612" t="s">
        <v>1929</v>
      </c>
      <c r="C612" t="s">
        <v>2520</v>
      </c>
      <c r="D612" t="s">
        <v>6147</v>
      </c>
      <c r="E612" t="s">
        <v>11144</v>
      </c>
      <c r="F612" t="s">
        <v>15532</v>
      </c>
    </row>
    <row r="613" spans="1:6" x14ac:dyDescent="0.25">
      <c r="A613" t="s">
        <v>537</v>
      </c>
      <c r="B613" t="s">
        <v>1925</v>
      </c>
      <c r="C613" t="s">
        <v>2224</v>
      </c>
      <c r="D613" t="s">
        <v>6148</v>
      </c>
      <c r="E613" t="s">
        <v>11145</v>
      </c>
      <c r="F613" t="s">
        <v>15534</v>
      </c>
    </row>
    <row r="614" spans="1:6" x14ac:dyDescent="0.25">
      <c r="A614" t="s">
        <v>538</v>
      </c>
      <c r="B614" t="s">
        <v>1927</v>
      </c>
      <c r="C614" t="s">
        <v>2521</v>
      </c>
      <c r="D614" t="s">
        <v>6149</v>
      </c>
      <c r="E614" t="s">
        <v>11146</v>
      </c>
      <c r="F614" t="s">
        <v>15536</v>
      </c>
    </row>
    <row r="615" spans="1:6" x14ac:dyDescent="0.25">
      <c r="A615" t="s">
        <v>363</v>
      </c>
      <c r="B615" t="s">
        <v>1925</v>
      </c>
      <c r="C615" t="s">
        <v>2522</v>
      </c>
      <c r="D615" t="s">
        <v>6150</v>
      </c>
      <c r="E615" t="s">
        <v>11147</v>
      </c>
      <c r="F615" t="s">
        <v>15534</v>
      </c>
    </row>
    <row r="616" spans="1:6" x14ac:dyDescent="0.25">
      <c r="A616" t="s">
        <v>539</v>
      </c>
      <c r="B616" t="s">
        <v>1925</v>
      </c>
      <c r="C616" t="s">
        <v>2523</v>
      </c>
      <c r="D616" t="s">
        <v>6151</v>
      </c>
      <c r="E616" t="s">
        <v>11148</v>
      </c>
      <c r="F616" t="s">
        <v>15534</v>
      </c>
    </row>
    <row r="617" spans="1:6" x14ac:dyDescent="0.25">
      <c r="A617" t="s">
        <v>540</v>
      </c>
      <c r="B617" t="s">
        <v>1923</v>
      </c>
      <c r="C617" t="s">
        <v>2524</v>
      </c>
      <c r="D617" t="s">
        <v>6152</v>
      </c>
      <c r="E617" t="s">
        <v>11149</v>
      </c>
      <c r="F617" t="s">
        <v>15532</v>
      </c>
    </row>
    <row r="618" spans="1:6" x14ac:dyDescent="0.25">
      <c r="A618" t="s">
        <v>541</v>
      </c>
      <c r="B618" t="s">
        <v>1929</v>
      </c>
      <c r="C618" t="s">
        <v>2525</v>
      </c>
      <c r="D618" t="s">
        <v>6153</v>
      </c>
      <c r="E618" t="s">
        <v>11150</v>
      </c>
      <c r="F618" t="s">
        <v>15532</v>
      </c>
    </row>
    <row r="619" spans="1:6" x14ac:dyDescent="0.25">
      <c r="A619" t="s">
        <v>542</v>
      </c>
      <c r="B619" t="s">
        <v>1923</v>
      </c>
      <c r="C619" t="s">
        <v>2526</v>
      </c>
      <c r="D619" t="s">
        <v>6154</v>
      </c>
      <c r="E619" t="s">
        <v>11151</v>
      </c>
      <c r="F619" t="s">
        <v>15532</v>
      </c>
    </row>
    <row r="620" spans="1:6" x14ac:dyDescent="0.25">
      <c r="A620" t="s">
        <v>543</v>
      </c>
      <c r="B620" t="s">
        <v>1929</v>
      </c>
      <c r="C620" t="s">
        <v>2527</v>
      </c>
      <c r="D620" t="s">
        <v>6155</v>
      </c>
      <c r="E620" t="s">
        <v>11152</v>
      </c>
      <c r="F620" t="s">
        <v>15532</v>
      </c>
    </row>
    <row r="621" spans="1:6" x14ac:dyDescent="0.25">
      <c r="A621" t="s">
        <v>537</v>
      </c>
      <c r="B621" t="s">
        <v>1928</v>
      </c>
      <c r="C621" t="s">
        <v>2528</v>
      </c>
      <c r="D621" t="s">
        <v>6156</v>
      </c>
      <c r="E621" t="s">
        <v>11153</v>
      </c>
      <c r="F621" t="s">
        <v>15537</v>
      </c>
    </row>
    <row r="622" spans="1:6" x14ac:dyDescent="0.25">
      <c r="A622" t="s">
        <v>544</v>
      </c>
      <c r="B622" t="s">
        <v>1928</v>
      </c>
      <c r="C622" t="s">
        <v>2529</v>
      </c>
      <c r="D622" t="s">
        <v>6157</v>
      </c>
      <c r="E622" t="s">
        <v>11154</v>
      </c>
      <c r="F622" t="s">
        <v>15537</v>
      </c>
    </row>
    <row r="623" spans="1:6" x14ac:dyDescent="0.25">
      <c r="A623" t="s">
        <v>482</v>
      </c>
      <c r="B623" t="s">
        <v>1930</v>
      </c>
      <c r="C623" t="s">
        <v>2530</v>
      </c>
      <c r="D623" t="s">
        <v>6158</v>
      </c>
      <c r="E623" t="s">
        <v>11155</v>
      </c>
      <c r="F623" t="s">
        <v>15538</v>
      </c>
    </row>
    <row r="624" spans="1:6" x14ac:dyDescent="0.25">
      <c r="A624" t="s">
        <v>545</v>
      </c>
      <c r="B624" t="s">
        <v>1926</v>
      </c>
      <c r="C624" t="s">
        <v>2531</v>
      </c>
      <c r="D624" t="s">
        <v>6159</v>
      </c>
      <c r="E624" t="s">
        <v>11156</v>
      </c>
      <c r="F624" t="s">
        <v>15535</v>
      </c>
    </row>
    <row r="625" spans="1:6" x14ac:dyDescent="0.25">
      <c r="A625" t="s">
        <v>362</v>
      </c>
      <c r="B625" t="s">
        <v>1927</v>
      </c>
      <c r="C625" t="s">
        <v>2532</v>
      </c>
      <c r="D625" t="s">
        <v>6160</v>
      </c>
      <c r="E625" t="s">
        <v>11157</v>
      </c>
      <c r="F625" t="s">
        <v>15536</v>
      </c>
    </row>
    <row r="626" spans="1:6" x14ac:dyDescent="0.25">
      <c r="A626" t="s">
        <v>546</v>
      </c>
      <c r="B626" t="s">
        <v>1927</v>
      </c>
      <c r="C626" t="s">
        <v>2533</v>
      </c>
      <c r="D626" t="s">
        <v>6161</v>
      </c>
      <c r="E626" t="s">
        <v>11158</v>
      </c>
      <c r="F626" t="s">
        <v>15536</v>
      </c>
    </row>
    <row r="627" spans="1:6" x14ac:dyDescent="0.25">
      <c r="A627" t="s">
        <v>547</v>
      </c>
      <c r="B627" t="s">
        <v>1927</v>
      </c>
      <c r="C627" t="s">
        <v>2534</v>
      </c>
      <c r="D627" t="s">
        <v>6162</v>
      </c>
      <c r="E627" t="s">
        <v>11159</v>
      </c>
      <c r="F627" t="s">
        <v>15536</v>
      </c>
    </row>
    <row r="628" spans="1:6" x14ac:dyDescent="0.25">
      <c r="A628" t="s">
        <v>446</v>
      </c>
      <c r="B628" t="s">
        <v>1926</v>
      </c>
      <c r="C628" t="s">
        <v>2535</v>
      </c>
      <c r="D628" t="s">
        <v>6163</v>
      </c>
      <c r="E628" t="s">
        <v>11160</v>
      </c>
      <c r="F628" t="s">
        <v>15535</v>
      </c>
    </row>
    <row r="629" spans="1:6" x14ac:dyDescent="0.25">
      <c r="A629" t="s">
        <v>548</v>
      </c>
      <c r="B629" t="s">
        <v>1926</v>
      </c>
      <c r="C629" t="s">
        <v>2536</v>
      </c>
      <c r="D629" t="s">
        <v>6164</v>
      </c>
      <c r="E629" t="s">
        <v>11161</v>
      </c>
      <c r="F629" t="s">
        <v>15535</v>
      </c>
    </row>
    <row r="630" spans="1:6" x14ac:dyDescent="0.25">
      <c r="A630" t="s">
        <v>549</v>
      </c>
      <c r="B630" t="s">
        <v>1925</v>
      </c>
      <c r="C630" t="s">
        <v>2537</v>
      </c>
      <c r="D630" t="s">
        <v>6165</v>
      </c>
      <c r="E630" t="s">
        <v>11162</v>
      </c>
      <c r="F630" t="s">
        <v>15534</v>
      </c>
    </row>
    <row r="631" spans="1:6" x14ac:dyDescent="0.25">
      <c r="A631" t="s">
        <v>550</v>
      </c>
      <c r="B631" t="s">
        <v>1926</v>
      </c>
      <c r="C631" t="s">
        <v>2538</v>
      </c>
      <c r="D631" t="s">
        <v>6166</v>
      </c>
      <c r="E631" t="s">
        <v>11163</v>
      </c>
      <c r="F631" t="s">
        <v>15535</v>
      </c>
    </row>
    <row r="632" spans="1:6" x14ac:dyDescent="0.25">
      <c r="A632" t="s">
        <v>551</v>
      </c>
      <c r="B632" t="s">
        <v>1928</v>
      </c>
      <c r="C632" t="s">
        <v>1988</v>
      </c>
      <c r="D632" t="s">
        <v>6167</v>
      </c>
      <c r="E632" t="s">
        <v>11164</v>
      </c>
      <c r="F632" t="s">
        <v>15537</v>
      </c>
    </row>
    <row r="633" spans="1:6" x14ac:dyDescent="0.25">
      <c r="A633" t="s">
        <v>552</v>
      </c>
      <c r="B633" t="s">
        <v>1925</v>
      </c>
      <c r="C633" t="s">
        <v>2539</v>
      </c>
      <c r="D633" t="s">
        <v>6168</v>
      </c>
      <c r="E633" t="s">
        <v>11165</v>
      </c>
      <c r="F633" t="s">
        <v>15534</v>
      </c>
    </row>
    <row r="634" spans="1:6" x14ac:dyDescent="0.25">
      <c r="A634" t="s">
        <v>553</v>
      </c>
      <c r="B634" t="s">
        <v>1930</v>
      </c>
      <c r="C634" t="s">
        <v>2540</v>
      </c>
      <c r="D634" t="s">
        <v>6169</v>
      </c>
      <c r="E634" t="s">
        <v>11166</v>
      </c>
      <c r="F634" t="s">
        <v>15538</v>
      </c>
    </row>
    <row r="635" spans="1:6" x14ac:dyDescent="0.25">
      <c r="A635" t="s">
        <v>554</v>
      </c>
      <c r="B635" t="s">
        <v>1926</v>
      </c>
      <c r="C635" t="s">
        <v>2541</v>
      </c>
      <c r="D635" t="s">
        <v>6170</v>
      </c>
      <c r="E635" t="s">
        <v>11167</v>
      </c>
      <c r="F635" t="s">
        <v>15535</v>
      </c>
    </row>
    <row r="636" spans="1:6" x14ac:dyDescent="0.25">
      <c r="A636" t="s">
        <v>555</v>
      </c>
      <c r="B636" t="s">
        <v>1928</v>
      </c>
      <c r="C636" t="s">
        <v>2542</v>
      </c>
      <c r="D636" t="s">
        <v>6171</v>
      </c>
      <c r="E636" t="s">
        <v>11168</v>
      </c>
      <c r="F636" t="s">
        <v>15537</v>
      </c>
    </row>
    <row r="637" spans="1:6" x14ac:dyDescent="0.25">
      <c r="A637" t="s">
        <v>556</v>
      </c>
      <c r="B637" t="s">
        <v>1927</v>
      </c>
      <c r="C637" t="s">
        <v>2543</v>
      </c>
      <c r="D637" t="s">
        <v>6172</v>
      </c>
      <c r="E637" t="s">
        <v>11169</v>
      </c>
      <c r="F637" t="s">
        <v>15536</v>
      </c>
    </row>
    <row r="638" spans="1:6" x14ac:dyDescent="0.25">
      <c r="A638" t="s">
        <v>557</v>
      </c>
      <c r="B638" t="s">
        <v>1923</v>
      </c>
      <c r="C638" t="s">
        <v>2544</v>
      </c>
      <c r="D638" t="s">
        <v>6173</v>
      </c>
      <c r="E638" t="s">
        <v>11170</v>
      </c>
      <c r="F638" t="s">
        <v>15532</v>
      </c>
    </row>
    <row r="639" spans="1:6" x14ac:dyDescent="0.25">
      <c r="A639" t="s">
        <v>287</v>
      </c>
      <c r="B639" t="s">
        <v>1928</v>
      </c>
      <c r="C639" t="s">
        <v>2545</v>
      </c>
      <c r="D639" t="s">
        <v>6174</v>
      </c>
      <c r="E639" t="s">
        <v>11171</v>
      </c>
      <c r="F639" t="s">
        <v>15537</v>
      </c>
    </row>
    <row r="640" spans="1:6" x14ac:dyDescent="0.25">
      <c r="A640" t="s">
        <v>558</v>
      </c>
      <c r="B640" t="s">
        <v>1930</v>
      </c>
      <c r="C640" t="s">
        <v>2546</v>
      </c>
      <c r="D640" t="s">
        <v>6175</v>
      </c>
      <c r="E640" t="s">
        <v>11172</v>
      </c>
      <c r="F640" t="s">
        <v>15538</v>
      </c>
    </row>
    <row r="641" spans="1:6" x14ac:dyDescent="0.25">
      <c r="A641" t="s">
        <v>108</v>
      </c>
      <c r="B641" t="s">
        <v>1930</v>
      </c>
      <c r="C641" t="s">
        <v>2547</v>
      </c>
      <c r="D641" t="s">
        <v>6176</v>
      </c>
      <c r="E641" t="s">
        <v>11173</v>
      </c>
      <c r="F641" t="s">
        <v>15538</v>
      </c>
    </row>
    <row r="642" spans="1:6" x14ac:dyDescent="0.25">
      <c r="A642" t="s">
        <v>559</v>
      </c>
      <c r="B642" t="s">
        <v>1927</v>
      </c>
      <c r="C642" t="s">
        <v>2160</v>
      </c>
      <c r="D642" t="s">
        <v>6177</v>
      </c>
      <c r="E642" t="s">
        <v>11174</v>
      </c>
      <c r="F642" t="s">
        <v>15536</v>
      </c>
    </row>
    <row r="643" spans="1:6" x14ac:dyDescent="0.25">
      <c r="A643" t="s">
        <v>560</v>
      </c>
      <c r="B643" t="s">
        <v>1924</v>
      </c>
      <c r="C643" t="s">
        <v>2548</v>
      </c>
      <c r="D643" t="s">
        <v>6178</v>
      </c>
      <c r="E643" t="s">
        <v>11175</v>
      </c>
      <c r="F643" t="s">
        <v>15533</v>
      </c>
    </row>
    <row r="644" spans="1:6" x14ac:dyDescent="0.25">
      <c r="A644" t="s">
        <v>561</v>
      </c>
      <c r="B644" t="s">
        <v>1924</v>
      </c>
      <c r="C644" t="s">
        <v>2549</v>
      </c>
      <c r="D644" t="s">
        <v>6179</v>
      </c>
      <c r="E644" t="s">
        <v>11176</v>
      </c>
      <c r="F644" t="s">
        <v>15533</v>
      </c>
    </row>
    <row r="645" spans="1:6" x14ac:dyDescent="0.25">
      <c r="A645" t="s">
        <v>562</v>
      </c>
      <c r="B645" t="s">
        <v>1927</v>
      </c>
      <c r="C645" t="s">
        <v>2550</v>
      </c>
      <c r="D645" t="s">
        <v>6180</v>
      </c>
      <c r="E645" t="s">
        <v>11177</v>
      </c>
      <c r="F645" t="s">
        <v>15536</v>
      </c>
    </row>
    <row r="646" spans="1:6" x14ac:dyDescent="0.25">
      <c r="A646" t="s">
        <v>563</v>
      </c>
      <c r="B646" t="s">
        <v>1926</v>
      </c>
      <c r="C646" t="s">
        <v>2551</v>
      </c>
      <c r="D646" t="s">
        <v>6181</v>
      </c>
      <c r="E646" t="s">
        <v>11178</v>
      </c>
      <c r="F646" t="s">
        <v>15535</v>
      </c>
    </row>
    <row r="647" spans="1:6" x14ac:dyDescent="0.25">
      <c r="A647" t="s">
        <v>564</v>
      </c>
      <c r="B647" t="s">
        <v>1926</v>
      </c>
      <c r="C647" t="s">
        <v>2552</v>
      </c>
      <c r="D647" t="s">
        <v>6182</v>
      </c>
      <c r="E647" t="s">
        <v>11179</v>
      </c>
      <c r="F647" t="s">
        <v>15535</v>
      </c>
    </row>
    <row r="648" spans="1:6" x14ac:dyDescent="0.25">
      <c r="A648" t="s">
        <v>104</v>
      </c>
      <c r="B648" t="s">
        <v>1929</v>
      </c>
      <c r="C648" t="s">
        <v>2553</v>
      </c>
      <c r="D648" t="s">
        <v>6183</v>
      </c>
      <c r="E648" t="s">
        <v>11180</v>
      </c>
      <c r="F648" t="s">
        <v>15532</v>
      </c>
    </row>
    <row r="649" spans="1:6" x14ac:dyDescent="0.25">
      <c r="A649" t="s">
        <v>513</v>
      </c>
      <c r="B649" t="s">
        <v>1928</v>
      </c>
      <c r="C649" t="s">
        <v>2554</v>
      </c>
      <c r="D649" t="s">
        <v>6184</v>
      </c>
      <c r="E649" t="s">
        <v>11181</v>
      </c>
      <c r="F649" t="s">
        <v>15537</v>
      </c>
    </row>
    <row r="650" spans="1:6" x14ac:dyDescent="0.25">
      <c r="A650" t="s">
        <v>565</v>
      </c>
      <c r="B650" t="s">
        <v>1929</v>
      </c>
      <c r="C650" t="s">
        <v>2555</v>
      </c>
      <c r="D650" t="s">
        <v>6185</v>
      </c>
      <c r="E650" t="s">
        <v>11182</v>
      </c>
      <c r="F650" t="s">
        <v>15532</v>
      </c>
    </row>
    <row r="651" spans="1:6" x14ac:dyDescent="0.25">
      <c r="A651" t="s">
        <v>566</v>
      </c>
      <c r="B651" t="s">
        <v>1923</v>
      </c>
      <c r="C651" t="s">
        <v>2556</v>
      </c>
      <c r="D651" t="s">
        <v>6186</v>
      </c>
      <c r="E651" t="s">
        <v>11183</v>
      </c>
      <c r="F651" t="s">
        <v>15532</v>
      </c>
    </row>
    <row r="652" spans="1:6" x14ac:dyDescent="0.25">
      <c r="A652" t="s">
        <v>400</v>
      </c>
      <c r="B652" t="s">
        <v>1925</v>
      </c>
      <c r="C652" t="s">
        <v>2557</v>
      </c>
      <c r="D652" t="s">
        <v>6187</v>
      </c>
      <c r="E652" t="s">
        <v>11184</v>
      </c>
      <c r="F652" t="s">
        <v>15534</v>
      </c>
    </row>
    <row r="653" spans="1:6" x14ac:dyDescent="0.25">
      <c r="A653" t="s">
        <v>567</v>
      </c>
      <c r="B653" t="s">
        <v>1927</v>
      </c>
      <c r="C653" t="s">
        <v>2558</v>
      </c>
      <c r="D653" t="s">
        <v>6188</v>
      </c>
      <c r="E653" t="s">
        <v>11185</v>
      </c>
      <c r="F653" t="s">
        <v>15536</v>
      </c>
    </row>
    <row r="654" spans="1:6" x14ac:dyDescent="0.25">
      <c r="A654" t="s">
        <v>568</v>
      </c>
      <c r="B654" t="s">
        <v>1923</v>
      </c>
      <c r="C654" t="s">
        <v>2559</v>
      </c>
      <c r="D654" t="s">
        <v>6189</v>
      </c>
      <c r="E654" t="s">
        <v>11186</v>
      </c>
      <c r="F654" t="s">
        <v>15532</v>
      </c>
    </row>
    <row r="655" spans="1:6" x14ac:dyDescent="0.25">
      <c r="A655" t="s">
        <v>569</v>
      </c>
      <c r="B655" t="s">
        <v>1923</v>
      </c>
      <c r="C655" t="s">
        <v>2560</v>
      </c>
      <c r="D655" t="s">
        <v>6190</v>
      </c>
      <c r="E655" t="s">
        <v>11187</v>
      </c>
      <c r="F655" t="s">
        <v>15532</v>
      </c>
    </row>
    <row r="656" spans="1:6" x14ac:dyDescent="0.25">
      <c r="A656" t="s">
        <v>570</v>
      </c>
      <c r="B656" t="s">
        <v>1924</v>
      </c>
      <c r="C656" t="s">
        <v>2561</v>
      </c>
      <c r="D656" t="s">
        <v>6191</v>
      </c>
      <c r="E656" t="s">
        <v>11188</v>
      </c>
      <c r="F656" t="s">
        <v>15533</v>
      </c>
    </row>
    <row r="657" spans="1:6" x14ac:dyDescent="0.25">
      <c r="A657" t="s">
        <v>53</v>
      </c>
      <c r="B657" t="s">
        <v>1928</v>
      </c>
      <c r="C657" t="s">
        <v>2562</v>
      </c>
      <c r="D657" t="s">
        <v>6192</v>
      </c>
      <c r="E657" t="s">
        <v>11189</v>
      </c>
      <c r="F657" t="s">
        <v>15537</v>
      </c>
    </row>
    <row r="658" spans="1:6" x14ac:dyDescent="0.25">
      <c r="A658" t="s">
        <v>571</v>
      </c>
      <c r="B658" t="s">
        <v>1925</v>
      </c>
      <c r="C658" t="s">
        <v>2563</v>
      </c>
      <c r="D658" t="s">
        <v>6193</v>
      </c>
      <c r="E658" t="s">
        <v>11190</v>
      </c>
      <c r="F658" t="s">
        <v>15534</v>
      </c>
    </row>
    <row r="659" spans="1:6" x14ac:dyDescent="0.25">
      <c r="A659" t="s">
        <v>572</v>
      </c>
      <c r="B659" t="s">
        <v>1923</v>
      </c>
      <c r="C659" t="s">
        <v>2564</v>
      </c>
      <c r="D659" t="s">
        <v>6194</v>
      </c>
      <c r="E659" t="s">
        <v>11191</v>
      </c>
      <c r="F659" t="s">
        <v>15532</v>
      </c>
    </row>
    <row r="660" spans="1:6" x14ac:dyDescent="0.25">
      <c r="A660" t="s">
        <v>573</v>
      </c>
      <c r="B660" t="s">
        <v>1930</v>
      </c>
      <c r="C660" t="s">
        <v>2565</v>
      </c>
      <c r="D660" t="s">
        <v>6195</v>
      </c>
      <c r="E660" t="s">
        <v>11192</v>
      </c>
      <c r="F660" t="s">
        <v>15538</v>
      </c>
    </row>
    <row r="661" spans="1:6" x14ac:dyDescent="0.25">
      <c r="A661" t="s">
        <v>574</v>
      </c>
      <c r="B661" t="s">
        <v>1925</v>
      </c>
      <c r="C661" t="s">
        <v>2566</v>
      </c>
      <c r="D661" t="s">
        <v>6196</v>
      </c>
      <c r="E661" t="s">
        <v>11193</v>
      </c>
      <c r="F661" t="s">
        <v>15534</v>
      </c>
    </row>
    <row r="662" spans="1:6" x14ac:dyDescent="0.25">
      <c r="A662" t="s">
        <v>575</v>
      </c>
      <c r="B662" t="s">
        <v>1928</v>
      </c>
      <c r="C662" t="s">
        <v>2567</v>
      </c>
      <c r="D662" t="s">
        <v>6197</v>
      </c>
      <c r="E662" t="s">
        <v>11194</v>
      </c>
      <c r="F662" t="s">
        <v>15537</v>
      </c>
    </row>
    <row r="663" spans="1:6" x14ac:dyDescent="0.25">
      <c r="A663" t="s">
        <v>576</v>
      </c>
      <c r="B663" t="s">
        <v>1925</v>
      </c>
      <c r="C663" t="s">
        <v>2568</v>
      </c>
      <c r="D663" t="s">
        <v>6198</v>
      </c>
      <c r="E663" t="s">
        <v>11195</v>
      </c>
      <c r="F663" t="s">
        <v>15534</v>
      </c>
    </row>
    <row r="664" spans="1:6" x14ac:dyDescent="0.25">
      <c r="A664" t="s">
        <v>577</v>
      </c>
      <c r="B664" t="s">
        <v>1923</v>
      </c>
      <c r="C664" t="s">
        <v>2569</v>
      </c>
      <c r="D664" t="s">
        <v>6199</v>
      </c>
      <c r="E664" t="s">
        <v>11196</v>
      </c>
      <c r="F664" t="s">
        <v>15532</v>
      </c>
    </row>
    <row r="665" spans="1:6" x14ac:dyDescent="0.25">
      <c r="A665" t="s">
        <v>578</v>
      </c>
      <c r="B665" t="s">
        <v>1923</v>
      </c>
      <c r="C665" t="s">
        <v>2570</v>
      </c>
      <c r="D665" t="s">
        <v>6200</v>
      </c>
      <c r="E665" t="s">
        <v>11197</v>
      </c>
      <c r="F665" t="s">
        <v>15532</v>
      </c>
    </row>
    <row r="666" spans="1:6" x14ac:dyDescent="0.25">
      <c r="A666" t="s">
        <v>579</v>
      </c>
      <c r="B666" t="s">
        <v>1926</v>
      </c>
      <c r="C666" t="s">
        <v>2571</v>
      </c>
      <c r="D666" t="s">
        <v>6201</v>
      </c>
      <c r="E666" t="s">
        <v>11198</v>
      </c>
      <c r="F666" t="s">
        <v>15535</v>
      </c>
    </row>
    <row r="667" spans="1:6" x14ac:dyDescent="0.25">
      <c r="A667" t="s">
        <v>580</v>
      </c>
      <c r="B667" t="s">
        <v>1924</v>
      </c>
      <c r="C667" t="s">
        <v>2572</v>
      </c>
      <c r="D667" t="s">
        <v>6202</v>
      </c>
      <c r="E667" t="s">
        <v>11199</v>
      </c>
      <c r="F667" t="s">
        <v>15533</v>
      </c>
    </row>
    <row r="668" spans="1:6" x14ac:dyDescent="0.25">
      <c r="A668" t="s">
        <v>178</v>
      </c>
      <c r="B668" t="s">
        <v>1928</v>
      </c>
      <c r="C668" t="s">
        <v>2020</v>
      </c>
      <c r="D668" t="s">
        <v>6203</v>
      </c>
      <c r="E668" t="s">
        <v>11200</v>
      </c>
      <c r="F668" t="s">
        <v>15537</v>
      </c>
    </row>
    <row r="669" spans="1:6" x14ac:dyDescent="0.25">
      <c r="A669" t="s">
        <v>581</v>
      </c>
      <c r="B669" t="s">
        <v>1930</v>
      </c>
      <c r="C669" t="s">
        <v>2573</v>
      </c>
      <c r="D669" t="s">
        <v>6204</v>
      </c>
      <c r="E669" t="s">
        <v>11201</v>
      </c>
      <c r="F669" t="s">
        <v>15538</v>
      </c>
    </row>
    <row r="670" spans="1:6" x14ac:dyDescent="0.25">
      <c r="A670" t="s">
        <v>582</v>
      </c>
      <c r="B670" t="s">
        <v>1929</v>
      </c>
      <c r="C670" t="s">
        <v>2574</v>
      </c>
      <c r="D670" t="s">
        <v>6205</v>
      </c>
      <c r="E670" t="s">
        <v>11202</v>
      </c>
      <c r="F670" t="s">
        <v>15532</v>
      </c>
    </row>
    <row r="671" spans="1:6" x14ac:dyDescent="0.25">
      <c r="A671" t="s">
        <v>583</v>
      </c>
      <c r="B671" t="s">
        <v>1929</v>
      </c>
      <c r="C671" t="s">
        <v>2575</v>
      </c>
      <c r="D671" t="s">
        <v>6206</v>
      </c>
      <c r="E671" t="s">
        <v>11203</v>
      </c>
      <c r="F671" t="s">
        <v>15532</v>
      </c>
    </row>
    <row r="672" spans="1:6" x14ac:dyDescent="0.25">
      <c r="A672" t="s">
        <v>584</v>
      </c>
      <c r="B672" t="s">
        <v>1929</v>
      </c>
      <c r="C672" t="s">
        <v>2576</v>
      </c>
      <c r="D672" t="s">
        <v>6207</v>
      </c>
      <c r="E672" t="s">
        <v>11204</v>
      </c>
      <c r="F672" t="s">
        <v>15532</v>
      </c>
    </row>
    <row r="673" spans="1:6" x14ac:dyDescent="0.25">
      <c r="A673" t="s">
        <v>585</v>
      </c>
      <c r="B673" t="s">
        <v>1928</v>
      </c>
      <c r="C673" t="s">
        <v>2577</v>
      </c>
      <c r="D673" t="s">
        <v>6208</v>
      </c>
      <c r="E673" t="s">
        <v>11205</v>
      </c>
      <c r="F673" t="s">
        <v>15537</v>
      </c>
    </row>
    <row r="674" spans="1:6" x14ac:dyDescent="0.25">
      <c r="A674" t="s">
        <v>586</v>
      </c>
      <c r="B674" t="s">
        <v>1926</v>
      </c>
      <c r="C674" t="s">
        <v>2578</v>
      </c>
      <c r="D674" t="s">
        <v>6209</v>
      </c>
      <c r="E674" t="s">
        <v>11206</v>
      </c>
      <c r="F674" t="s">
        <v>15535</v>
      </c>
    </row>
    <row r="675" spans="1:6" x14ac:dyDescent="0.25">
      <c r="A675" t="s">
        <v>587</v>
      </c>
      <c r="B675" t="s">
        <v>1927</v>
      </c>
      <c r="C675" t="s">
        <v>2579</v>
      </c>
      <c r="D675" t="s">
        <v>6210</v>
      </c>
      <c r="E675" t="s">
        <v>11207</v>
      </c>
      <c r="F675" t="s">
        <v>15536</v>
      </c>
    </row>
    <row r="676" spans="1:6" x14ac:dyDescent="0.25">
      <c r="A676" t="s">
        <v>588</v>
      </c>
      <c r="B676" t="s">
        <v>1926</v>
      </c>
      <c r="C676" t="s">
        <v>2580</v>
      </c>
      <c r="D676" t="s">
        <v>6211</v>
      </c>
      <c r="E676" t="s">
        <v>11208</v>
      </c>
      <c r="F676" t="s">
        <v>15535</v>
      </c>
    </row>
    <row r="677" spans="1:6" x14ac:dyDescent="0.25">
      <c r="A677" t="s">
        <v>589</v>
      </c>
      <c r="B677" t="s">
        <v>1927</v>
      </c>
      <c r="C677" t="s">
        <v>2581</v>
      </c>
      <c r="D677" t="s">
        <v>6212</v>
      </c>
      <c r="E677" t="s">
        <v>11209</v>
      </c>
      <c r="F677" t="s">
        <v>15536</v>
      </c>
    </row>
    <row r="678" spans="1:6" x14ac:dyDescent="0.25">
      <c r="A678" t="s">
        <v>563</v>
      </c>
      <c r="B678" t="s">
        <v>1925</v>
      </c>
      <c r="C678" t="s">
        <v>2151</v>
      </c>
      <c r="D678" t="s">
        <v>6213</v>
      </c>
      <c r="E678" t="s">
        <v>11210</v>
      </c>
      <c r="F678" t="s">
        <v>15534</v>
      </c>
    </row>
    <row r="679" spans="1:6" x14ac:dyDescent="0.25">
      <c r="A679" t="s">
        <v>590</v>
      </c>
      <c r="B679" t="s">
        <v>1927</v>
      </c>
      <c r="C679" t="s">
        <v>2582</v>
      </c>
      <c r="D679" t="s">
        <v>6214</v>
      </c>
      <c r="E679" t="s">
        <v>11211</v>
      </c>
      <c r="F679" t="s">
        <v>15536</v>
      </c>
    </row>
    <row r="680" spans="1:6" x14ac:dyDescent="0.25">
      <c r="A680" t="s">
        <v>591</v>
      </c>
      <c r="B680" t="s">
        <v>1928</v>
      </c>
      <c r="C680" t="s">
        <v>2583</v>
      </c>
      <c r="D680" t="s">
        <v>6215</v>
      </c>
      <c r="E680" t="s">
        <v>11212</v>
      </c>
      <c r="F680" t="s">
        <v>15537</v>
      </c>
    </row>
    <row r="681" spans="1:6" x14ac:dyDescent="0.25">
      <c r="A681" t="s">
        <v>592</v>
      </c>
      <c r="B681" t="s">
        <v>1928</v>
      </c>
      <c r="C681" t="s">
        <v>2584</v>
      </c>
      <c r="D681" t="s">
        <v>6216</v>
      </c>
      <c r="E681" t="s">
        <v>11213</v>
      </c>
      <c r="F681" t="s">
        <v>15537</v>
      </c>
    </row>
    <row r="682" spans="1:6" x14ac:dyDescent="0.25">
      <c r="A682" t="s">
        <v>399</v>
      </c>
      <c r="B682" t="s">
        <v>1927</v>
      </c>
      <c r="C682" t="s">
        <v>2585</v>
      </c>
      <c r="D682" t="s">
        <v>6217</v>
      </c>
      <c r="E682" t="s">
        <v>11214</v>
      </c>
      <c r="F682" t="s">
        <v>15536</v>
      </c>
    </row>
    <row r="683" spans="1:6" x14ac:dyDescent="0.25">
      <c r="A683" t="s">
        <v>593</v>
      </c>
      <c r="B683" t="s">
        <v>1927</v>
      </c>
      <c r="C683" t="s">
        <v>2586</v>
      </c>
      <c r="D683" t="s">
        <v>6218</v>
      </c>
      <c r="E683" t="s">
        <v>11215</v>
      </c>
      <c r="F683" t="s">
        <v>15536</v>
      </c>
    </row>
    <row r="684" spans="1:6" x14ac:dyDescent="0.25">
      <c r="A684" t="s">
        <v>594</v>
      </c>
      <c r="B684" t="s">
        <v>1923</v>
      </c>
      <c r="C684" t="s">
        <v>1993</v>
      </c>
      <c r="D684" t="s">
        <v>6219</v>
      </c>
      <c r="E684" t="s">
        <v>11216</v>
      </c>
      <c r="F684" t="s">
        <v>15532</v>
      </c>
    </row>
    <row r="685" spans="1:6" x14ac:dyDescent="0.25">
      <c r="A685" t="s">
        <v>595</v>
      </c>
      <c r="B685" t="s">
        <v>1927</v>
      </c>
      <c r="C685" t="s">
        <v>2587</v>
      </c>
      <c r="D685" t="s">
        <v>6220</v>
      </c>
      <c r="E685" t="s">
        <v>11217</v>
      </c>
      <c r="F685" t="s">
        <v>15536</v>
      </c>
    </row>
    <row r="686" spans="1:6" x14ac:dyDescent="0.25">
      <c r="A686" t="s">
        <v>596</v>
      </c>
      <c r="B686" t="s">
        <v>1925</v>
      </c>
      <c r="C686" t="s">
        <v>2588</v>
      </c>
      <c r="D686" t="s">
        <v>6221</v>
      </c>
      <c r="E686" t="s">
        <v>11218</v>
      </c>
      <c r="F686" t="s">
        <v>15534</v>
      </c>
    </row>
    <row r="687" spans="1:6" x14ac:dyDescent="0.25">
      <c r="A687" t="s">
        <v>597</v>
      </c>
      <c r="B687" t="s">
        <v>1925</v>
      </c>
      <c r="C687" t="s">
        <v>2589</v>
      </c>
      <c r="D687" t="s">
        <v>6222</v>
      </c>
      <c r="E687" t="s">
        <v>11219</v>
      </c>
      <c r="F687" t="s">
        <v>15534</v>
      </c>
    </row>
    <row r="688" spans="1:6" x14ac:dyDescent="0.25">
      <c r="A688" t="s">
        <v>598</v>
      </c>
      <c r="B688" t="s">
        <v>1928</v>
      </c>
      <c r="C688" t="s">
        <v>2590</v>
      </c>
      <c r="D688" t="s">
        <v>6223</v>
      </c>
      <c r="E688" t="s">
        <v>11220</v>
      </c>
      <c r="F688" t="s">
        <v>15537</v>
      </c>
    </row>
    <row r="689" spans="1:6" x14ac:dyDescent="0.25">
      <c r="A689" t="s">
        <v>599</v>
      </c>
      <c r="B689" t="s">
        <v>1930</v>
      </c>
      <c r="C689" t="s">
        <v>2591</v>
      </c>
      <c r="D689" t="s">
        <v>6224</v>
      </c>
      <c r="E689" t="s">
        <v>11221</v>
      </c>
      <c r="F689" t="s">
        <v>15538</v>
      </c>
    </row>
    <row r="690" spans="1:6" x14ac:dyDescent="0.25">
      <c r="A690" t="s">
        <v>600</v>
      </c>
      <c r="B690" t="s">
        <v>1927</v>
      </c>
      <c r="C690" t="s">
        <v>2592</v>
      </c>
      <c r="D690" t="s">
        <v>6225</v>
      </c>
      <c r="E690" t="s">
        <v>11222</v>
      </c>
      <c r="F690" t="s">
        <v>15536</v>
      </c>
    </row>
    <row r="691" spans="1:6" x14ac:dyDescent="0.25">
      <c r="A691" t="s">
        <v>289</v>
      </c>
      <c r="B691" t="s">
        <v>1927</v>
      </c>
      <c r="C691" t="s">
        <v>2593</v>
      </c>
      <c r="D691" t="s">
        <v>6226</v>
      </c>
      <c r="E691" t="s">
        <v>11223</v>
      </c>
      <c r="F691" t="s">
        <v>15536</v>
      </c>
    </row>
    <row r="692" spans="1:6" x14ac:dyDescent="0.25">
      <c r="A692" t="s">
        <v>601</v>
      </c>
      <c r="B692" t="s">
        <v>1924</v>
      </c>
      <c r="C692" t="s">
        <v>2594</v>
      </c>
      <c r="D692" t="s">
        <v>6227</v>
      </c>
      <c r="E692" t="s">
        <v>11224</v>
      </c>
      <c r="F692" t="s">
        <v>15533</v>
      </c>
    </row>
    <row r="693" spans="1:6" x14ac:dyDescent="0.25">
      <c r="A693" t="s">
        <v>602</v>
      </c>
      <c r="B693" t="s">
        <v>1927</v>
      </c>
      <c r="C693" t="s">
        <v>2014</v>
      </c>
      <c r="D693" t="s">
        <v>6228</v>
      </c>
      <c r="E693" t="s">
        <v>11225</v>
      </c>
      <c r="F693" t="s">
        <v>15536</v>
      </c>
    </row>
    <row r="694" spans="1:6" x14ac:dyDescent="0.25">
      <c r="A694" t="s">
        <v>36</v>
      </c>
      <c r="B694" t="s">
        <v>1928</v>
      </c>
      <c r="C694" t="s">
        <v>2595</v>
      </c>
      <c r="D694" t="s">
        <v>6229</v>
      </c>
      <c r="E694" t="s">
        <v>11226</v>
      </c>
      <c r="F694" t="s">
        <v>15537</v>
      </c>
    </row>
    <row r="695" spans="1:6" x14ac:dyDescent="0.25">
      <c r="A695" t="s">
        <v>603</v>
      </c>
      <c r="B695" t="s">
        <v>1930</v>
      </c>
      <c r="C695" t="s">
        <v>2596</v>
      </c>
      <c r="D695" t="s">
        <v>6230</v>
      </c>
      <c r="E695" t="s">
        <v>11227</v>
      </c>
      <c r="F695" t="s">
        <v>15538</v>
      </c>
    </row>
    <row r="696" spans="1:6" x14ac:dyDescent="0.25">
      <c r="A696" t="s">
        <v>604</v>
      </c>
      <c r="B696" t="s">
        <v>1929</v>
      </c>
      <c r="C696" t="s">
        <v>2597</v>
      </c>
      <c r="D696" t="s">
        <v>6231</v>
      </c>
      <c r="E696" t="s">
        <v>11228</v>
      </c>
      <c r="F696" t="s">
        <v>15532</v>
      </c>
    </row>
    <row r="697" spans="1:6" x14ac:dyDescent="0.25">
      <c r="A697" t="s">
        <v>605</v>
      </c>
      <c r="B697" t="s">
        <v>1927</v>
      </c>
      <c r="C697" t="s">
        <v>2598</v>
      </c>
      <c r="D697" t="s">
        <v>6232</v>
      </c>
      <c r="E697" t="s">
        <v>11229</v>
      </c>
      <c r="F697" t="s">
        <v>15536</v>
      </c>
    </row>
    <row r="698" spans="1:6" x14ac:dyDescent="0.25">
      <c r="A698" t="s">
        <v>161</v>
      </c>
      <c r="B698" t="s">
        <v>1927</v>
      </c>
      <c r="C698" t="s">
        <v>2190</v>
      </c>
      <c r="D698" t="s">
        <v>6233</v>
      </c>
      <c r="E698" t="s">
        <v>11230</v>
      </c>
      <c r="F698" t="s">
        <v>15536</v>
      </c>
    </row>
    <row r="699" spans="1:6" x14ac:dyDescent="0.25">
      <c r="A699" t="s">
        <v>606</v>
      </c>
      <c r="B699" t="s">
        <v>1930</v>
      </c>
      <c r="C699" t="s">
        <v>2599</v>
      </c>
      <c r="D699" t="s">
        <v>6234</v>
      </c>
      <c r="E699" t="s">
        <v>11231</v>
      </c>
      <c r="F699" t="s">
        <v>15538</v>
      </c>
    </row>
    <row r="700" spans="1:6" x14ac:dyDescent="0.25">
      <c r="A700" t="s">
        <v>150</v>
      </c>
      <c r="B700" t="s">
        <v>1930</v>
      </c>
      <c r="C700" t="s">
        <v>2600</v>
      </c>
      <c r="D700" t="s">
        <v>6235</v>
      </c>
      <c r="E700" t="s">
        <v>11232</v>
      </c>
      <c r="F700" t="s">
        <v>15538</v>
      </c>
    </row>
    <row r="701" spans="1:6" x14ac:dyDescent="0.25">
      <c r="A701" t="s">
        <v>401</v>
      </c>
      <c r="B701" t="s">
        <v>1923</v>
      </c>
      <c r="C701" t="s">
        <v>2601</v>
      </c>
      <c r="D701" t="s">
        <v>6236</v>
      </c>
      <c r="E701" t="s">
        <v>11233</v>
      </c>
      <c r="F701" t="s">
        <v>15532</v>
      </c>
    </row>
    <row r="702" spans="1:6" x14ac:dyDescent="0.25">
      <c r="A702" t="s">
        <v>513</v>
      </c>
      <c r="B702" t="s">
        <v>1927</v>
      </c>
      <c r="C702" t="s">
        <v>2602</v>
      </c>
      <c r="D702" t="s">
        <v>6237</v>
      </c>
      <c r="E702" t="s">
        <v>11234</v>
      </c>
      <c r="F702" t="s">
        <v>15536</v>
      </c>
    </row>
    <row r="703" spans="1:6" x14ac:dyDescent="0.25">
      <c r="A703" t="s">
        <v>183</v>
      </c>
      <c r="B703" t="s">
        <v>1930</v>
      </c>
      <c r="C703" t="s">
        <v>2603</v>
      </c>
      <c r="D703" t="s">
        <v>6238</v>
      </c>
      <c r="E703" t="s">
        <v>11235</v>
      </c>
      <c r="F703" t="s">
        <v>15538</v>
      </c>
    </row>
    <row r="704" spans="1:6" x14ac:dyDescent="0.25">
      <c r="A704" t="s">
        <v>607</v>
      </c>
      <c r="B704" t="s">
        <v>1929</v>
      </c>
      <c r="C704" t="s">
        <v>2604</v>
      </c>
      <c r="D704" t="s">
        <v>6239</v>
      </c>
      <c r="E704" t="s">
        <v>11236</v>
      </c>
      <c r="F704" t="s">
        <v>15532</v>
      </c>
    </row>
    <row r="705" spans="1:6" x14ac:dyDescent="0.25">
      <c r="A705" t="s">
        <v>608</v>
      </c>
      <c r="B705" t="s">
        <v>1923</v>
      </c>
      <c r="C705" t="s">
        <v>2605</v>
      </c>
      <c r="D705" t="s">
        <v>6240</v>
      </c>
      <c r="E705" t="s">
        <v>11237</v>
      </c>
      <c r="F705" t="s">
        <v>15532</v>
      </c>
    </row>
    <row r="706" spans="1:6" x14ac:dyDescent="0.25">
      <c r="A706" t="s">
        <v>122</v>
      </c>
      <c r="B706" t="s">
        <v>1925</v>
      </c>
      <c r="C706" t="s">
        <v>2606</v>
      </c>
      <c r="D706" t="s">
        <v>6241</v>
      </c>
      <c r="E706" t="s">
        <v>11238</v>
      </c>
      <c r="F706" t="s">
        <v>15534</v>
      </c>
    </row>
    <row r="707" spans="1:6" x14ac:dyDescent="0.25">
      <c r="A707" t="s">
        <v>317</v>
      </c>
      <c r="B707" t="s">
        <v>1929</v>
      </c>
      <c r="C707" t="s">
        <v>2607</v>
      </c>
      <c r="D707" t="s">
        <v>6242</v>
      </c>
      <c r="E707" t="s">
        <v>11239</v>
      </c>
      <c r="F707" t="s">
        <v>15532</v>
      </c>
    </row>
    <row r="708" spans="1:6" x14ac:dyDescent="0.25">
      <c r="A708" t="s">
        <v>609</v>
      </c>
      <c r="B708" t="s">
        <v>1926</v>
      </c>
      <c r="C708" t="s">
        <v>2608</v>
      </c>
      <c r="D708" t="s">
        <v>6243</v>
      </c>
      <c r="E708" t="s">
        <v>11240</v>
      </c>
      <c r="F708" t="s">
        <v>15535</v>
      </c>
    </row>
    <row r="709" spans="1:6" x14ac:dyDescent="0.25">
      <c r="A709" t="s">
        <v>610</v>
      </c>
      <c r="B709" t="s">
        <v>1927</v>
      </c>
      <c r="C709" t="s">
        <v>2609</v>
      </c>
      <c r="D709" t="s">
        <v>6244</v>
      </c>
      <c r="E709" t="s">
        <v>11241</v>
      </c>
      <c r="F709" t="s">
        <v>15536</v>
      </c>
    </row>
    <row r="710" spans="1:6" x14ac:dyDescent="0.25">
      <c r="A710" t="s">
        <v>611</v>
      </c>
      <c r="B710" t="s">
        <v>1930</v>
      </c>
      <c r="C710" t="s">
        <v>2610</v>
      </c>
      <c r="D710" t="s">
        <v>6245</v>
      </c>
      <c r="E710" t="s">
        <v>11242</v>
      </c>
      <c r="F710" t="s">
        <v>15538</v>
      </c>
    </row>
    <row r="711" spans="1:6" x14ac:dyDescent="0.25">
      <c r="A711" t="s">
        <v>612</v>
      </c>
      <c r="B711" t="s">
        <v>1927</v>
      </c>
      <c r="C711" t="s">
        <v>2611</v>
      </c>
      <c r="D711" t="s">
        <v>6246</v>
      </c>
      <c r="E711" t="s">
        <v>11243</v>
      </c>
      <c r="F711" t="s">
        <v>15536</v>
      </c>
    </row>
    <row r="712" spans="1:6" x14ac:dyDescent="0.25">
      <c r="A712" t="s">
        <v>613</v>
      </c>
      <c r="B712" t="s">
        <v>1928</v>
      </c>
      <c r="C712" t="s">
        <v>2612</v>
      </c>
      <c r="D712" t="s">
        <v>6247</v>
      </c>
      <c r="E712" t="s">
        <v>11244</v>
      </c>
      <c r="F712" t="s">
        <v>15537</v>
      </c>
    </row>
    <row r="713" spans="1:6" x14ac:dyDescent="0.25">
      <c r="A713" t="s">
        <v>396</v>
      </c>
      <c r="B713" t="s">
        <v>1924</v>
      </c>
      <c r="C713" t="s">
        <v>2613</v>
      </c>
      <c r="D713" t="s">
        <v>6248</v>
      </c>
      <c r="E713" t="s">
        <v>11245</v>
      </c>
      <c r="F713" t="s">
        <v>15533</v>
      </c>
    </row>
    <row r="714" spans="1:6" x14ac:dyDescent="0.25">
      <c r="A714" t="s">
        <v>249</v>
      </c>
      <c r="B714" t="s">
        <v>1927</v>
      </c>
      <c r="C714" t="s">
        <v>2614</v>
      </c>
      <c r="D714" t="s">
        <v>6249</v>
      </c>
      <c r="E714" t="s">
        <v>11246</v>
      </c>
      <c r="F714" t="s">
        <v>15536</v>
      </c>
    </row>
    <row r="715" spans="1:6" x14ac:dyDescent="0.25">
      <c r="A715" t="s">
        <v>614</v>
      </c>
      <c r="B715" t="s">
        <v>1927</v>
      </c>
      <c r="C715" t="s">
        <v>2615</v>
      </c>
      <c r="D715" t="s">
        <v>6250</v>
      </c>
      <c r="E715" t="s">
        <v>11247</v>
      </c>
      <c r="F715" t="s">
        <v>15536</v>
      </c>
    </row>
    <row r="716" spans="1:6" x14ac:dyDescent="0.25">
      <c r="A716" t="s">
        <v>615</v>
      </c>
      <c r="B716" t="s">
        <v>1926</v>
      </c>
      <c r="C716" t="s">
        <v>2616</v>
      </c>
      <c r="D716" t="s">
        <v>6251</v>
      </c>
      <c r="E716" t="s">
        <v>11248</v>
      </c>
      <c r="F716" t="s">
        <v>15535</v>
      </c>
    </row>
    <row r="717" spans="1:6" x14ac:dyDescent="0.25">
      <c r="A717" t="s">
        <v>579</v>
      </c>
      <c r="B717" t="s">
        <v>1923</v>
      </c>
      <c r="C717" t="s">
        <v>2617</v>
      </c>
      <c r="D717" t="s">
        <v>6252</v>
      </c>
      <c r="E717" t="s">
        <v>11249</v>
      </c>
      <c r="F717" t="s">
        <v>15532</v>
      </c>
    </row>
    <row r="718" spans="1:6" x14ac:dyDescent="0.25">
      <c r="A718" t="s">
        <v>603</v>
      </c>
      <c r="B718" t="s">
        <v>1929</v>
      </c>
      <c r="C718" t="s">
        <v>2364</v>
      </c>
      <c r="D718" t="s">
        <v>6253</v>
      </c>
      <c r="E718" t="s">
        <v>11250</v>
      </c>
      <c r="F718" t="s">
        <v>15532</v>
      </c>
    </row>
    <row r="719" spans="1:6" x14ac:dyDescent="0.25">
      <c r="A719" t="s">
        <v>616</v>
      </c>
      <c r="B719" t="s">
        <v>1928</v>
      </c>
      <c r="C719" t="s">
        <v>2618</v>
      </c>
      <c r="D719" t="s">
        <v>6254</v>
      </c>
      <c r="E719" t="s">
        <v>11251</v>
      </c>
      <c r="F719" t="s">
        <v>15537</v>
      </c>
    </row>
    <row r="720" spans="1:6" x14ac:dyDescent="0.25">
      <c r="A720" t="s">
        <v>617</v>
      </c>
      <c r="B720" t="s">
        <v>1930</v>
      </c>
      <c r="C720" t="s">
        <v>2619</v>
      </c>
      <c r="D720" t="s">
        <v>6255</v>
      </c>
      <c r="E720" t="s">
        <v>11252</v>
      </c>
      <c r="F720" t="s">
        <v>15538</v>
      </c>
    </row>
    <row r="721" spans="1:6" x14ac:dyDescent="0.25">
      <c r="A721" t="s">
        <v>618</v>
      </c>
      <c r="B721" t="s">
        <v>1930</v>
      </c>
      <c r="C721" t="s">
        <v>2620</v>
      </c>
      <c r="D721" t="s">
        <v>6256</v>
      </c>
      <c r="E721" t="s">
        <v>11253</v>
      </c>
      <c r="F721" t="s">
        <v>15538</v>
      </c>
    </row>
    <row r="722" spans="1:6" x14ac:dyDescent="0.25">
      <c r="A722" t="s">
        <v>619</v>
      </c>
      <c r="B722" t="s">
        <v>1930</v>
      </c>
      <c r="C722" t="s">
        <v>2621</v>
      </c>
      <c r="D722" t="s">
        <v>6257</v>
      </c>
      <c r="E722" t="s">
        <v>11254</v>
      </c>
      <c r="F722" t="s">
        <v>15538</v>
      </c>
    </row>
    <row r="723" spans="1:6" x14ac:dyDescent="0.25">
      <c r="A723" t="s">
        <v>620</v>
      </c>
      <c r="B723" t="s">
        <v>1924</v>
      </c>
      <c r="C723" t="s">
        <v>2622</v>
      </c>
      <c r="D723" t="s">
        <v>6258</v>
      </c>
      <c r="E723" t="s">
        <v>11255</v>
      </c>
      <c r="F723" t="s">
        <v>15533</v>
      </c>
    </row>
    <row r="724" spans="1:6" x14ac:dyDescent="0.25">
      <c r="A724" t="s">
        <v>621</v>
      </c>
      <c r="B724" t="s">
        <v>1923</v>
      </c>
      <c r="C724" t="s">
        <v>2623</v>
      </c>
      <c r="D724" t="s">
        <v>6259</v>
      </c>
      <c r="E724" t="s">
        <v>11256</v>
      </c>
      <c r="F724" t="s">
        <v>15532</v>
      </c>
    </row>
    <row r="725" spans="1:6" x14ac:dyDescent="0.25">
      <c r="A725" t="s">
        <v>622</v>
      </c>
      <c r="B725" t="s">
        <v>1926</v>
      </c>
      <c r="C725" t="s">
        <v>2624</v>
      </c>
      <c r="D725" t="s">
        <v>6260</v>
      </c>
      <c r="E725" t="s">
        <v>11257</v>
      </c>
      <c r="F725" t="s">
        <v>15535</v>
      </c>
    </row>
    <row r="726" spans="1:6" x14ac:dyDescent="0.25">
      <c r="A726" t="s">
        <v>623</v>
      </c>
      <c r="B726" t="s">
        <v>1923</v>
      </c>
      <c r="C726" t="s">
        <v>2625</v>
      </c>
      <c r="D726" t="s">
        <v>6261</v>
      </c>
      <c r="E726" t="s">
        <v>11258</v>
      </c>
      <c r="F726" t="s">
        <v>15532</v>
      </c>
    </row>
    <row r="727" spans="1:6" x14ac:dyDescent="0.25">
      <c r="A727" t="s">
        <v>319</v>
      </c>
      <c r="B727" t="s">
        <v>1930</v>
      </c>
      <c r="C727" t="s">
        <v>2626</v>
      </c>
      <c r="D727" t="s">
        <v>6262</v>
      </c>
      <c r="E727" t="s">
        <v>11259</v>
      </c>
      <c r="F727" t="s">
        <v>15538</v>
      </c>
    </row>
    <row r="728" spans="1:6" x14ac:dyDescent="0.25">
      <c r="A728" t="s">
        <v>185</v>
      </c>
      <c r="B728" t="s">
        <v>1926</v>
      </c>
      <c r="C728" t="s">
        <v>2627</v>
      </c>
      <c r="D728" t="s">
        <v>6263</v>
      </c>
      <c r="E728" t="s">
        <v>11260</v>
      </c>
      <c r="F728" t="s">
        <v>15535</v>
      </c>
    </row>
    <row r="729" spans="1:6" x14ac:dyDescent="0.25">
      <c r="A729" t="s">
        <v>624</v>
      </c>
      <c r="B729" t="s">
        <v>1928</v>
      </c>
      <c r="C729" t="s">
        <v>2542</v>
      </c>
      <c r="D729" t="s">
        <v>6264</v>
      </c>
      <c r="E729" t="s">
        <v>11261</v>
      </c>
      <c r="F729" t="s">
        <v>15537</v>
      </c>
    </row>
    <row r="730" spans="1:6" x14ac:dyDescent="0.25">
      <c r="A730" t="s">
        <v>561</v>
      </c>
      <c r="B730" t="s">
        <v>1924</v>
      </c>
      <c r="C730" t="s">
        <v>2628</v>
      </c>
      <c r="D730" t="s">
        <v>6265</v>
      </c>
      <c r="E730" t="s">
        <v>11262</v>
      </c>
      <c r="F730" t="s">
        <v>15533</v>
      </c>
    </row>
    <row r="731" spans="1:6" x14ac:dyDescent="0.25">
      <c r="A731" t="s">
        <v>411</v>
      </c>
      <c r="B731" t="s">
        <v>1925</v>
      </c>
      <c r="C731" t="s">
        <v>2629</v>
      </c>
      <c r="D731" t="s">
        <v>6266</v>
      </c>
      <c r="E731" t="s">
        <v>11263</v>
      </c>
      <c r="F731" t="s">
        <v>15534</v>
      </c>
    </row>
    <row r="732" spans="1:6" x14ac:dyDescent="0.25">
      <c r="A732" t="s">
        <v>625</v>
      </c>
      <c r="B732" t="s">
        <v>1928</v>
      </c>
      <c r="C732" t="s">
        <v>2630</v>
      </c>
      <c r="D732" t="s">
        <v>6267</v>
      </c>
      <c r="E732" t="s">
        <v>11264</v>
      </c>
      <c r="F732" t="s">
        <v>15537</v>
      </c>
    </row>
    <row r="733" spans="1:6" x14ac:dyDescent="0.25">
      <c r="A733" t="s">
        <v>626</v>
      </c>
      <c r="B733" t="s">
        <v>1925</v>
      </c>
      <c r="C733" t="s">
        <v>2631</v>
      </c>
      <c r="D733" t="s">
        <v>6268</v>
      </c>
      <c r="E733" t="s">
        <v>11265</v>
      </c>
      <c r="F733" t="s">
        <v>15534</v>
      </c>
    </row>
    <row r="734" spans="1:6" x14ac:dyDescent="0.25">
      <c r="A734" t="s">
        <v>627</v>
      </c>
      <c r="B734" t="s">
        <v>1930</v>
      </c>
      <c r="C734" t="s">
        <v>2619</v>
      </c>
      <c r="D734" t="s">
        <v>6269</v>
      </c>
      <c r="E734" t="s">
        <v>11266</v>
      </c>
      <c r="F734" t="s">
        <v>15538</v>
      </c>
    </row>
    <row r="735" spans="1:6" x14ac:dyDescent="0.25">
      <c r="A735" t="s">
        <v>628</v>
      </c>
      <c r="B735" t="s">
        <v>1924</v>
      </c>
      <c r="C735" t="s">
        <v>2632</v>
      </c>
      <c r="D735" t="s">
        <v>6270</v>
      </c>
      <c r="E735" t="s">
        <v>11267</v>
      </c>
      <c r="F735" t="s">
        <v>15533</v>
      </c>
    </row>
    <row r="736" spans="1:6" x14ac:dyDescent="0.25">
      <c r="A736" t="s">
        <v>629</v>
      </c>
      <c r="B736" t="s">
        <v>1928</v>
      </c>
      <c r="C736" t="s">
        <v>2633</v>
      </c>
      <c r="D736" t="s">
        <v>6271</v>
      </c>
      <c r="E736" t="s">
        <v>11268</v>
      </c>
      <c r="F736" t="s">
        <v>15537</v>
      </c>
    </row>
    <row r="737" spans="1:6" x14ac:dyDescent="0.25">
      <c r="A737" t="s">
        <v>630</v>
      </c>
      <c r="B737" t="s">
        <v>1928</v>
      </c>
      <c r="C737" t="s">
        <v>2634</v>
      </c>
      <c r="D737" t="s">
        <v>6272</v>
      </c>
      <c r="E737" t="s">
        <v>11269</v>
      </c>
      <c r="F737" t="s">
        <v>15537</v>
      </c>
    </row>
    <row r="738" spans="1:6" x14ac:dyDescent="0.25">
      <c r="A738" t="s">
        <v>541</v>
      </c>
      <c r="B738" t="s">
        <v>1928</v>
      </c>
      <c r="C738" t="s">
        <v>2635</v>
      </c>
      <c r="D738" t="s">
        <v>6273</v>
      </c>
      <c r="E738" t="s">
        <v>11270</v>
      </c>
      <c r="F738" t="s">
        <v>15537</v>
      </c>
    </row>
    <row r="739" spans="1:6" x14ac:dyDescent="0.25">
      <c r="A739" t="s">
        <v>631</v>
      </c>
      <c r="B739" t="s">
        <v>1924</v>
      </c>
      <c r="C739" t="s">
        <v>2636</v>
      </c>
      <c r="D739" t="s">
        <v>6274</v>
      </c>
      <c r="E739" t="s">
        <v>11271</v>
      </c>
      <c r="F739" t="s">
        <v>15533</v>
      </c>
    </row>
    <row r="740" spans="1:6" x14ac:dyDescent="0.25">
      <c r="A740" t="s">
        <v>632</v>
      </c>
      <c r="B740" t="s">
        <v>1929</v>
      </c>
      <c r="C740" t="s">
        <v>2637</v>
      </c>
      <c r="D740" t="s">
        <v>6275</v>
      </c>
      <c r="E740" t="s">
        <v>11272</v>
      </c>
      <c r="F740" t="s">
        <v>15532</v>
      </c>
    </row>
    <row r="741" spans="1:6" x14ac:dyDescent="0.25">
      <c r="A741" t="s">
        <v>633</v>
      </c>
      <c r="B741" t="s">
        <v>1926</v>
      </c>
      <c r="C741" t="s">
        <v>2460</v>
      </c>
      <c r="D741" t="s">
        <v>6276</v>
      </c>
      <c r="E741" t="s">
        <v>11273</v>
      </c>
      <c r="F741" t="s">
        <v>15535</v>
      </c>
    </row>
    <row r="742" spans="1:6" x14ac:dyDescent="0.25">
      <c r="A742" t="s">
        <v>634</v>
      </c>
      <c r="B742" t="s">
        <v>1924</v>
      </c>
      <c r="C742" t="s">
        <v>2638</v>
      </c>
      <c r="D742" t="s">
        <v>6277</v>
      </c>
      <c r="E742" t="s">
        <v>11274</v>
      </c>
      <c r="F742" t="s">
        <v>15533</v>
      </c>
    </row>
    <row r="743" spans="1:6" x14ac:dyDescent="0.25">
      <c r="A743" t="s">
        <v>635</v>
      </c>
      <c r="B743" t="s">
        <v>1929</v>
      </c>
      <c r="C743" t="s">
        <v>2639</v>
      </c>
      <c r="D743" t="s">
        <v>6278</v>
      </c>
      <c r="E743" t="s">
        <v>11275</v>
      </c>
      <c r="F743" t="s">
        <v>15532</v>
      </c>
    </row>
    <row r="744" spans="1:6" x14ac:dyDescent="0.25">
      <c r="A744" t="s">
        <v>636</v>
      </c>
      <c r="B744" t="s">
        <v>1930</v>
      </c>
      <c r="C744" t="s">
        <v>2640</v>
      </c>
      <c r="D744" t="s">
        <v>6279</v>
      </c>
      <c r="E744" t="s">
        <v>11276</v>
      </c>
      <c r="F744" t="s">
        <v>15538</v>
      </c>
    </row>
    <row r="745" spans="1:6" x14ac:dyDescent="0.25">
      <c r="A745" t="s">
        <v>637</v>
      </c>
      <c r="B745" t="s">
        <v>1928</v>
      </c>
      <c r="C745" t="s">
        <v>2641</v>
      </c>
      <c r="D745" t="s">
        <v>6280</v>
      </c>
      <c r="E745" t="s">
        <v>11277</v>
      </c>
      <c r="F745" t="s">
        <v>15537</v>
      </c>
    </row>
    <row r="746" spans="1:6" x14ac:dyDescent="0.25">
      <c r="A746" t="s">
        <v>638</v>
      </c>
      <c r="B746" t="s">
        <v>1923</v>
      </c>
      <c r="C746" t="s">
        <v>2642</v>
      </c>
      <c r="D746" t="s">
        <v>6281</v>
      </c>
      <c r="E746" t="s">
        <v>11278</v>
      </c>
      <c r="F746" t="s">
        <v>15532</v>
      </c>
    </row>
    <row r="747" spans="1:6" x14ac:dyDescent="0.25">
      <c r="A747" t="s">
        <v>639</v>
      </c>
      <c r="B747" t="s">
        <v>1925</v>
      </c>
      <c r="C747" t="s">
        <v>2643</v>
      </c>
      <c r="D747" t="s">
        <v>6282</v>
      </c>
      <c r="E747" t="s">
        <v>11279</v>
      </c>
      <c r="F747" t="s">
        <v>15534</v>
      </c>
    </row>
    <row r="748" spans="1:6" x14ac:dyDescent="0.25">
      <c r="A748" t="s">
        <v>640</v>
      </c>
      <c r="B748" t="s">
        <v>1928</v>
      </c>
      <c r="C748" t="s">
        <v>2644</v>
      </c>
      <c r="D748" t="s">
        <v>6283</v>
      </c>
      <c r="E748" t="s">
        <v>11280</v>
      </c>
      <c r="F748" t="s">
        <v>15537</v>
      </c>
    </row>
    <row r="749" spans="1:6" x14ac:dyDescent="0.25">
      <c r="A749" t="s">
        <v>121</v>
      </c>
      <c r="B749" t="s">
        <v>1925</v>
      </c>
      <c r="C749" t="s">
        <v>2645</v>
      </c>
      <c r="D749" t="s">
        <v>6284</v>
      </c>
      <c r="E749" t="s">
        <v>11281</v>
      </c>
      <c r="F749" t="s">
        <v>15534</v>
      </c>
    </row>
    <row r="750" spans="1:6" x14ac:dyDescent="0.25">
      <c r="A750" t="s">
        <v>27</v>
      </c>
      <c r="B750" t="s">
        <v>1929</v>
      </c>
      <c r="C750" t="s">
        <v>2646</v>
      </c>
      <c r="D750" t="s">
        <v>6285</v>
      </c>
      <c r="E750" t="s">
        <v>11282</v>
      </c>
      <c r="F750" t="s">
        <v>15532</v>
      </c>
    </row>
    <row r="751" spans="1:6" x14ac:dyDescent="0.25">
      <c r="A751" t="s">
        <v>641</v>
      </c>
      <c r="B751" t="s">
        <v>1930</v>
      </c>
      <c r="C751" t="s">
        <v>2075</v>
      </c>
      <c r="D751" t="s">
        <v>6286</v>
      </c>
      <c r="E751" t="s">
        <v>11283</v>
      </c>
      <c r="F751" t="s">
        <v>15538</v>
      </c>
    </row>
    <row r="752" spans="1:6" x14ac:dyDescent="0.25">
      <c r="A752" t="s">
        <v>642</v>
      </c>
      <c r="B752" t="s">
        <v>1925</v>
      </c>
      <c r="C752" t="s">
        <v>2647</v>
      </c>
      <c r="D752" t="s">
        <v>6287</v>
      </c>
      <c r="E752" t="s">
        <v>11284</v>
      </c>
      <c r="F752" t="s">
        <v>15534</v>
      </c>
    </row>
    <row r="753" spans="1:6" x14ac:dyDescent="0.25">
      <c r="A753" t="s">
        <v>643</v>
      </c>
      <c r="B753" t="s">
        <v>1926</v>
      </c>
      <c r="C753" t="s">
        <v>2648</v>
      </c>
      <c r="D753" t="s">
        <v>6288</v>
      </c>
      <c r="E753" t="s">
        <v>11285</v>
      </c>
      <c r="F753" t="s">
        <v>15535</v>
      </c>
    </row>
    <row r="754" spans="1:6" x14ac:dyDescent="0.25">
      <c r="A754" t="s">
        <v>570</v>
      </c>
      <c r="B754" t="s">
        <v>1926</v>
      </c>
      <c r="C754" t="s">
        <v>2649</v>
      </c>
      <c r="D754" t="s">
        <v>6289</v>
      </c>
      <c r="E754" t="s">
        <v>11286</v>
      </c>
      <c r="F754" t="s">
        <v>15535</v>
      </c>
    </row>
    <row r="755" spans="1:6" x14ac:dyDescent="0.25">
      <c r="A755" t="s">
        <v>155</v>
      </c>
      <c r="B755" t="s">
        <v>1923</v>
      </c>
      <c r="C755" t="s">
        <v>2650</v>
      </c>
      <c r="D755" t="s">
        <v>6290</v>
      </c>
      <c r="E755" t="s">
        <v>11287</v>
      </c>
      <c r="F755" t="s">
        <v>15532</v>
      </c>
    </row>
    <row r="756" spans="1:6" x14ac:dyDescent="0.25">
      <c r="A756" t="s">
        <v>644</v>
      </c>
      <c r="B756" t="s">
        <v>1924</v>
      </c>
      <c r="C756" t="s">
        <v>2651</v>
      </c>
      <c r="D756" t="s">
        <v>6291</v>
      </c>
      <c r="E756" t="s">
        <v>11288</v>
      </c>
      <c r="F756" t="s">
        <v>15533</v>
      </c>
    </row>
    <row r="757" spans="1:6" x14ac:dyDescent="0.25">
      <c r="A757" t="s">
        <v>645</v>
      </c>
      <c r="B757" t="s">
        <v>1930</v>
      </c>
      <c r="C757" t="s">
        <v>2652</v>
      </c>
      <c r="D757" t="s">
        <v>6292</v>
      </c>
      <c r="E757" t="s">
        <v>11289</v>
      </c>
      <c r="F757" t="s">
        <v>15538</v>
      </c>
    </row>
    <row r="758" spans="1:6" x14ac:dyDescent="0.25">
      <c r="A758" t="s">
        <v>646</v>
      </c>
      <c r="B758" t="s">
        <v>1929</v>
      </c>
      <c r="C758" t="s">
        <v>2653</v>
      </c>
      <c r="D758" t="s">
        <v>6293</v>
      </c>
      <c r="E758" t="s">
        <v>11290</v>
      </c>
      <c r="F758" t="s">
        <v>15532</v>
      </c>
    </row>
    <row r="759" spans="1:6" x14ac:dyDescent="0.25">
      <c r="A759" t="s">
        <v>647</v>
      </c>
      <c r="B759" t="s">
        <v>1926</v>
      </c>
      <c r="C759" t="s">
        <v>2654</v>
      </c>
      <c r="D759" t="s">
        <v>6294</v>
      </c>
      <c r="E759" t="s">
        <v>11291</v>
      </c>
      <c r="F759" t="s">
        <v>15535</v>
      </c>
    </row>
    <row r="760" spans="1:6" x14ac:dyDescent="0.25">
      <c r="A760" t="s">
        <v>644</v>
      </c>
      <c r="B760" t="s">
        <v>1926</v>
      </c>
      <c r="C760" t="s">
        <v>2655</v>
      </c>
      <c r="D760" t="s">
        <v>6295</v>
      </c>
      <c r="E760" t="s">
        <v>11292</v>
      </c>
      <c r="F760" t="s">
        <v>15535</v>
      </c>
    </row>
    <row r="761" spans="1:6" x14ac:dyDescent="0.25">
      <c r="A761" t="s">
        <v>276</v>
      </c>
      <c r="B761" t="s">
        <v>1927</v>
      </c>
      <c r="C761" t="s">
        <v>2294</v>
      </c>
      <c r="D761" t="s">
        <v>6296</v>
      </c>
      <c r="E761" t="s">
        <v>11293</v>
      </c>
      <c r="F761" t="s">
        <v>15536</v>
      </c>
    </row>
    <row r="762" spans="1:6" x14ac:dyDescent="0.25">
      <c r="A762" t="s">
        <v>648</v>
      </c>
      <c r="B762" t="s">
        <v>1928</v>
      </c>
      <c r="C762" t="s">
        <v>2656</v>
      </c>
      <c r="D762" t="s">
        <v>6297</v>
      </c>
      <c r="E762" t="s">
        <v>11294</v>
      </c>
      <c r="F762" t="s">
        <v>15537</v>
      </c>
    </row>
    <row r="763" spans="1:6" x14ac:dyDescent="0.25">
      <c r="A763" t="s">
        <v>649</v>
      </c>
      <c r="B763" t="s">
        <v>1929</v>
      </c>
      <c r="C763" t="s">
        <v>2657</v>
      </c>
      <c r="D763" t="s">
        <v>6298</v>
      </c>
      <c r="E763" t="s">
        <v>11295</v>
      </c>
      <c r="F763" t="s">
        <v>15532</v>
      </c>
    </row>
    <row r="764" spans="1:6" x14ac:dyDescent="0.25">
      <c r="A764" t="s">
        <v>156</v>
      </c>
      <c r="B764" t="s">
        <v>1923</v>
      </c>
      <c r="C764" t="s">
        <v>2658</v>
      </c>
      <c r="D764" t="s">
        <v>6299</v>
      </c>
      <c r="E764" t="s">
        <v>11296</v>
      </c>
      <c r="F764" t="s">
        <v>15532</v>
      </c>
    </row>
    <row r="765" spans="1:6" x14ac:dyDescent="0.25">
      <c r="A765" t="s">
        <v>650</v>
      </c>
      <c r="B765" t="s">
        <v>1930</v>
      </c>
      <c r="C765" t="s">
        <v>2659</v>
      </c>
      <c r="D765" t="s">
        <v>6300</v>
      </c>
      <c r="E765" t="s">
        <v>11297</v>
      </c>
      <c r="F765" t="s">
        <v>15538</v>
      </c>
    </row>
    <row r="766" spans="1:6" x14ac:dyDescent="0.25">
      <c r="A766" t="s">
        <v>116</v>
      </c>
      <c r="B766" t="s">
        <v>1923</v>
      </c>
      <c r="C766" t="s">
        <v>2660</v>
      </c>
      <c r="D766" t="s">
        <v>6301</v>
      </c>
      <c r="E766" t="s">
        <v>11298</v>
      </c>
      <c r="F766" t="s">
        <v>15532</v>
      </c>
    </row>
    <row r="767" spans="1:6" x14ac:dyDescent="0.25">
      <c r="A767" t="s">
        <v>651</v>
      </c>
      <c r="B767" t="s">
        <v>1926</v>
      </c>
      <c r="C767" t="s">
        <v>2661</v>
      </c>
      <c r="D767" t="s">
        <v>6302</v>
      </c>
      <c r="E767" t="s">
        <v>11299</v>
      </c>
      <c r="F767" t="s">
        <v>15535</v>
      </c>
    </row>
    <row r="768" spans="1:6" x14ac:dyDescent="0.25">
      <c r="A768" t="s">
        <v>493</v>
      </c>
      <c r="B768" t="s">
        <v>1926</v>
      </c>
      <c r="C768" t="s">
        <v>2662</v>
      </c>
      <c r="D768" t="s">
        <v>6303</v>
      </c>
      <c r="E768" t="s">
        <v>11300</v>
      </c>
      <c r="F768" t="s">
        <v>15535</v>
      </c>
    </row>
    <row r="769" spans="1:6" x14ac:dyDescent="0.25">
      <c r="A769" t="s">
        <v>652</v>
      </c>
      <c r="B769" t="s">
        <v>1928</v>
      </c>
      <c r="C769" t="s">
        <v>2663</v>
      </c>
      <c r="D769" t="s">
        <v>6304</v>
      </c>
      <c r="E769" t="s">
        <v>11301</v>
      </c>
      <c r="F769" t="s">
        <v>15537</v>
      </c>
    </row>
    <row r="770" spans="1:6" x14ac:dyDescent="0.25">
      <c r="A770" t="s">
        <v>653</v>
      </c>
      <c r="B770" t="s">
        <v>1928</v>
      </c>
      <c r="C770" t="s">
        <v>2044</v>
      </c>
      <c r="D770" t="s">
        <v>6305</v>
      </c>
      <c r="E770" t="s">
        <v>11302</v>
      </c>
      <c r="F770" t="s">
        <v>15537</v>
      </c>
    </row>
    <row r="771" spans="1:6" x14ac:dyDescent="0.25">
      <c r="A771" t="s">
        <v>81</v>
      </c>
      <c r="B771" t="s">
        <v>1923</v>
      </c>
      <c r="C771" t="s">
        <v>2664</v>
      </c>
      <c r="D771" t="s">
        <v>6306</v>
      </c>
      <c r="E771" t="s">
        <v>11303</v>
      </c>
      <c r="F771" t="s">
        <v>15532</v>
      </c>
    </row>
    <row r="772" spans="1:6" x14ac:dyDescent="0.25">
      <c r="A772" t="s">
        <v>654</v>
      </c>
      <c r="B772" t="s">
        <v>1928</v>
      </c>
      <c r="C772" t="s">
        <v>2665</v>
      </c>
      <c r="D772" t="s">
        <v>6307</v>
      </c>
      <c r="E772" t="s">
        <v>11304</v>
      </c>
      <c r="F772" t="s">
        <v>15537</v>
      </c>
    </row>
    <row r="773" spans="1:6" x14ac:dyDescent="0.25">
      <c r="A773" t="s">
        <v>588</v>
      </c>
      <c r="B773" t="s">
        <v>1925</v>
      </c>
      <c r="C773" t="s">
        <v>2666</v>
      </c>
      <c r="D773" t="s">
        <v>6308</v>
      </c>
      <c r="E773" t="s">
        <v>11305</v>
      </c>
      <c r="F773" t="s">
        <v>15534</v>
      </c>
    </row>
    <row r="774" spans="1:6" x14ac:dyDescent="0.25">
      <c r="A774" t="s">
        <v>41</v>
      </c>
      <c r="B774" t="s">
        <v>1929</v>
      </c>
      <c r="C774" t="s">
        <v>2667</v>
      </c>
      <c r="D774" t="s">
        <v>6309</v>
      </c>
      <c r="E774" t="s">
        <v>11306</v>
      </c>
      <c r="F774" t="s">
        <v>15532</v>
      </c>
    </row>
    <row r="775" spans="1:6" x14ac:dyDescent="0.25">
      <c r="A775" t="s">
        <v>655</v>
      </c>
      <c r="B775" t="s">
        <v>1926</v>
      </c>
      <c r="C775" t="s">
        <v>2668</v>
      </c>
      <c r="D775" t="s">
        <v>6310</v>
      </c>
      <c r="E775" t="s">
        <v>11307</v>
      </c>
      <c r="F775" t="s">
        <v>15535</v>
      </c>
    </row>
    <row r="776" spans="1:6" x14ac:dyDescent="0.25">
      <c r="A776" t="s">
        <v>656</v>
      </c>
      <c r="B776" t="s">
        <v>1930</v>
      </c>
      <c r="C776" t="s">
        <v>2669</v>
      </c>
      <c r="D776" t="s">
        <v>6311</v>
      </c>
      <c r="E776" t="s">
        <v>11308</v>
      </c>
      <c r="F776" t="s">
        <v>15538</v>
      </c>
    </row>
    <row r="777" spans="1:6" x14ac:dyDescent="0.25">
      <c r="A777" t="s">
        <v>258</v>
      </c>
      <c r="B777" t="s">
        <v>1926</v>
      </c>
      <c r="C777" t="s">
        <v>2670</v>
      </c>
      <c r="D777" t="s">
        <v>6312</v>
      </c>
      <c r="E777" t="s">
        <v>11309</v>
      </c>
      <c r="F777" t="s">
        <v>15535</v>
      </c>
    </row>
    <row r="778" spans="1:6" x14ac:dyDescent="0.25">
      <c r="A778" t="s">
        <v>207</v>
      </c>
      <c r="B778" t="s">
        <v>1925</v>
      </c>
      <c r="C778" t="s">
        <v>2671</v>
      </c>
      <c r="D778" t="s">
        <v>6313</v>
      </c>
      <c r="E778" t="s">
        <v>11310</v>
      </c>
      <c r="F778" t="s">
        <v>15534</v>
      </c>
    </row>
    <row r="779" spans="1:6" x14ac:dyDescent="0.25">
      <c r="A779" t="s">
        <v>657</v>
      </c>
      <c r="B779" t="s">
        <v>1923</v>
      </c>
      <c r="C779" t="s">
        <v>2672</v>
      </c>
      <c r="D779" t="s">
        <v>6314</v>
      </c>
      <c r="E779" t="s">
        <v>11311</v>
      </c>
      <c r="F779" t="s">
        <v>15532</v>
      </c>
    </row>
    <row r="780" spans="1:6" x14ac:dyDescent="0.25">
      <c r="A780" t="s">
        <v>236</v>
      </c>
      <c r="B780" t="s">
        <v>1925</v>
      </c>
      <c r="C780" t="s">
        <v>2673</v>
      </c>
      <c r="D780" t="s">
        <v>6315</v>
      </c>
      <c r="E780" t="s">
        <v>11312</v>
      </c>
      <c r="F780" t="s">
        <v>15534</v>
      </c>
    </row>
    <row r="781" spans="1:6" x14ac:dyDescent="0.25">
      <c r="A781" t="s">
        <v>343</v>
      </c>
      <c r="B781" t="s">
        <v>1923</v>
      </c>
      <c r="C781" t="s">
        <v>2674</v>
      </c>
      <c r="D781" t="s">
        <v>6316</v>
      </c>
      <c r="E781" t="s">
        <v>11313</v>
      </c>
      <c r="F781" t="s">
        <v>15532</v>
      </c>
    </row>
    <row r="782" spans="1:6" x14ac:dyDescent="0.25">
      <c r="A782" t="s">
        <v>658</v>
      </c>
      <c r="B782" t="s">
        <v>1930</v>
      </c>
      <c r="C782" t="s">
        <v>2675</v>
      </c>
      <c r="D782" t="s">
        <v>6317</v>
      </c>
      <c r="E782" t="s">
        <v>11314</v>
      </c>
      <c r="F782" t="s">
        <v>15538</v>
      </c>
    </row>
    <row r="783" spans="1:6" x14ac:dyDescent="0.25">
      <c r="A783" t="s">
        <v>659</v>
      </c>
      <c r="B783" t="s">
        <v>1930</v>
      </c>
      <c r="C783" t="s">
        <v>2676</v>
      </c>
      <c r="D783" t="s">
        <v>6318</v>
      </c>
      <c r="E783" t="s">
        <v>11315</v>
      </c>
      <c r="F783" t="s">
        <v>15538</v>
      </c>
    </row>
    <row r="784" spans="1:6" x14ac:dyDescent="0.25">
      <c r="A784" t="s">
        <v>68</v>
      </c>
      <c r="B784" t="s">
        <v>1929</v>
      </c>
      <c r="C784" t="s">
        <v>2153</v>
      </c>
      <c r="D784" t="s">
        <v>6319</v>
      </c>
      <c r="E784" t="s">
        <v>11316</v>
      </c>
      <c r="F784" t="s">
        <v>15532</v>
      </c>
    </row>
    <row r="785" spans="1:6" x14ac:dyDescent="0.25">
      <c r="A785" t="s">
        <v>660</v>
      </c>
      <c r="B785" t="s">
        <v>1925</v>
      </c>
      <c r="C785" t="s">
        <v>2677</v>
      </c>
      <c r="D785" t="s">
        <v>6320</v>
      </c>
      <c r="E785" t="s">
        <v>11317</v>
      </c>
      <c r="F785" t="s">
        <v>15534</v>
      </c>
    </row>
    <row r="786" spans="1:6" x14ac:dyDescent="0.25">
      <c r="A786" t="s">
        <v>661</v>
      </c>
      <c r="B786" t="s">
        <v>1926</v>
      </c>
      <c r="C786" t="s">
        <v>2678</v>
      </c>
      <c r="D786" t="s">
        <v>6321</v>
      </c>
      <c r="E786" t="s">
        <v>11318</v>
      </c>
      <c r="F786" t="s">
        <v>15535</v>
      </c>
    </row>
    <row r="787" spans="1:6" x14ac:dyDescent="0.25">
      <c r="A787" t="s">
        <v>398</v>
      </c>
      <c r="B787" t="s">
        <v>1924</v>
      </c>
      <c r="C787" t="s">
        <v>2679</v>
      </c>
      <c r="D787" t="s">
        <v>6322</v>
      </c>
      <c r="E787" t="s">
        <v>11319</v>
      </c>
      <c r="F787" t="s">
        <v>15533</v>
      </c>
    </row>
    <row r="788" spans="1:6" x14ac:dyDescent="0.25">
      <c r="A788" t="s">
        <v>662</v>
      </c>
      <c r="B788" t="s">
        <v>1924</v>
      </c>
      <c r="C788" t="s">
        <v>2680</v>
      </c>
      <c r="D788" t="s">
        <v>6323</v>
      </c>
      <c r="E788" t="s">
        <v>11320</v>
      </c>
      <c r="F788" t="s">
        <v>15533</v>
      </c>
    </row>
    <row r="789" spans="1:6" x14ac:dyDescent="0.25">
      <c r="A789" t="s">
        <v>663</v>
      </c>
      <c r="B789" t="s">
        <v>1928</v>
      </c>
      <c r="C789" t="s">
        <v>2681</v>
      </c>
      <c r="D789" t="s">
        <v>6324</v>
      </c>
      <c r="E789" t="s">
        <v>11321</v>
      </c>
      <c r="F789" t="s">
        <v>15537</v>
      </c>
    </row>
    <row r="790" spans="1:6" x14ac:dyDescent="0.25">
      <c r="A790" t="s">
        <v>664</v>
      </c>
      <c r="B790" t="s">
        <v>1928</v>
      </c>
      <c r="C790" t="s">
        <v>2682</v>
      </c>
      <c r="D790" t="s">
        <v>6325</v>
      </c>
      <c r="E790" t="s">
        <v>11322</v>
      </c>
      <c r="F790" t="s">
        <v>15537</v>
      </c>
    </row>
    <row r="791" spans="1:6" x14ac:dyDescent="0.25">
      <c r="A791" t="s">
        <v>665</v>
      </c>
      <c r="B791" t="s">
        <v>1925</v>
      </c>
      <c r="C791" t="s">
        <v>2683</v>
      </c>
      <c r="D791" t="s">
        <v>6326</v>
      </c>
      <c r="E791" t="s">
        <v>11323</v>
      </c>
      <c r="F791" t="s">
        <v>15534</v>
      </c>
    </row>
    <row r="792" spans="1:6" x14ac:dyDescent="0.25">
      <c r="A792" t="s">
        <v>666</v>
      </c>
      <c r="B792" t="s">
        <v>1923</v>
      </c>
      <c r="C792" t="s">
        <v>2684</v>
      </c>
      <c r="D792" t="s">
        <v>6327</v>
      </c>
      <c r="E792" t="s">
        <v>11324</v>
      </c>
      <c r="F792" t="s">
        <v>15532</v>
      </c>
    </row>
    <row r="793" spans="1:6" x14ac:dyDescent="0.25">
      <c r="A793" t="s">
        <v>15</v>
      </c>
      <c r="B793" t="s">
        <v>1927</v>
      </c>
      <c r="C793" t="s">
        <v>2685</v>
      </c>
      <c r="D793" t="s">
        <v>6328</v>
      </c>
      <c r="E793" t="s">
        <v>11325</v>
      </c>
      <c r="F793" t="s">
        <v>15536</v>
      </c>
    </row>
    <row r="794" spans="1:6" x14ac:dyDescent="0.25">
      <c r="A794" t="s">
        <v>667</v>
      </c>
      <c r="B794" t="s">
        <v>1929</v>
      </c>
      <c r="C794" t="s">
        <v>2686</v>
      </c>
      <c r="D794" t="s">
        <v>6329</v>
      </c>
      <c r="E794" t="s">
        <v>11326</v>
      </c>
      <c r="F794" t="s">
        <v>15532</v>
      </c>
    </row>
    <row r="795" spans="1:6" x14ac:dyDescent="0.25">
      <c r="A795" t="s">
        <v>668</v>
      </c>
      <c r="B795" t="s">
        <v>1923</v>
      </c>
      <c r="C795" t="s">
        <v>2089</v>
      </c>
      <c r="D795" t="s">
        <v>6330</v>
      </c>
      <c r="E795" t="s">
        <v>11327</v>
      </c>
      <c r="F795" t="s">
        <v>15532</v>
      </c>
    </row>
    <row r="796" spans="1:6" x14ac:dyDescent="0.25">
      <c r="A796" t="s">
        <v>405</v>
      </c>
      <c r="B796" t="s">
        <v>1924</v>
      </c>
      <c r="C796" t="s">
        <v>2687</v>
      </c>
      <c r="D796" t="s">
        <v>6331</v>
      </c>
      <c r="E796" t="s">
        <v>11328</v>
      </c>
      <c r="F796" t="s">
        <v>15533</v>
      </c>
    </row>
    <row r="797" spans="1:6" x14ac:dyDescent="0.25">
      <c r="A797" t="s">
        <v>669</v>
      </c>
      <c r="B797" t="s">
        <v>1928</v>
      </c>
      <c r="C797" t="s">
        <v>2688</v>
      </c>
      <c r="D797" t="s">
        <v>6332</v>
      </c>
      <c r="E797" t="s">
        <v>11329</v>
      </c>
      <c r="F797" t="s">
        <v>15537</v>
      </c>
    </row>
    <row r="798" spans="1:6" x14ac:dyDescent="0.25">
      <c r="A798" t="s">
        <v>248</v>
      </c>
      <c r="B798" t="s">
        <v>1930</v>
      </c>
      <c r="C798" t="s">
        <v>2689</v>
      </c>
      <c r="D798" t="s">
        <v>6333</v>
      </c>
      <c r="E798" t="s">
        <v>11330</v>
      </c>
      <c r="F798" t="s">
        <v>15538</v>
      </c>
    </row>
    <row r="799" spans="1:6" x14ac:dyDescent="0.25">
      <c r="A799" t="s">
        <v>670</v>
      </c>
      <c r="B799" t="s">
        <v>1926</v>
      </c>
      <c r="C799" t="s">
        <v>2690</v>
      </c>
      <c r="D799" t="s">
        <v>6334</v>
      </c>
      <c r="E799" t="s">
        <v>11331</v>
      </c>
      <c r="F799" t="s">
        <v>15535</v>
      </c>
    </row>
    <row r="800" spans="1:6" x14ac:dyDescent="0.25">
      <c r="A800" t="s">
        <v>671</v>
      </c>
      <c r="B800" t="s">
        <v>1929</v>
      </c>
      <c r="C800" t="s">
        <v>2691</v>
      </c>
      <c r="D800" t="s">
        <v>6335</v>
      </c>
      <c r="E800" t="s">
        <v>11332</v>
      </c>
      <c r="F800" t="s">
        <v>15532</v>
      </c>
    </row>
    <row r="801" spans="1:6" x14ac:dyDescent="0.25">
      <c r="A801" t="s">
        <v>217</v>
      </c>
      <c r="B801" t="s">
        <v>1929</v>
      </c>
      <c r="C801" t="s">
        <v>2692</v>
      </c>
      <c r="D801" t="s">
        <v>6336</v>
      </c>
      <c r="E801" t="s">
        <v>11333</v>
      </c>
      <c r="F801" t="s">
        <v>15532</v>
      </c>
    </row>
    <row r="802" spans="1:6" x14ac:dyDescent="0.25">
      <c r="A802" t="s">
        <v>546</v>
      </c>
      <c r="B802" t="s">
        <v>1928</v>
      </c>
      <c r="C802" t="s">
        <v>2068</v>
      </c>
      <c r="D802" t="s">
        <v>6337</v>
      </c>
      <c r="E802" t="s">
        <v>11334</v>
      </c>
      <c r="F802" t="s">
        <v>15537</v>
      </c>
    </row>
    <row r="803" spans="1:6" x14ac:dyDescent="0.25">
      <c r="A803" t="s">
        <v>672</v>
      </c>
      <c r="B803" t="s">
        <v>1928</v>
      </c>
      <c r="C803" t="s">
        <v>2222</v>
      </c>
      <c r="D803" t="s">
        <v>6338</v>
      </c>
      <c r="E803" t="s">
        <v>11335</v>
      </c>
      <c r="F803" t="s">
        <v>15537</v>
      </c>
    </row>
    <row r="804" spans="1:6" x14ac:dyDescent="0.25">
      <c r="A804" t="s">
        <v>673</v>
      </c>
      <c r="B804" t="s">
        <v>1925</v>
      </c>
      <c r="C804" t="s">
        <v>2693</v>
      </c>
      <c r="D804" t="s">
        <v>6339</v>
      </c>
      <c r="E804" t="s">
        <v>11336</v>
      </c>
      <c r="F804" t="s">
        <v>15534</v>
      </c>
    </row>
    <row r="805" spans="1:6" x14ac:dyDescent="0.25">
      <c r="A805" t="s">
        <v>62</v>
      </c>
      <c r="B805" t="s">
        <v>1925</v>
      </c>
      <c r="C805" t="s">
        <v>2694</v>
      </c>
      <c r="D805" t="s">
        <v>6340</v>
      </c>
      <c r="E805" t="s">
        <v>11337</v>
      </c>
      <c r="F805" t="s">
        <v>15534</v>
      </c>
    </row>
    <row r="806" spans="1:6" x14ac:dyDescent="0.25">
      <c r="A806" t="s">
        <v>674</v>
      </c>
      <c r="B806" t="s">
        <v>1927</v>
      </c>
      <c r="C806" t="s">
        <v>2695</v>
      </c>
      <c r="D806" t="s">
        <v>6341</v>
      </c>
      <c r="E806" t="s">
        <v>11338</v>
      </c>
      <c r="F806" t="s">
        <v>15536</v>
      </c>
    </row>
    <row r="807" spans="1:6" x14ac:dyDescent="0.25">
      <c r="A807" t="s">
        <v>675</v>
      </c>
      <c r="B807" t="s">
        <v>1924</v>
      </c>
      <c r="C807" t="s">
        <v>2696</v>
      </c>
      <c r="D807" t="s">
        <v>6342</v>
      </c>
      <c r="E807" t="s">
        <v>11339</v>
      </c>
      <c r="F807" t="s">
        <v>15533</v>
      </c>
    </row>
    <row r="808" spans="1:6" x14ac:dyDescent="0.25">
      <c r="A808" t="s">
        <v>198</v>
      </c>
      <c r="B808" t="s">
        <v>1927</v>
      </c>
      <c r="C808" t="s">
        <v>2697</v>
      </c>
      <c r="D808" t="s">
        <v>6343</v>
      </c>
      <c r="E808" t="s">
        <v>11340</v>
      </c>
      <c r="F808" t="s">
        <v>15536</v>
      </c>
    </row>
    <row r="809" spans="1:6" x14ac:dyDescent="0.25">
      <c r="A809" t="s">
        <v>85</v>
      </c>
      <c r="B809" t="s">
        <v>1923</v>
      </c>
      <c r="C809" t="s">
        <v>2698</v>
      </c>
      <c r="D809" t="s">
        <v>6344</v>
      </c>
      <c r="E809" t="s">
        <v>11341</v>
      </c>
      <c r="F809" t="s">
        <v>15532</v>
      </c>
    </row>
    <row r="810" spans="1:6" x14ac:dyDescent="0.25">
      <c r="A810" t="s">
        <v>676</v>
      </c>
      <c r="B810" t="s">
        <v>1927</v>
      </c>
      <c r="C810" t="s">
        <v>2699</v>
      </c>
      <c r="D810" t="s">
        <v>6345</v>
      </c>
      <c r="E810" t="s">
        <v>11342</v>
      </c>
      <c r="F810" t="s">
        <v>15536</v>
      </c>
    </row>
    <row r="811" spans="1:6" x14ac:dyDescent="0.25">
      <c r="A811" t="s">
        <v>75</v>
      </c>
      <c r="B811" t="s">
        <v>1927</v>
      </c>
      <c r="C811" t="s">
        <v>2700</v>
      </c>
      <c r="D811" t="s">
        <v>6346</v>
      </c>
      <c r="E811" t="s">
        <v>11343</v>
      </c>
      <c r="F811" t="s">
        <v>15536</v>
      </c>
    </row>
    <row r="812" spans="1:6" x14ac:dyDescent="0.25">
      <c r="A812" t="s">
        <v>677</v>
      </c>
      <c r="B812" t="s">
        <v>1928</v>
      </c>
      <c r="C812" t="s">
        <v>2701</v>
      </c>
      <c r="D812" t="s">
        <v>6347</v>
      </c>
      <c r="E812" t="s">
        <v>11344</v>
      </c>
      <c r="F812" t="s">
        <v>15537</v>
      </c>
    </row>
    <row r="813" spans="1:6" x14ac:dyDescent="0.25">
      <c r="A813" t="s">
        <v>435</v>
      </c>
      <c r="B813" t="s">
        <v>1930</v>
      </c>
      <c r="C813" t="s">
        <v>2702</v>
      </c>
      <c r="D813" t="s">
        <v>6348</v>
      </c>
      <c r="E813" t="s">
        <v>11345</v>
      </c>
      <c r="F813" t="s">
        <v>15538</v>
      </c>
    </row>
    <row r="814" spans="1:6" x14ac:dyDescent="0.25">
      <c r="A814" t="s">
        <v>678</v>
      </c>
      <c r="B814" t="s">
        <v>1925</v>
      </c>
      <c r="C814" t="s">
        <v>2703</v>
      </c>
      <c r="D814" t="s">
        <v>6349</v>
      </c>
      <c r="E814" t="s">
        <v>11346</v>
      </c>
      <c r="F814" t="s">
        <v>15534</v>
      </c>
    </row>
    <row r="815" spans="1:6" x14ac:dyDescent="0.25">
      <c r="A815" t="s">
        <v>679</v>
      </c>
      <c r="B815" t="s">
        <v>1925</v>
      </c>
      <c r="C815" t="s">
        <v>2704</v>
      </c>
      <c r="D815" t="s">
        <v>6350</v>
      </c>
      <c r="E815" t="s">
        <v>11347</v>
      </c>
      <c r="F815" t="s">
        <v>15534</v>
      </c>
    </row>
    <row r="816" spans="1:6" x14ac:dyDescent="0.25">
      <c r="A816" t="s">
        <v>680</v>
      </c>
      <c r="B816" t="s">
        <v>1930</v>
      </c>
      <c r="C816" t="s">
        <v>2705</v>
      </c>
      <c r="D816" t="s">
        <v>6351</v>
      </c>
      <c r="E816" t="s">
        <v>11348</v>
      </c>
      <c r="F816" t="s">
        <v>15538</v>
      </c>
    </row>
    <row r="817" spans="1:6" x14ac:dyDescent="0.25">
      <c r="A817" t="s">
        <v>357</v>
      </c>
      <c r="B817" t="s">
        <v>1928</v>
      </c>
      <c r="C817" t="s">
        <v>2595</v>
      </c>
      <c r="D817" t="s">
        <v>6352</v>
      </c>
      <c r="E817" t="s">
        <v>11349</v>
      </c>
      <c r="F817" t="s">
        <v>15537</v>
      </c>
    </row>
    <row r="818" spans="1:6" x14ac:dyDescent="0.25">
      <c r="A818" t="s">
        <v>681</v>
      </c>
      <c r="B818" t="s">
        <v>1925</v>
      </c>
      <c r="C818" t="s">
        <v>2706</v>
      </c>
      <c r="D818" t="s">
        <v>6353</v>
      </c>
      <c r="E818" t="s">
        <v>11350</v>
      </c>
      <c r="F818" t="s">
        <v>15534</v>
      </c>
    </row>
    <row r="819" spans="1:6" x14ac:dyDescent="0.25">
      <c r="A819" t="s">
        <v>682</v>
      </c>
      <c r="B819" t="s">
        <v>1928</v>
      </c>
      <c r="C819" t="s">
        <v>2707</v>
      </c>
      <c r="D819" t="s">
        <v>6354</v>
      </c>
      <c r="E819" t="s">
        <v>11351</v>
      </c>
      <c r="F819" t="s">
        <v>15537</v>
      </c>
    </row>
    <row r="820" spans="1:6" x14ac:dyDescent="0.25">
      <c r="A820" t="s">
        <v>683</v>
      </c>
      <c r="B820" t="s">
        <v>1925</v>
      </c>
      <c r="C820" t="s">
        <v>2708</v>
      </c>
      <c r="D820" t="s">
        <v>6355</v>
      </c>
      <c r="E820" t="s">
        <v>11352</v>
      </c>
      <c r="F820" t="s">
        <v>15534</v>
      </c>
    </row>
    <row r="821" spans="1:6" x14ac:dyDescent="0.25">
      <c r="A821" t="s">
        <v>684</v>
      </c>
      <c r="B821" t="s">
        <v>1925</v>
      </c>
      <c r="C821" t="s">
        <v>2709</v>
      </c>
      <c r="D821" t="s">
        <v>6356</v>
      </c>
      <c r="E821" t="s">
        <v>11353</v>
      </c>
      <c r="F821" t="s">
        <v>15534</v>
      </c>
    </row>
    <row r="822" spans="1:6" x14ac:dyDescent="0.25">
      <c r="A822" t="s">
        <v>685</v>
      </c>
      <c r="B822" t="s">
        <v>1925</v>
      </c>
      <c r="C822" t="s">
        <v>2710</v>
      </c>
      <c r="D822" t="s">
        <v>6357</v>
      </c>
      <c r="E822" t="s">
        <v>11354</v>
      </c>
      <c r="F822" t="s">
        <v>15534</v>
      </c>
    </row>
    <row r="823" spans="1:6" x14ac:dyDescent="0.25">
      <c r="A823" t="s">
        <v>686</v>
      </c>
      <c r="B823" t="s">
        <v>1925</v>
      </c>
      <c r="C823" t="s">
        <v>2711</v>
      </c>
      <c r="D823" t="s">
        <v>6358</v>
      </c>
      <c r="E823" t="s">
        <v>11355</v>
      </c>
      <c r="F823" t="s">
        <v>15534</v>
      </c>
    </row>
    <row r="824" spans="1:6" x14ac:dyDescent="0.25">
      <c r="A824" t="s">
        <v>687</v>
      </c>
      <c r="B824" t="s">
        <v>1925</v>
      </c>
      <c r="C824" t="s">
        <v>2712</v>
      </c>
      <c r="D824" t="s">
        <v>6359</v>
      </c>
      <c r="E824" t="s">
        <v>11356</v>
      </c>
      <c r="F824" t="s">
        <v>15534</v>
      </c>
    </row>
    <row r="825" spans="1:6" x14ac:dyDescent="0.25">
      <c r="A825" t="s">
        <v>227</v>
      </c>
      <c r="B825" t="s">
        <v>1927</v>
      </c>
      <c r="C825" t="s">
        <v>2713</v>
      </c>
      <c r="D825" t="s">
        <v>6360</v>
      </c>
      <c r="E825" t="s">
        <v>11357</v>
      </c>
      <c r="F825" t="s">
        <v>15536</v>
      </c>
    </row>
    <row r="826" spans="1:6" x14ac:dyDescent="0.25">
      <c r="A826" t="s">
        <v>688</v>
      </c>
      <c r="B826" t="s">
        <v>1930</v>
      </c>
      <c r="C826" t="s">
        <v>2621</v>
      </c>
      <c r="D826" t="s">
        <v>6361</v>
      </c>
      <c r="E826" t="s">
        <v>11358</v>
      </c>
      <c r="F826" t="s">
        <v>15538</v>
      </c>
    </row>
    <row r="827" spans="1:6" x14ac:dyDescent="0.25">
      <c r="A827" t="s">
        <v>123</v>
      </c>
      <c r="B827" t="s">
        <v>1927</v>
      </c>
      <c r="C827" t="s">
        <v>2714</v>
      </c>
      <c r="D827" t="s">
        <v>6362</v>
      </c>
      <c r="E827" t="s">
        <v>11359</v>
      </c>
      <c r="F827" t="s">
        <v>15536</v>
      </c>
    </row>
    <row r="828" spans="1:6" x14ac:dyDescent="0.25">
      <c r="A828" t="s">
        <v>689</v>
      </c>
      <c r="B828" t="s">
        <v>1930</v>
      </c>
      <c r="C828" t="s">
        <v>2715</v>
      </c>
      <c r="D828" t="s">
        <v>6363</v>
      </c>
      <c r="E828" t="s">
        <v>11360</v>
      </c>
      <c r="F828" t="s">
        <v>15538</v>
      </c>
    </row>
    <row r="829" spans="1:6" x14ac:dyDescent="0.25">
      <c r="A829" t="s">
        <v>690</v>
      </c>
      <c r="B829" t="s">
        <v>1929</v>
      </c>
      <c r="C829" t="s">
        <v>2716</v>
      </c>
      <c r="D829" t="s">
        <v>6364</v>
      </c>
      <c r="E829" t="s">
        <v>11361</v>
      </c>
      <c r="F829" t="s">
        <v>15532</v>
      </c>
    </row>
    <row r="830" spans="1:6" x14ac:dyDescent="0.25">
      <c r="A830" t="s">
        <v>121</v>
      </c>
      <c r="B830" t="s">
        <v>1926</v>
      </c>
      <c r="C830" t="s">
        <v>2717</v>
      </c>
      <c r="D830" t="s">
        <v>6365</v>
      </c>
      <c r="E830" t="s">
        <v>11362</v>
      </c>
      <c r="F830" t="s">
        <v>15535</v>
      </c>
    </row>
    <row r="831" spans="1:6" x14ac:dyDescent="0.25">
      <c r="A831" t="s">
        <v>96</v>
      </c>
      <c r="B831" t="s">
        <v>1927</v>
      </c>
      <c r="C831" t="s">
        <v>2718</v>
      </c>
      <c r="D831" t="s">
        <v>6366</v>
      </c>
      <c r="E831" t="s">
        <v>11363</v>
      </c>
      <c r="F831" t="s">
        <v>15536</v>
      </c>
    </row>
    <row r="832" spans="1:6" x14ac:dyDescent="0.25">
      <c r="A832" t="s">
        <v>635</v>
      </c>
      <c r="B832" t="s">
        <v>1925</v>
      </c>
      <c r="C832" t="s">
        <v>2719</v>
      </c>
      <c r="D832" t="s">
        <v>6367</v>
      </c>
      <c r="E832" t="s">
        <v>11364</v>
      </c>
      <c r="F832" t="s">
        <v>15534</v>
      </c>
    </row>
    <row r="833" spans="1:6" x14ac:dyDescent="0.25">
      <c r="A833" t="s">
        <v>563</v>
      </c>
      <c r="B833" t="s">
        <v>1927</v>
      </c>
      <c r="C833" t="s">
        <v>2558</v>
      </c>
      <c r="D833" t="s">
        <v>6368</v>
      </c>
      <c r="E833" t="s">
        <v>11365</v>
      </c>
      <c r="F833" t="s">
        <v>15536</v>
      </c>
    </row>
    <row r="834" spans="1:6" x14ac:dyDescent="0.25">
      <c r="A834" t="s">
        <v>691</v>
      </c>
      <c r="B834" t="s">
        <v>1926</v>
      </c>
      <c r="C834" t="s">
        <v>2720</v>
      </c>
      <c r="D834" t="s">
        <v>6369</v>
      </c>
      <c r="E834" t="s">
        <v>11366</v>
      </c>
      <c r="F834" t="s">
        <v>15535</v>
      </c>
    </row>
    <row r="835" spans="1:6" x14ac:dyDescent="0.25">
      <c r="A835" t="s">
        <v>692</v>
      </c>
      <c r="B835" t="s">
        <v>1923</v>
      </c>
      <c r="C835" t="s">
        <v>2721</v>
      </c>
      <c r="D835" t="s">
        <v>6370</v>
      </c>
      <c r="E835" t="s">
        <v>11367</v>
      </c>
      <c r="F835" t="s">
        <v>15532</v>
      </c>
    </row>
    <row r="836" spans="1:6" x14ac:dyDescent="0.25">
      <c r="A836" t="s">
        <v>693</v>
      </c>
      <c r="B836" t="s">
        <v>1927</v>
      </c>
      <c r="C836" t="s">
        <v>2303</v>
      </c>
      <c r="D836" t="s">
        <v>6371</v>
      </c>
      <c r="E836" t="s">
        <v>11368</v>
      </c>
      <c r="F836" t="s">
        <v>15536</v>
      </c>
    </row>
    <row r="837" spans="1:6" x14ac:dyDescent="0.25">
      <c r="A837" t="s">
        <v>694</v>
      </c>
      <c r="B837" t="s">
        <v>1928</v>
      </c>
      <c r="C837" t="s">
        <v>2722</v>
      </c>
      <c r="D837" t="s">
        <v>6372</v>
      </c>
      <c r="E837" t="s">
        <v>11369</v>
      </c>
      <c r="F837" t="s">
        <v>15537</v>
      </c>
    </row>
    <row r="838" spans="1:6" x14ac:dyDescent="0.25">
      <c r="A838" t="s">
        <v>695</v>
      </c>
      <c r="B838" t="s">
        <v>1925</v>
      </c>
      <c r="C838" t="s">
        <v>2723</v>
      </c>
      <c r="D838" t="s">
        <v>6373</v>
      </c>
      <c r="E838" t="s">
        <v>11370</v>
      </c>
      <c r="F838" t="s">
        <v>15534</v>
      </c>
    </row>
    <row r="839" spans="1:6" x14ac:dyDescent="0.25">
      <c r="A839" t="s">
        <v>186</v>
      </c>
      <c r="B839" t="s">
        <v>1928</v>
      </c>
      <c r="C839" t="s">
        <v>2724</v>
      </c>
      <c r="D839" t="s">
        <v>6374</v>
      </c>
      <c r="E839" t="s">
        <v>11371</v>
      </c>
      <c r="F839" t="s">
        <v>15537</v>
      </c>
    </row>
    <row r="840" spans="1:6" x14ac:dyDescent="0.25">
      <c r="A840" t="s">
        <v>696</v>
      </c>
      <c r="B840" t="s">
        <v>1929</v>
      </c>
      <c r="C840" t="s">
        <v>2725</v>
      </c>
      <c r="D840" t="s">
        <v>6375</v>
      </c>
      <c r="E840" t="s">
        <v>11372</v>
      </c>
      <c r="F840" t="s">
        <v>15532</v>
      </c>
    </row>
    <row r="841" spans="1:6" x14ac:dyDescent="0.25">
      <c r="A841" t="s">
        <v>697</v>
      </c>
      <c r="B841" t="s">
        <v>1926</v>
      </c>
      <c r="C841" t="s">
        <v>2726</v>
      </c>
      <c r="D841" t="s">
        <v>6376</v>
      </c>
      <c r="E841" t="s">
        <v>11373</v>
      </c>
      <c r="F841" t="s">
        <v>15535</v>
      </c>
    </row>
    <row r="842" spans="1:6" x14ac:dyDescent="0.25">
      <c r="A842" t="s">
        <v>99</v>
      </c>
      <c r="B842" t="s">
        <v>1928</v>
      </c>
      <c r="C842" t="s">
        <v>2727</v>
      </c>
      <c r="D842" t="s">
        <v>6377</v>
      </c>
      <c r="E842" t="s">
        <v>11374</v>
      </c>
      <c r="F842" t="s">
        <v>15537</v>
      </c>
    </row>
    <row r="843" spans="1:6" x14ac:dyDescent="0.25">
      <c r="A843" t="s">
        <v>698</v>
      </c>
      <c r="B843" t="s">
        <v>1929</v>
      </c>
      <c r="C843" t="s">
        <v>2728</v>
      </c>
      <c r="D843" t="s">
        <v>6378</v>
      </c>
      <c r="E843" t="s">
        <v>11375</v>
      </c>
      <c r="F843" t="s">
        <v>15532</v>
      </c>
    </row>
    <row r="844" spans="1:6" x14ac:dyDescent="0.25">
      <c r="A844" t="s">
        <v>249</v>
      </c>
      <c r="B844" t="s">
        <v>1923</v>
      </c>
      <c r="C844" t="s">
        <v>2729</v>
      </c>
      <c r="D844" t="s">
        <v>6379</v>
      </c>
      <c r="E844" t="s">
        <v>11376</v>
      </c>
      <c r="F844" t="s">
        <v>15532</v>
      </c>
    </row>
    <row r="845" spans="1:6" x14ac:dyDescent="0.25">
      <c r="A845" t="s">
        <v>342</v>
      </c>
      <c r="B845" t="s">
        <v>1930</v>
      </c>
      <c r="C845" t="s">
        <v>2730</v>
      </c>
      <c r="D845" t="s">
        <v>6380</v>
      </c>
      <c r="E845" t="s">
        <v>11377</v>
      </c>
      <c r="F845" t="s">
        <v>15538</v>
      </c>
    </row>
    <row r="846" spans="1:6" x14ac:dyDescent="0.25">
      <c r="A846" t="s">
        <v>481</v>
      </c>
      <c r="B846" t="s">
        <v>1927</v>
      </c>
      <c r="C846" t="s">
        <v>2731</v>
      </c>
      <c r="D846" t="s">
        <v>6381</v>
      </c>
      <c r="E846" t="s">
        <v>11378</v>
      </c>
      <c r="F846" t="s">
        <v>15536</v>
      </c>
    </row>
    <row r="847" spans="1:6" x14ac:dyDescent="0.25">
      <c r="A847" t="s">
        <v>44</v>
      </c>
      <c r="B847" t="s">
        <v>1923</v>
      </c>
      <c r="C847" t="s">
        <v>2732</v>
      </c>
      <c r="D847" t="s">
        <v>6382</v>
      </c>
      <c r="E847" t="s">
        <v>11379</v>
      </c>
      <c r="F847" t="s">
        <v>15532</v>
      </c>
    </row>
    <row r="848" spans="1:6" x14ac:dyDescent="0.25">
      <c r="A848" t="s">
        <v>130</v>
      </c>
      <c r="B848" t="s">
        <v>1923</v>
      </c>
      <c r="C848" t="s">
        <v>2733</v>
      </c>
      <c r="D848" t="s">
        <v>6383</v>
      </c>
      <c r="E848" t="s">
        <v>11380</v>
      </c>
      <c r="F848" t="s">
        <v>15532</v>
      </c>
    </row>
    <row r="849" spans="1:6" x14ac:dyDescent="0.25">
      <c r="A849" t="s">
        <v>321</v>
      </c>
      <c r="B849" t="s">
        <v>1929</v>
      </c>
      <c r="C849" t="s">
        <v>2734</v>
      </c>
      <c r="D849" t="s">
        <v>6384</v>
      </c>
      <c r="E849" t="s">
        <v>11381</v>
      </c>
      <c r="F849" t="s">
        <v>15532</v>
      </c>
    </row>
    <row r="850" spans="1:6" x14ac:dyDescent="0.25">
      <c r="A850" t="s">
        <v>699</v>
      </c>
      <c r="B850" t="s">
        <v>1926</v>
      </c>
      <c r="C850" t="s">
        <v>2735</v>
      </c>
      <c r="D850" t="s">
        <v>6385</v>
      </c>
      <c r="E850" t="s">
        <v>11382</v>
      </c>
      <c r="F850" t="s">
        <v>15535</v>
      </c>
    </row>
    <row r="851" spans="1:6" x14ac:dyDescent="0.25">
      <c r="A851" t="s">
        <v>365</v>
      </c>
      <c r="B851" t="s">
        <v>1925</v>
      </c>
      <c r="C851" t="s">
        <v>2736</v>
      </c>
      <c r="D851" t="s">
        <v>6386</v>
      </c>
      <c r="E851" t="s">
        <v>11383</v>
      </c>
      <c r="F851" t="s">
        <v>15534</v>
      </c>
    </row>
    <row r="852" spans="1:6" x14ac:dyDescent="0.25">
      <c r="A852" t="s">
        <v>378</v>
      </c>
      <c r="B852" t="s">
        <v>1930</v>
      </c>
      <c r="C852" t="s">
        <v>2737</v>
      </c>
      <c r="D852" t="s">
        <v>6387</v>
      </c>
      <c r="E852" t="s">
        <v>11384</v>
      </c>
      <c r="F852" t="s">
        <v>15538</v>
      </c>
    </row>
    <row r="853" spans="1:6" x14ac:dyDescent="0.25">
      <c r="A853" t="s">
        <v>675</v>
      </c>
      <c r="B853" t="s">
        <v>1923</v>
      </c>
      <c r="C853" t="s">
        <v>2089</v>
      </c>
      <c r="D853" t="s">
        <v>6388</v>
      </c>
      <c r="E853" t="s">
        <v>11385</v>
      </c>
      <c r="F853" t="s">
        <v>15532</v>
      </c>
    </row>
    <row r="854" spans="1:6" x14ac:dyDescent="0.25">
      <c r="A854" t="s">
        <v>700</v>
      </c>
      <c r="B854" t="s">
        <v>1928</v>
      </c>
      <c r="C854" t="s">
        <v>2738</v>
      </c>
      <c r="D854" t="s">
        <v>6389</v>
      </c>
      <c r="E854" t="s">
        <v>11386</v>
      </c>
      <c r="F854" t="s">
        <v>15537</v>
      </c>
    </row>
    <row r="855" spans="1:6" x14ac:dyDescent="0.25">
      <c r="A855" t="s">
        <v>16</v>
      </c>
      <c r="B855" t="s">
        <v>1927</v>
      </c>
      <c r="C855" t="s">
        <v>2739</v>
      </c>
      <c r="D855" t="s">
        <v>6390</v>
      </c>
      <c r="E855" t="s">
        <v>11387</v>
      </c>
      <c r="F855" t="s">
        <v>15536</v>
      </c>
    </row>
    <row r="856" spans="1:6" x14ac:dyDescent="0.25">
      <c r="A856" t="s">
        <v>701</v>
      </c>
      <c r="B856" t="s">
        <v>1925</v>
      </c>
      <c r="C856" t="s">
        <v>2740</v>
      </c>
      <c r="D856" t="s">
        <v>6391</v>
      </c>
      <c r="E856" t="s">
        <v>11388</v>
      </c>
      <c r="F856" t="s">
        <v>15534</v>
      </c>
    </row>
    <row r="857" spans="1:6" x14ac:dyDescent="0.25">
      <c r="A857" t="s">
        <v>46</v>
      </c>
      <c r="B857" t="s">
        <v>1930</v>
      </c>
      <c r="C857" t="s">
        <v>2741</v>
      </c>
      <c r="D857" t="s">
        <v>6392</v>
      </c>
      <c r="E857" t="s">
        <v>11389</v>
      </c>
      <c r="F857" t="s">
        <v>15538</v>
      </c>
    </row>
    <row r="858" spans="1:6" x14ac:dyDescent="0.25">
      <c r="A858" t="s">
        <v>702</v>
      </c>
      <c r="B858" t="s">
        <v>1925</v>
      </c>
      <c r="C858" t="s">
        <v>2742</v>
      </c>
      <c r="D858" t="s">
        <v>6393</v>
      </c>
      <c r="E858" t="s">
        <v>11390</v>
      </c>
      <c r="F858" t="s">
        <v>15534</v>
      </c>
    </row>
    <row r="859" spans="1:6" x14ac:dyDescent="0.25">
      <c r="A859" t="s">
        <v>703</v>
      </c>
      <c r="B859" t="s">
        <v>1925</v>
      </c>
      <c r="C859" t="s">
        <v>2743</v>
      </c>
      <c r="D859" t="s">
        <v>6394</v>
      </c>
      <c r="E859" t="s">
        <v>11391</v>
      </c>
      <c r="F859" t="s">
        <v>15534</v>
      </c>
    </row>
    <row r="860" spans="1:6" x14ac:dyDescent="0.25">
      <c r="A860" t="s">
        <v>704</v>
      </c>
      <c r="B860" t="s">
        <v>1923</v>
      </c>
      <c r="C860" t="s">
        <v>2744</v>
      </c>
      <c r="D860" t="s">
        <v>6395</v>
      </c>
      <c r="E860" t="s">
        <v>11392</v>
      </c>
      <c r="F860" t="s">
        <v>15532</v>
      </c>
    </row>
    <row r="861" spans="1:6" x14ac:dyDescent="0.25">
      <c r="A861" t="s">
        <v>705</v>
      </c>
      <c r="B861" t="s">
        <v>1926</v>
      </c>
      <c r="C861" t="s">
        <v>2045</v>
      </c>
      <c r="D861" t="s">
        <v>6396</v>
      </c>
      <c r="E861" t="s">
        <v>11393</v>
      </c>
      <c r="F861" t="s">
        <v>15535</v>
      </c>
    </row>
    <row r="862" spans="1:6" x14ac:dyDescent="0.25">
      <c r="A862" t="s">
        <v>706</v>
      </c>
      <c r="B862" t="s">
        <v>1930</v>
      </c>
      <c r="C862" t="s">
        <v>2745</v>
      </c>
      <c r="D862" t="s">
        <v>6397</v>
      </c>
      <c r="E862" t="s">
        <v>11394</v>
      </c>
      <c r="F862" t="s">
        <v>15538</v>
      </c>
    </row>
    <row r="863" spans="1:6" x14ac:dyDescent="0.25">
      <c r="A863" t="s">
        <v>707</v>
      </c>
      <c r="B863" t="s">
        <v>1924</v>
      </c>
      <c r="C863" t="s">
        <v>2746</v>
      </c>
      <c r="D863" t="s">
        <v>6398</v>
      </c>
      <c r="E863" t="s">
        <v>11395</v>
      </c>
      <c r="F863" t="s">
        <v>15533</v>
      </c>
    </row>
    <row r="864" spans="1:6" x14ac:dyDescent="0.25">
      <c r="A864" t="s">
        <v>10</v>
      </c>
      <c r="B864" t="s">
        <v>1927</v>
      </c>
      <c r="C864" t="s">
        <v>2747</v>
      </c>
      <c r="D864" t="s">
        <v>6399</v>
      </c>
      <c r="E864" t="s">
        <v>11396</v>
      </c>
      <c r="F864" t="s">
        <v>15536</v>
      </c>
    </row>
    <row r="865" spans="1:6" x14ac:dyDescent="0.25">
      <c r="A865" t="s">
        <v>460</v>
      </c>
      <c r="B865" t="s">
        <v>1924</v>
      </c>
      <c r="C865" t="s">
        <v>2748</v>
      </c>
      <c r="D865" t="s">
        <v>6400</v>
      </c>
      <c r="E865" t="s">
        <v>11397</v>
      </c>
      <c r="F865" t="s">
        <v>15533</v>
      </c>
    </row>
    <row r="866" spans="1:6" x14ac:dyDescent="0.25">
      <c r="A866" t="s">
        <v>494</v>
      </c>
      <c r="B866" t="s">
        <v>1929</v>
      </c>
      <c r="C866" t="s">
        <v>2749</v>
      </c>
      <c r="D866" t="s">
        <v>6401</v>
      </c>
      <c r="E866" t="s">
        <v>11398</v>
      </c>
      <c r="F866" t="s">
        <v>15532</v>
      </c>
    </row>
    <row r="867" spans="1:6" x14ac:dyDescent="0.25">
      <c r="A867" t="s">
        <v>394</v>
      </c>
      <c r="B867" t="s">
        <v>1929</v>
      </c>
      <c r="C867" t="s">
        <v>2750</v>
      </c>
      <c r="D867" t="s">
        <v>6402</v>
      </c>
      <c r="E867" t="s">
        <v>11399</v>
      </c>
      <c r="F867" t="s">
        <v>15532</v>
      </c>
    </row>
    <row r="868" spans="1:6" x14ac:dyDescent="0.25">
      <c r="A868" t="s">
        <v>47</v>
      </c>
      <c r="B868" t="s">
        <v>1925</v>
      </c>
      <c r="C868" t="s">
        <v>2751</v>
      </c>
      <c r="D868" t="s">
        <v>6403</v>
      </c>
      <c r="E868" t="s">
        <v>11400</v>
      </c>
      <c r="F868" t="s">
        <v>15534</v>
      </c>
    </row>
    <row r="869" spans="1:6" x14ac:dyDescent="0.25">
      <c r="A869" t="s">
        <v>708</v>
      </c>
      <c r="B869" t="s">
        <v>1924</v>
      </c>
      <c r="C869" t="s">
        <v>2752</v>
      </c>
      <c r="D869" t="s">
        <v>6404</v>
      </c>
      <c r="E869" t="s">
        <v>11401</v>
      </c>
      <c r="F869" t="s">
        <v>15533</v>
      </c>
    </row>
    <row r="870" spans="1:6" x14ac:dyDescent="0.25">
      <c r="A870" t="s">
        <v>578</v>
      </c>
      <c r="B870" t="s">
        <v>1925</v>
      </c>
      <c r="C870" t="s">
        <v>2753</v>
      </c>
      <c r="D870" t="s">
        <v>6405</v>
      </c>
      <c r="E870" t="s">
        <v>11402</v>
      </c>
      <c r="F870" t="s">
        <v>15534</v>
      </c>
    </row>
    <row r="871" spans="1:6" x14ac:dyDescent="0.25">
      <c r="A871" t="s">
        <v>537</v>
      </c>
      <c r="B871" t="s">
        <v>1923</v>
      </c>
      <c r="C871" t="s">
        <v>2754</v>
      </c>
      <c r="D871" t="s">
        <v>6406</v>
      </c>
      <c r="E871" t="s">
        <v>11403</v>
      </c>
      <c r="F871" t="s">
        <v>15532</v>
      </c>
    </row>
    <row r="872" spans="1:6" x14ac:dyDescent="0.25">
      <c r="A872" t="s">
        <v>709</v>
      </c>
      <c r="B872" t="s">
        <v>1930</v>
      </c>
      <c r="C872" t="s">
        <v>2027</v>
      </c>
      <c r="D872" t="s">
        <v>6407</v>
      </c>
      <c r="E872" t="s">
        <v>11404</v>
      </c>
      <c r="F872" t="s">
        <v>15538</v>
      </c>
    </row>
    <row r="873" spans="1:6" x14ac:dyDescent="0.25">
      <c r="A873" t="s">
        <v>561</v>
      </c>
      <c r="B873" t="s">
        <v>1928</v>
      </c>
      <c r="C873" t="s">
        <v>2755</v>
      </c>
      <c r="D873" t="s">
        <v>6408</v>
      </c>
      <c r="E873" t="s">
        <v>11405</v>
      </c>
      <c r="F873" t="s">
        <v>15537</v>
      </c>
    </row>
    <row r="874" spans="1:6" x14ac:dyDescent="0.25">
      <c r="A874" t="s">
        <v>710</v>
      </c>
      <c r="B874" t="s">
        <v>1923</v>
      </c>
      <c r="C874" t="s">
        <v>2756</v>
      </c>
      <c r="D874" t="s">
        <v>6409</v>
      </c>
      <c r="E874" t="s">
        <v>11406</v>
      </c>
      <c r="F874" t="s">
        <v>15532</v>
      </c>
    </row>
    <row r="875" spans="1:6" x14ac:dyDescent="0.25">
      <c r="A875" t="s">
        <v>502</v>
      </c>
      <c r="B875" t="s">
        <v>1930</v>
      </c>
      <c r="C875" t="s">
        <v>2757</v>
      </c>
      <c r="D875" t="s">
        <v>6410</v>
      </c>
      <c r="E875" t="s">
        <v>11407</v>
      </c>
      <c r="F875" t="s">
        <v>15538</v>
      </c>
    </row>
    <row r="876" spans="1:6" x14ac:dyDescent="0.25">
      <c r="A876" t="s">
        <v>711</v>
      </c>
      <c r="B876" t="s">
        <v>1928</v>
      </c>
      <c r="C876" t="s">
        <v>2758</v>
      </c>
      <c r="D876" t="s">
        <v>6411</v>
      </c>
      <c r="E876" t="s">
        <v>11408</v>
      </c>
      <c r="F876" t="s">
        <v>15537</v>
      </c>
    </row>
    <row r="877" spans="1:6" x14ac:dyDescent="0.25">
      <c r="A877" t="s">
        <v>712</v>
      </c>
      <c r="B877" t="s">
        <v>1928</v>
      </c>
      <c r="C877" t="s">
        <v>2759</v>
      </c>
      <c r="D877" t="s">
        <v>6412</v>
      </c>
      <c r="E877" t="s">
        <v>11409</v>
      </c>
      <c r="F877" t="s">
        <v>15537</v>
      </c>
    </row>
    <row r="878" spans="1:6" x14ac:dyDescent="0.25">
      <c r="A878" t="s">
        <v>713</v>
      </c>
      <c r="B878" t="s">
        <v>1928</v>
      </c>
      <c r="C878" t="s">
        <v>2760</v>
      </c>
      <c r="D878" t="s">
        <v>6413</v>
      </c>
      <c r="E878" t="s">
        <v>11410</v>
      </c>
      <c r="F878" t="s">
        <v>15537</v>
      </c>
    </row>
    <row r="879" spans="1:6" x14ac:dyDescent="0.25">
      <c r="A879" t="s">
        <v>714</v>
      </c>
      <c r="B879" t="s">
        <v>1930</v>
      </c>
      <c r="C879" t="s">
        <v>2761</v>
      </c>
      <c r="D879" t="s">
        <v>6414</v>
      </c>
      <c r="E879" t="s">
        <v>11411</v>
      </c>
      <c r="F879" t="s">
        <v>15538</v>
      </c>
    </row>
    <row r="880" spans="1:6" x14ac:dyDescent="0.25">
      <c r="A880" t="s">
        <v>715</v>
      </c>
      <c r="B880" t="s">
        <v>1925</v>
      </c>
      <c r="C880" t="s">
        <v>2762</v>
      </c>
      <c r="D880" t="s">
        <v>6415</v>
      </c>
      <c r="E880" t="s">
        <v>11412</v>
      </c>
      <c r="F880" t="s">
        <v>15534</v>
      </c>
    </row>
    <row r="881" spans="1:6" x14ac:dyDescent="0.25">
      <c r="A881" t="s">
        <v>716</v>
      </c>
      <c r="B881" t="s">
        <v>1930</v>
      </c>
      <c r="C881" t="s">
        <v>2763</v>
      </c>
      <c r="D881" t="s">
        <v>6416</v>
      </c>
      <c r="E881" t="s">
        <v>11413</v>
      </c>
      <c r="F881" t="s">
        <v>15538</v>
      </c>
    </row>
    <row r="882" spans="1:6" x14ac:dyDescent="0.25">
      <c r="A882" t="s">
        <v>657</v>
      </c>
      <c r="B882" t="s">
        <v>1929</v>
      </c>
      <c r="C882" t="s">
        <v>2764</v>
      </c>
      <c r="D882" t="s">
        <v>6417</v>
      </c>
      <c r="E882" t="s">
        <v>11414</v>
      </c>
      <c r="F882" t="s">
        <v>15532</v>
      </c>
    </row>
    <row r="883" spans="1:6" x14ac:dyDescent="0.25">
      <c r="A883" t="s">
        <v>443</v>
      </c>
      <c r="B883" t="s">
        <v>1923</v>
      </c>
      <c r="C883" t="s">
        <v>2765</v>
      </c>
      <c r="D883" t="s">
        <v>6418</v>
      </c>
      <c r="E883" t="s">
        <v>11415</v>
      </c>
      <c r="F883" t="s">
        <v>15532</v>
      </c>
    </row>
    <row r="884" spans="1:6" x14ac:dyDescent="0.25">
      <c r="A884" t="s">
        <v>686</v>
      </c>
      <c r="B884" t="s">
        <v>1927</v>
      </c>
      <c r="C884" t="s">
        <v>2766</v>
      </c>
      <c r="D884" t="s">
        <v>6419</v>
      </c>
      <c r="E884" t="s">
        <v>11416</v>
      </c>
      <c r="F884" t="s">
        <v>15536</v>
      </c>
    </row>
    <row r="885" spans="1:6" x14ac:dyDescent="0.25">
      <c r="A885" t="s">
        <v>684</v>
      </c>
      <c r="B885" t="s">
        <v>1927</v>
      </c>
      <c r="C885" t="s">
        <v>2767</v>
      </c>
      <c r="D885" t="s">
        <v>6420</v>
      </c>
      <c r="E885" t="s">
        <v>11417</v>
      </c>
      <c r="F885" t="s">
        <v>15536</v>
      </c>
    </row>
    <row r="886" spans="1:6" x14ac:dyDescent="0.25">
      <c r="A886" t="s">
        <v>337</v>
      </c>
      <c r="B886" t="s">
        <v>1923</v>
      </c>
      <c r="C886" t="s">
        <v>2768</v>
      </c>
      <c r="D886" t="s">
        <v>6421</v>
      </c>
      <c r="E886" t="s">
        <v>11418</v>
      </c>
      <c r="F886" t="s">
        <v>15532</v>
      </c>
    </row>
    <row r="887" spans="1:6" x14ac:dyDescent="0.25">
      <c r="A887" t="s">
        <v>717</v>
      </c>
      <c r="B887" t="s">
        <v>1923</v>
      </c>
      <c r="C887" t="s">
        <v>2467</v>
      </c>
      <c r="D887" t="s">
        <v>6422</v>
      </c>
      <c r="E887" t="s">
        <v>11419</v>
      </c>
      <c r="F887" t="s">
        <v>15532</v>
      </c>
    </row>
    <row r="888" spans="1:6" x14ac:dyDescent="0.25">
      <c r="A888" t="s">
        <v>718</v>
      </c>
      <c r="B888" t="s">
        <v>1930</v>
      </c>
      <c r="C888" t="s">
        <v>2769</v>
      </c>
      <c r="D888" t="s">
        <v>6423</v>
      </c>
      <c r="E888" t="s">
        <v>11420</v>
      </c>
      <c r="F888" t="s">
        <v>15538</v>
      </c>
    </row>
    <row r="889" spans="1:6" x14ac:dyDescent="0.25">
      <c r="A889" t="s">
        <v>719</v>
      </c>
      <c r="B889" t="s">
        <v>1923</v>
      </c>
      <c r="C889" t="s">
        <v>2770</v>
      </c>
      <c r="D889" t="s">
        <v>6424</v>
      </c>
      <c r="E889" t="s">
        <v>11421</v>
      </c>
      <c r="F889" t="s">
        <v>15532</v>
      </c>
    </row>
    <row r="890" spans="1:6" x14ac:dyDescent="0.25">
      <c r="A890" t="s">
        <v>444</v>
      </c>
      <c r="B890" t="s">
        <v>1924</v>
      </c>
      <c r="C890" t="s">
        <v>2771</v>
      </c>
      <c r="D890" t="s">
        <v>6425</v>
      </c>
      <c r="E890" t="s">
        <v>11422</v>
      </c>
      <c r="F890" t="s">
        <v>15533</v>
      </c>
    </row>
    <row r="891" spans="1:6" x14ac:dyDescent="0.25">
      <c r="A891" t="s">
        <v>720</v>
      </c>
      <c r="B891" t="s">
        <v>1926</v>
      </c>
      <c r="C891" t="s">
        <v>2772</v>
      </c>
      <c r="D891" t="s">
        <v>6426</v>
      </c>
      <c r="E891" t="s">
        <v>11423</v>
      </c>
      <c r="F891" t="s">
        <v>15535</v>
      </c>
    </row>
    <row r="892" spans="1:6" x14ac:dyDescent="0.25">
      <c r="A892" t="s">
        <v>721</v>
      </c>
      <c r="B892" t="s">
        <v>1923</v>
      </c>
      <c r="C892" t="s">
        <v>2378</v>
      </c>
      <c r="D892" t="s">
        <v>6427</v>
      </c>
      <c r="E892" t="s">
        <v>11424</v>
      </c>
      <c r="F892" t="s">
        <v>15532</v>
      </c>
    </row>
    <row r="893" spans="1:6" x14ac:dyDescent="0.25">
      <c r="A893" t="s">
        <v>722</v>
      </c>
      <c r="B893" t="s">
        <v>1926</v>
      </c>
      <c r="C893" t="s">
        <v>2773</v>
      </c>
      <c r="D893" t="s">
        <v>6428</v>
      </c>
      <c r="E893" t="s">
        <v>11425</v>
      </c>
      <c r="F893" t="s">
        <v>15535</v>
      </c>
    </row>
    <row r="894" spans="1:6" x14ac:dyDescent="0.25">
      <c r="A894" t="s">
        <v>723</v>
      </c>
      <c r="B894" t="s">
        <v>1924</v>
      </c>
      <c r="C894" t="s">
        <v>2774</v>
      </c>
      <c r="D894" t="s">
        <v>6429</v>
      </c>
      <c r="E894" t="s">
        <v>11426</v>
      </c>
      <c r="F894" t="s">
        <v>15533</v>
      </c>
    </row>
    <row r="895" spans="1:6" x14ac:dyDescent="0.25">
      <c r="A895" t="s">
        <v>566</v>
      </c>
      <c r="B895" t="s">
        <v>1923</v>
      </c>
      <c r="C895" t="s">
        <v>2775</v>
      </c>
      <c r="D895" t="s">
        <v>6430</v>
      </c>
      <c r="E895" t="s">
        <v>11427</v>
      </c>
      <c r="F895" t="s">
        <v>15532</v>
      </c>
    </row>
    <row r="896" spans="1:6" x14ac:dyDescent="0.25">
      <c r="A896" t="s">
        <v>12</v>
      </c>
      <c r="B896" t="s">
        <v>1923</v>
      </c>
      <c r="C896" t="s">
        <v>2776</v>
      </c>
      <c r="D896" t="s">
        <v>6431</v>
      </c>
      <c r="E896" t="s">
        <v>11428</v>
      </c>
      <c r="F896" t="s">
        <v>15532</v>
      </c>
    </row>
    <row r="897" spans="1:6" x14ac:dyDescent="0.25">
      <c r="A897" t="s">
        <v>724</v>
      </c>
      <c r="B897" t="s">
        <v>1926</v>
      </c>
      <c r="C897" t="s">
        <v>2777</v>
      </c>
      <c r="D897" t="s">
        <v>6432</v>
      </c>
      <c r="E897" t="s">
        <v>11429</v>
      </c>
      <c r="F897" t="s">
        <v>15535</v>
      </c>
    </row>
    <row r="898" spans="1:6" x14ac:dyDescent="0.25">
      <c r="A898" t="s">
        <v>725</v>
      </c>
      <c r="B898" t="s">
        <v>1927</v>
      </c>
      <c r="C898" t="s">
        <v>2778</v>
      </c>
      <c r="D898" t="s">
        <v>6433</v>
      </c>
      <c r="E898" t="s">
        <v>11430</v>
      </c>
      <c r="F898" t="s">
        <v>15536</v>
      </c>
    </row>
    <row r="899" spans="1:6" x14ac:dyDescent="0.25">
      <c r="A899" t="s">
        <v>387</v>
      </c>
      <c r="B899" t="s">
        <v>1929</v>
      </c>
      <c r="C899" t="s">
        <v>2779</v>
      </c>
      <c r="D899" t="s">
        <v>6434</v>
      </c>
      <c r="E899" t="s">
        <v>11431</v>
      </c>
      <c r="F899" t="s">
        <v>15532</v>
      </c>
    </row>
    <row r="900" spans="1:6" x14ac:dyDescent="0.25">
      <c r="A900" t="s">
        <v>726</v>
      </c>
      <c r="B900" t="s">
        <v>1926</v>
      </c>
      <c r="C900" t="s">
        <v>2780</v>
      </c>
      <c r="D900" t="s">
        <v>6435</v>
      </c>
      <c r="E900" t="s">
        <v>11432</v>
      </c>
      <c r="F900" t="s">
        <v>15535</v>
      </c>
    </row>
    <row r="901" spans="1:6" x14ac:dyDescent="0.25">
      <c r="A901" t="s">
        <v>727</v>
      </c>
      <c r="B901" t="s">
        <v>1924</v>
      </c>
      <c r="C901" t="s">
        <v>2781</v>
      </c>
      <c r="D901" t="s">
        <v>6436</v>
      </c>
      <c r="E901" t="s">
        <v>11433</v>
      </c>
      <c r="F901" t="s">
        <v>15533</v>
      </c>
    </row>
    <row r="902" spans="1:6" x14ac:dyDescent="0.25">
      <c r="A902" t="s">
        <v>728</v>
      </c>
      <c r="B902" t="s">
        <v>1925</v>
      </c>
      <c r="C902" t="s">
        <v>2782</v>
      </c>
      <c r="D902" t="s">
        <v>6437</v>
      </c>
      <c r="E902" t="s">
        <v>11434</v>
      </c>
      <c r="F902" t="s">
        <v>15534</v>
      </c>
    </row>
    <row r="903" spans="1:6" x14ac:dyDescent="0.25">
      <c r="A903" t="s">
        <v>602</v>
      </c>
      <c r="B903" t="s">
        <v>1928</v>
      </c>
      <c r="C903" t="s">
        <v>2783</v>
      </c>
      <c r="D903" t="s">
        <v>6438</v>
      </c>
      <c r="E903" t="s">
        <v>11435</v>
      </c>
      <c r="F903" t="s">
        <v>15537</v>
      </c>
    </row>
    <row r="904" spans="1:6" x14ac:dyDescent="0.25">
      <c r="A904" t="s">
        <v>335</v>
      </c>
      <c r="B904" t="s">
        <v>1930</v>
      </c>
      <c r="C904" t="s">
        <v>2784</v>
      </c>
      <c r="D904" t="s">
        <v>6439</v>
      </c>
      <c r="E904" t="s">
        <v>11436</v>
      </c>
      <c r="F904" t="s">
        <v>15538</v>
      </c>
    </row>
    <row r="905" spans="1:6" x14ac:dyDescent="0.25">
      <c r="A905" t="s">
        <v>360</v>
      </c>
      <c r="B905" t="s">
        <v>1928</v>
      </c>
      <c r="C905" t="s">
        <v>2785</v>
      </c>
      <c r="D905" t="s">
        <v>6440</v>
      </c>
      <c r="E905" t="s">
        <v>11437</v>
      </c>
      <c r="F905" t="s">
        <v>15537</v>
      </c>
    </row>
    <row r="906" spans="1:6" x14ac:dyDescent="0.25">
      <c r="A906" t="s">
        <v>729</v>
      </c>
      <c r="B906" t="s">
        <v>1928</v>
      </c>
      <c r="C906" t="s">
        <v>2786</v>
      </c>
      <c r="D906" t="s">
        <v>6441</v>
      </c>
      <c r="E906" t="s">
        <v>11438</v>
      </c>
      <c r="F906" t="s">
        <v>15537</v>
      </c>
    </row>
    <row r="907" spans="1:6" x14ac:dyDescent="0.25">
      <c r="A907" t="s">
        <v>730</v>
      </c>
      <c r="B907" t="s">
        <v>1928</v>
      </c>
      <c r="C907" t="s">
        <v>2787</v>
      </c>
      <c r="D907" t="s">
        <v>6442</v>
      </c>
      <c r="E907" t="s">
        <v>11439</v>
      </c>
      <c r="F907" t="s">
        <v>15537</v>
      </c>
    </row>
    <row r="908" spans="1:6" x14ac:dyDescent="0.25">
      <c r="A908" t="s">
        <v>281</v>
      </c>
      <c r="B908" t="s">
        <v>1930</v>
      </c>
      <c r="C908" t="s">
        <v>2788</v>
      </c>
      <c r="D908" t="s">
        <v>6443</v>
      </c>
      <c r="E908" t="s">
        <v>11440</v>
      </c>
      <c r="F908" t="s">
        <v>15538</v>
      </c>
    </row>
    <row r="909" spans="1:6" x14ac:dyDescent="0.25">
      <c r="A909" t="s">
        <v>731</v>
      </c>
      <c r="B909" t="s">
        <v>1928</v>
      </c>
      <c r="C909" t="s">
        <v>2789</v>
      </c>
      <c r="D909" t="s">
        <v>6444</v>
      </c>
      <c r="E909" t="s">
        <v>11441</v>
      </c>
      <c r="F909" t="s">
        <v>15537</v>
      </c>
    </row>
    <row r="910" spans="1:6" x14ac:dyDescent="0.25">
      <c r="A910" t="s">
        <v>732</v>
      </c>
      <c r="B910" t="s">
        <v>1924</v>
      </c>
      <c r="C910" t="s">
        <v>2790</v>
      </c>
      <c r="D910" t="s">
        <v>6445</v>
      </c>
      <c r="E910" t="s">
        <v>11442</v>
      </c>
      <c r="F910" t="s">
        <v>15533</v>
      </c>
    </row>
    <row r="911" spans="1:6" x14ac:dyDescent="0.25">
      <c r="A911" t="s">
        <v>733</v>
      </c>
      <c r="B911" t="s">
        <v>1925</v>
      </c>
      <c r="C911" t="s">
        <v>2791</v>
      </c>
      <c r="D911" t="s">
        <v>6446</v>
      </c>
      <c r="E911" t="s">
        <v>11443</v>
      </c>
      <c r="F911" t="s">
        <v>15534</v>
      </c>
    </row>
    <row r="912" spans="1:6" x14ac:dyDescent="0.25">
      <c r="A912" t="s">
        <v>734</v>
      </c>
      <c r="B912" t="s">
        <v>1927</v>
      </c>
      <c r="C912" t="s">
        <v>2792</v>
      </c>
      <c r="D912" t="s">
        <v>6447</v>
      </c>
      <c r="E912" t="s">
        <v>11444</v>
      </c>
      <c r="F912" t="s">
        <v>15536</v>
      </c>
    </row>
    <row r="913" spans="1:6" x14ac:dyDescent="0.25">
      <c r="A913" t="s">
        <v>735</v>
      </c>
      <c r="B913" t="s">
        <v>1929</v>
      </c>
      <c r="C913" t="s">
        <v>2793</v>
      </c>
      <c r="D913" t="s">
        <v>6448</v>
      </c>
      <c r="E913" t="s">
        <v>11445</v>
      </c>
      <c r="F913" t="s">
        <v>15532</v>
      </c>
    </row>
    <row r="914" spans="1:6" x14ac:dyDescent="0.25">
      <c r="A914" t="s">
        <v>736</v>
      </c>
      <c r="B914" t="s">
        <v>1925</v>
      </c>
      <c r="C914" t="s">
        <v>2794</v>
      </c>
      <c r="D914" t="s">
        <v>6449</v>
      </c>
      <c r="E914" t="s">
        <v>11446</v>
      </c>
      <c r="F914" t="s">
        <v>15534</v>
      </c>
    </row>
    <row r="915" spans="1:6" x14ac:dyDescent="0.25">
      <c r="A915" t="s">
        <v>737</v>
      </c>
      <c r="B915" t="s">
        <v>1928</v>
      </c>
      <c r="C915" t="s">
        <v>2795</v>
      </c>
      <c r="D915" t="s">
        <v>6450</v>
      </c>
      <c r="E915" t="s">
        <v>11447</v>
      </c>
      <c r="F915" t="s">
        <v>15537</v>
      </c>
    </row>
    <row r="916" spans="1:6" x14ac:dyDescent="0.25">
      <c r="A916" t="s">
        <v>107</v>
      </c>
      <c r="B916" t="s">
        <v>1928</v>
      </c>
      <c r="C916" t="s">
        <v>2796</v>
      </c>
      <c r="D916" t="s">
        <v>6451</v>
      </c>
      <c r="E916" t="s">
        <v>11448</v>
      </c>
      <c r="F916" t="s">
        <v>15537</v>
      </c>
    </row>
    <row r="917" spans="1:6" x14ac:dyDescent="0.25">
      <c r="A917" t="s">
        <v>221</v>
      </c>
      <c r="B917" t="s">
        <v>1929</v>
      </c>
      <c r="C917" t="s">
        <v>2653</v>
      </c>
      <c r="D917" t="s">
        <v>6452</v>
      </c>
      <c r="E917" t="s">
        <v>11449</v>
      </c>
      <c r="F917" t="s">
        <v>15532</v>
      </c>
    </row>
    <row r="918" spans="1:6" x14ac:dyDescent="0.25">
      <c r="A918" t="s">
        <v>738</v>
      </c>
      <c r="B918" t="s">
        <v>1930</v>
      </c>
      <c r="C918" t="s">
        <v>2797</v>
      </c>
      <c r="D918" t="s">
        <v>6453</v>
      </c>
      <c r="E918" t="s">
        <v>11450</v>
      </c>
      <c r="F918" t="s">
        <v>15538</v>
      </c>
    </row>
    <row r="919" spans="1:6" x14ac:dyDescent="0.25">
      <c r="A919" t="s">
        <v>739</v>
      </c>
      <c r="B919" t="s">
        <v>1925</v>
      </c>
      <c r="C919" t="s">
        <v>2798</v>
      </c>
      <c r="D919" t="s">
        <v>6454</v>
      </c>
      <c r="E919" t="s">
        <v>11451</v>
      </c>
      <c r="F919" t="s">
        <v>15534</v>
      </c>
    </row>
    <row r="920" spans="1:6" x14ac:dyDescent="0.25">
      <c r="A920" t="s">
        <v>683</v>
      </c>
      <c r="B920" t="s">
        <v>1930</v>
      </c>
      <c r="C920" t="s">
        <v>2799</v>
      </c>
      <c r="D920" t="s">
        <v>6455</v>
      </c>
      <c r="E920" t="s">
        <v>11452</v>
      </c>
      <c r="F920" t="s">
        <v>15538</v>
      </c>
    </row>
    <row r="921" spans="1:6" x14ac:dyDescent="0.25">
      <c r="A921" t="s">
        <v>218</v>
      </c>
      <c r="B921" t="s">
        <v>1930</v>
      </c>
      <c r="C921" t="s">
        <v>2800</v>
      </c>
      <c r="D921" t="s">
        <v>6456</v>
      </c>
      <c r="E921" t="s">
        <v>11453</v>
      </c>
      <c r="F921" t="s">
        <v>15538</v>
      </c>
    </row>
    <row r="922" spans="1:6" x14ac:dyDescent="0.25">
      <c r="A922" t="s">
        <v>740</v>
      </c>
      <c r="B922" t="s">
        <v>1923</v>
      </c>
      <c r="C922" t="s">
        <v>2801</v>
      </c>
      <c r="D922" t="s">
        <v>6457</v>
      </c>
      <c r="E922" t="s">
        <v>11454</v>
      </c>
      <c r="F922" t="s">
        <v>15532</v>
      </c>
    </row>
    <row r="923" spans="1:6" x14ac:dyDescent="0.25">
      <c r="A923" t="s">
        <v>429</v>
      </c>
      <c r="B923" t="s">
        <v>1923</v>
      </c>
      <c r="C923" t="s">
        <v>2802</v>
      </c>
      <c r="D923" t="s">
        <v>6458</v>
      </c>
      <c r="E923" t="s">
        <v>11455</v>
      </c>
      <c r="F923" t="s">
        <v>15532</v>
      </c>
    </row>
    <row r="924" spans="1:6" x14ac:dyDescent="0.25">
      <c r="A924" t="s">
        <v>63</v>
      </c>
      <c r="B924" t="s">
        <v>1925</v>
      </c>
      <c r="C924" t="s">
        <v>2803</v>
      </c>
      <c r="D924" t="s">
        <v>6459</v>
      </c>
      <c r="E924" t="s">
        <v>11456</v>
      </c>
      <c r="F924" t="s">
        <v>15534</v>
      </c>
    </row>
    <row r="925" spans="1:6" x14ac:dyDescent="0.25">
      <c r="A925" t="s">
        <v>741</v>
      </c>
      <c r="B925" t="s">
        <v>1925</v>
      </c>
      <c r="C925" t="s">
        <v>2804</v>
      </c>
      <c r="D925" t="s">
        <v>6460</v>
      </c>
      <c r="E925" t="s">
        <v>11457</v>
      </c>
      <c r="F925" t="s">
        <v>15534</v>
      </c>
    </row>
    <row r="926" spans="1:6" x14ac:dyDescent="0.25">
      <c r="A926" t="s">
        <v>494</v>
      </c>
      <c r="B926" t="s">
        <v>1926</v>
      </c>
      <c r="C926" t="s">
        <v>2805</v>
      </c>
      <c r="D926" t="s">
        <v>6461</v>
      </c>
      <c r="E926" t="s">
        <v>11458</v>
      </c>
      <c r="F926" t="s">
        <v>15535</v>
      </c>
    </row>
    <row r="927" spans="1:6" x14ac:dyDescent="0.25">
      <c r="A927" t="s">
        <v>18</v>
      </c>
      <c r="B927" t="s">
        <v>1925</v>
      </c>
      <c r="C927" t="s">
        <v>2806</v>
      </c>
      <c r="D927" t="s">
        <v>6462</v>
      </c>
      <c r="E927" t="s">
        <v>11459</v>
      </c>
      <c r="F927" t="s">
        <v>15534</v>
      </c>
    </row>
    <row r="928" spans="1:6" x14ac:dyDescent="0.25">
      <c r="A928" t="s">
        <v>742</v>
      </c>
      <c r="B928" t="s">
        <v>1924</v>
      </c>
      <c r="C928" t="s">
        <v>2807</v>
      </c>
      <c r="D928" t="s">
        <v>6463</v>
      </c>
      <c r="E928" t="s">
        <v>11460</v>
      </c>
      <c r="F928" t="s">
        <v>15533</v>
      </c>
    </row>
    <row r="929" spans="1:6" x14ac:dyDescent="0.25">
      <c r="A929" t="s">
        <v>743</v>
      </c>
      <c r="B929" t="s">
        <v>1927</v>
      </c>
      <c r="C929" t="s">
        <v>2808</v>
      </c>
      <c r="D929" t="s">
        <v>6464</v>
      </c>
      <c r="E929" t="s">
        <v>11461</v>
      </c>
      <c r="F929" t="s">
        <v>15536</v>
      </c>
    </row>
    <row r="930" spans="1:6" x14ac:dyDescent="0.25">
      <c r="A930" t="s">
        <v>744</v>
      </c>
      <c r="B930" t="s">
        <v>1928</v>
      </c>
      <c r="C930" t="s">
        <v>2809</v>
      </c>
      <c r="D930" t="s">
        <v>6465</v>
      </c>
      <c r="E930" t="s">
        <v>11462</v>
      </c>
      <c r="F930" t="s">
        <v>15537</v>
      </c>
    </row>
    <row r="931" spans="1:6" x14ac:dyDescent="0.25">
      <c r="A931" t="s">
        <v>351</v>
      </c>
      <c r="B931" t="s">
        <v>1927</v>
      </c>
      <c r="C931" t="s">
        <v>2713</v>
      </c>
      <c r="D931" t="s">
        <v>6466</v>
      </c>
      <c r="E931" t="s">
        <v>11463</v>
      </c>
      <c r="F931" t="s">
        <v>15536</v>
      </c>
    </row>
    <row r="932" spans="1:6" x14ac:dyDescent="0.25">
      <c r="A932" t="s">
        <v>745</v>
      </c>
      <c r="B932" t="s">
        <v>1925</v>
      </c>
      <c r="C932" t="s">
        <v>2810</v>
      </c>
      <c r="D932" t="s">
        <v>6467</v>
      </c>
      <c r="E932" t="s">
        <v>11464</v>
      </c>
      <c r="F932" t="s">
        <v>15534</v>
      </c>
    </row>
    <row r="933" spans="1:6" x14ac:dyDescent="0.25">
      <c r="A933" t="s">
        <v>746</v>
      </c>
      <c r="B933" t="s">
        <v>1926</v>
      </c>
      <c r="C933" t="s">
        <v>2811</v>
      </c>
      <c r="D933" t="s">
        <v>6468</v>
      </c>
      <c r="E933" t="s">
        <v>11465</v>
      </c>
      <c r="F933" t="s">
        <v>15535</v>
      </c>
    </row>
    <row r="934" spans="1:6" x14ac:dyDescent="0.25">
      <c r="A934" t="s">
        <v>747</v>
      </c>
      <c r="B934" t="s">
        <v>1927</v>
      </c>
      <c r="C934" t="s">
        <v>2812</v>
      </c>
      <c r="D934" t="s">
        <v>6469</v>
      </c>
      <c r="E934" t="s">
        <v>11466</v>
      </c>
      <c r="F934" t="s">
        <v>15536</v>
      </c>
    </row>
    <row r="935" spans="1:6" x14ac:dyDescent="0.25">
      <c r="A935" t="s">
        <v>42</v>
      </c>
      <c r="B935" t="s">
        <v>1923</v>
      </c>
      <c r="C935" t="s">
        <v>2813</v>
      </c>
      <c r="D935" t="s">
        <v>6470</v>
      </c>
      <c r="E935" t="s">
        <v>11467</v>
      </c>
      <c r="F935" t="s">
        <v>15532</v>
      </c>
    </row>
    <row r="936" spans="1:6" x14ac:dyDescent="0.25">
      <c r="A936" t="s">
        <v>748</v>
      </c>
      <c r="B936" t="s">
        <v>1929</v>
      </c>
      <c r="C936" t="s">
        <v>2814</v>
      </c>
      <c r="D936" t="s">
        <v>6471</v>
      </c>
      <c r="E936" t="s">
        <v>11468</v>
      </c>
      <c r="F936" t="s">
        <v>15532</v>
      </c>
    </row>
    <row r="937" spans="1:6" x14ac:dyDescent="0.25">
      <c r="A937" t="s">
        <v>749</v>
      </c>
      <c r="B937" t="s">
        <v>1929</v>
      </c>
      <c r="C937" t="s">
        <v>2815</v>
      </c>
      <c r="D937" t="s">
        <v>6472</v>
      </c>
      <c r="E937" t="s">
        <v>11469</v>
      </c>
      <c r="F937" t="s">
        <v>15532</v>
      </c>
    </row>
    <row r="938" spans="1:6" x14ac:dyDescent="0.25">
      <c r="A938" t="s">
        <v>750</v>
      </c>
      <c r="B938" t="s">
        <v>1925</v>
      </c>
      <c r="C938" t="s">
        <v>2816</v>
      </c>
      <c r="D938" t="s">
        <v>6473</v>
      </c>
      <c r="E938" t="s">
        <v>11470</v>
      </c>
      <c r="F938" t="s">
        <v>15534</v>
      </c>
    </row>
    <row r="939" spans="1:6" x14ac:dyDescent="0.25">
      <c r="A939" t="s">
        <v>751</v>
      </c>
      <c r="B939" t="s">
        <v>1927</v>
      </c>
      <c r="C939" t="s">
        <v>2817</v>
      </c>
      <c r="D939" t="s">
        <v>6474</v>
      </c>
      <c r="E939" t="s">
        <v>11471</v>
      </c>
      <c r="F939" t="s">
        <v>15536</v>
      </c>
    </row>
    <row r="940" spans="1:6" x14ac:dyDescent="0.25">
      <c r="A940" t="s">
        <v>752</v>
      </c>
      <c r="B940" t="s">
        <v>1928</v>
      </c>
      <c r="C940" t="s">
        <v>2818</v>
      </c>
      <c r="D940" t="s">
        <v>6475</v>
      </c>
      <c r="E940" t="s">
        <v>11472</v>
      </c>
      <c r="F940" t="s">
        <v>15537</v>
      </c>
    </row>
    <row r="941" spans="1:6" x14ac:dyDescent="0.25">
      <c r="A941" t="s">
        <v>753</v>
      </c>
      <c r="B941" t="s">
        <v>1923</v>
      </c>
      <c r="C941" t="s">
        <v>2819</v>
      </c>
      <c r="D941" t="s">
        <v>6476</v>
      </c>
      <c r="E941" t="s">
        <v>11473</v>
      </c>
      <c r="F941" t="s">
        <v>15532</v>
      </c>
    </row>
    <row r="942" spans="1:6" x14ac:dyDescent="0.25">
      <c r="A942" t="s">
        <v>254</v>
      </c>
      <c r="B942" t="s">
        <v>1929</v>
      </c>
      <c r="C942" t="s">
        <v>2820</v>
      </c>
      <c r="D942" t="s">
        <v>6477</v>
      </c>
      <c r="E942" t="s">
        <v>11474</v>
      </c>
      <c r="F942" t="s">
        <v>15532</v>
      </c>
    </row>
    <row r="943" spans="1:6" x14ac:dyDescent="0.25">
      <c r="A943" t="s">
        <v>754</v>
      </c>
      <c r="B943" t="s">
        <v>1928</v>
      </c>
      <c r="C943" t="s">
        <v>2821</v>
      </c>
      <c r="D943" t="s">
        <v>6478</v>
      </c>
      <c r="E943" t="s">
        <v>11475</v>
      </c>
      <c r="F943" t="s">
        <v>15537</v>
      </c>
    </row>
    <row r="944" spans="1:6" x14ac:dyDescent="0.25">
      <c r="A944" t="s">
        <v>755</v>
      </c>
      <c r="B944" t="s">
        <v>1926</v>
      </c>
      <c r="C944" t="s">
        <v>2822</v>
      </c>
      <c r="D944" t="s">
        <v>6479</v>
      </c>
      <c r="E944" t="s">
        <v>11476</v>
      </c>
      <c r="F944" t="s">
        <v>15535</v>
      </c>
    </row>
    <row r="945" spans="1:6" x14ac:dyDescent="0.25">
      <c r="A945" t="s">
        <v>15</v>
      </c>
      <c r="B945" t="s">
        <v>1925</v>
      </c>
      <c r="C945" t="s">
        <v>2823</v>
      </c>
      <c r="D945" t="s">
        <v>6480</v>
      </c>
      <c r="E945" t="s">
        <v>11477</v>
      </c>
      <c r="F945" t="s">
        <v>15534</v>
      </c>
    </row>
    <row r="946" spans="1:6" x14ac:dyDescent="0.25">
      <c r="A946" t="s">
        <v>756</v>
      </c>
      <c r="B946" t="s">
        <v>1929</v>
      </c>
      <c r="C946" t="s">
        <v>2824</v>
      </c>
      <c r="D946" t="s">
        <v>6481</v>
      </c>
      <c r="E946" t="s">
        <v>11478</v>
      </c>
      <c r="F946" t="s">
        <v>15532</v>
      </c>
    </row>
    <row r="947" spans="1:6" x14ac:dyDescent="0.25">
      <c r="A947" t="s">
        <v>757</v>
      </c>
      <c r="B947" t="s">
        <v>1923</v>
      </c>
      <c r="C947" t="s">
        <v>2825</v>
      </c>
      <c r="D947" t="s">
        <v>6482</v>
      </c>
      <c r="E947" t="s">
        <v>11479</v>
      </c>
      <c r="F947" t="s">
        <v>15532</v>
      </c>
    </row>
    <row r="948" spans="1:6" x14ac:dyDescent="0.25">
      <c r="A948" t="s">
        <v>707</v>
      </c>
      <c r="B948" t="s">
        <v>1929</v>
      </c>
      <c r="C948" t="s">
        <v>2826</v>
      </c>
      <c r="D948" t="s">
        <v>6483</v>
      </c>
      <c r="E948" t="s">
        <v>11480</v>
      </c>
      <c r="F948" t="s">
        <v>15532</v>
      </c>
    </row>
    <row r="949" spans="1:6" x14ac:dyDescent="0.25">
      <c r="A949" t="s">
        <v>758</v>
      </c>
      <c r="B949" t="s">
        <v>1923</v>
      </c>
      <c r="C949" t="s">
        <v>2327</v>
      </c>
      <c r="D949" t="s">
        <v>6484</v>
      </c>
      <c r="E949" t="s">
        <v>11481</v>
      </c>
      <c r="F949" t="s">
        <v>15532</v>
      </c>
    </row>
    <row r="950" spans="1:6" x14ac:dyDescent="0.25">
      <c r="A950" t="s">
        <v>759</v>
      </c>
      <c r="B950" t="s">
        <v>1929</v>
      </c>
      <c r="C950" t="s">
        <v>2827</v>
      </c>
      <c r="D950" t="s">
        <v>6485</v>
      </c>
      <c r="E950" t="s">
        <v>11482</v>
      </c>
      <c r="F950" t="s">
        <v>15532</v>
      </c>
    </row>
    <row r="951" spans="1:6" x14ac:dyDescent="0.25">
      <c r="A951" t="s">
        <v>760</v>
      </c>
      <c r="B951" t="s">
        <v>1925</v>
      </c>
      <c r="C951" t="s">
        <v>2712</v>
      </c>
      <c r="D951" t="s">
        <v>6486</v>
      </c>
      <c r="E951" t="s">
        <v>11483</v>
      </c>
      <c r="F951" t="s">
        <v>15534</v>
      </c>
    </row>
    <row r="952" spans="1:6" x14ac:dyDescent="0.25">
      <c r="A952" t="s">
        <v>761</v>
      </c>
      <c r="B952" t="s">
        <v>1924</v>
      </c>
      <c r="C952" t="s">
        <v>2828</v>
      </c>
      <c r="D952" t="s">
        <v>6487</v>
      </c>
      <c r="E952" t="s">
        <v>11484</v>
      </c>
      <c r="F952" t="s">
        <v>15533</v>
      </c>
    </row>
    <row r="953" spans="1:6" x14ac:dyDescent="0.25">
      <c r="A953" t="s">
        <v>725</v>
      </c>
      <c r="B953" t="s">
        <v>1925</v>
      </c>
      <c r="C953" t="s">
        <v>2829</v>
      </c>
      <c r="D953" t="s">
        <v>6488</v>
      </c>
      <c r="E953" t="s">
        <v>11485</v>
      </c>
      <c r="F953" t="s">
        <v>15534</v>
      </c>
    </row>
    <row r="954" spans="1:6" x14ac:dyDescent="0.25">
      <c r="A954" t="s">
        <v>762</v>
      </c>
      <c r="B954" t="s">
        <v>1925</v>
      </c>
      <c r="C954" t="s">
        <v>2830</v>
      </c>
      <c r="D954" t="s">
        <v>6489</v>
      </c>
      <c r="E954" t="s">
        <v>11486</v>
      </c>
      <c r="F954" t="s">
        <v>15534</v>
      </c>
    </row>
    <row r="955" spans="1:6" x14ac:dyDescent="0.25">
      <c r="A955" t="s">
        <v>763</v>
      </c>
      <c r="B955" t="s">
        <v>1926</v>
      </c>
      <c r="C955" t="s">
        <v>2199</v>
      </c>
      <c r="D955" t="s">
        <v>6490</v>
      </c>
      <c r="E955" t="s">
        <v>11487</v>
      </c>
      <c r="F955" t="s">
        <v>15535</v>
      </c>
    </row>
    <row r="956" spans="1:6" x14ac:dyDescent="0.25">
      <c r="A956" t="s">
        <v>764</v>
      </c>
      <c r="B956" t="s">
        <v>1929</v>
      </c>
      <c r="C956" t="s">
        <v>2831</v>
      </c>
      <c r="D956" t="s">
        <v>6491</v>
      </c>
      <c r="E956" t="s">
        <v>11488</v>
      </c>
      <c r="F956" t="s">
        <v>15532</v>
      </c>
    </row>
    <row r="957" spans="1:6" x14ac:dyDescent="0.25">
      <c r="A957" t="s">
        <v>765</v>
      </c>
      <c r="B957" t="s">
        <v>1923</v>
      </c>
      <c r="C957" t="s">
        <v>2832</v>
      </c>
      <c r="D957" t="s">
        <v>6492</v>
      </c>
      <c r="E957" t="s">
        <v>11489</v>
      </c>
      <c r="F957" t="s">
        <v>15532</v>
      </c>
    </row>
    <row r="958" spans="1:6" x14ac:dyDescent="0.25">
      <c r="A958" t="s">
        <v>318</v>
      </c>
      <c r="B958" t="s">
        <v>1930</v>
      </c>
      <c r="C958" t="s">
        <v>2833</v>
      </c>
      <c r="D958" t="s">
        <v>6493</v>
      </c>
      <c r="E958" t="s">
        <v>11490</v>
      </c>
      <c r="F958" t="s">
        <v>15538</v>
      </c>
    </row>
    <row r="959" spans="1:6" x14ac:dyDescent="0.25">
      <c r="A959" t="s">
        <v>766</v>
      </c>
      <c r="B959" t="s">
        <v>1930</v>
      </c>
      <c r="C959" t="s">
        <v>2834</v>
      </c>
      <c r="D959" t="s">
        <v>6494</v>
      </c>
      <c r="E959" t="s">
        <v>11491</v>
      </c>
      <c r="F959" t="s">
        <v>15538</v>
      </c>
    </row>
    <row r="960" spans="1:6" x14ac:dyDescent="0.25">
      <c r="A960" t="s">
        <v>767</v>
      </c>
      <c r="B960" t="s">
        <v>1929</v>
      </c>
      <c r="C960" t="s">
        <v>2439</v>
      </c>
      <c r="D960" t="s">
        <v>6495</v>
      </c>
      <c r="E960" t="s">
        <v>11492</v>
      </c>
      <c r="F960" t="s">
        <v>15532</v>
      </c>
    </row>
    <row r="961" spans="1:6" x14ac:dyDescent="0.25">
      <c r="A961" t="s">
        <v>768</v>
      </c>
      <c r="B961" t="s">
        <v>1929</v>
      </c>
      <c r="C961" t="s">
        <v>2835</v>
      </c>
      <c r="D961" t="s">
        <v>6496</v>
      </c>
      <c r="E961" t="s">
        <v>11493</v>
      </c>
      <c r="F961" t="s">
        <v>15532</v>
      </c>
    </row>
    <row r="962" spans="1:6" x14ac:dyDescent="0.25">
      <c r="A962" t="s">
        <v>769</v>
      </c>
      <c r="B962" t="s">
        <v>1923</v>
      </c>
      <c r="C962" t="s">
        <v>2836</v>
      </c>
      <c r="D962" t="s">
        <v>6497</v>
      </c>
      <c r="E962" t="s">
        <v>11494</v>
      </c>
      <c r="F962" t="s">
        <v>15532</v>
      </c>
    </row>
    <row r="963" spans="1:6" x14ac:dyDescent="0.25">
      <c r="A963" t="s">
        <v>770</v>
      </c>
      <c r="B963" t="s">
        <v>1923</v>
      </c>
      <c r="C963" t="s">
        <v>2837</v>
      </c>
      <c r="D963" t="s">
        <v>6498</v>
      </c>
      <c r="E963" t="s">
        <v>11495</v>
      </c>
      <c r="F963" t="s">
        <v>15532</v>
      </c>
    </row>
    <row r="964" spans="1:6" x14ac:dyDescent="0.25">
      <c r="A964" t="s">
        <v>771</v>
      </c>
      <c r="B964" t="s">
        <v>1923</v>
      </c>
      <c r="C964" t="s">
        <v>2838</v>
      </c>
      <c r="D964" t="s">
        <v>6499</v>
      </c>
      <c r="E964" t="s">
        <v>11496</v>
      </c>
      <c r="F964" t="s">
        <v>15532</v>
      </c>
    </row>
    <row r="965" spans="1:6" x14ac:dyDescent="0.25">
      <c r="A965" t="s">
        <v>772</v>
      </c>
      <c r="B965" t="s">
        <v>1928</v>
      </c>
      <c r="C965" t="s">
        <v>2839</v>
      </c>
      <c r="D965" t="s">
        <v>6500</v>
      </c>
      <c r="E965" t="s">
        <v>11497</v>
      </c>
      <c r="F965" t="s">
        <v>15537</v>
      </c>
    </row>
    <row r="966" spans="1:6" x14ac:dyDescent="0.25">
      <c r="A966" t="s">
        <v>773</v>
      </c>
      <c r="B966" t="s">
        <v>1924</v>
      </c>
      <c r="C966" t="s">
        <v>2840</v>
      </c>
      <c r="D966" t="s">
        <v>6501</v>
      </c>
      <c r="E966" t="s">
        <v>11498</v>
      </c>
      <c r="F966" t="s">
        <v>15533</v>
      </c>
    </row>
    <row r="967" spans="1:6" x14ac:dyDescent="0.25">
      <c r="A967" t="s">
        <v>774</v>
      </c>
      <c r="B967" t="s">
        <v>1926</v>
      </c>
      <c r="C967" t="s">
        <v>2471</v>
      </c>
      <c r="D967" t="s">
        <v>6502</v>
      </c>
      <c r="E967" t="s">
        <v>11499</v>
      </c>
      <c r="F967" t="s">
        <v>15535</v>
      </c>
    </row>
    <row r="968" spans="1:6" x14ac:dyDescent="0.25">
      <c r="A968" t="s">
        <v>775</v>
      </c>
      <c r="B968" t="s">
        <v>1929</v>
      </c>
      <c r="C968" t="s">
        <v>2841</v>
      </c>
      <c r="D968" t="s">
        <v>6503</v>
      </c>
      <c r="E968" t="s">
        <v>11500</v>
      </c>
      <c r="F968" t="s">
        <v>15532</v>
      </c>
    </row>
    <row r="969" spans="1:6" x14ac:dyDescent="0.25">
      <c r="A969" t="s">
        <v>148</v>
      </c>
      <c r="B969" t="s">
        <v>1924</v>
      </c>
      <c r="C969" t="s">
        <v>2842</v>
      </c>
      <c r="D969" t="s">
        <v>6504</v>
      </c>
      <c r="E969" t="s">
        <v>11501</v>
      </c>
      <c r="F969" t="s">
        <v>15533</v>
      </c>
    </row>
    <row r="970" spans="1:6" x14ac:dyDescent="0.25">
      <c r="A970" t="s">
        <v>776</v>
      </c>
      <c r="B970" t="s">
        <v>1926</v>
      </c>
      <c r="C970" t="s">
        <v>2843</v>
      </c>
      <c r="D970" t="s">
        <v>6505</v>
      </c>
      <c r="E970" t="s">
        <v>11502</v>
      </c>
      <c r="F970" t="s">
        <v>15535</v>
      </c>
    </row>
    <row r="971" spans="1:6" x14ac:dyDescent="0.25">
      <c r="A971" t="s">
        <v>777</v>
      </c>
      <c r="B971" t="s">
        <v>1928</v>
      </c>
      <c r="C971" t="s">
        <v>2844</v>
      </c>
      <c r="D971" t="s">
        <v>6506</v>
      </c>
      <c r="E971" t="s">
        <v>11503</v>
      </c>
      <c r="F971" t="s">
        <v>15537</v>
      </c>
    </row>
    <row r="972" spans="1:6" x14ac:dyDescent="0.25">
      <c r="A972" t="s">
        <v>778</v>
      </c>
      <c r="B972" t="s">
        <v>1929</v>
      </c>
      <c r="C972" t="s">
        <v>2845</v>
      </c>
      <c r="D972" t="s">
        <v>6507</v>
      </c>
      <c r="E972" t="s">
        <v>11504</v>
      </c>
      <c r="F972" t="s">
        <v>15532</v>
      </c>
    </row>
    <row r="973" spans="1:6" x14ac:dyDescent="0.25">
      <c r="A973" t="s">
        <v>779</v>
      </c>
      <c r="B973" t="s">
        <v>1926</v>
      </c>
      <c r="C973" t="s">
        <v>2846</v>
      </c>
      <c r="D973" t="s">
        <v>6508</v>
      </c>
      <c r="E973" t="s">
        <v>11505</v>
      </c>
      <c r="F973" t="s">
        <v>15535</v>
      </c>
    </row>
    <row r="974" spans="1:6" x14ac:dyDescent="0.25">
      <c r="A974" t="s">
        <v>780</v>
      </c>
      <c r="B974" t="s">
        <v>1930</v>
      </c>
      <c r="C974" t="s">
        <v>2847</v>
      </c>
      <c r="D974" t="s">
        <v>6509</v>
      </c>
      <c r="E974" t="s">
        <v>11506</v>
      </c>
      <c r="F974" t="s">
        <v>15538</v>
      </c>
    </row>
    <row r="975" spans="1:6" x14ac:dyDescent="0.25">
      <c r="A975" t="s">
        <v>781</v>
      </c>
      <c r="B975" t="s">
        <v>1928</v>
      </c>
      <c r="C975" t="s">
        <v>2848</v>
      </c>
      <c r="D975" t="s">
        <v>6510</v>
      </c>
      <c r="E975" t="s">
        <v>11507</v>
      </c>
      <c r="F975" t="s">
        <v>15537</v>
      </c>
    </row>
    <row r="976" spans="1:6" x14ac:dyDescent="0.25">
      <c r="A976" t="s">
        <v>432</v>
      </c>
      <c r="B976" t="s">
        <v>1926</v>
      </c>
      <c r="C976" t="s">
        <v>2849</v>
      </c>
      <c r="D976" t="s">
        <v>6511</v>
      </c>
      <c r="E976" t="s">
        <v>11508</v>
      </c>
      <c r="F976" t="s">
        <v>15535</v>
      </c>
    </row>
    <row r="977" spans="1:6" x14ac:dyDescent="0.25">
      <c r="A977" t="s">
        <v>782</v>
      </c>
      <c r="B977" t="s">
        <v>1927</v>
      </c>
      <c r="C977" t="s">
        <v>2472</v>
      </c>
      <c r="D977" t="s">
        <v>6512</v>
      </c>
      <c r="E977" t="s">
        <v>11509</v>
      </c>
      <c r="F977" t="s">
        <v>15536</v>
      </c>
    </row>
    <row r="978" spans="1:6" x14ac:dyDescent="0.25">
      <c r="A978" t="s">
        <v>783</v>
      </c>
      <c r="B978" t="s">
        <v>1925</v>
      </c>
      <c r="C978" t="s">
        <v>2850</v>
      </c>
      <c r="D978" t="s">
        <v>6513</v>
      </c>
      <c r="E978" t="s">
        <v>11510</v>
      </c>
      <c r="F978" t="s">
        <v>15534</v>
      </c>
    </row>
    <row r="979" spans="1:6" x14ac:dyDescent="0.25">
      <c r="A979" t="s">
        <v>375</v>
      </c>
      <c r="B979" t="s">
        <v>1930</v>
      </c>
      <c r="C979" t="s">
        <v>2851</v>
      </c>
      <c r="D979" t="s">
        <v>6514</v>
      </c>
      <c r="E979" t="s">
        <v>11511</v>
      </c>
      <c r="F979" t="s">
        <v>15538</v>
      </c>
    </row>
    <row r="980" spans="1:6" x14ac:dyDescent="0.25">
      <c r="A980" t="s">
        <v>758</v>
      </c>
      <c r="B980" t="s">
        <v>1924</v>
      </c>
      <c r="C980" t="s">
        <v>2852</v>
      </c>
      <c r="D980" t="s">
        <v>6515</v>
      </c>
      <c r="E980" t="s">
        <v>11512</v>
      </c>
      <c r="F980" t="s">
        <v>15533</v>
      </c>
    </row>
    <row r="981" spans="1:6" x14ac:dyDescent="0.25">
      <c r="A981" t="s">
        <v>14</v>
      </c>
      <c r="B981" t="s">
        <v>1927</v>
      </c>
      <c r="C981" t="s">
        <v>2853</v>
      </c>
      <c r="D981" t="s">
        <v>6516</v>
      </c>
      <c r="E981" t="s">
        <v>11513</v>
      </c>
      <c r="F981" t="s">
        <v>15536</v>
      </c>
    </row>
    <row r="982" spans="1:6" x14ac:dyDescent="0.25">
      <c r="A982" t="s">
        <v>636</v>
      </c>
      <c r="B982" t="s">
        <v>1929</v>
      </c>
      <c r="C982" t="s">
        <v>2854</v>
      </c>
      <c r="D982" t="s">
        <v>6517</v>
      </c>
      <c r="E982" t="s">
        <v>11514</v>
      </c>
      <c r="F982" t="s">
        <v>15532</v>
      </c>
    </row>
    <row r="983" spans="1:6" x14ac:dyDescent="0.25">
      <c r="A983" t="s">
        <v>784</v>
      </c>
      <c r="B983" t="s">
        <v>1929</v>
      </c>
      <c r="C983" t="s">
        <v>2855</v>
      </c>
      <c r="D983" t="s">
        <v>6518</v>
      </c>
      <c r="E983" t="s">
        <v>11515</v>
      </c>
      <c r="F983" t="s">
        <v>15532</v>
      </c>
    </row>
    <row r="984" spans="1:6" x14ac:dyDescent="0.25">
      <c r="A984" t="s">
        <v>785</v>
      </c>
      <c r="B984" t="s">
        <v>1928</v>
      </c>
      <c r="C984" t="s">
        <v>2856</v>
      </c>
      <c r="D984" t="s">
        <v>6519</v>
      </c>
      <c r="E984" t="s">
        <v>11516</v>
      </c>
      <c r="F984" t="s">
        <v>15537</v>
      </c>
    </row>
    <row r="985" spans="1:6" x14ac:dyDescent="0.25">
      <c r="A985" t="s">
        <v>502</v>
      </c>
      <c r="B985" t="s">
        <v>1930</v>
      </c>
      <c r="C985" t="s">
        <v>2857</v>
      </c>
      <c r="D985" t="s">
        <v>6520</v>
      </c>
      <c r="E985" t="s">
        <v>11517</v>
      </c>
      <c r="F985" t="s">
        <v>15538</v>
      </c>
    </row>
    <row r="986" spans="1:6" x14ac:dyDescent="0.25">
      <c r="A986" t="s">
        <v>181</v>
      </c>
      <c r="B986" t="s">
        <v>1929</v>
      </c>
      <c r="C986" t="s">
        <v>2858</v>
      </c>
      <c r="D986" t="s">
        <v>6521</v>
      </c>
      <c r="E986" t="s">
        <v>11518</v>
      </c>
      <c r="F986" t="s">
        <v>15532</v>
      </c>
    </row>
    <row r="987" spans="1:6" x14ac:dyDescent="0.25">
      <c r="A987" t="s">
        <v>786</v>
      </c>
      <c r="B987" t="s">
        <v>1930</v>
      </c>
      <c r="C987" t="s">
        <v>2859</v>
      </c>
      <c r="D987" t="s">
        <v>6522</v>
      </c>
      <c r="E987" t="s">
        <v>11519</v>
      </c>
      <c r="F987" t="s">
        <v>15538</v>
      </c>
    </row>
    <row r="988" spans="1:6" x14ac:dyDescent="0.25">
      <c r="A988" t="s">
        <v>63</v>
      </c>
      <c r="B988" t="s">
        <v>1930</v>
      </c>
      <c r="C988" t="s">
        <v>2860</v>
      </c>
      <c r="D988" t="s">
        <v>6523</v>
      </c>
      <c r="E988" t="s">
        <v>11520</v>
      </c>
      <c r="F988" t="s">
        <v>15538</v>
      </c>
    </row>
    <row r="989" spans="1:6" x14ac:dyDescent="0.25">
      <c r="A989" t="s">
        <v>787</v>
      </c>
      <c r="B989" t="s">
        <v>1926</v>
      </c>
      <c r="C989" t="s">
        <v>2058</v>
      </c>
      <c r="D989" t="s">
        <v>6524</v>
      </c>
      <c r="E989" t="s">
        <v>11521</v>
      </c>
      <c r="F989" t="s">
        <v>15535</v>
      </c>
    </row>
    <row r="990" spans="1:6" x14ac:dyDescent="0.25">
      <c r="A990" t="s">
        <v>788</v>
      </c>
      <c r="B990" t="s">
        <v>1927</v>
      </c>
      <c r="C990" t="s">
        <v>2861</v>
      </c>
      <c r="D990" t="s">
        <v>6525</v>
      </c>
      <c r="E990" t="s">
        <v>11522</v>
      </c>
      <c r="F990" t="s">
        <v>15536</v>
      </c>
    </row>
    <row r="991" spans="1:6" x14ac:dyDescent="0.25">
      <c r="A991" t="s">
        <v>789</v>
      </c>
      <c r="B991" t="s">
        <v>1924</v>
      </c>
      <c r="C991" t="s">
        <v>2862</v>
      </c>
      <c r="D991" t="s">
        <v>6526</v>
      </c>
      <c r="E991" t="s">
        <v>11523</v>
      </c>
      <c r="F991" t="s">
        <v>15533</v>
      </c>
    </row>
    <row r="992" spans="1:6" x14ac:dyDescent="0.25">
      <c r="A992" t="s">
        <v>431</v>
      </c>
      <c r="B992" t="s">
        <v>1925</v>
      </c>
      <c r="C992" t="s">
        <v>2863</v>
      </c>
      <c r="D992" t="s">
        <v>6527</v>
      </c>
      <c r="E992" t="s">
        <v>11524</v>
      </c>
      <c r="F992" t="s">
        <v>15534</v>
      </c>
    </row>
    <row r="993" spans="1:6" x14ac:dyDescent="0.25">
      <c r="A993" t="s">
        <v>790</v>
      </c>
      <c r="B993" t="s">
        <v>1930</v>
      </c>
      <c r="C993" t="s">
        <v>2864</v>
      </c>
      <c r="D993" t="s">
        <v>6528</v>
      </c>
      <c r="E993" t="s">
        <v>11525</v>
      </c>
      <c r="F993" t="s">
        <v>15538</v>
      </c>
    </row>
    <row r="994" spans="1:6" x14ac:dyDescent="0.25">
      <c r="A994" t="s">
        <v>791</v>
      </c>
      <c r="B994" t="s">
        <v>1929</v>
      </c>
      <c r="C994" t="s">
        <v>2865</v>
      </c>
      <c r="D994" t="s">
        <v>6529</v>
      </c>
      <c r="E994" t="s">
        <v>11526</v>
      </c>
      <c r="F994" t="s">
        <v>15532</v>
      </c>
    </row>
    <row r="995" spans="1:6" x14ac:dyDescent="0.25">
      <c r="A995" t="s">
        <v>579</v>
      </c>
      <c r="B995" t="s">
        <v>1924</v>
      </c>
      <c r="C995" t="s">
        <v>2866</v>
      </c>
      <c r="D995" t="s">
        <v>6530</v>
      </c>
      <c r="E995" t="s">
        <v>11527</v>
      </c>
      <c r="F995" t="s">
        <v>15533</v>
      </c>
    </row>
    <row r="996" spans="1:6" x14ac:dyDescent="0.25">
      <c r="A996" t="s">
        <v>792</v>
      </c>
      <c r="B996" t="s">
        <v>1924</v>
      </c>
      <c r="C996" t="s">
        <v>2031</v>
      </c>
      <c r="D996" t="s">
        <v>6531</v>
      </c>
      <c r="E996" t="s">
        <v>11528</v>
      </c>
      <c r="F996" t="s">
        <v>15533</v>
      </c>
    </row>
    <row r="997" spans="1:6" x14ac:dyDescent="0.25">
      <c r="A997" t="s">
        <v>793</v>
      </c>
      <c r="B997" t="s">
        <v>1923</v>
      </c>
      <c r="C997" t="s">
        <v>2625</v>
      </c>
      <c r="D997" t="s">
        <v>6532</v>
      </c>
      <c r="E997" t="s">
        <v>11529</v>
      </c>
      <c r="F997" t="s">
        <v>15532</v>
      </c>
    </row>
    <row r="998" spans="1:6" x14ac:dyDescent="0.25">
      <c r="A998" t="s">
        <v>794</v>
      </c>
      <c r="B998" t="s">
        <v>1924</v>
      </c>
      <c r="C998" t="s">
        <v>2867</v>
      </c>
      <c r="D998" t="s">
        <v>6533</v>
      </c>
      <c r="E998" t="s">
        <v>11530</v>
      </c>
      <c r="F998" t="s">
        <v>15533</v>
      </c>
    </row>
    <row r="999" spans="1:6" x14ac:dyDescent="0.25">
      <c r="A999" t="s">
        <v>795</v>
      </c>
      <c r="B999" t="s">
        <v>1927</v>
      </c>
      <c r="C999" t="s">
        <v>2868</v>
      </c>
      <c r="D999" t="s">
        <v>6534</v>
      </c>
      <c r="E999" t="s">
        <v>11531</v>
      </c>
      <c r="F999" t="s">
        <v>15536</v>
      </c>
    </row>
    <row r="1000" spans="1:6" x14ac:dyDescent="0.25">
      <c r="A1000" t="s">
        <v>796</v>
      </c>
      <c r="B1000" t="s">
        <v>1928</v>
      </c>
      <c r="C1000" t="s">
        <v>2869</v>
      </c>
      <c r="D1000" t="s">
        <v>6535</v>
      </c>
      <c r="E1000" t="s">
        <v>11532</v>
      </c>
      <c r="F1000" t="s">
        <v>15537</v>
      </c>
    </row>
    <row r="1001" spans="1:6" x14ac:dyDescent="0.25">
      <c r="A1001" t="s">
        <v>797</v>
      </c>
      <c r="B1001" t="s">
        <v>1929</v>
      </c>
      <c r="C1001" t="s">
        <v>2870</v>
      </c>
      <c r="D1001" t="s">
        <v>6536</v>
      </c>
      <c r="E1001" t="s">
        <v>11533</v>
      </c>
      <c r="F1001" t="s">
        <v>15532</v>
      </c>
    </row>
    <row r="1002" spans="1:6" x14ac:dyDescent="0.25">
      <c r="A1002" t="s">
        <v>581</v>
      </c>
      <c r="B1002" t="s">
        <v>1930</v>
      </c>
      <c r="C1002" t="s">
        <v>2871</v>
      </c>
      <c r="D1002" t="s">
        <v>6537</v>
      </c>
      <c r="E1002" t="s">
        <v>11534</v>
      </c>
      <c r="F1002" t="s">
        <v>15538</v>
      </c>
    </row>
    <row r="1003" spans="1:6" x14ac:dyDescent="0.25">
      <c r="A1003" t="s">
        <v>96</v>
      </c>
      <c r="B1003" t="s">
        <v>1929</v>
      </c>
      <c r="C1003" t="s">
        <v>2872</v>
      </c>
      <c r="D1003" t="s">
        <v>6538</v>
      </c>
      <c r="E1003" t="s">
        <v>11535</v>
      </c>
      <c r="F1003" t="s">
        <v>15532</v>
      </c>
    </row>
    <row r="1004" spans="1:6" x14ac:dyDescent="0.25">
      <c r="A1004" t="s">
        <v>798</v>
      </c>
      <c r="B1004" t="s">
        <v>1926</v>
      </c>
      <c r="C1004" t="s">
        <v>2499</v>
      </c>
      <c r="D1004" t="s">
        <v>6539</v>
      </c>
      <c r="E1004" t="s">
        <v>11536</v>
      </c>
      <c r="F1004" t="s">
        <v>15535</v>
      </c>
    </row>
    <row r="1005" spans="1:6" x14ac:dyDescent="0.25">
      <c r="A1005" t="s">
        <v>719</v>
      </c>
      <c r="B1005" t="s">
        <v>1925</v>
      </c>
      <c r="C1005" t="s">
        <v>2873</v>
      </c>
      <c r="D1005" t="s">
        <v>6540</v>
      </c>
      <c r="E1005" t="s">
        <v>11537</v>
      </c>
      <c r="F1005" t="s">
        <v>15534</v>
      </c>
    </row>
    <row r="1006" spans="1:6" x14ac:dyDescent="0.25">
      <c r="A1006" t="s">
        <v>799</v>
      </c>
      <c r="B1006" t="s">
        <v>1927</v>
      </c>
      <c r="C1006" t="s">
        <v>2874</v>
      </c>
      <c r="D1006" t="s">
        <v>6541</v>
      </c>
      <c r="E1006" t="s">
        <v>11538</v>
      </c>
      <c r="F1006" t="s">
        <v>15536</v>
      </c>
    </row>
    <row r="1007" spans="1:6" x14ac:dyDescent="0.25">
      <c r="A1007" t="s">
        <v>769</v>
      </c>
      <c r="B1007" t="s">
        <v>1925</v>
      </c>
      <c r="C1007" t="s">
        <v>2875</v>
      </c>
      <c r="D1007" t="s">
        <v>6542</v>
      </c>
      <c r="E1007" t="s">
        <v>11539</v>
      </c>
      <c r="F1007" t="s">
        <v>15534</v>
      </c>
    </row>
    <row r="1008" spans="1:6" x14ac:dyDescent="0.25">
      <c r="A1008" t="s">
        <v>800</v>
      </c>
      <c r="B1008" t="s">
        <v>1923</v>
      </c>
      <c r="C1008" t="s">
        <v>2876</v>
      </c>
      <c r="D1008" t="s">
        <v>6543</v>
      </c>
      <c r="E1008" t="s">
        <v>11540</v>
      </c>
      <c r="F1008" t="s">
        <v>15532</v>
      </c>
    </row>
    <row r="1009" spans="1:6" x14ac:dyDescent="0.25">
      <c r="A1009" t="s">
        <v>801</v>
      </c>
      <c r="B1009" t="s">
        <v>1926</v>
      </c>
      <c r="C1009" t="s">
        <v>2334</v>
      </c>
      <c r="D1009" t="s">
        <v>6544</v>
      </c>
      <c r="E1009" t="s">
        <v>11541</v>
      </c>
      <c r="F1009" t="s">
        <v>15535</v>
      </c>
    </row>
    <row r="1010" spans="1:6" x14ac:dyDescent="0.25">
      <c r="A1010" t="s">
        <v>610</v>
      </c>
      <c r="B1010" t="s">
        <v>1925</v>
      </c>
      <c r="C1010" t="s">
        <v>2877</v>
      </c>
      <c r="D1010" t="s">
        <v>6545</v>
      </c>
      <c r="E1010" t="s">
        <v>11542</v>
      </c>
      <c r="F1010" t="s">
        <v>15534</v>
      </c>
    </row>
    <row r="1011" spans="1:6" x14ac:dyDescent="0.25">
      <c r="A1011" t="s">
        <v>802</v>
      </c>
      <c r="B1011" t="s">
        <v>1923</v>
      </c>
      <c r="C1011" t="s">
        <v>2878</v>
      </c>
      <c r="D1011" t="s">
        <v>6546</v>
      </c>
      <c r="E1011" t="s">
        <v>11543</v>
      </c>
      <c r="F1011" t="s">
        <v>15532</v>
      </c>
    </row>
    <row r="1012" spans="1:6" x14ac:dyDescent="0.25">
      <c r="A1012" t="s">
        <v>603</v>
      </c>
      <c r="B1012" t="s">
        <v>1929</v>
      </c>
      <c r="C1012" t="s">
        <v>2335</v>
      </c>
      <c r="D1012" t="s">
        <v>6547</v>
      </c>
      <c r="E1012" t="s">
        <v>11544</v>
      </c>
      <c r="F1012" t="s">
        <v>15532</v>
      </c>
    </row>
    <row r="1013" spans="1:6" x14ac:dyDescent="0.25">
      <c r="A1013" t="s">
        <v>803</v>
      </c>
      <c r="B1013" t="s">
        <v>1928</v>
      </c>
      <c r="C1013" t="s">
        <v>2879</v>
      </c>
      <c r="D1013" t="s">
        <v>6548</v>
      </c>
      <c r="E1013" t="s">
        <v>11545</v>
      </c>
      <c r="F1013" t="s">
        <v>15537</v>
      </c>
    </row>
    <row r="1014" spans="1:6" x14ac:dyDescent="0.25">
      <c r="A1014" t="s">
        <v>693</v>
      </c>
      <c r="B1014" t="s">
        <v>1930</v>
      </c>
      <c r="C1014" t="s">
        <v>2880</v>
      </c>
      <c r="D1014" t="s">
        <v>6549</v>
      </c>
      <c r="E1014" t="s">
        <v>11546</v>
      </c>
      <c r="F1014" t="s">
        <v>15538</v>
      </c>
    </row>
    <row r="1015" spans="1:6" x14ac:dyDescent="0.25">
      <c r="A1015" t="s">
        <v>804</v>
      </c>
      <c r="B1015" t="s">
        <v>1926</v>
      </c>
      <c r="C1015" t="s">
        <v>2881</v>
      </c>
      <c r="D1015" t="s">
        <v>6550</v>
      </c>
      <c r="E1015" t="s">
        <v>11547</v>
      </c>
      <c r="F1015" t="s">
        <v>15535</v>
      </c>
    </row>
    <row r="1016" spans="1:6" x14ac:dyDescent="0.25">
      <c r="A1016" t="s">
        <v>415</v>
      </c>
      <c r="B1016" t="s">
        <v>1923</v>
      </c>
      <c r="C1016" t="s">
        <v>2882</v>
      </c>
      <c r="D1016" t="s">
        <v>6551</v>
      </c>
      <c r="E1016" t="s">
        <v>11548</v>
      </c>
      <c r="F1016" t="s">
        <v>15532</v>
      </c>
    </row>
    <row r="1017" spans="1:6" x14ac:dyDescent="0.25">
      <c r="A1017" t="s">
        <v>805</v>
      </c>
      <c r="B1017" t="s">
        <v>1925</v>
      </c>
      <c r="C1017" t="s">
        <v>2883</v>
      </c>
      <c r="D1017" t="s">
        <v>6552</v>
      </c>
      <c r="E1017" t="s">
        <v>11549</v>
      </c>
      <c r="F1017" t="s">
        <v>15534</v>
      </c>
    </row>
    <row r="1018" spans="1:6" x14ac:dyDescent="0.25">
      <c r="A1018" t="s">
        <v>100</v>
      </c>
      <c r="B1018" t="s">
        <v>1927</v>
      </c>
      <c r="C1018" t="s">
        <v>2884</v>
      </c>
      <c r="D1018" t="s">
        <v>6553</v>
      </c>
      <c r="E1018" t="s">
        <v>11550</v>
      </c>
      <c r="F1018" t="s">
        <v>15536</v>
      </c>
    </row>
    <row r="1019" spans="1:6" x14ac:dyDescent="0.25">
      <c r="A1019" t="s">
        <v>806</v>
      </c>
      <c r="B1019" t="s">
        <v>1927</v>
      </c>
      <c r="C1019" t="s">
        <v>2141</v>
      </c>
      <c r="D1019" t="s">
        <v>6554</v>
      </c>
      <c r="E1019" t="s">
        <v>11551</v>
      </c>
      <c r="F1019" t="s">
        <v>15536</v>
      </c>
    </row>
    <row r="1020" spans="1:6" x14ac:dyDescent="0.25">
      <c r="A1020" t="s">
        <v>438</v>
      </c>
      <c r="B1020" t="s">
        <v>1928</v>
      </c>
      <c r="C1020" t="s">
        <v>2885</v>
      </c>
      <c r="D1020" t="s">
        <v>6555</v>
      </c>
      <c r="E1020" t="s">
        <v>11552</v>
      </c>
      <c r="F1020" t="s">
        <v>15537</v>
      </c>
    </row>
    <row r="1021" spans="1:6" x14ac:dyDescent="0.25">
      <c r="A1021" t="s">
        <v>780</v>
      </c>
      <c r="B1021" t="s">
        <v>1926</v>
      </c>
      <c r="C1021" t="s">
        <v>2252</v>
      </c>
      <c r="D1021" t="s">
        <v>6556</v>
      </c>
      <c r="E1021" t="s">
        <v>11553</v>
      </c>
      <c r="F1021" t="s">
        <v>15535</v>
      </c>
    </row>
    <row r="1022" spans="1:6" x14ac:dyDescent="0.25">
      <c r="A1022" t="s">
        <v>807</v>
      </c>
      <c r="B1022" t="s">
        <v>1927</v>
      </c>
      <c r="C1022" t="s">
        <v>2886</v>
      </c>
      <c r="D1022" t="s">
        <v>6557</v>
      </c>
      <c r="E1022" t="s">
        <v>11554</v>
      </c>
      <c r="F1022" t="s">
        <v>15536</v>
      </c>
    </row>
    <row r="1023" spans="1:6" x14ac:dyDescent="0.25">
      <c r="A1023" t="s">
        <v>808</v>
      </c>
      <c r="B1023" t="s">
        <v>1925</v>
      </c>
      <c r="C1023" t="s">
        <v>2887</v>
      </c>
      <c r="D1023" t="s">
        <v>6558</v>
      </c>
      <c r="E1023" t="s">
        <v>11555</v>
      </c>
      <c r="F1023" t="s">
        <v>15534</v>
      </c>
    </row>
    <row r="1024" spans="1:6" x14ac:dyDescent="0.25">
      <c r="A1024" t="s">
        <v>809</v>
      </c>
      <c r="B1024" t="s">
        <v>1927</v>
      </c>
      <c r="C1024" t="s">
        <v>2888</v>
      </c>
      <c r="D1024" t="s">
        <v>6559</v>
      </c>
      <c r="E1024" t="s">
        <v>11556</v>
      </c>
      <c r="F1024" t="s">
        <v>15536</v>
      </c>
    </row>
    <row r="1025" spans="1:6" x14ac:dyDescent="0.25">
      <c r="A1025" t="s">
        <v>810</v>
      </c>
      <c r="B1025" t="s">
        <v>1924</v>
      </c>
      <c r="C1025" t="s">
        <v>2889</v>
      </c>
      <c r="D1025" t="s">
        <v>6560</v>
      </c>
      <c r="E1025" t="s">
        <v>11557</v>
      </c>
      <c r="F1025" t="s">
        <v>15533</v>
      </c>
    </row>
    <row r="1026" spans="1:6" x14ac:dyDescent="0.25">
      <c r="A1026" t="s">
        <v>811</v>
      </c>
      <c r="B1026" t="s">
        <v>1926</v>
      </c>
      <c r="C1026" t="s">
        <v>2890</v>
      </c>
      <c r="D1026" t="s">
        <v>6561</v>
      </c>
      <c r="E1026" t="s">
        <v>11558</v>
      </c>
      <c r="F1026" t="s">
        <v>15535</v>
      </c>
    </row>
    <row r="1027" spans="1:6" x14ac:dyDescent="0.25">
      <c r="A1027" t="s">
        <v>812</v>
      </c>
      <c r="B1027" t="s">
        <v>1924</v>
      </c>
      <c r="C1027" t="s">
        <v>2351</v>
      </c>
      <c r="D1027" t="s">
        <v>6562</v>
      </c>
      <c r="E1027" t="s">
        <v>11559</v>
      </c>
      <c r="F1027" t="s">
        <v>15533</v>
      </c>
    </row>
    <row r="1028" spans="1:6" x14ac:dyDescent="0.25">
      <c r="A1028" t="s">
        <v>813</v>
      </c>
      <c r="B1028" t="s">
        <v>1928</v>
      </c>
      <c r="C1028" t="s">
        <v>2891</v>
      </c>
      <c r="D1028" t="s">
        <v>6563</v>
      </c>
      <c r="E1028" t="s">
        <v>11560</v>
      </c>
      <c r="F1028" t="s">
        <v>15537</v>
      </c>
    </row>
    <row r="1029" spans="1:6" x14ac:dyDescent="0.25">
      <c r="A1029" t="s">
        <v>814</v>
      </c>
      <c r="B1029" t="s">
        <v>1923</v>
      </c>
      <c r="C1029" t="s">
        <v>2892</v>
      </c>
      <c r="D1029" t="s">
        <v>6564</v>
      </c>
      <c r="E1029" t="s">
        <v>11561</v>
      </c>
      <c r="F1029" t="s">
        <v>15532</v>
      </c>
    </row>
    <row r="1030" spans="1:6" x14ac:dyDescent="0.25">
      <c r="A1030" t="s">
        <v>815</v>
      </c>
      <c r="B1030" t="s">
        <v>1929</v>
      </c>
      <c r="C1030" t="s">
        <v>2893</v>
      </c>
      <c r="D1030" t="s">
        <v>6565</v>
      </c>
      <c r="E1030" t="s">
        <v>11562</v>
      </c>
      <c r="F1030" t="s">
        <v>15532</v>
      </c>
    </row>
    <row r="1031" spans="1:6" x14ac:dyDescent="0.25">
      <c r="A1031" t="s">
        <v>816</v>
      </c>
      <c r="B1031" t="s">
        <v>1926</v>
      </c>
      <c r="C1031" t="s">
        <v>2894</v>
      </c>
      <c r="D1031" t="s">
        <v>6566</v>
      </c>
      <c r="E1031" t="s">
        <v>11563</v>
      </c>
      <c r="F1031" t="s">
        <v>15535</v>
      </c>
    </row>
    <row r="1032" spans="1:6" x14ac:dyDescent="0.25">
      <c r="A1032" t="s">
        <v>817</v>
      </c>
      <c r="B1032" t="s">
        <v>1926</v>
      </c>
      <c r="C1032" t="s">
        <v>2895</v>
      </c>
      <c r="D1032" t="s">
        <v>6567</v>
      </c>
      <c r="E1032" t="s">
        <v>11564</v>
      </c>
      <c r="F1032" t="s">
        <v>15535</v>
      </c>
    </row>
    <row r="1033" spans="1:6" x14ac:dyDescent="0.25">
      <c r="A1033" t="s">
        <v>818</v>
      </c>
      <c r="B1033" t="s">
        <v>1927</v>
      </c>
      <c r="C1033" t="s">
        <v>2896</v>
      </c>
      <c r="D1033" t="s">
        <v>6568</v>
      </c>
      <c r="E1033" t="s">
        <v>11565</v>
      </c>
      <c r="F1033" t="s">
        <v>15536</v>
      </c>
    </row>
    <row r="1034" spans="1:6" x14ac:dyDescent="0.25">
      <c r="A1034" t="s">
        <v>819</v>
      </c>
      <c r="B1034" t="s">
        <v>1930</v>
      </c>
      <c r="C1034" t="s">
        <v>2519</v>
      </c>
      <c r="D1034" t="s">
        <v>6569</v>
      </c>
      <c r="E1034" t="s">
        <v>11566</v>
      </c>
      <c r="F1034" t="s">
        <v>15538</v>
      </c>
    </row>
    <row r="1035" spans="1:6" x14ac:dyDescent="0.25">
      <c r="A1035" t="s">
        <v>820</v>
      </c>
      <c r="B1035" t="s">
        <v>1924</v>
      </c>
      <c r="C1035" t="s">
        <v>2897</v>
      </c>
      <c r="D1035" t="s">
        <v>6570</v>
      </c>
      <c r="E1035" t="s">
        <v>11567</v>
      </c>
      <c r="F1035" t="s">
        <v>15533</v>
      </c>
    </row>
    <row r="1036" spans="1:6" x14ac:dyDescent="0.25">
      <c r="A1036" t="s">
        <v>679</v>
      </c>
      <c r="B1036" t="s">
        <v>1925</v>
      </c>
      <c r="C1036" t="s">
        <v>2898</v>
      </c>
      <c r="D1036" t="s">
        <v>6571</v>
      </c>
      <c r="E1036" t="s">
        <v>11568</v>
      </c>
      <c r="F1036" t="s">
        <v>15534</v>
      </c>
    </row>
    <row r="1037" spans="1:6" x14ac:dyDescent="0.25">
      <c r="A1037" t="s">
        <v>129</v>
      </c>
      <c r="B1037" t="s">
        <v>1927</v>
      </c>
      <c r="C1037" t="s">
        <v>2899</v>
      </c>
      <c r="D1037" t="s">
        <v>6572</v>
      </c>
      <c r="E1037" t="s">
        <v>11569</v>
      </c>
      <c r="F1037" t="s">
        <v>15536</v>
      </c>
    </row>
    <row r="1038" spans="1:6" x14ac:dyDescent="0.25">
      <c r="A1038" t="s">
        <v>821</v>
      </c>
      <c r="B1038" t="s">
        <v>1925</v>
      </c>
      <c r="C1038" t="s">
        <v>2900</v>
      </c>
      <c r="D1038" t="s">
        <v>6573</v>
      </c>
      <c r="E1038" t="s">
        <v>11570</v>
      </c>
      <c r="F1038" t="s">
        <v>15534</v>
      </c>
    </row>
    <row r="1039" spans="1:6" x14ac:dyDescent="0.25">
      <c r="A1039" t="s">
        <v>150</v>
      </c>
      <c r="B1039" t="s">
        <v>1929</v>
      </c>
      <c r="C1039" t="s">
        <v>2901</v>
      </c>
      <c r="D1039" t="s">
        <v>6574</v>
      </c>
      <c r="E1039" t="s">
        <v>11571</v>
      </c>
      <c r="F1039" t="s">
        <v>15532</v>
      </c>
    </row>
    <row r="1040" spans="1:6" x14ac:dyDescent="0.25">
      <c r="A1040" t="s">
        <v>446</v>
      </c>
      <c r="B1040" t="s">
        <v>1925</v>
      </c>
      <c r="C1040" t="s">
        <v>2740</v>
      </c>
      <c r="D1040" t="s">
        <v>6575</v>
      </c>
      <c r="E1040" t="s">
        <v>11572</v>
      </c>
      <c r="F1040" t="s">
        <v>15534</v>
      </c>
    </row>
    <row r="1041" spans="1:6" x14ac:dyDescent="0.25">
      <c r="A1041" t="s">
        <v>429</v>
      </c>
      <c r="B1041" t="s">
        <v>1925</v>
      </c>
      <c r="C1041" t="s">
        <v>2902</v>
      </c>
      <c r="D1041" t="s">
        <v>6576</v>
      </c>
      <c r="E1041" t="s">
        <v>11573</v>
      </c>
      <c r="F1041" t="s">
        <v>15534</v>
      </c>
    </row>
    <row r="1042" spans="1:6" x14ac:dyDescent="0.25">
      <c r="A1042" t="s">
        <v>303</v>
      </c>
      <c r="B1042" t="s">
        <v>1923</v>
      </c>
      <c r="C1042" t="s">
        <v>2903</v>
      </c>
      <c r="D1042" t="s">
        <v>6577</v>
      </c>
      <c r="E1042" t="s">
        <v>11574</v>
      </c>
      <c r="F1042" t="s">
        <v>15532</v>
      </c>
    </row>
    <row r="1043" spans="1:6" x14ac:dyDescent="0.25">
      <c r="A1043" t="s">
        <v>148</v>
      </c>
      <c r="B1043" t="s">
        <v>1925</v>
      </c>
      <c r="C1043" t="s">
        <v>2904</v>
      </c>
      <c r="D1043" t="s">
        <v>6578</v>
      </c>
      <c r="E1043" t="s">
        <v>11575</v>
      </c>
      <c r="F1043" t="s">
        <v>15534</v>
      </c>
    </row>
    <row r="1044" spans="1:6" x14ac:dyDescent="0.25">
      <c r="A1044" t="s">
        <v>546</v>
      </c>
      <c r="B1044" t="s">
        <v>1930</v>
      </c>
      <c r="C1044" t="s">
        <v>2905</v>
      </c>
      <c r="D1044" t="s">
        <v>6579</v>
      </c>
      <c r="E1044" t="s">
        <v>11576</v>
      </c>
      <c r="F1044" t="s">
        <v>15538</v>
      </c>
    </row>
    <row r="1045" spans="1:6" x14ac:dyDescent="0.25">
      <c r="A1045" t="s">
        <v>822</v>
      </c>
      <c r="B1045" t="s">
        <v>1928</v>
      </c>
      <c r="C1045" t="s">
        <v>2906</v>
      </c>
      <c r="D1045" t="s">
        <v>6580</v>
      </c>
      <c r="E1045" t="s">
        <v>11577</v>
      </c>
      <c r="F1045" t="s">
        <v>15537</v>
      </c>
    </row>
    <row r="1046" spans="1:6" x14ac:dyDescent="0.25">
      <c r="A1046" t="s">
        <v>823</v>
      </c>
      <c r="B1046" t="s">
        <v>1923</v>
      </c>
      <c r="C1046" t="s">
        <v>2907</v>
      </c>
      <c r="D1046" t="s">
        <v>6581</v>
      </c>
      <c r="E1046" t="s">
        <v>11578</v>
      </c>
      <c r="F1046" t="s">
        <v>15532</v>
      </c>
    </row>
    <row r="1047" spans="1:6" x14ac:dyDescent="0.25">
      <c r="A1047" t="s">
        <v>320</v>
      </c>
      <c r="B1047" t="s">
        <v>1930</v>
      </c>
      <c r="C1047" t="s">
        <v>2908</v>
      </c>
      <c r="D1047" t="s">
        <v>6582</v>
      </c>
      <c r="E1047" t="s">
        <v>11579</v>
      </c>
      <c r="F1047" t="s">
        <v>15538</v>
      </c>
    </row>
    <row r="1048" spans="1:6" x14ac:dyDescent="0.25">
      <c r="A1048" t="s">
        <v>824</v>
      </c>
      <c r="B1048" t="s">
        <v>1930</v>
      </c>
      <c r="C1048" t="s">
        <v>2909</v>
      </c>
      <c r="D1048" t="s">
        <v>6583</v>
      </c>
      <c r="E1048" t="s">
        <v>11580</v>
      </c>
      <c r="F1048" t="s">
        <v>15538</v>
      </c>
    </row>
    <row r="1049" spans="1:6" x14ac:dyDescent="0.25">
      <c r="A1049" t="s">
        <v>279</v>
      </c>
      <c r="B1049" t="s">
        <v>1927</v>
      </c>
      <c r="C1049" t="s">
        <v>2910</v>
      </c>
      <c r="D1049" t="s">
        <v>6584</v>
      </c>
      <c r="E1049" t="s">
        <v>11581</v>
      </c>
      <c r="F1049" t="s">
        <v>15536</v>
      </c>
    </row>
    <row r="1050" spans="1:6" x14ac:dyDescent="0.25">
      <c r="A1050" t="s">
        <v>509</v>
      </c>
      <c r="B1050" t="s">
        <v>1923</v>
      </c>
      <c r="C1050" t="s">
        <v>2477</v>
      </c>
      <c r="D1050" t="s">
        <v>6585</v>
      </c>
      <c r="E1050" t="s">
        <v>11582</v>
      </c>
      <c r="F1050" t="s">
        <v>15532</v>
      </c>
    </row>
    <row r="1051" spans="1:6" x14ac:dyDescent="0.25">
      <c r="A1051" t="s">
        <v>618</v>
      </c>
      <c r="B1051" t="s">
        <v>1928</v>
      </c>
      <c r="C1051" t="s">
        <v>2911</v>
      </c>
      <c r="D1051" t="s">
        <v>6586</v>
      </c>
      <c r="E1051" t="s">
        <v>11583</v>
      </c>
      <c r="F1051" t="s">
        <v>15537</v>
      </c>
    </row>
    <row r="1052" spans="1:6" x14ac:dyDescent="0.25">
      <c r="A1052" t="s">
        <v>825</v>
      </c>
      <c r="B1052" t="s">
        <v>1930</v>
      </c>
      <c r="C1052" t="s">
        <v>2211</v>
      </c>
      <c r="D1052" t="s">
        <v>6587</v>
      </c>
      <c r="E1052" t="s">
        <v>11584</v>
      </c>
      <c r="F1052" t="s">
        <v>15538</v>
      </c>
    </row>
    <row r="1053" spans="1:6" x14ac:dyDescent="0.25">
      <c r="A1053" t="s">
        <v>826</v>
      </c>
      <c r="B1053" t="s">
        <v>1926</v>
      </c>
      <c r="C1053" t="s">
        <v>2912</v>
      </c>
      <c r="D1053" t="s">
        <v>6588</v>
      </c>
      <c r="E1053" t="s">
        <v>11585</v>
      </c>
      <c r="F1053" t="s">
        <v>15535</v>
      </c>
    </row>
    <row r="1054" spans="1:6" x14ac:dyDescent="0.25">
      <c r="A1054" t="s">
        <v>827</v>
      </c>
      <c r="B1054" t="s">
        <v>1930</v>
      </c>
      <c r="C1054" t="s">
        <v>2913</v>
      </c>
      <c r="D1054" t="s">
        <v>6589</v>
      </c>
      <c r="E1054" t="s">
        <v>11586</v>
      </c>
      <c r="F1054" t="s">
        <v>15538</v>
      </c>
    </row>
    <row r="1055" spans="1:6" x14ac:dyDescent="0.25">
      <c r="A1055" t="s">
        <v>411</v>
      </c>
      <c r="B1055" t="s">
        <v>1923</v>
      </c>
      <c r="C1055" t="s">
        <v>2914</v>
      </c>
      <c r="D1055" t="s">
        <v>6590</v>
      </c>
      <c r="E1055" t="s">
        <v>11587</v>
      </c>
      <c r="F1055" t="s">
        <v>15532</v>
      </c>
    </row>
    <row r="1056" spans="1:6" x14ac:dyDescent="0.25">
      <c r="A1056" t="s">
        <v>828</v>
      </c>
      <c r="B1056" t="s">
        <v>1923</v>
      </c>
      <c r="C1056" t="s">
        <v>2878</v>
      </c>
      <c r="D1056" t="s">
        <v>6591</v>
      </c>
      <c r="E1056" t="s">
        <v>11588</v>
      </c>
      <c r="F1056" t="s">
        <v>15532</v>
      </c>
    </row>
    <row r="1057" spans="1:6" x14ac:dyDescent="0.25">
      <c r="A1057" t="s">
        <v>829</v>
      </c>
      <c r="B1057" t="s">
        <v>1923</v>
      </c>
      <c r="C1057" t="s">
        <v>2892</v>
      </c>
      <c r="D1057" t="s">
        <v>6592</v>
      </c>
      <c r="E1057" t="s">
        <v>11589</v>
      </c>
      <c r="F1057" t="s">
        <v>15532</v>
      </c>
    </row>
    <row r="1058" spans="1:6" x14ac:dyDescent="0.25">
      <c r="A1058" t="s">
        <v>830</v>
      </c>
      <c r="B1058" t="s">
        <v>1925</v>
      </c>
      <c r="C1058" t="s">
        <v>2062</v>
      </c>
      <c r="D1058" t="s">
        <v>6593</v>
      </c>
      <c r="E1058" t="s">
        <v>11590</v>
      </c>
      <c r="F1058" t="s">
        <v>15534</v>
      </c>
    </row>
    <row r="1059" spans="1:6" x14ac:dyDescent="0.25">
      <c r="A1059" t="s">
        <v>831</v>
      </c>
      <c r="B1059" t="s">
        <v>1926</v>
      </c>
      <c r="C1059" t="s">
        <v>2915</v>
      </c>
      <c r="D1059" t="s">
        <v>6594</v>
      </c>
      <c r="E1059" t="s">
        <v>11591</v>
      </c>
      <c r="F1059" t="s">
        <v>15535</v>
      </c>
    </row>
    <row r="1060" spans="1:6" x14ac:dyDescent="0.25">
      <c r="A1060" t="s">
        <v>832</v>
      </c>
      <c r="B1060" t="s">
        <v>1924</v>
      </c>
      <c r="C1060" t="s">
        <v>2916</v>
      </c>
      <c r="D1060" t="s">
        <v>6595</v>
      </c>
      <c r="E1060" t="s">
        <v>11592</v>
      </c>
      <c r="F1060" t="s">
        <v>15533</v>
      </c>
    </row>
    <row r="1061" spans="1:6" x14ac:dyDescent="0.25">
      <c r="A1061" t="s">
        <v>388</v>
      </c>
      <c r="B1061" t="s">
        <v>1926</v>
      </c>
      <c r="C1061" t="s">
        <v>2805</v>
      </c>
      <c r="D1061" t="s">
        <v>6596</v>
      </c>
      <c r="E1061" t="s">
        <v>11593</v>
      </c>
      <c r="F1061" t="s">
        <v>15535</v>
      </c>
    </row>
    <row r="1062" spans="1:6" x14ac:dyDescent="0.25">
      <c r="A1062" t="s">
        <v>777</v>
      </c>
      <c r="B1062" t="s">
        <v>1925</v>
      </c>
      <c r="C1062" t="s">
        <v>2917</v>
      </c>
      <c r="D1062" t="s">
        <v>6597</v>
      </c>
      <c r="E1062" t="s">
        <v>11594</v>
      </c>
      <c r="F1062" t="s">
        <v>15534</v>
      </c>
    </row>
    <row r="1063" spans="1:6" x14ac:dyDescent="0.25">
      <c r="A1063" t="s">
        <v>358</v>
      </c>
      <c r="B1063" t="s">
        <v>1926</v>
      </c>
      <c r="C1063" t="s">
        <v>2918</v>
      </c>
      <c r="D1063" t="s">
        <v>6598</v>
      </c>
      <c r="E1063" t="s">
        <v>11595</v>
      </c>
      <c r="F1063" t="s">
        <v>15535</v>
      </c>
    </row>
    <row r="1064" spans="1:6" x14ac:dyDescent="0.25">
      <c r="A1064" t="s">
        <v>833</v>
      </c>
      <c r="B1064" t="s">
        <v>1923</v>
      </c>
      <c r="C1064" t="s">
        <v>2919</v>
      </c>
      <c r="D1064" t="s">
        <v>6599</v>
      </c>
      <c r="E1064" t="s">
        <v>11596</v>
      </c>
      <c r="F1064" t="s">
        <v>15532</v>
      </c>
    </row>
    <row r="1065" spans="1:6" x14ac:dyDescent="0.25">
      <c r="A1065" t="s">
        <v>368</v>
      </c>
      <c r="B1065" t="s">
        <v>1927</v>
      </c>
      <c r="C1065" t="s">
        <v>2920</v>
      </c>
      <c r="D1065" t="s">
        <v>6600</v>
      </c>
      <c r="E1065" t="s">
        <v>11597</v>
      </c>
      <c r="F1065" t="s">
        <v>15536</v>
      </c>
    </row>
    <row r="1066" spans="1:6" x14ac:dyDescent="0.25">
      <c r="A1066" t="s">
        <v>834</v>
      </c>
      <c r="B1066" t="s">
        <v>1928</v>
      </c>
      <c r="C1066" t="s">
        <v>2921</v>
      </c>
      <c r="D1066" t="s">
        <v>6601</v>
      </c>
      <c r="E1066" t="s">
        <v>11598</v>
      </c>
      <c r="F1066" t="s">
        <v>15537</v>
      </c>
    </row>
    <row r="1067" spans="1:6" x14ac:dyDescent="0.25">
      <c r="A1067" t="s">
        <v>554</v>
      </c>
      <c r="B1067" t="s">
        <v>1924</v>
      </c>
      <c r="C1067" t="s">
        <v>2922</v>
      </c>
      <c r="D1067" t="s">
        <v>6602</v>
      </c>
      <c r="E1067" t="s">
        <v>11599</v>
      </c>
      <c r="F1067" t="s">
        <v>15533</v>
      </c>
    </row>
    <row r="1068" spans="1:6" x14ac:dyDescent="0.25">
      <c r="A1068" t="s">
        <v>734</v>
      </c>
      <c r="B1068" t="s">
        <v>1925</v>
      </c>
      <c r="C1068" t="s">
        <v>2923</v>
      </c>
      <c r="D1068" t="s">
        <v>6603</v>
      </c>
      <c r="E1068" t="s">
        <v>11600</v>
      </c>
      <c r="F1068" t="s">
        <v>15534</v>
      </c>
    </row>
    <row r="1069" spans="1:6" x14ac:dyDescent="0.25">
      <c r="A1069" t="s">
        <v>801</v>
      </c>
      <c r="B1069" t="s">
        <v>1925</v>
      </c>
      <c r="C1069" t="s">
        <v>2924</v>
      </c>
      <c r="D1069" t="s">
        <v>6604</v>
      </c>
      <c r="E1069" t="s">
        <v>11601</v>
      </c>
      <c r="F1069" t="s">
        <v>15534</v>
      </c>
    </row>
    <row r="1070" spans="1:6" x14ac:dyDescent="0.25">
      <c r="A1070" t="s">
        <v>835</v>
      </c>
      <c r="B1070" t="s">
        <v>1926</v>
      </c>
      <c r="C1070" t="s">
        <v>2925</v>
      </c>
      <c r="D1070" t="s">
        <v>6605</v>
      </c>
      <c r="E1070" t="s">
        <v>11602</v>
      </c>
      <c r="F1070" t="s">
        <v>15535</v>
      </c>
    </row>
    <row r="1071" spans="1:6" x14ac:dyDescent="0.25">
      <c r="A1071" t="s">
        <v>836</v>
      </c>
      <c r="B1071" t="s">
        <v>1927</v>
      </c>
      <c r="C1071" t="s">
        <v>2926</v>
      </c>
      <c r="D1071" t="s">
        <v>6606</v>
      </c>
      <c r="E1071" t="s">
        <v>11603</v>
      </c>
      <c r="F1071" t="s">
        <v>15536</v>
      </c>
    </row>
    <row r="1072" spans="1:6" x14ac:dyDescent="0.25">
      <c r="A1072" t="s">
        <v>837</v>
      </c>
      <c r="B1072" t="s">
        <v>1923</v>
      </c>
      <c r="C1072" t="s">
        <v>2927</v>
      </c>
      <c r="D1072" t="s">
        <v>6607</v>
      </c>
      <c r="E1072" t="s">
        <v>11604</v>
      </c>
      <c r="F1072" t="s">
        <v>15532</v>
      </c>
    </row>
    <row r="1073" spans="1:6" x14ac:dyDescent="0.25">
      <c r="A1073" t="s">
        <v>389</v>
      </c>
      <c r="B1073" t="s">
        <v>1926</v>
      </c>
      <c r="C1073" t="s">
        <v>2112</v>
      </c>
      <c r="D1073" t="s">
        <v>6608</v>
      </c>
      <c r="E1073" t="s">
        <v>11605</v>
      </c>
      <c r="F1073" t="s">
        <v>15535</v>
      </c>
    </row>
    <row r="1074" spans="1:6" x14ac:dyDescent="0.25">
      <c r="A1074" t="s">
        <v>838</v>
      </c>
      <c r="B1074" t="s">
        <v>1924</v>
      </c>
      <c r="C1074" t="s">
        <v>2928</v>
      </c>
      <c r="D1074" t="s">
        <v>6609</v>
      </c>
      <c r="E1074" t="s">
        <v>11606</v>
      </c>
      <c r="F1074" t="s">
        <v>15533</v>
      </c>
    </row>
    <row r="1075" spans="1:6" x14ac:dyDescent="0.25">
      <c r="A1075" t="s">
        <v>469</v>
      </c>
      <c r="B1075" t="s">
        <v>1928</v>
      </c>
      <c r="C1075" t="s">
        <v>2929</v>
      </c>
      <c r="D1075" t="s">
        <v>6610</v>
      </c>
      <c r="E1075" t="s">
        <v>11607</v>
      </c>
      <c r="F1075" t="s">
        <v>15537</v>
      </c>
    </row>
    <row r="1076" spans="1:6" x14ac:dyDescent="0.25">
      <c r="A1076" t="s">
        <v>333</v>
      </c>
      <c r="B1076" t="s">
        <v>1926</v>
      </c>
      <c r="C1076" t="s">
        <v>2930</v>
      </c>
      <c r="D1076" t="s">
        <v>6611</v>
      </c>
      <c r="E1076" t="s">
        <v>11608</v>
      </c>
      <c r="F1076" t="s">
        <v>15535</v>
      </c>
    </row>
    <row r="1077" spans="1:6" x14ac:dyDescent="0.25">
      <c r="A1077" t="s">
        <v>839</v>
      </c>
      <c r="B1077" t="s">
        <v>1925</v>
      </c>
      <c r="C1077" t="s">
        <v>2931</v>
      </c>
      <c r="D1077" t="s">
        <v>6612</v>
      </c>
      <c r="E1077" t="s">
        <v>11609</v>
      </c>
      <c r="F1077" t="s">
        <v>15534</v>
      </c>
    </row>
    <row r="1078" spans="1:6" x14ac:dyDescent="0.25">
      <c r="A1078" t="s">
        <v>840</v>
      </c>
      <c r="B1078" t="s">
        <v>1926</v>
      </c>
      <c r="C1078" t="s">
        <v>2932</v>
      </c>
      <c r="D1078" t="s">
        <v>6613</v>
      </c>
      <c r="E1078" t="s">
        <v>11610</v>
      </c>
      <c r="F1078" t="s">
        <v>15535</v>
      </c>
    </row>
    <row r="1079" spans="1:6" x14ac:dyDescent="0.25">
      <c r="A1079" t="s">
        <v>841</v>
      </c>
      <c r="B1079" t="s">
        <v>1926</v>
      </c>
      <c r="C1079" t="s">
        <v>2933</v>
      </c>
      <c r="D1079" t="s">
        <v>6614</v>
      </c>
      <c r="E1079" t="s">
        <v>11611</v>
      </c>
      <c r="F1079" t="s">
        <v>15535</v>
      </c>
    </row>
    <row r="1080" spans="1:6" x14ac:dyDescent="0.25">
      <c r="A1080" t="s">
        <v>359</v>
      </c>
      <c r="B1080" t="s">
        <v>1930</v>
      </c>
      <c r="C1080" t="s">
        <v>2934</v>
      </c>
      <c r="D1080" t="s">
        <v>6615</v>
      </c>
      <c r="E1080" t="s">
        <v>11612</v>
      </c>
      <c r="F1080" t="s">
        <v>15538</v>
      </c>
    </row>
    <row r="1081" spans="1:6" x14ac:dyDescent="0.25">
      <c r="A1081" t="s">
        <v>842</v>
      </c>
      <c r="B1081" t="s">
        <v>1924</v>
      </c>
      <c r="C1081" t="s">
        <v>2935</v>
      </c>
      <c r="D1081" t="s">
        <v>6616</v>
      </c>
      <c r="E1081" t="s">
        <v>11613</v>
      </c>
      <c r="F1081" t="s">
        <v>15533</v>
      </c>
    </row>
    <row r="1082" spans="1:6" x14ac:dyDescent="0.25">
      <c r="A1082" t="s">
        <v>843</v>
      </c>
      <c r="B1082" t="s">
        <v>1926</v>
      </c>
      <c r="C1082" t="s">
        <v>2936</v>
      </c>
      <c r="D1082" t="s">
        <v>6617</v>
      </c>
      <c r="E1082" t="s">
        <v>11614</v>
      </c>
      <c r="F1082" t="s">
        <v>15535</v>
      </c>
    </row>
    <row r="1083" spans="1:6" x14ac:dyDescent="0.25">
      <c r="A1083" t="s">
        <v>844</v>
      </c>
      <c r="B1083" t="s">
        <v>1929</v>
      </c>
      <c r="C1083" t="s">
        <v>2937</v>
      </c>
      <c r="D1083" t="s">
        <v>6618</v>
      </c>
      <c r="E1083" t="s">
        <v>11615</v>
      </c>
      <c r="F1083" t="s">
        <v>15532</v>
      </c>
    </row>
    <row r="1084" spans="1:6" x14ac:dyDescent="0.25">
      <c r="A1084" t="s">
        <v>635</v>
      </c>
      <c r="B1084" t="s">
        <v>1925</v>
      </c>
      <c r="C1084" t="s">
        <v>2938</v>
      </c>
      <c r="D1084" t="s">
        <v>6619</v>
      </c>
      <c r="E1084" t="s">
        <v>11616</v>
      </c>
      <c r="F1084" t="s">
        <v>15534</v>
      </c>
    </row>
    <row r="1085" spans="1:6" x14ac:dyDescent="0.25">
      <c r="A1085" t="s">
        <v>28</v>
      </c>
      <c r="B1085" t="s">
        <v>1926</v>
      </c>
      <c r="C1085" t="s">
        <v>2939</v>
      </c>
      <c r="D1085" t="s">
        <v>6620</v>
      </c>
      <c r="E1085" t="s">
        <v>11617</v>
      </c>
      <c r="F1085" t="s">
        <v>15535</v>
      </c>
    </row>
    <row r="1086" spans="1:6" x14ac:dyDescent="0.25">
      <c r="A1086" t="s">
        <v>845</v>
      </c>
      <c r="B1086" t="s">
        <v>1923</v>
      </c>
      <c r="C1086" t="s">
        <v>2940</v>
      </c>
      <c r="D1086" t="s">
        <v>6621</v>
      </c>
      <c r="E1086" t="s">
        <v>11618</v>
      </c>
      <c r="F1086" t="s">
        <v>15532</v>
      </c>
    </row>
    <row r="1087" spans="1:6" x14ac:dyDescent="0.25">
      <c r="A1087" t="s">
        <v>846</v>
      </c>
      <c r="B1087" t="s">
        <v>1927</v>
      </c>
      <c r="C1087" t="s">
        <v>2941</v>
      </c>
      <c r="D1087" t="s">
        <v>6622</v>
      </c>
      <c r="E1087" t="s">
        <v>11619</v>
      </c>
      <c r="F1087" t="s">
        <v>15536</v>
      </c>
    </row>
    <row r="1088" spans="1:6" x14ac:dyDescent="0.25">
      <c r="A1088" t="s">
        <v>144</v>
      </c>
      <c r="B1088" t="s">
        <v>1930</v>
      </c>
      <c r="C1088" t="s">
        <v>2942</v>
      </c>
      <c r="D1088" t="s">
        <v>6623</v>
      </c>
      <c r="E1088" t="s">
        <v>11620</v>
      </c>
      <c r="F1088" t="s">
        <v>15538</v>
      </c>
    </row>
    <row r="1089" spans="1:6" x14ac:dyDescent="0.25">
      <c r="A1089" t="s">
        <v>847</v>
      </c>
      <c r="B1089" t="s">
        <v>1930</v>
      </c>
      <c r="C1089" t="s">
        <v>2943</v>
      </c>
      <c r="D1089" t="s">
        <v>6624</v>
      </c>
      <c r="E1089" t="s">
        <v>11621</v>
      </c>
      <c r="F1089" t="s">
        <v>15538</v>
      </c>
    </row>
    <row r="1090" spans="1:6" x14ac:dyDescent="0.25">
      <c r="A1090" t="s">
        <v>102</v>
      </c>
      <c r="B1090" t="s">
        <v>1926</v>
      </c>
      <c r="C1090" t="s">
        <v>2944</v>
      </c>
      <c r="D1090" t="s">
        <v>6625</v>
      </c>
      <c r="E1090" t="s">
        <v>11622</v>
      </c>
      <c r="F1090" t="s">
        <v>15535</v>
      </c>
    </row>
    <row r="1091" spans="1:6" x14ac:dyDescent="0.25">
      <c r="A1091" t="s">
        <v>848</v>
      </c>
      <c r="B1091" t="s">
        <v>1926</v>
      </c>
      <c r="C1091" t="s">
        <v>2945</v>
      </c>
      <c r="D1091" t="s">
        <v>6626</v>
      </c>
      <c r="E1091" t="s">
        <v>11623</v>
      </c>
      <c r="F1091" t="s">
        <v>15535</v>
      </c>
    </row>
    <row r="1092" spans="1:6" x14ac:dyDescent="0.25">
      <c r="A1092" t="s">
        <v>794</v>
      </c>
      <c r="B1092" t="s">
        <v>1929</v>
      </c>
      <c r="C1092" t="s">
        <v>2946</v>
      </c>
      <c r="D1092" t="s">
        <v>6627</v>
      </c>
      <c r="E1092" t="s">
        <v>11624</v>
      </c>
      <c r="F1092" t="s">
        <v>15532</v>
      </c>
    </row>
    <row r="1093" spans="1:6" x14ac:dyDescent="0.25">
      <c r="A1093" t="s">
        <v>451</v>
      </c>
      <c r="B1093" t="s">
        <v>1926</v>
      </c>
      <c r="C1093" t="s">
        <v>2947</v>
      </c>
      <c r="D1093" t="s">
        <v>6628</v>
      </c>
      <c r="E1093" t="s">
        <v>11625</v>
      </c>
      <c r="F1093" t="s">
        <v>15535</v>
      </c>
    </row>
    <row r="1094" spans="1:6" x14ac:dyDescent="0.25">
      <c r="A1094" t="s">
        <v>849</v>
      </c>
      <c r="B1094" t="s">
        <v>1924</v>
      </c>
      <c r="C1094" t="s">
        <v>2948</v>
      </c>
      <c r="D1094" t="s">
        <v>6629</v>
      </c>
      <c r="E1094" t="s">
        <v>11626</v>
      </c>
      <c r="F1094" t="s">
        <v>15533</v>
      </c>
    </row>
    <row r="1095" spans="1:6" x14ac:dyDescent="0.25">
      <c r="A1095" t="s">
        <v>575</v>
      </c>
      <c r="B1095" t="s">
        <v>1930</v>
      </c>
      <c r="C1095" t="s">
        <v>2949</v>
      </c>
      <c r="D1095" t="s">
        <v>6630</v>
      </c>
      <c r="E1095" t="s">
        <v>11627</v>
      </c>
      <c r="F1095" t="s">
        <v>15538</v>
      </c>
    </row>
    <row r="1096" spans="1:6" x14ac:dyDescent="0.25">
      <c r="A1096" t="s">
        <v>850</v>
      </c>
      <c r="B1096" t="s">
        <v>1930</v>
      </c>
      <c r="C1096" t="s">
        <v>2950</v>
      </c>
      <c r="D1096" t="s">
        <v>6631</v>
      </c>
      <c r="E1096" t="s">
        <v>11628</v>
      </c>
      <c r="F1096" t="s">
        <v>15538</v>
      </c>
    </row>
    <row r="1097" spans="1:6" x14ac:dyDescent="0.25">
      <c r="A1097" t="s">
        <v>851</v>
      </c>
      <c r="B1097" t="s">
        <v>1930</v>
      </c>
      <c r="C1097" t="s">
        <v>2951</v>
      </c>
      <c r="D1097" t="s">
        <v>6632</v>
      </c>
      <c r="E1097" t="s">
        <v>11629</v>
      </c>
      <c r="F1097" t="s">
        <v>15538</v>
      </c>
    </row>
    <row r="1098" spans="1:6" x14ac:dyDescent="0.25">
      <c r="A1098" t="s">
        <v>459</v>
      </c>
      <c r="B1098" t="s">
        <v>1929</v>
      </c>
      <c r="C1098" t="s">
        <v>2952</v>
      </c>
      <c r="D1098" t="s">
        <v>6633</v>
      </c>
      <c r="E1098" t="s">
        <v>11630</v>
      </c>
      <c r="F1098" t="s">
        <v>15532</v>
      </c>
    </row>
    <row r="1099" spans="1:6" x14ac:dyDescent="0.25">
      <c r="A1099" t="s">
        <v>398</v>
      </c>
      <c r="B1099" t="s">
        <v>1924</v>
      </c>
      <c r="C1099" t="s">
        <v>2953</v>
      </c>
      <c r="D1099" t="s">
        <v>6634</v>
      </c>
      <c r="E1099" t="s">
        <v>11631</v>
      </c>
      <c r="F1099" t="s">
        <v>15533</v>
      </c>
    </row>
    <row r="1100" spans="1:6" x14ac:dyDescent="0.25">
      <c r="A1100" t="s">
        <v>852</v>
      </c>
      <c r="B1100" t="s">
        <v>1929</v>
      </c>
      <c r="C1100" t="s">
        <v>2954</v>
      </c>
      <c r="D1100" t="s">
        <v>6635</v>
      </c>
      <c r="E1100" t="s">
        <v>11632</v>
      </c>
      <c r="F1100" t="s">
        <v>15532</v>
      </c>
    </row>
    <row r="1101" spans="1:6" x14ac:dyDescent="0.25">
      <c r="A1101" t="s">
        <v>853</v>
      </c>
      <c r="B1101" t="s">
        <v>1929</v>
      </c>
      <c r="C1101" t="s">
        <v>2955</v>
      </c>
      <c r="D1101" t="s">
        <v>6636</v>
      </c>
      <c r="E1101" t="s">
        <v>11633</v>
      </c>
      <c r="F1101" t="s">
        <v>15532</v>
      </c>
    </row>
    <row r="1102" spans="1:6" x14ac:dyDescent="0.25">
      <c r="A1102" t="s">
        <v>760</v>
      </c>
      <c r="B1102" t="s">
        <v>1926</v>
      </c>
      <c r="C1102" t="s">
        <v>2956</v>
      </c>
      <c r="D1102" t="s">
        <v>6637</v>
      </c>
      <c r="E1102" t="s">
        <v>11634</v>
      </c>
      <c r="F1102" t="s">
        <v>15535</v>
      </c>
    </row>
    <row r="1103" spans="1:6" x14ac:dyDescent="0.25">
      <c r="A1103" t="s">
        <v>158</v>
      </c>
      <c r="B1103" t="s">
        <v>1928</v>
      </c>
      <c r="C1103" t="s">
        <v>2957</v>
      </c>
      <c r="D1103" t="s">
        <v>6638</v>
      </c>
      <c r="E1103" t="s">
        <v>11635</v>
      </c>
      <c r="F1103" t="s">
        <v>15537</v>
      </c>
    </row>
    <row r="1104" spans="1:6" x14ac:dyDescent="0.25">
      <c r="A1104" t="s">
        <v>424</v>
      </c>
      <c r="B1104" t="s">
        <v>1924</v>
      </c>
      <c r="C1104" t="s">
        <v>2958</v>
      </c>
      <c r="D1104" t="s">
        <v>6639</v>
      </c>
      <c r="E1104" t="s">
        <v>11636</v>
      </c>
      <c r="F1104" t="s">
        <v>15533</v>
      </c>
    </row>
    <row r="1105" spans="1:6" x14ac:dyDescent="0.25">
      <c r="A1105" t="s">
        <v>438</v>
      </c>
      <c r="B1105" t="s">
        <v>1925</v>
      </c>
      <c r="C1105" t="s">
        <v>2539</v>
      </c>
      <c r="D1105" t="s">
        <v>6640</v>
      </c>
      <c r="E1105" t="s">
        <v>11637</v>
      </c>
      <c r="F1105" t="s">
        <v>15534</v>
      </c>
    </row>
    <row r="1106" spans="1:6" x14ac:dyDescent="0.25">
      <c r="A1106" t="s">
        <v>854</v>
      </c>
      <c r="B1106" t="s">
        <v>1929</v>
      </c>
      <c r="C1106" t="s">
        <v>2959</v>
      </c>
      <c r="D1106" t="s">
        <v>6641</v>
      </c>
      <c r="E1106" t="s">
        <v>11638</v>
      </c>
      <c r="F1106" t="s">
        <v>15532</v>
      </c>
    </row>
    <row r="1107" spans="1:6" x14ac:dyDescent="0.25">
      <c r="A1107" t="s">
        <v>855</v>
      </c>
      <c r="B1107" t="s">
        <v>1924</v>
      </c>
      <c r="C1107" t="s">
        <v>2960</v>
      </c>
      <c r="D1107" t="s">
        <v>6642</v>
      </c>
      <c r="E1107" t="s">
        <v>11639</v>
      </c>
      <c r="F1107" t="s">
        <v>15533</v>
      </c>
    </row>
    <row r="1108" spans="1:6" x14ac:dyDescent="0.25">
      <c r="A1108" t="s">
        <v>851</v>
      </c>
      <c r="B1108" t="s">
        <v>1927</v>
      </c>
      <c r="C1108" t="s">
        <v>2961</v>
      </c>
      <c r="D1108" t="s">
        <v>6643</v>
      </c>
      <c r="E1108" t="s">
        <v>11640</v>
      </c>
      <c r="F1108" t="s">
        <v>15536</v>
      </c>
    </row>
    <row r="1109" spans="1:6" x14ac:dyDescent="0.25">
      <c r="A1109" t="s">
        <v>856</v>
      </c>
      <c r="B1109" t="s">
        <v>1925</v>
      </c>
      <c r="C1109" t="s">
        <v>2962</v>
      </c>
      <c r="D1109" t="s">
        <v>6644</v>
      </c>
      <c r="E1109" t="s">
        <v>11641</v>
      </c>
      <c r="F1109" t="s">
        <v>15534</v>
      </c>
    </row>
    <row r="1110" spans="1:6" x14ac:dyDescent="0.25">
      <c r="A1110" t="s">
        <v>857</v>
      </c>
      <c r="B1110" t="s">
        <v>1927</v>
      </c>
      <c r="C1110" t="s">
        <v>2963</v>
      </c>
      <c r="D1110" t="s">
        <v>6645</v>
      </c>
      <c r="E1110" t="s">
        <v>11642</v>
      </c>
      <c r="F1110" t="s">
        <v>15536</v>
      </c>
    </row>
    <row r="1111" spans="1:6" x14ac:dyDescent="0.25">
      <c r="A1111" t="s">
        <v>858</v>
      </c>
      <c r="B1111" t="s">
        <v>1929</v>
      </c>
      <c r="C1111" t="s">
        <v>2964</v>
      </c>
      <c r="D1111" t="s">
        <v>6646</v>
      </c>
      <c r="E1111" t="s">
        <v>11643</v>
      </c>
      <c r="F1111" t="s">
        <v>15532</v>
      </c>
    </row>
    <row r="1112" spans="1:6" x14ac:dyDescent="0.25">
      <c r="A1112" t="s">
        <v>651</v>
      </c>
      <c r="B1112" t="s">
        <v>1927</v>
      </c>
      <c r="C1112" t="s">
        <v>2965</v>
      </c>
      <c r="D1112" t="s">
        <v>6647</v>
      </c>
      <c r="E1112" t="s">
        <v>11644</v>
      </c>
      <c r="F1112" t="s">
        <v>15536</v>
      </c>
    </row>
    <row r="1113" spans="1:6" x14ac:dyDescent="0.25">
      <c r="A1113" t="s">
        <v>351</v>
      </c>
      <c r="B1113" t="s">
        <v>1927</v>
      </c>
      <c r="C1113" t="s">
        <v>2966</v>
      </c>
      <c r="D1113" t="s">
        <v>6648</v>
      </c>
      <c r="E1113" t="s">
        <v>11645</v>
      </c>
      <c r="F1113" t="s">
        <v>15536</v>
      </c>
    </row>
    <row r="1114" spans="1:6" x14ac:dyDescent="0.25">
      <c r="A1114" t="s">
        <v>859</v>
      </c>
      <c r="B1114" t="s">
        <v>1927</v>
      </c>
      <c r="C1114" t="s">
        <v>2444</v>
      </c>
      <c r="D1114" t="s">
        <v>6649</v>
      </c>
      <c r="E1114" t="s">
        <v>11646</v>
      </c>
      <c r="F1114" t="s">
        <v>15536</v>
      </c>
    </row>
    <row r="1115" spans="1:6" x14ac:dyDescent="0.25">
      <c r="A1115" t="s">
        <v>860</v>
      </c>
      <c r="B1115" t="s">
        <v>1926</v>
      </c>
      <c r="C1115" t="s">
        <v>2967</v>
      </c>
      <c r="D1115" t="s">
        <v>6650</v>
      </c>
      <c r="E1115" t="s">
        <v>11647</v>
      </c>
      <c r="F1115" t="s">
        <v>15535</v>
      </c>
    </row>
    <row r="1116" spans="1:6" x14ac:dyDescent="0.25">
      <c r="A1116" t="s">
        <v>127</v>
      </c>
      <c r="B1116" t="s">
        <v>1929</v>
      </c>
      <c r="C1116" t="s">
        <v>2968</v>
      </c>
      <c r="D1116" t="s">
        <v>6651</v>
      </c>
      <c r="E1116" t="s">
        <v>11648</v>
      </c>
      <c r="F1116" t="s">
        <v>15532</v>
      </c>
    </row>
    <row r="1117" spans="1:6" x14ac:dyDescent="0.25">
      <c r="A1117" t="s">
        <v>861</v>
      </c>
      <c r="B1117" t="s">
        <v>1930</v>
      </c>
      <c r="C1117" t="s">
        <v>2859</v>
      </c>
      <c r="D1117" t="s">
        <v>6652</v>
      </c>
      <c r="E1117" t="s">
        <v>11649</v>
      </c>
      <c r="F1117" t="s">
        <v>15538</v>
      </c>
    </row>
    <row r="1118" spans="1:6" x14ac:dyDescent="0.25">
      <c r="A1118" t="s">
        <v>862</v>
      </c>
      <c r="B1118" t="s">
        <v>1925</v>
      </c>
      <c r="C1118" t="s">
        <v>2969</v>
      </c>
      <c r="D1118" t="s">
        <v>6653</v>
      </c>
      <c r="E1118" t="s">
        <v>11650</v>
      </c>
      <c r="F1118" t="s">
        <v>15534</v>
      </c>
    </row>
    <row r="1119" spans="1:6" x14ac:dyDescent="0.25">
      <c r="A1119" t="s">
        <v>863</v>
      </c>
      <c r="B1119" t="s">
        <v>1923</v>
      </c>
      <c r="C1119" t="s">
        <v>2970</v>
      </c>
      <c r="D1119" t="s">
        <v>6654</v>
      </c>
      <c r="E1119" t="s">
        <v>11651</v>
      </c>
      <c r="F1119" t="s">
        <v>15532</v>
      </c>
    </row>
    <row r="1120" spans="1:6" x14ac:dyDescent="0.25">
      <c r="A1120" t="s">
        <v>864</v>
      </c>
      <c r="B1120" t="s">
        <v>1927</v>
      </c>
      <c r="C1120" t="s">
        <v>2971</v>
      </c>
      <c r="D1120" t="s">
        <v>6655</v>
      </c>
      <c r="E1120" t="s">
        <v>11652</v>
      </c>
      <c r="F1120" t="s">
        <v>15536</v>
      </c>
    </row>
    <row r="1121" spans="1:6" x14ac:dyDescent="0.25">
      <c r="A1121" t="s">
        <v>743</v>
      </c>
      <c r="B1121" t="s">
        <v>1924</v>
      </c>
      <c r="C1121" t="s">
        <v>2972</v>
      </c>
      <c r="D1121" t="s">
        <v>6656</v>
      </c>
      <c r="E1121" t="s">
        <v>11653</v>
      </c>
      <c r="F1121" t="s">
        <v>15533</v>
      </c>
    </row>
    <row r="1122" spans="1:6" x14ac:dyDescent="0.25">
      <c r="A1122" t="s">
        <v>865</v>
      </c>
      <c r="B1122" t="s">
        <v>1924</v>
      </c>
      <c r="C1122" t="s">
        <v>2973</v>
      </c>
      <c r="D1122" t="s">
        <v>6657</v>
      </c>
      <c r="E1122" t="s">
        <v>11654</v>
      </c>
      <c r="F1122" t="s">
        <v>15533</v>
      </c>
    </row>
    <row r="1123" spans="1:6" x14ac:dyDescent="0.25">
      <c r="A1123" t="s">
        <v>866</v>
      </c>
      <c r="B1123" t="s">
        <v>1926</v>
      </c>
      <c r="C1123" t="s">
        <v>2974</v>
      </c>
      <c r="D1123" t="s">
        <v>6658</v>
      </c>
      <c r="E1123" t="s">
        <v>11655</v>
      </c>
      <c r="F1123" t="s">
        <v>15535</v>
      </c>
    </row>
    <row r="1124" spans="1:6" x14ac:dyDescent="0.25">
      <c r="A1124" t="s">
        <v>867</v>
      </c>
      <c r="B1124" t="s">
        <v>1924</v>
      </c>
      <c r="C1124" t="s">
        <v>2975</v>
      </c>
      <c r="D1124" t="s">
        <v>6659</v>
      </c>
      <c r="E1124" t="s">
        <v>11656</v>
      </c>
      <c r="F1124" t="s">
        <v>15533</v>
      </c>
    </row>
    <row r="1125" spans="1:6" x14ac:dyDescent="0.25">
      <c r="A1125" t="s">
        <v>868</v>
      </c>
      <c r="B1125" t="s">
        <v>1923</v>
      </c>
      <c r="C1125" t="s">
        <v>2976</v>
      </c>
      <c r="D1125" t="s">
        <v>6660</v>
      </c>
      <c r="E1125" t="s">
        <v>11657</v>
      </c>
      <c r="F1125" t="s">
        <v>15532</v>
      </c>
    </row>
    <row r="1126" spans="1:6" x14ac:dyDescent="0.25">
      <c r="A1126" t="s">
        <v>869</v>
      </c>
      <c r="B1126" t="s">
        <v>1930</v>
      </c>
      <c r="C1126" t="s">
        <v>2977</v>
      </c>
      <c r="D1126" t="s">
        <v>6661</v>
      </c>
      <c r="E1126" t="s">
        <v>11658</v>
      </c>
      <c r="F1126" t="s">
        <v>15538</v>
      </c>
    </row>
    <row r="1127" spans="1:6" x14ac:dyDescent="0.25">
      <c r="A1127" t="s">
        <v>30</v>
      </c>
      <c r="B1127" t="s">
        <v>1925</v>
      </c>
      <c r="C1127" t="s">
        <v>2978</v>
      </c>
      <c r="D1127" t="s">
        <v>6662</v>
      </c>
      <c r="E1127" t="s">
        <v>11659</v>
      </c>
      <c r="F1127" t="s">
        <v>15534</v>
      </c>
    </row>
    <row r="1128" spans="1:6" x14ac:dyDescent="0.25">
      <c r="A1128" t="s">
        <v>870</v>
      </c>
      <c r="B1128" t="s">
        <v>1927</v>
      </c>
      <c r="C1128" t="s">
        <v>2979</v>
      </c>
      <c r="D1128" t="s">
        <v>6663</v>
      </c>
      <c r="E1128" t="s">
        <v>11660</v>
      </c>
      <c r="F1128" t="s">
        <v>15536</v>
      </c>
    </row>
    <row r="1129" spans="1:6" x14ac:dyDescent="0.25">
      <c r="A1129" t="s">
        <v>871</v>
      </c>
      <c r="B1129" t="s">
        <v>1929</v>
      </c>
      <c r="C1129" t="s">
        <v>2980</v>
      </c>
      <c r="D1129" t="s">
        <v>6664</v>
      </c>
      <c r="E1129" t="s">
        <v>11661</v>
      </c>
      <c r="F1129" t="s">
        <v>15532</v>
      </c>
    </row>
    <row r="1130" spans="1:6" x14ac:dyDescent="0.25">
      <c r="A1130" t="s">
        <v>872</v>
      </c>
      <c r="B1130" t="s">
        <v>1928</v>
      </c>
      <c r="C1130" t="s">
        <v>2981</v>
      </c>
      <c r="D1130" t="s">
        <v>6665</v>
      </c>
      <c r="E1130" t="s">
        <v>11662</v>
      </c>
      <c r="F1130" t="s">
        <v>15537</v>
      </c>
    </row>
    <row r="1131" spans="1:6" x14ac:dyDescent="0.25">
      <c r="A1131" t="s">
        <v>261</v>
      </c>
      <c r="B1131" t="s">
        <v>1929</v>
      </c>
      <c r="C1131" t="s">
        <v>2200</v>
      </c>
      <c r="D1131" t="s">
        <v>6666</v>
      </c>
      <c r="E1131" t="s">
        <v>11663</v>
      </c>
      <c r="F1131" t="s">
        <v>15532</v>
      </c>
    </row>
    <row r="1132" spans="1:6" x14ac:dyDescent="0.25">
      <c r="A1132" t="s">
        <v>873</v>
      </c>
      <c r="B1132" t="s">
        <v>1927</v>
      </c>
      <c r="C1132" t="s">
        <v>2165</v>
      </c>
      <c r="D1132" t="s">
        <v>6667</v>
      </c>
      <c r="E1132" t="s">
        <v>11664</v>
      </c>
      <c r="F1132" t="s">
        <v>15536</v>
      </c>
    </row>
    <row r="1133" spans="1:6" x14ac:dyDescent="0.25">
      <c r="A1133" t="s">
        <v>874</v>
      </c>
      <c r="B1133" t="s">
        <v>1923</v>
      </c>
      <c r="C1133" t="s">
        <v>2982</v>
      </c>
      <c r="D1133" t="s">
        <v>6668</v>
      </c>
      <c r="E1133" t="s">
        <v>11665</v>
      </c>
      <c r="F1133" t="s">
        <v>15532</v>
      </c>
    </row>
    <row r="1134" spans="1:6" x14ac:dyDescent="0.25">
      <c r="A1134" t="s">
        <v>875</v>
      </c>
      <c r="B1134" t="s">
        <v>1927</v>
      </c>
      <c r="C1134" t="s">
        <v>2983</v>
      </c>
      <c r="D1134" t="s">
        <v>6669</v>
      </c>
      <c r="E1134" t="s">
        <v>11666</v>
      </c>
      <c r="F1134" t="s">
        <v>15536</v>
      </c>
    </row>
    <row r="1135" spans="1:6" x14ac:dyDescent="0.25">
      <c r="A1135" t="s">
        <v>876</v>
      </c>
      <c r="B1135" t="s">
        <v>1928</v>
      </c>
      <c r="C1135" t="s">
        <v>2984</v>
      </c>
      <c r="D1135" t="s">
        <v>6670</v>
      </c>
      <c r="E1135" t="s">
        <v>11667</v>
      </c>
      <c r="F1135" t="s">
        <v>15537</v>
      </c>
    </row>
    <row r="1136" spans="1:6" x14ac:dyDescent="0.25">
      <c r="A1136" t="s">
        <v>877</v>
      </c>
      <c r="B1136" t="s">
        <v>1925</v>
      </c>
      <c r="C1136" t="s">
        <v>2985</v>
      </c>
      <c r="D1136" t="s">
        <v>6671</v>
      </c>
      <c r="E1136" t="s">
        <v>11668</v>
      </c>
      <c r="F1136" t="s">
        <v>15534</v>
      </c>
    </row>
    <row r="1137" spans="1:6" x14ac:dyDescent="0.25">
      <c r="A1137" t="s">
        <v>114</v>
      </c>
      <c r="B1137" t="s">
        <v>1923</v>
      </c>
      <c r="C1137" t="s">
        <v>2986</v>
      </c>
      <c r="D1137" t="s">
        <v>6672</v>
      </c>
      <c r="E1137" t="s">
        <v>11669</v>
      </c>
      <c r="F1137" t="s">
        <v>15532</v>
      </c>
    </row>
    <row r="1138" spans="1:6" x14ac:dyDescent="0.25">
      <c r="A1138" t="s">
        <v>878</v>
      </c>
      <c r="B1138" t="s">
        <v>1929</v>
      </c>
      <c r="C1138" t="s">
        <v>2527</v>
      </c>
      <c r="D1138" t="s">
        <v>6673</v>
      </c>
      <c r="E1138" t="s">
        <v>11670</v>
      </c>
      <c r="F1138" t="s">
        <v>15532</v>
      </c>
    </row>
    <row r="1139" spans="1:6" x14ac:dyDescent="0.25">
      <c r="A1139" t="s">
        <v>879</v>
      </c>
      <c r="B1139" t="s">
        <v>1924</v>
      </c>
      <c r="C1139" t="s">
        <v>2987</v>
      </c>
      <c r="D1139" t="s">
        <v>6674</v>
      </c>
      <c r="E1139" t="s">
        <v>11671</v>
      </c>
      <c r="F1139" t="s">
        <v>15533</v>
      </c>
    </row>
    <row r="1140" spans="1:6" x14ac:dyDescent="0.25">
      <c r="A1140" t="s">
        <v>880</v>
      </c>
      <c r="B1140" t="s">
        <v>1930</v>
      </c>
      <c r="C1140" t="s">
        <v>2988</v>
      </c>
      <c r="D1140" t="s">
        <v>6675</v>
      </c>
      <c r="E1140" t="s">
        <v>11672</v>
      </c>
      <c r="F1140" t="s">
        <v>15538</v>
      </c>
    </row>
    <row r="1141" spans="1:6" x14ac:dyDescent="0.25">
      <c r="A1141" t="s">
        <v>593</v>
      </c>
      <c r="B1141" t="s">
        <v>1930</v>
      </c>
      <c r="C1141" t="s">
        <v>2056</v>
      </c>
      <c r="D1141" t="s">
        <v>6676</v>
      </c>
      <c r="E1141" t="s">
        <v>11673</v>
      </c>
      <c r="F1141" t="s">
        <v>15538</v>
      </c>
    </row>
    <row r="1142" spans="1:6" x14ac:dyDescent="0.25">
      <c r="A1142" t="s">
        <v>93</v>
      </c>
      <c r="B1142" t="s">
        <v>1928</v>
      </c>
      <c r="C1142" t="s">
        <v>2722</v>
      </c>
      <c r="D1142" t="s">
        <v>6677</v>
      </c>
      <c r="E1142" t="s">
        <v>11674</v>
      </c>
      <c r="F1142" t="s">
        <v>15537</v>
      </c>
    </row>
    <row r="1143" spans="1:6" x14ac:dyDescent="0.25">
      <c r="A1143" t="s">
        <v>881</v>
      </c>
      <c r="B1143" t="s">
        <v>1926</v>
      </c>
      <c r="C1143" t="s">
        <v>2989</v>
      </c>
      <c r="D1143" t="s">
        <v>6678</v>
      </c>
      <c r="E1143" t="s">
        <v>11675</v>
      </c>
      <c r="F1143" t="s">
        <v>15535</v>
      </c>
    </row>
    <row r="1144" spans="1:6" x14ac:dyDescent="0.25">
      <c r="A1144" t="s">
        <v>321</v>
      </c>
      <c r="B1144" t="s">
        <v>1926</v>
      </c>
      <c r="C1144" t="s">
        <v>2302</v>
      </c>
      <c r="D1144" t="s">
        <v>6679</v>
      </c>
      <c r="E1144" t="s">
        <v>11676</v>
      </c>
      <c r="F1144" t="s">
        <v>15535</v>
      </c>
    </row>
    <row r="1145" spans="1:6" x14ac:dyDescent="0.25">
      <c r="A1145" t="s">
        <v>882</v>
      </c>
      <c r="B1145" t="s">
        <v>1928</v>
      </c>
      <c r="C1145" t="s">
        <v>2990</v>
      </c>
      <c r="D1145" t="s">
        <v>6680</v>
      </c>
      <c r="E1145" t="s">
        <v>11677</v>
      </c>
      <c r="F1145" t="s">
        <v>15537</v>
      </c>
    </row>
    <row r="1146" spans="1:6" x14ac:dyDescent="0.25">
      <c r="A1146" t="s">
        <v>883</v>
      </c>
      <c r="B1146" t="s">
        <v>1928</v>
      </c>
      <c r="C1146" t="s">
        <v>2724</v>
      </c>
      <c r="D1146" t="s">
        <v>6681</v>
      </c>
      <c r="E1146" t="s">
        <v>11678</v>
      </c>
      <c r="F1146" t="s">
        <v>15537</v>
      </c>
    </row>
    <row r="1147" spans="1:6" x14ac:dyDescent="0.25">
      <c r="A1147" t="s">
        <v>884</v>
      </c>
      <c r="B1147" t="s">
        <v>1929</v>
      </c>
      <c r="C1147" t="s">
        <v>2991</v>
      </c>
      <c r="D1147" t="s">
        <v>6682</v>
      </c>
      <c r="E1147" t="s">
        <v>11679</v>
      </c>
      <c r="F1147" t="s">
        <v>15532</v>
      </c>
    </row>
    <row r="1148" spans="1:6" x14ac:dyDescent="0.25">
      <c r="A1148" t="s">
        <v>885</v>
      </c>
      <c r="B1148" t="s">
        <v>1926</v>
      </c>
      <c r="C1148" t="s">
        <v>2992</v>
      </c>
      <c r="D1148" t="s">
        <v>6683</v>
      </c>
      <c r="E1148" t="s">
        <v>11680</v>
      </c>
      <c r="F1148" t="s">
        <v>15535</v>
      </c>
    </row>
    <row r="1149" spans="1:6" x14ac:dyDescent="0.25">
      <c r="A1149" t="s">
        <v>886</v>
      </c>
      <c r="B1149" t="s">
        <v>1926</v>
      </c>
      <c r="C1149" t="s">
        <v>2993</v>
      </c>
      <c r="D1149" t="s">
        <v>6684</v>
      </c>
      <c r="E1149" t="s">
        <v>11681</v>
      </c>
      <c r="F1149" t="s">
        <v>15535</v>
      </c>
    </row>
    <row r="1150" spans="1:6" x14ac:dyDescent="0.25">
      <c r="A1150" t="s">
        <v>496</v>
      </c>
      <c r="B1150" t="s">
        <v>1929</v>
      </c>
      <c r="C1150" t="s">
        <v>2994</v>
      </c>
      <c r="D1150" t="s">
        <v>6685</v>
      </c>
      <c r="E1150" t="s">
        <v>11682</v>
      </c>
      <c r="F1150" t="s">
        <v>15532</v>
      </c>
    </row>
    <row r="1151" spans="1:6" x14ac:dyDescent="0.25">
      <c r="A1151" t="s">
        <v>887</v>
      </c>
      <c r="B1151" t="s">
        <v>1927</v>
      </c>
      <c r="C1151" t="s">
        <v>2458</v>
      </c>
      <c r="D1151" t="s">
        <v>6686</v>
      </c>
      <c r="E1151" t="s">
        <v>11683</v>
      </c>
      <c r="F1151" t="s">
        <v>15536</v>
      </c>
    </row>
    <row r="1152" spans="1:6" x14ac:dyDescent="0.25">
      <c r="A1152" t="s">
        <v>189</v>
      </c>
      <c r="B1152" t="s">
        <v>1924</v>
      </c>
      <c r="C1152" t="s">
        <v>2995</v>
      </c>
      <c r="D1152" t="s">
        <v>6687</v>
      </c>
      <c r="E1152" t="s">
        <v>11684</v>
      </c>
      <c r="F1152" t="s">
        <v>15533</v>
      </c>
    </row>
    <row r="1153" spans="1:6" x14ac:dyDescent="0.25">
      <c r="A1153" t="s">
        <v>888</v>
      </c>
      <c r="B1153" t="s">
        <v>1924</v>
      </c>
      <c r="C1153" t="s">
        <v>2996</v>
      </c>
      <c r="D1153" t="s">
        <v>6688</v>
      </c>
      <c r="E1153" t="s">
        <v>11685</v>
      </c>
      <c r="F1153" t="s">
        <v>15533</v>
      </c>
    </row>
    <row r="1154" spans="1:6" x14ac:dyDescent="0.25">
      <c r="A1154" t="s">
        <v>889</v>
      </c>
      <c r="B1154" t="s">
        <v>1925</v>
      </c>
      <c r="C1154" t="s">
        <v>2997</v>
      </c>
      <c r="D1154" t="s">
        <v>6689</v>
      </c>
      <c r="E1154" t="s">
        <v>11686</v>
      </c>
      <c r="F1154" t="s">
        <v>15534</v>
      </c>
    </row>
    <row r="1155" spans="1:6" x14ac:dyDescent="0.25">
      <c r="A1155" t="s">
        <v>890</v>
      </c>
      <c r="B1155" t="s">
        <v>1926</v>
      </c>
      <c r="C1155" t="s">
        <v>2054</v>
      </c>
      <c r="D1155" t="s">
        <v>6690</v>
      </c>
      <c r="E1155" t="s">
        <v>11687</v>
      </c>
      <c r="F1155" t="s">
        <v>15535</v>
      </c>
    </row>
    <row r="1156" spans="1:6" x14ac:dyDescent="0.25">
      <c r="A1156" t="s">
        <v>275</v>
      </c>
      <c r="B1156" t="s">
        <v>1923</v>
      </c>
      <c r="C1156" t="s">
        <v>2998</v>
      </c>
      <c r="D1156" t="s">
        <v>6691</v>
      </c>
      <c r="E1156" t="s">
        <v>11688</v>
      </c>
      <c r="F1156" t="s">
        <v>15532</v>
      </c>
    </row>
    <row r="1157" spans="1:6" x14ac:dyDescent="0.25">
      <c r="A1157" t="s">
        <v>891</v>
      </c>
      <c r="B1157" t="s">
        <v>1930</v>
      </c>
      <c r="C1157" t="s">
        <v>2999</v>
      </c>
      <c r="D1157" t="s">
        <v>6692</v>
      </c>
      <c r="E1157" t="s">
        <v>11689</v>
      </c>
      <c r="F1157" t="s">
        <v>15538</v>
      </c>
    </row>
    <row r="1158" spans="1:6" x14ac:dyDescent="0.25">
      <c r="A1158" t="s">
        <v>717</v>
      </c>
      <c r="B1158" t="s">
        <v>1929</v>
      </c>
      <c r="C1158" t="s">
        <v>3000</v>
      </c>
      <c r="D1158" t="s">
        <v>6693</v>
      </c>
      <c r="E1158" t="s">
        <v>11690</v>
      </c>
      <c r="F1158" t="s">
        <v>15532</v>
      </c>
    </row>
    <row r="1159" spans="1:6" x14ac:dyDescent="0.25">
      <c r="A1159" t="s">
        <v>892</v>
      </c>
      <c r="B1159" t="s">
        <v>1927</v>
      </c>
      <c r="C1159" t="s">
        <v>3001</v>
      </c>
      <c r="D1159" t="s">
        <v>6694</v>
      </c>
      <c r="E1159" t="s">
        <v>11691</v>
      </c>
      <c r="F1159" t="s">
        <v>15536</v>
      </c>
    </row>
    <row r="1160" spans="1:6" x14ac:dyDescent="0.25">
      <c r="A1160" t="s">
        <v>893</v>
      </c>
      <c r="B1160" t="s">
        <v>1924</v>
      </c>
      <c r="C1160" t="s">
        <v>3002</v>
      </c>
      <c r="D1160" t="s">
        <v>6695</v>
      </c>
      <c r="E1160" t="s">
        <v>11692</v>
      </c>
      <c r="F1160" t="s">
        <v>15533</v>
      </c>
    </row>
    <row r="1161" spans="1:6" x14ac:dyDescent="0.25">
      <c r="A1161" t="s">
        <v>894</v>
      </c>
      <c r="B1161" t="s">
        <v>1923</v>
      </c>
      <c r="C1161" t="s">
        <v>3003</v>
      </c>
      <c r="D1161" t="s">
        <v>6696</v>
      </c>
      <c r="E1161" t="s">
        <v>11693</v>
      </c>
      <c r="F1161" t="s">
        <v>15532</v>
      </c>
    </row>
    <row r="1162" spans="1:6" x14ac:dyDescent="0.25">
      <c r="A1162" t="s">
        <v>226</v>
      </c>
      <c r="B1162" t="s">
        <v>1923</v>
      </c>
      <c r="C1162" t="s">
        <v>3004</v>
      </c>
      <c r="D1162" t="s">
        <v>6697</v>
      </c>
      <c r="E1162" t="s">
        <v>11694</v>
      </c>
      <c r="F1162" t="s">
        <v>15532</v>
      </c>
    </row>
    <row r="1163" spans="1:6" x14ac:dyDescent="0.25">
      <c r="A1163" t="s">
        <v>606</v>
      </c>
      <c r="B1163" t="s">
        <v>1923</v>
      </c>
      <c r="C1163" t="s">
        <v>3005</v>
      </c>
      <c r="D1163" t="s">
        <v>6698</v>
      </c>
      <c r="E1163" t="s">
        <v>11695</v>
      </c>
      <c r="F1163" t="s">
        <v>15532</v>
      </c>
    </row>
    <row r="1164" spans="1:6" x14ac:dyDescent="0.25">
      <c r="A1164" t="s">
        <v>895</v>
      </c>
      <c r="B1164" t="s">
        <v>1924</v>
      </c>
      <c r="C1164" t="s">
        <v>2752</v>
      </c>
      <c r="D1164" t="s">
        <v>6699</v>
      </c>
      <c r="E1164" t="s">
        <v>11696</v>
      </c>
      <c r="F1164" t="s">
        <v>15533</v>
      </c>
    </row>
    <row r="1165" spans="1:6" x14ac:dyDescent="0.25">
      <c r="A1165" t="s">
        <v>896</v>
      </c>
      <c r="B1165" t="s">
        <v>1925</v>
      </c>
      <c r="C1165" t="s">
        <v>3006</v>
      </c>
      <c r="D1165" t="s">
        <v>6700</v>
      </c>
      <c r="E1165" t="s">
        <v>11697</v>
      </c>
      <c r="F1165" t="s">
        <v>15534</v>
      </c>
    </row>
    <row r="1166" spans="1:6" x14ac:dyDescent="0.25">
      <c r="A1166" t="s">
        <v>897</v>
      </c>
      <c r="B1166" t="s">
        <v>1923</v>
      </c>
      <c r="C1166" t="s">
        <v>3007</v>
      </c>
      <c r="D1166" t="s">
        <v>6701</v>
      </c>
      <c r="E1166" t="s">
        <v>11698</v>
      </c>
      <c r="F1166" t="s">
        <v>15532</v>
      </c>
    </row>
    <row r="1167" spans="1:6" x14ac:dyDescent="0.25">
      <c r="A1167" t="s">
        <v>898</v>
      </c>
      <c r="B1167" t="s">
        <v>1925</v>
      </c>
      <c r="C1167" t="s">
        <v>3008</v>
      </c>
      <c r="D1167" t="s">
        <v>6702</v>
      </c>
      <c r="E1167" t="s">
        <v>11699</v>
      </c>
      <c r="F1167" t="s">
        <v>15534</v>
      </c>
    </row>
    <row r="1168" spans="1:6" x14ac:dyDescent="0.25">
      <c r="A1168" t="s">
        <v>230</v>
      </c>
      <c r="B1168" t="s">
        <v>1923</v>
      </c>
      <c r="C1168" t="s">
        <v>3009</v>
      </c>
      <c r="D1168" t="s">
        <v>6703</v>
      </c>
      <c r="E1168" t="s">
        <v>11700</v>
      </c>
      <c r="F1168" t="s">
        <v>15532</v>
      </c>
    </row>
    <row r="1169" spans="1:6" x14ac:dyDescent="0.25">
      <c r="A1169" t="s">
        <v>385</v>
      </c>
      <c r="B1169" t="s">
        <v>1929</v>
      </c>
      <c r="C1169" t="s">
        <v>2070</v>
      </c>
      <c r="D1169" t="s">
        <v>6704</v>
      </c>
      <c r="E1169" t="s">
        <v>11701</v>
      </c>
      <c r="F1169" t="s">
        <v>15532</v>
      </c>
    </row>
    <row r="1170" spans="1:6" x14ac:dyDescent="0.25">
      <c r="A1170" t="s">
        <v>899</v>
      </c>
      <c r="B1170" t="s">
        <v>1924</v>
      </c>
      <c r="C1170" t="s">
        <v>2135</v>
      </c>
      <c r="D1170" t="s">
        <v>6705</v>
      </c>
      <c r="E1170" t="s">
        <v>11702</v>
      </c>
      <c r="F1170" t="s">
        <v>15533</v>
      </c>
    </row>
    <row r="1171" spans="1:6" x14ac:dyDescent="0.25">
      <c r="A1171" t="s">
        <v>302</v>
      </c>
      <c r="B1171" t="s">
        <v>1925</v>
      </c>
      <c r="C1171" t="s">
        <v>3010</v>
      </c>
      <c r="D1171" t="s">
        <v>6706</v>
      </c>
      <c r="E1171" t="s">
        <v>11703</v>
      </c>
      <c r="F1171" t="s">
        <v>15534</v>
      </c>
    </row>
    <row r="1172" spans="1:6" x14ac:dyDescent="0.25">
      <c r="A1172" t="s">
        <v>896</v>
      </c>
      <c r="B1172" t="s">
        <v>1924</v>
      </c>
      <c r="C1172" t="s">
        <v>3011</v>
      </c>
      <c r="D1172" t="s">
        <v>6707</v>
      </c>
      <c r="E1172" t="s">
        <v>11704</v>
      </c>
      <c r="F1172" t="s">
        <v>15533</v>
      </c>
    </row>
    <row r="1173" spans="1:6" x14ac:dyDescent="0.25">
      <c r="A1173" t="s">
        <v>900</v>
      </c>
      <c r="B1173" t="s">
        <v>1923</v>
      </c>
      <c r="C1173" t="s">
        <v>2838</v>
      </c>
      <c r="D1173" t="s">
        <v>6708</v>
      </c>
      <c r="E1173" t="s">
        <v>11705</v>
      </c>
      <c r="F1173" t="s">
        <v>15532</v>
      </c>
    </row>
    <row r="1174" spans="1:6" x14ac:dyDescent="0.25">
      <c r="A1174" t="s">
        <v>473</v>
      </c>
      <c r="B1174" t="s">
        <v>1930</v>
      </c>
      <c r="C1174" t="s">
        <v>3012</v>
      </c>
      <c r="D1174" t="s">
        <v>6709</v>
      </c>
      <c r="E1174" t="s">
        <v>11706</v>
      </c>
      <c r="F1174" t="s">
        <v>15538</v>
      </c>
    </row>
    <row r="1175" spans="1:6" x14ac:dyDescent="0.25">
      <c r="A1175" t="s">
        <v>901</v>
      </c>
      <c r="B1175" t="s">
        <v>1926</v>
      </c>
      <c r="C1175" t="s">
        <v>3013</v>
      </c>
      <c r="D1175" t="s">
        <v>6710</v>
      </c>
      <c r="E1175" t="s">
        <v>11707</v>
      </c>
      <c r="F1175" t="s">
        <v>15535</v>
      </c>
    </row>
    <row r="1176" spans="1:6" x14ac:dyDescent="0.25">
      <c r="A1176" t="s">
        <v>902</v>
      </c>
      <c r="B1176" t="s">
        <v>1929</v>
      </c>
      <c r="C1176" t="s">
        <v>2259</v>
      </c>
      <c r="D1176" t="s">
        <v>6711</v>
      </c>
      <c r="E1176" t="s">
        <v>11708</v>
      </c>
      <c r="F1176" t="s">
        <v>15532</v>
      </c>
    </row>
    <row r="1177" spans="1:6" x14ac:dyDescent="0.25">
      <c r="A1177" t="s">
        <v>203</v>
      </c>
      <c r="B1177" t="s">
        <v>1928</v>
      </c>
      <c r="C1177" t="s">
        <v>3014</v>
      </c>
      <c r="D1177" t="s">
        <v>6712</v>
      </c>
      <c r="E1177" t="s">
        <v>11709</v>
      </c>
      <c r="F1177" t="s">
        <v>15537</v>
      </c>
    </row>
    <row r="1178" spans="1:6" x14ac:dyDescent="0.25">
      <c r="A1178" t="s">
        <v>903</v>
      </c>
      <c r="B1178" t="s">
        <v>1927</v>
      </c>
      <c r="C1178" t="s">
        <v>3015</v>
      </c>
      <c r="D1178" t="s">
        <v>6713</v>
      </c>
      <c r="E1178" t="s">
        <v>11710</v>
      </c>
      <c r="F1178" t="s">
        <v>15536</v>
      </c>
    </row>
    <row r="1179" spans="1:6" x14ac:dyDescent="0.25">
      <c r="A1179" t="s">
        <v>439</v>
      </c>
      <c r="B1179" t="s">
        <v>1924</v>
      </c>
      <c r="C1179" t="s">
        <v>3016</v>
      </c>
      <c r="D1179" t="s">
        <v>6714</v>
      </c>
      <c r="E1179" t="s">
        <v>11711</v>
      </c>
      <c r="F1179" t="s">
        <v>15533</v>
      </c>
    </row>
    <row r="1180" spans="1:6" x14ac:dyDescent="0.25">
      <c r="A1180" t="s">
        <v>672</v>
      </c>
      <c r="B1180" t="s">
        <v>1929</v>
      </c>
      <c r="C1180" t="s">
        <v>3017</v>
      </c>
      <c r="D1180" t="s">
        <v>6715</v>
      </c>
      <c r="E1180" t="s">
        <v>11712</v>
      </c>
      <c r="F1180" t="s">
        <v>15532</v>
      </c>
    </row>
    <row r="1181" spans="1:6" x14ac:dyDescent="0.25">
      <c r="A1181" t="s">
        <v>904</v>
      </c>
      <c r="B1181" t="s">
        <v>1930</v>
      </c>
      <c r="C1181" t="s">
        <v>3018</v>
      </c>
      <c r="D1181" t="s">
        <v>6716</v>
      </c>
      <c r="E1181" t="s">
        <v>11713</v>
      </c>
      <c r="F1181" t="s">
        <v>15538</v>
      </c>
    </row>
    <row r="1182" spans="1:6" x14ac:dyDescent="0.25">
      <c r="A1182" t="s">
        <v>905</v>
      </c>
      <c r="B1182" t="s">
        <v>1923</v>
      </c>
      <c r="C1182" t="s">
        <v>3019</v>
      </c>
      <c r="D1182" t="s">
        <v>6717</v>
      </c>
      <c r="E1182" t="s">
        <v>11714</v>
      </c>
      <c r="F1182" t="s">
        <v>15532</v>
      </c>
    </row>
    <row r="1183" spans="1:6" x14ac:dyDescent="0.25">
      <c r="A1183" t="s">
        <v>906</v>
      </c>
      <c r="B1183" t="s">
        <v>1928</v>
      </c>
      <c r="C1183" t="s">
        <v>2818</v>
      </c>
      <c r="D1183" t="s">
        <v>6718</v>
      </c>
      <c r="E1183" t="s">
        <v>11715</v>
      </c>
      <c r="F1183" t="s">
        <v>15537</v>
      </c>
    </row>
    <row r="1184" spans="1:6" x14ac:dyDescent="0.25">
      <c r="A1184" t="s">
        <v>907</v>
      </c>
      <c r="B1184" t="s">
        <v>1924</v>
      </c>
      <c r="C1184" t="s">
        <v>3020</v>
      </c>
      <c r="D1184" t="s">
        <v>6719</v>
      </c>
      <c r="E1184" t="s">
        <v>11716</v>
      </c>
      <c r="F1184" t="s">
        <v>15533</v>
      </c>
    </row>
    <row r="1185" spans="1:6" x14ac:dyDescent="0.25">
      <c r="A1185" t="s">
        <v>908</v>
      </c>
      <c r="B1185" t="s">
        <v>1927</v>
      </c>
      <c r="C1185" t="s">
        <v>3021</v>
      </c>
      <c r="D1185" t="s">
        <v>6720</v>
      </c>
      <c r="E1185" t="s">
        <v>11717</v>
      </c>
      <c r="F1185" t="s">
        <v>15536</v>
      </c>
    </row>
    <row r="1186" spans="1:6" x14ac:dyDescent="0.25">
      <c r="A1186" t="s">
        <v>909</v>
      </c>
      <c r="B1186" t="s">
        <v>1924</v>
      </c>
      <c r="C1186" t="s">
        <v>3022</v>
      </c>
      <c r="D1186" t="s">
        <v>6721</v>
      </c>
      <c r="E1186" t="s">
        <v>11718</v>
      </c>
      <c r="F1186" t="s">
        <v>15533</v>
      </c>
    </row>
    <row r="1187" spans="1:6" x14ac:dyDescent="0.25">
      <c r="A1187" t="s">
        <v>839</v>
      </c>
      <c r="B1187" t="s">
        <v>1924</v>
      </c>
      <c r="C1187" t="s">
        <v>3023</v>
      </c>
      <c r="D1187" t="s">
        <v>6722</v>
      </c>
      <c r="E1187" t="s">
        <v>11719</v>
      </c>
      <c r="F1187" t="s">
        <v>15533</v>
      </c>
    </row>
    <row r="1188" spans="1:6" x14ac:dyDescent="0.25">
      <c r="A1188" t="s">
        <v>910</v>
      </c>
      <c r="B1188" t="s">
        <v>1924</v>
      </c>
      <c r="C1188" t="s">
        <v>3024</v>
      </c>
      <c r="D1188" t="s">
        <v>6723</v>
      </c>
      <c r="E1188" t="s">
        <v>11720</v>
      </c>
      <c r="F1188" t="s">
        <v>15533</v>
      </c>
    </row>
    <row r="1189" spans="1:6" x14ac:dyDescent="0.25">
      <c r="A1189" t="s">
        <v>267</v>
      </c>
      <c r="B1189" t="s">
        <v>1928</v>
      </c>
      <c r="C1189" t="s">
        <v>2554</v>
      </c>
      <c r="D1189" t="s">
        <v>6724</v>
      </c>
      <c r="E1189" t="s">
        <v>11721</v>
      </c>
      <c r="F1189" t="s">
        <v>15537</v>
      </c>
    </row>
    <row r="1190" spans="1:6" x14ac:dyDescent="0.25">
      <c r="A1190" t="s">
        <v>911</v>
      </c>
      <c r="B1190" t="s">
        <v>1928</v>
      </c>
      <c r="C1190" t="s">
        <v>3025</v>
      </c>
      <c r="D1190" t="s">
        <v>6725</v>
      </c>
      <c r="E1190" t="s">
        <v>11722</v>
      </c>
      <c r="F1190" t="s">
        <v>15537</v>
      </c>
    </row>
    <row r="1191" spans="1:6" x14ac:dyDescent="0.25">
      <c r="A1191" t="s">
        <v>912</v>
      </c>
      <c r="B1191" t="s">
        <v>1928</v>
      </c>
      <c r="C1191" t="s">
        <v>3026</v>
      </c>
      <c r="D1191" t="s">
        <v>6726</v>
      </c>
      <c r="E1191" t="s">
        <v>11723</v>
      </c>
      <c r="F1191" t="s">
        <v>15537</v>
      </c>
    </row>
    <row r="1192" spans="1:6" x14ac:dyDescent="0.25">
      <c r="A1192" t="s">
        <v>913</v>
      </c>
      <c r="B1192" t="s">
        <v>1924</v>
      </c>
      <c r="C1192" t="s">
        <v>3027</v>
      </c>
      <c r="D1192" t="s">
        <v>6727</v>
      </c>
      <c r="E1192" t="s">
        <v>11724</v>
      </c>
      <c r="F1192" t="s">
        <v>15533</v>
      </c>
    </row>
    <row r="1193" spans="1:6" x14ac:dyDescent="0.25">
      <c r="A1193" t="s">
        <v>914</v>
      </c>
      <c r="B1193" t="s">
        <v>1928</v>
      </c>
      <c r="C1193" t="s">
        <v>2891</v>
      </c>
      <c r="D1193" t="s">
        <v>6728</v>
      </c>
      <c r="E1193" t="s">
        <v>11725</v>
      </c>
      <c r="F1193" t="s">
        <v>15537</v>
      </c>
    </row>
    <row r="1194" spans="1:6" x14ac:dyDescent="0.25">
      <c r="A1194" t="s">
        <v>211</v>
      </c>
      <c r="B1194" t="s">
        <v>1929</v>
      </c>
      <c r="C1194" t="s">
        <v>2424</v>
      </c>
      <c r="D1194" t="s">
        <v>6729</v>
      </c>
      <c r="E1194" t="s">
        <v>11726</v>
      </c>
      <c r="F1194" t="s">
        <v>15532</v>
      </c>
    </row>
    <row r="1195" spans="1:6" x14ac:dyDescent="0.25">
      <c r="A1195" t="s">
        <v>915</v>
      </c>
      <c r="B1195" t="s">
        <v>1924</v>
      </c>
      <c r="C1195" t="s">
        <v>3028</v>
      </c>
      <c r="D1195" t="s">
        <v>6730</v>
      </c>
      <c r="E1195" t="s">
        <v>11727</v>
      </c>
      <c r="F1195" t="s">
        <v>15533</v>
      </c>
    </row>
    <row r="1196" spans="1:6" x14ac:dyDescent="0.25">
      <c r="A1196" t="s">
        <v>916</v>
      </c>
      <c r="B1196" t="s">
        <v>1930</v>
      </c>
      <c r="C1196" t="s">
        <v>3029</v>
      </c>
      <c r="D1196" t="s">
        <v>6731</v>
      </c>
      <c r="E1196" t="s">
        <v>11728</v>
      </c>
      <c r="F1196" t="s">
        <v>15538</v>
      </c>
    </row>
    <row r="1197" spans="1:6" x14ac:dyDescent="0.25">
      <c r="A1197" t="s">
        <v>200</v>
      </c>
      <c r="B1197" t="s">
        <v>1929</v>
      </c>
      <c r="C1197" t="s">
        <v>3030</v>
      </c>
      <c r="D1197" t="s">
        <v>6732</v>
      </c>
      <c r="E1197" t="s">
        <v>11729</v>
      </c>
      <c r="F1197" t="s">
        <v>15532</v>
      </c>
    </row>
    <row r="1198" spans="1:6" x14ac:dyDescent="0.25">
      <c r="A1198" t="s">
        <v>917</v>
      </c>
      <c r="B1198" t="s">
        <v>1929</v>
      </c>
      <c r="C1198" t="s">
        <v>3031</v>
      </c>
      <c r="D1198" t="s">
        <v>6733</v>
      </c>
      <c r="E1198" t="s">
        <v>11730</v>
      </c>
      <c r="F1198" t="s">
        <v>15532</v>
      </c>
    </row>
    <row r="1199" spans="1:6" x14ac:dyDescent="0.25">
      <c r="A1199" t="s">
        <v>165</v>
      </c>
      <c r="B1199" t="s">
        <v>1927</v>
      </c>
      <c r="C1199" t="s">
        <v>3032</v>
      </c>
      <c r="D1199" t="s">
        <v>6734</v>
      </c>
      <c r="E1199" t="s">
        <v>11731</v>
      </c>
      <c r="F1199" t="s">
        <v>15536</v>
      </c>
    </row>
    <row r="1200" spans="1:6" x14ac:dyDescent="0.25">
      <c r="A1200" t="s">
        <v>918</v>
      </c>
      <c r="B1200" t="s">
        <v>1926</v>
      </c>
      <c r="C1200" t="s">
        <v>2720</v>
      </c>
      <c r="D1200" t="s">
        <v>6735</v>
      </c>
      <c r="E1200" t="s">
        <v>11732</v>
      </c>
      <c r="F1200" t="s">
        <v>15535</v>
      </c>
    </row>
    <row r="1201" spans="1:6" x14ac:dyDescent="0.25">
      <c r="A1201" t="s">
        <v>919</v>
      </c>
      <c r="B1201" t="s">
        <v>1927</v>
      </c>
      <c r="C1201" t="s">
        <v>3033</v>
      </c>
      <c r="D1201" t="s">
        <v>6736</v>
      </c>
      <c r="E1201" t="s">
        <v>11733</v>
      </c>
      <c r="F1201" t="s">
        <v>15536</v>
      </c>
    </row>
    <row r="1202" spans="1:6" x14ac:dyDescent="0.25">
      <c r="A1202" t="s">
        <v>920</v>
      </c>
      <c r="B1202" t="s">
        <v>1930</v>
      </c>
      <c r="C1202" t="s">
        <v>3034</v>
      </c>
      <c r="D1202" t="s">
        <v>6737</v>
      </c>
      <c r="E1202" t="s">
        <v>11734</v>
      </c>
      <c r="F1202" t="s">
        <v>15538</v>
      </c>
    </row>
    <row r="1203" spans="1:6" x14ac:dyDescent="0.25">
      <c r="A1203" t="s">
        <v>896</v>
      </c>
      <c r="B1203" t="s">
        <v>1928</v>
      </c>
      <c r="C1203" t="s">
        <v>3035</v>
      </c>
      <c r="D1203" t="s">
        <v>6738</v>
      </c>
      <c r="E1203" t="s">
        <v>11735</v>
      </c>
      <c r="F1203" t="s">
        <v>15537</v>
      </c>
    </row>
    <row r="1204" spans="1:6" x14ac:dyDescent="0.25">
      <c r="A1204" t="s">
        <v>137</v>
      </c>
      <c r="B1204" t="s">
        <v>1928</v>
      </c>
      <c r="C1204" t="s">
        <v>3036</v>
      </c>
      <c r="D1204" t="s">
        <v>6739</v>
      </c>
      <c r="E1204" t="s">
        <v>11736</v>
      </c>
      <c r="F1204" t="s">
        <v>15537</v>
      </c>
    </row>
    <row r="1205" spans="1:6" x14ac:dyDescent="0.25">
      <c r="A1205" t="s">
        <v>921</v>
      </c>
      <c r="B1205" t="s">
        <v>1930</v>
      </c>
      <c r="C1205" t="s">
        <v>3037</v>
      </c>
      <c r="D1205" t="s">
        <v>6740</v>
      </c>
      <c r="E1205" t="s">
        <v>11737</v>
      </c>
      <c r="F1205" t="s">
        <v>15538</v>
      </c>
    </row>
    <row r="1206" spans="1:6" x14ac:dyDescent="0.25">
      <c r="A1206" t="s">
        <v>922</v>
      </c>
      <c r="B1206" t="s">
        <v>1928</v>
      </c>
      <c r="C1206" t="s">
        <v>3038</v>
      </c>
      <c r="D1206" t="s">
        <v>6741</v>
      </c>
      <c r="E1206" t="s">
        <v>11738</v>
      </c>
      <c r="F1206" t="s">
        <v>15537</v>
      </c>
    </row>
    <row r="1207" spans="1:6" x14ac:dyDescent="0.25">
      <c r="A1207" t="s">
        <v>923</v>
      </c>
      <c r="B1207" t="s">
        <v>1924</v>
      </c>
      <c r="C1207" t="s">
        <v>3039</v>
      </c>
      <c r="D1207" t="s">
        <v>6742</v>
      </c>
      <c r="E1207" t="s">
        <v>11739</v>
      </c>
      <c r="F1207" t="s">
        <v>15533</v>
      </c>
    </row>
    <row r="1208" spans="1:6" x14ac:dyDescent="0.25">
      <c r="A1208" t="s">
        <v>924</v>
      </c>
      <c r="B1208" t="s">
        <v>1927</v>
      </c>
      <c r="C1208" t="s">
        <v>3040</v>
      </c>
      <c r="D1208" t="s">
        <v>6743</v>
      </c>
      <c r="E1208" t="s">
        <v>11740</v>
      </c>
      <c r="F1208" t="s">
        <v>15536</v>
      </c>
    </row>
    <row r="1209" spans="1:6" x14ac:dyDescent="0.25">
      <c r="A1209" t="s">
        <v>925</v>
      </c>
      <c r="B1209" t="s">
        <v>1927</v>
      </c>
      <c r="C1209" t="s">
        <v>3041</v>
      </c>
      <c r="D1209" t="s">
        <v>6744</v>
      </c>
      <c r="E1209" t="s">
        <v>11741</v>
      </c>
      <c r="F1209" t="s">
        <v>15536</v>
      </c>
    </row>
    <row r="1210" spans="1:6" x14ac:dyDescent="0.25">
      <c r="A1210" t="s">
        <v>123</v>
      </c>
      <c r="B1210" t="s">
        <v>1923</v>
      </c>
      <c r="C1210" t="s">
        <v>3042</v>
      </c>
      <c r="D1210" t="s">
        <v>6745</v>
      </c>
      <c r="E1210" t="s">
        <v>11742</v>
      </c>
      <c r="F1210" t="s">
        <v>15532</v>
      </c>
    </row>
    <row r="1211" spans="1:6" x14ac:dyDescent="0.25">
      <c r="A1211" t="s">
        <v>926</v>
      </c>
      <c r="B1211" t="s">
        <v>1927</v>
      </c>
      <c r="C1211" t="s">
        <v>3043</v>
      </c>
      <c r="D1211" t="s">
        <v>6746</v>
      </c>
      <c r="E1211" t="s">
        <v>11743</v>
      </c>
      <c r="F1211" t="s">
        <v>15536</v>
      </c>
    </row>
    <row r="1212" spans="1:6" x14ac:dyDescent="0.25">
      <c r="A1212" t="s">
        <v>624</v>
      </c>
      <c r="B1212" t="s">
        <v>1928</v>
      </c>
      <c r="C1212" t="s">
        <v>3044</v>
      </c>
      <c r="D1212" t="s">
        <v>6747</v>
      </c>
      <c r="E1212" t="s">
        <v>11744</v>
      </c>
      <c r="F1212" t="s">
        <v>15537</v>
      </c>
    </row>
    <row r="1213" spans="1:6" x14ac:dyDescent="0.25">
      <c r="A1213" t="s">
        <v>927</v>
      </c>
      <c r="B1213" t="s">
        <v>1926</v>
      </c>
      <c r="C1213" t="s">
        <v>3045</v>
      </c>
      <c r="D1213" t="s">
        <v>6748</v>
      </c>
      <c r="E1213" t="s">
        <v>11745</v>
      </c>
      <c r="F1213" t="s">
        <v>15535</v>
      </c>
    </row>
    <row r="1214" spans="1:6" x14ac:dyDescent="0.25">
      <c r="A1214" t="s">
        <v>928</v>
      </c>
      <c r="B1214" t="s">
        <v>1924</v>
      </c>
      <c r="C1214" t="s">
        <v>3046</v>
      </c>
      <c r="D1214" t="s">
        <v>6749</v>
      </c>
      <c r="E1214" t="s">
        <v>11746</v>
      </c>
      <c r="F1214" t="s">
        <v>15533</v>
      </c>
    </row>
    <row r="1215" spans="1:6" x14ac:dyDescent="0.25">
      <c r="A1215" t="s">
        <v>929</v>
      </c>
      <c r="B1215" t="s">
        <v>1929</v>
      </c>
      <c r="C1215" t="s">
        <v>3047</v>
      </c>
      <c r="D1215" t="s">
        <v>6750</v>
      </c>
      <c r="E1215" t="s">
        <v>11747</v>
      </c>
      <c r="F1215" t="s">
        <v>15532</v>
      </c>
    </row>
    <row r="1216" spans="1:6" x14ac:dyDescent="0.25">
      <c r="A1216" t="s">
        <v>161</v>
      </c>
      <c r="B1216" t="s">
        <v>1924</v>
      </c>
      <c r="C1216" t="s">
        <v>3048</v>
      </c>
      <c r="D1216" t="s">
        <v>6751</v>
      </c>
      <c r="E1216" t="s">
        <v>11748</v>
      </c>
      <c r="F1216" t="s">
        <v>15533</v>
      </c>
    </row>
    <row r="1217" spans="1:6" x14ac:dyDescent="0.25">
      <c r="A1217" t="s">
        <v>930</v>
      </c>
      <c r="B1217" t="s">
        <v>1929</v>
      </c>
      <c r="C1217" t="s">
        <v>3049</v>
      </c>
      <c r="D1217" t="s">
        <v>6752</v>
      </c>
      <c r="E1217" t="s">
        <v>11749</v>
      </c>
      <c r="F1217" t="s">
        <v>15532</v>
      </c>
    </row>
    <row r="1218" spans="1:6" x14ac:dyDescent="0.25">
      <c r="A1218" t="s">
        <v>931</v>
      </c>
      <c r="B1218" t="s">
        <v>1927</v>
      </c>
      <c r="C1218" t="s">
        <v>3050</v>
      </c>
      <c r="D1218" t="s">
        <v>6753</v>
      </c>
      <c r="E1218" t="s">
        <v>11750</v>
      </c>
      <c r="F1218" t="s">
        <v>15536</v>
      </c>
    </row>
    <row r="1219" spans="1:6" x14ac:dyDescent="0.25">
      <c r="A1219" t="s">
        <v>932</v>
      </c>
      <c r="B1219" t="s">
        <v>1926</v>
      </c>
      <c r="C1219" t="s">
        <v>3051</v>
      </c>
      <c r="D1219" t="s">
        <v>6754</v>
      </c>
      <c r="E1219" t="s">
        <v>11751</v>
      </c>
      <c r="F1219" t="s">
        <v>15535</v>
      </c>
    </row>
    <row r="1220" spans="1:6" x14ac:dyDescent="0.25">
      <c r="A1220" t="s">
        <v>191</v>
      </c>
      <c r="B1220" t="s">
        <v>1924</v>
      </c>
      <c r="C1220" t="s">
        <v>2774</v>
      </c>
      <c r="D1220" t="s">
        <v>6755</v>
      </c>
      <c r="E1220" t="s">
        <v>11752</v>
      </c>
      <c r="F1220" t="s">
        <v>15533</v>
      </c>
    </row>
    <row r="1221" spans="1:6" x14ac:dyDescent="0.25">
      <c r="A1221" t="s">
        <v>933</v>
      </c>
      <c r="B1221" t="s">
        <v>1929</v>
      </c>
      <c r="C1221" t="s">
        <v>3052</v>
      </c>
      <c r="D1221" t="s">
        <v>6756</v>
      </c>
      <c r="E1221" t="s">
        <v>11753</v>
      </c>
      <c r="F1221" t="s">
        <v>15532</v>
      </c>
    </row>
    <row r="1222" spans="1:6" x14ac:dyDescent="0.25">
      <c r="A1222" t="s">
        <v>342</v>
      </c>
      <c r="B1222" t="s">
        <v>1927</v>
      </c>
      <c r="C1222" t="s">
        <v>3053</v>
      </c>
      <c r="D1222" t="s">
        <v>6757</v>
      </c>
      <c r="E1222" t="s">
        <v>11754</v>
      </c>
      <c r="F1222" t="s">
        <v>15536</v>
      </c>
    </row>
    <row r="1223" spans="1:6" x14ac:dyDescent="0.25">
      <c r="A1223" t="s">
        <v>871</v>
      </c>
      <c r="B1223" t="s">
        <v>1929</v>
      </c>
      <c r="C1223" t="s">
        <v>3054</v>
      </c>
      <c r="D1223" t="s">
        <v>6758</v>
      </c>
      <c r="E1223" t="s">
        <v>11755</v>
      </c>
      <c r="F1223" t="s">
        <v>15532</v>
      </c>
    </row>
    <row r="1224" spans="1:6" x14ac:dyDescent="0.25">
      <c r="A1224" t="s">
        <v>284</v>
      </c>
      <c r="B1224" t="s">
        <v>1924</v>
      </c>
      <c r="C1224" t="s">
        <v>2622</v>
      </c>
      <c r="D1224" t="s">
        <v>6759</v>
      </c>
      <c r="E1224" t="s">
        <v>11756</v>
      </c>
      <c r="F1224" t="s">
        <v>15533</v>
      </c>
    </row>
    <row r="1225" spans="1:6" x14ac:dyDescent="0.25">
      <c r="A1225" t="s">
        <v>934</v>
      </c>
      <c r="B1225" t="s">
        <v>1924</v>
      </c>
      <c r="C1225" t="s">
        <v>3055</v>
      </c>
      <c r="D1225" t="s">
        <v>6760</v>
      </c>
      <c r="E1225" t="s">
        <v>11757</v>
      </c>
      <c r="F1225" t="s">
        <v>15533</v>
      </c>
    </row>
    <row r="1226" spans="1:6" x14ac:dyDescent="0.25">
      <c r="A1226" t="s">
        <v>98</v>
      </c>
      <c r="B1226" t="s">
        <v>1929</v>
      </c>
      <c r="C1226" t="s">
        <v>3056</v>
      </c>
      <c r="D1226" t="s">
        <v>6761</v>
      </c>
      <c r="E1226" t="s">
        <v>11758</v>
      </c>
      <c r="F1226" t="s">
        <v>15532</v>
      </c>
    </row>
    <row r="1227" spans="1:6" x14ac:dyDescent="0.25">
      <c r="A1227" t="s">
        <v>935</v>
      </c>
      <c r="B1227" t="s">
        <v>1924</v>
      </c>
      <c r="C1227" t="s">
        <v>3057</v>
      </c>
      <c r="D1227" t="s">
        <v>6762</v>
      </c>
      <c r="E1227" t="s">
        <v>11759</v>
      </c>
      <c r="F1227" t="s">
        <v>15533</v>
      </c>
    </row>
    <row r="1228" spans="1:6" x14ac:dyDescent="0.25">
      <c r="A1228" t="s">
        <v>936</v>
      </c>
      <c r="B1228" t="s">
        <v>1928</v>
      </c>
      <c r="C1228" t="s">
        <v>3058</v>
      </c>
      <c r="D1228" t="s">
        <v>6763</v>
      </c>
      <c r="E1228" t="s">
        <v>11760</v>
      </c>
      <c r="F1228" t="s">
        <v>15537</v>
      </c>
    </row>
    <row r="1229" spans="1:6" x14ac:dyDescent="0.25">
      <c r="A1229" t="s">
        <v>937</v>
      </c>
      <c r="B1229" t="s">
        <v>1926</v>
      </c>
      <c r="C1229" t="s">
        <v>3059</v>
      </c>
      <c r="D1229" t="s">
        <v>6764</v>
      </c>
      <c r="E1229" t="s">
        <v>11761</v>
      </c>
      <c r="F1229" t="s">
        <v>15535</v>
      </c>
    </row>
    <row r="1230" spans="1:6" x14ac:dyDescent="0.25">
      <c r="A1230" t="s">
        <v>938</v>
      </c>
      <c r="B1230" t="s">
        <v>1924</v>
      </c>
      <c r="C1230" t="s">
        <v>3060</v>
      </c>
      <c r="D1230" t="s">
        <v>6765</v>
      </c>
      <c r="E1230" t="s">
        <v>11762</v>
      </c>
      <c r="F1230" t="s">
        <v>15533</v>
      </c>
    </row>
    <row r="1231" spans="1:6" x14ac:dyDescent="0.25">
      <c r="A1231" t="s">
        <v>939</v>
      </c>
      <c r="B1231" t="s">
        <v>1924</v>
      </c>
      <c r="C1231" t="s">
        <v>3061</v>
      </c>
      <c r="D1231" t="s">
        <v>6766</v>
      </c>
      <c r="E1231" t="s">
        <v>11763</v>
      </c>
      <c r="F1231" t="s">
        <v>15533</v>
      </c>
    </row>
    <row r="1232" spans="1:6" x14ac:dyDescent="0.25">
      <c r="A1232" t="s">
        <v>779</v>
      </c>
      <c r="B1232" t="s">
        <v>1925</v>
      </c>
      <c r="C1232" t="s">
        <v>3062</v>
      </c>
      <c r="D1232" t="s">
        <v>6767</v>
      </c>
      <c r="E1232" t="s">
        <v>11764</v>
      </c>
      <c r="F1232" t="s">
        <v>15534</v>
      </c>
    </row>
    <row r="1233" spans="1:6" x14ac:dyDescent="0.25">
      <c r="A1233" t="s">
        <v>940</v>
      </c>
      <c r="B1233" t="s">
        <v>1927</v>
      </c>
      <c r="C1233" t="s">
        <v>3063</v>
      </c>
      <c r="D1233" t="s">
        <v>6768</v>
      </c>
      <c r="E1233" t="s">
        <v>11765</v>
      </c>
      <c r="F1233" t="s">
        <v>15536</v>
      </c>
    </row>
    <row r="1234" spans="1:6" x14ac:dyDescent="0.25">
      <c r="A1234" t="s">
        <v>941</v>
      </c>
      <c r="B1234" t="s">
        <v>1925</v>
      </c>
      <c r="C1234" t="s">
        <v>3064</v>
      </c>
      <c r="D1234" t="s">
        <v>6769</v>
      </c>
      <c r="E1234" t="s">
        <v>11766</v>
      </c>
      <c r="F1234" t="s">
        <v>15534</v>
      </c>
    </row>
    <row r="1235" spans="1:6" x14ac:dyDescent="0.25">
      <c r="A1235" t="s">
        <v>529</v>
      </c>
      <c r="B1235" t="s">
        <v>1923</v>
      </c>
      <c r="C1235" t="s">
        <v>2729</v>
      </c>
      <c r="D1235" t="s">
        <v>6770</v>
      </c>
      <c r="E1235" t="s">
        <v>11767</v>
      </c>
      <c r="F1235" t="s">
        <v>15532</v>
      </c>
    </row>
    <row r="1236" spans="1:6" x14ac:dyDescent="0.25">
      <c r="A1236" t="s">
        <v>942</v>
      </c>
      <c r="B1236" t="s">
        <v>1929</v>
      </c>
      <c r="C1236" t="s">
        <v>2865</v>
      </c>
      <c r="D1236" t="s">
        <v>6771</v>
      </c>
      <c r="E1236" t="s">
        <v>11768</v>
      </c>
      <c r="F1236" t="s">
        <v>15532</v>
      </c>
    </row>
    <row r="1237" spans="1:6" x14ac:dyDescent="0.25">
      <c r="A1237" t="s">
        <v>771</v>
      </c>
      <c r="B1237" t="s">
        <v>1928</v>
      </c>
      <c r="C1237" t="s">
        <v>3065</v>
      </c>
      <c r="D1237" t="s">
        <v>6772</v>
      </c>
      <c r="E1237" t="s">
        <v>11769</v>
      </c>
      <c r="F1237" t="s">
        <v>15537</v>
      </c>
    </row>
    <row r="1238" spans="1:6" x14ac:dyDescent="0.25">
      <c r="A1238" t="s">
        <v>943</v>
      </c>
      <c r="B1238" t="s">
        <v>1926</v>
      </c>
      <c r="C1238" t="s">
        <v>3066</v>
      </c>
      <c r="D1238" t="s">
        <v>6773</v>
      </c>
      <c r="E1238" t="s">
        <v>11770</v>
      </c>
      <c r="F1238" t="s">
        <v>15535</v>
      </c>
    </row>
    <row r="1239" spans="1:6" x14ac:dyDescent="0.25">
      <c r="A1239" t="s">
        <v>944</v>
      </c>
      <c r="B1239" t="s">
        <v>1929</v>
      </c>
      <c r="C1239" t="s">
        <v>2345</v>
      </c>
      <c r="D1239" t="s">
        <v>6774</v>
      </c>
      <c r="E1239" t="s">
        <v>11771</v>
      </c>
      <c r="F1239" t="s">
        <v>15532</v>
      </c>
    </row>
    <row r="1240" spans="1:6" x14ac:dyDescent="0.25">
      <c r="A1240" t="s">
        <v>67</v>
      </c>
      <c r="B1240" t="s">
        <v>1928</v>
      </c>
      <c r="C1240" t="s">
        <v>2257</v>
      </c>
      <c r="D1240" t="s">
        <v>6775</v>
      </c>
      <c r="E1240" t="s">
        <v>11772</v>
      </c>
      <c r="F1240" t="s">
        <v>15537</v>
      </c>
    </row>
    <row r="1241" spans="1:6" x14ac:dyDescent="0.25">
      <c r="A1241" t="s">
        <v>945</v>
      </c>
      <c r="B1241" t="s">
        <v>1929</v>
      </c>
      <c r="C1241" t="s">
        <v>3067</v>
      </c>
      <c r="D1241" t="s">
        <v>6776</v>
      </c>
      <c r="E1241" t="s">
        <v>11773</v>
      </c>
      <c r="F1241" t="s">
        <v>15532</v>
      </c>
    </row>
    <row r="1242" spans="1:6" x14ac:dyDescent="0.25">
      <c r="A1242" t="s">
        <v>561</v>
      </c>
      <c r="B1242" t="s">
        <v>1926</v>
      </c>
      <c r="C1242" t="s">
        <v>3068</v>
      </c>
      <c r="D1242" t="s">
        <v>6777</v>
      </c>
      <c r="E1242" t="s">
        <v>11774</v>
      </c>
      <c r="F1242" t="s">
        <v>15535</v>
      </c>
    </row>
    <row r="1243" spans="1:6" x14ac:dyDescent="0.25">
      <c r="A1243" t="s">
        <v>527</v>
      </c>
      <c r="B1243" t="s">
        <v>1928</v>
      </c>
      <c r="C1243" t="s">
        <v>3069</v>
      </c>
      <c r="D1243" t="s">
        <v>6778</v>
      </c>
      <c r="E1243" t="s">
        <v>11775</v>
      </c>
      <c r="F1243" t="s">
        <v>15537</v>
      </c>
    </row>
    <row r="1244" spans="1:6" x14ac:dyDescent="0.25">
      <c r="A1244" t="s">
        <v>819</v>
      </c>
      <c r="B1244" t="s">
        <v>1925</v>
      </c>
      <c r="C1244" t="s">
        <v>3070</v>
      </c>
      <c r="D1244" t="s">
        <v>6779</v>
      </c>
      <c r="E1244" t="s">
        <v>11776</v>
      </c>
      <c r="F1244" t="s">
        <v>15534</v>
      </c>
    </row>
    <row r="1245" spans="1:6" x14ac:dyDescent="0.25">
      <c r="A1245" t="s">
        <v>946</v>
      </c>
      <c r="B1245" t="s">
        <v>1923</v>
      </c>
      <c r="C1245" t="s">
        <v>3071</v>
      </c>
      <c r="D1245" t="s">
        <v>6780</v>
      </c>
      <c r="E1245" t="s">
        <v>11777</v>
      </c>
      <c r="F1245" t="s">
        <v>15532</v>
      </c>
    </row>
    <row r="1246" spans="1:6" x14ac:dyDescent="0.25">
      <c r="A1246" t="s">
        <v>873</v>
      </c>
      <c r="B1246" t="s">
        <v>1924</v>
      </c>
      <c r="C1246" t="s">
        <v>2198</v>
      </c>
      <c r="D1246" t="s">
        <v>6781</v>
      </c>
      <c r="E1246" t="s">
        <v>11778</v>
      </c>
      <c r="F1246" t="s">
        <v>15533</v>
      </c>
    </row>
    <row r="1247" spans="1:6" x14ac:dyDescent="0.25">
      <c r="A1247" t="s">
        <v>523</v>
      </c>
      <c r="B1247" t="s">
        <v>1930</v>
      </c>
      <c r="C1247" t="s">
        <v>2999</v>
      </c>
      <c r="D1247" t="s">
        <v>6782</v>
      </c>
      <c r="E1247" t="s">
        <v>11779</v>
      </c>
      <c r="F1247" t="s">
        <v>15538</v>
      </c>
    </row>
    <row r="1248" spans="1:6" x14ac:dyDescent="0.25">
      <c r="A1248" t="s">
        <v>641</v>
      </c>
      <c r="B1248" t="s">
        <v>1924</v>
      </c>
      <c r="C1248" t="s">
        <v>3072</v>
      </c>
      <c r="D1248" t="s">
        <v>6783</v>
      </c>
      <c r="E1248" t="s">
        <v>11780</v>
      </c>
      <c r="F1248" t="s">
        <v>15533</v>
      </c>
    </row>
    <row r="1249" spans="1:6" x14ac:dyDescent="0.25">
      <c r="A1249" t="s">
        <v>947</v>
      </c>
      <c r="B1249" t="s">
        <v>1928</v>
      </c>
      <c r="C1249" t="s">
        <v>3073</v>
      </c>
      <c r="D1249" t="s">
        <v>6784</v>
      </c>
      <c r="E1249" t="s">
        <v>10376</v>
      </c>
      <c r="F1249" t="s">
        <v>15537</v>
      </c>
    </row>
    <row r="1250" spans="1:6" x14ac:dyDescent="0.25">
      <c r="A1250" t="s">
        <v>789</v>
      </c>
      <c r="B1250" t="s">
        <v>1924</v>
      </c>
      <c r="C1250" t="s">
        <v>3074</v>
      </c>
      <c r="D1250" t="s">
        <v>6785</v>
      </c>
      <c r="E1250" t="s">
        <v>11781</v>
      </c>
      <c r="F1250" t="s">
        <v>15533</v>
      </c>
    </row>
    <row r="1251" spans="1:6" x14ac:dyDescent="0.25">
      <c r="A1251" t="s">
        <v>913</v>
      </c>
      <c r="B1251" t="s">
        <v>1926</v>
      </c>
      <c r="C1251" t="s">
        <v>2925</v>
      </c>
      <c r="D1251" t="s">
        <v>6786</v>
      </c>
      <c r="E1251" t="s">
        <v>11782</v>
      </c>
      <c r="F1251" t="s">
        <v>15535</v>
      </c>
    </row>
    <row r="1252" spans="1:6" x14ac:dyDescent="0.25">
      <c r="A1252" t="s">
        <v>948</v>
      </c>
      <c r="B1252" t="s">
        <v>1926</v>
      </c>
      <c r="C1252" t="s">
        <v>3075</v>
      </c>
      <c r="D1252" t="s">
        <v>6787</v>
      </c>
      <c r="E1252" t="s">
        <v>11783</v>
      </c>
      <c r="F1252" t="s">
        <v>15535</v>
      </c>
    </row>
    <row r="1253" spans="1:6" x14ac:dyDescent="0.25">
      <c r="A1253" t="s">
        <v>949</v>
      </c>
      <c r="B1253" t="s">
        <v>1925</v>
      </c>
      <c r="C1253" t="s">
        <v>3076</v>
      </c>
      <c r="D1253" t="s">
        <v>6788</v>
      </c>
      <c r="E1253" t="s">
        <v>11784</v>
      </c>
      <c r="F1253" t="s">
        <v>15534</v>
      </c>
    </row>
    <row r="1254" spans="1:6" x14ac:dyDescent="0.25">
      <c r="A1254" t="s">
        <v>950</v>
      </c>
      <c r="B1254" t="s">
        <v>1924</v>
      </c>
      <c r="C1254" t="s">
        <v>3077</v>
      </c>
      <c r="D1254" t="s">
        <v>6789</v>
      </c>
      <c r="E1254" t="s">
        <v>11785</v>
      </c>
      <c r="F1254" t="s">
        <v>15533</v>
      </c>
    </row>
    <row r="1255" spans="1:6" x14ac:dyDescent="0.25">
      <c r="A1255" t="s">
        <v>951</v>
      </c>
      <c r="B1255" t="s">
        <v>1923</v>
      </c>
      <c r="C1255" t="s">
        <v>3078</v>
      </c>
      <c r="D1255" t="s">
        <v>6790</v>
      </c>
      <c r="E1255" t="s">
        <v>11786</v>
      </c>
      <c r="F1255" t="s">
        <v>15532</v>
      </c>
    </row>
    <row r="1256" spans="1:6" x14ac:dyDescent="0.25">
      <c r="A1256" t="s">
        <v>868</v>
      </c>
      <c r="B1256" t="s">
        <v>1927</v>
      </c>
      <c r="C1256" t="s">
        <v>3079</v>
      </c>
      <c r="D1256" t="s">
        <v>6791</v>
      </c>
      <c r="E1256" t="s">
        <v>11787</v>
      </c>
      <c r="F1256" t="s">
        <v>15536</v>
      </c>
    </row>
    <row r="1257" spans="1:6" x14ac:dyDescent="0.25">
      <c r="A1257" t="s">
        <v>600</v>
      </c>
      <c r="B1257" t="s">
        <v>1923</v>
      </c>
      <c r="C1257" t="s">
        <v>3080</v>
      </c>
      <c r="D1257" t="s">
        <v>6792</v>
      </c>
      <c r="E1257" t="s">
        <v>11788</v>
      </c>
      <c r="F1257" t="s">
        <v>15532</v>
      </c>
    </row>
    <row r="1258" spans="1:6" x14ac:dyDescent="0.25">
      <c r="A1258" t="s">
        <v>156</v>
      </c>
      <c r="B1258" t="s">
        <v>1929</v>
      </c>
      <c r="C1258" t="s">
        <v>3081</v>
      </c>
      <c r="D1258" t="s">
        <v>6793</v>
      </c>
      <c r="E1258" t="s">
        <v>11789</v>
      </c>
      <c r="F1258" t="s">
        <v>15532</v>
      </c>
    </row>
    <row r="1259" spans="1:6" x14ac:dyDescent="0.25">
      <c r="A1259" t="s">
        <v>220</v>
      </c>
      <c r="B1259" t="s">
        <v>1930</v>
      </c>
      <c r="C1259" t="s">
        <v>3082</v>
      </c>
      <c r="D1259" t="s">
        <v>6794</v>
      </c>
      <c r="E1259" t="s">
        <v>11790</v>
      </c>
      <c r="F1259" t="s">
        <v>15538</v>
      </c>
    </row>
    <row r="1260" spans="1:6" x14ac:dyDescent="0.25">
      <c r="A1260" t="s">
        <v>952</v>
      </c>
      <c r="B1260" t="s">
        <v>1928</v>
      </c>
      <c r="C1260" t="s">
        <v>3038</v>
      </c>
      <c r="D1260" t="s">
        <v>6795</v>
      </c>
      <c r="E1260" t="s">
        <v>11791</v>
      </c>
      <c r="F1260" t="s">
        <v>15537</v>
      </c>
    </row>
    <row r="1261" spans="1:6" x14ac:dyDescent="0.25">
      <c r="A1261" t="s">
        <v>710</v>
      </c>
      <c r="B1261" t="s">
        <v>1926</v>
      </c>
      <c r="C1261" t="s">
        <v>3083</v>
      </c>
      <c r="D1261" t="s">
        <v>6796</v>
      </c>
      <c r="E1261" t="s">
        <v>11792</v>
      </c>
      <c r="F1261" t="s">
        <v>15535</v>
      </c>
    </row>
    <row r="1262" spans="1:6" x14ac:dyDescent="0.25">
      <c r="A1262" t="s">
        <v>221</v>
      </c>
      <c r="B1262" t="s">
        <v>1928</v>
      </c>
      <c r="C1262" t="s">
        <v>3084</v>
      </c>
      <c r="D1262" t="s">
        <v>6797</v>
      </c>
      <c r="E1262" t="s">
        <v>11793</v>
      </c>
      <c r="F1262" t="s">
        <v>15537</v>
      </c>
    </row>
    <row r="1263" spans="1:6" x14ac:dyDescent="0.25">
      <c r="A1263" t="s">
        <v>914</v>
      </c>
      <c r="B1263" t="s">
        <v>1930</v>
      </c>
      <c r="C1263" t="s">
        <v>1953</v>
      </c>
      <c r="D1263" t="s">
        <v>6798</v>
      </c>
      <c r="E1263" t="s">
        <v>11794</v>
      </c>
      <c r="F1263" t="s">
        <v>15538</v>
      </c>
    </row>
    <row r="1264" spans="1:6" x14ac:dyDescent="0.25">
      <c r="A1264" t="s">
        <v>953</v>
      </c>
      <c r="B1264" t="s">
        <v>1927</v>
      </c>
      <c r="C1264" t="s">
        <v>2111</v>
      </c>
      <c r="D1264" t="s">
        <v>6799</v>
      </c>
      <c r="E1264" t="s">
        <v>11795</v>
      </c>
      <c r="F1264" t="s">
        <v>15536</v>
      </c>
    </row>
    <row r="1265" spans="1:6" x14ac:dyDescent="0.25">
      <c r="A1265" t="s">
        <v>954</v>
      </c>
      <c r="B1265" t="s">
        <v>1929</v>
      </c>
      <c r="C1265" t="s">
        <v>2119</v>
      </c>
      <c r="D1265" t="s">
        <v>6800</v>
      </c>
      <c r="E1265" t="s">
        <v>11796</v>
      </c>
      <c r="F1265" t="s">
        <v>15532</v>
      </c>
    </row>
    <row r="1266" spans="1:6" x14ac:dyDescent="0.25">
      <c r="A1266" t="s">
        <v>19</v>
      </c>
      <c r="B1266" t="s">
        <v>1923</v>
      </c>
      <c r="C1266" t="s">
        <v>3085</v>
      </c>
      <c r="D1266" t="s">
        <v>6801</v>
      </c>
      <c r="E1266" t="s">
        <v>11797</v>
      </c>
      <c r="F1266" t="s">
        <v>15532</v>
      </c>
    </row>
    <row r="1267" spans="1:6" x14ac:dyDescent="0.25">
      <c r="A1267" t="s">
        <v>10</v>
      </c>
      <c r="B1267" t="s">
        <v>1928</v>
      </c>
      <c r="C1267" t="s">
        <v>3086</v>
      </c>
      <c r="D1267" t="s">
        <v>6802</v>
      </c>
      <c r="E1267" t="s">
        <v>11798</v>
      </c>
      <c r="F1267" t="s">
        <v>15537</v>
      </c>
    </row>
    <row r="1268" spans="1:6" x14ac:dyDescent="0.25">
      <c r="A1268" t="s">
        <v>955</v>
      </c>
      <c r="B1268" t="s">
        <v>1930</v>
      </c>
      <c r="C1268" t="s">
        <v>3087</v>
      </c>
      <c r="D1268" t="s">
        <v>6803</v>
      </c>
      <c r="E1268" t="s">
        <v>11799</v>
      </c>
      <c r="F1268" t="s">
        <v>15538</v>
      </c>
    </row>
    <row r="1269" spans="1:6" x14ac:dyDescent="0.25">
      <c r="A1269" t="s">
        <v>40</v>
      </c>
      <c r="B1269" t="s">
        <v>1928</v>
      </c>
      <c r="C1269" t="s">
        <v>3088</v>
      </c>
      <c r="D1269" t="s">
        <v>6804</v>
      </c>
      <c r="E1269" t="s">
        <v>11800</v>
      </c>
      <c r="F1269" t="s">
        <v>15537</v>
      </c>
    </row>
    <row r="1270" spans="1:6" x14ac:dyDescent="0.25">
      <c r="A1270" t="s">
        <v>351</v>
      </c>
      <c r="B1270" t="s">
        <v>1926</v>
      </c>
      <c r="C1270" t="s">
        <v>3089</v>
      </c>
      <c r="D1270" t="s">
        <v>6805</v>
      </c>
      <c r="E1270" t="s">
        <v>11801</v>
      </c>
      <c r="F1270" t="s">
        <v>15535</v>
      </c>
    </row>
    <row r="1271" spans="1:6" x14ac:dyDescent="0.25">
      <c r="A1271" t="s">
        <v>956</v>
      </c>
      <c r="B1271" t="s">
        <v>1930</v>
      </c>
      <c r="C1271" t="s">
        <v>3090</v>
      </c>
      <c r="D1271" t="s">
        <v>6806</v>
      </c>
      <c r="E1271" t="s">
        <v>11802</v>
      </c>
      <c r="F1271" t="s">
        <v>15538</v>
      </c>
    </row>
    <row r="1272" spans="1:6" x14ac:dyDescent="0.25">
      <c r="A1272" t="s">
        <v>957</v>
      </c>
      <c r="B1272" t="s">
        <v>1928</v>
      </c>
      <c r="C1272" t="s">
        <v>2249</v>
      </c>
      <c r="D1272" t="s">
        <v>6807</v>
      </c>
      <c r="E1272" t="s">
        <v>11803</v>
      </c>
      <c r="F1272" t="s">
        <v>15537</v>
      </c>
    </row>
    <row r="1273" spans="1:6" x14ac:dyDescent="0.25">
      <c r="A1273" t="s">
        <v>916</v>
      </c>
      <c r="B1273" t="s">
        <v>1926</v>
      </c>
      <c r="C1273" t="s">
        <v>2670</v>
      </c>
      <c r="D1273" t="s">
        <v>6808</v>
      </c>
      <c r="E1273" t="s">
        <v>11804</v>
      </c>
      <c r="F1273" t="s">
        <v>15535</v>
      </c>
    </row>
    <row r="1274" spans="1:6" x14ac:dyDescent="0.25">
      <c r="A1274" t="s">
        <v>333</v>
      </c>
      <c r="B1274" t="s">
        <v>1929</v>
      </c>
      <c r="C1274" t="s">
        <v>3091</v>
      </c>
      <c r="D1274" t="s">
        <v>6809</v>
      </c>
      <c r="E1274" t="s">
        <v>11805</v>
      </c>
      <c r="F1274" t="s">
        <v>15532</v>
      </c>
    </row>
    <row r="1275" spans="1:6" x14ac:dyDescent="0.25">
      <c r="A1275" t="s">
        <v>881</v>
      </c>
      <c r="B1275" t="s">
        <v>1926</v>
      </c>
      <c r="C1275" t="s">
        <v>3092</v>
      </c>
      <c r="D1275" t="s">
        <v>6810</v>
      </c>
      <c r="E1275" t="s">
        <v>11806</v>
      </c>
      <c r="F1275" t="s">
        <v>15535</v>
      </c>
    </row>
    <row r="1276" spans="1:6" x14ac:dyDescent="0.25">
      <c r="A1276" t="s">
        <v>658</v>
      </c>
      <c r="B1276" t="s">
        <v>1930</v>
      </c>
      <c r="C1276" t="s">
        <v>3093</v>
      </c>
      <c r="D1276" t="s">
        <v>6811</v>
      </c>
      <c r="E1276" t="s">
        <v>11807</v>
      </c>
      <c r="F1276" t="s">
        <v>15538</v>
      </c>
    </row>
    <row r="1277" spans="1:6" x14ac:dyDescent="0.25">
      <c r="A1277" t="s">
        <v>958</v>
      </c>
      <c r="B1277" t="s">
        <v>1923</v>
      </c>
      <c r="C1277" t="s">
        <v>3094</v>
      </c>
      <c r="D1277" t="s">
        <v>6812</v>
      </c>
      <c r="E1277" t="s">
        <v>11808</v>
      </c>
      <c r="F1277" t="s">
        <v>15532</v>
      </c>
    </row>
    <row r="1278" spans="1:6" x14ac:dyDescent="0.25">
      <c r="A1278" t="s">
        <v>908</v>
      </c>
      <c r="B1278" t="s">
        <v>1924</v>
      </c>
      <c r="C1278" t="s">
        <v>3095</v>
      </c>
      <c r="D1278" t="s">
        <v>6813</v>
      </c>
      <c r="E1278" t="s">
        <v>11809</v>
      </c>
      <c r="F1278" t="s">
        <v>15533</v>
      </c>
    </row>
    <row r="1279" spans="1:6" x14ac:dyDescent="0.25">
      <c r="A1279" t="s">
        <v>847</v>
      </c>
      <c r="B1279" t="s">
        <v>1924</v>
      </c>
      <c r="C1279" t="s">
        <v>3096</v>
      </c>
      <c r="D1279" t="s">
        <v>6814</v>
      </c>
      <c r="E1279" t="s">
        <v>11810</v>
      </c>
      <c r="F1279" t="s">
        <v>15533</v>
      </c>
    </row>
    <row r="1280" spans="1:6" x14ac:dyDescent="0.25">
      <c r="A1280" t="s">
        <v>959</v>
      </c>
      <c r="B1280" t="s">
        <v>1924</v>
      </c>
      <c r="C1280" t="s">
        <v>3097</v>
      </c>
      <c r="D1280" t="s">
        <v>6815</v>
      </c>
      <c r="E1280" t="s">
        <v>11811</v>
      </c>
      <c r="F1280" t="s">
        <v>15533</v>
      </c>
    </row>
    <row r="1281" spans="1:6" x14ac:dyDescent="0.25">
      <c r="A1281" t="s">
        <v>960</v>
      </c>
      <c r="B1281" t="s">
        <v>1928</v>
      </c>
      <c r="C1281" t="s">
        <v>3098</v>
      </c>
      <c r="D1281" t="s">
        <v>6816</v>
      </c>
      <c r="E1281" t="s">
        <v>11812</v>
      </c>
      <c r="F1281" t="s">
        <v>15537</v>
      </c>
    </row>
    <row r="1282" spans="1:6" x14ac:dyDescent="0.25">
      <c r="A1282" t="s">
        <v>961</v>
      </c>
      <c r="B1282" t="s">
        <v>1930</v>
      </c>
      <c r="C1282" t="s">
        <v>3099</v>
      </c>
      <c r="D1282" t="s">
        <v>6817</v>
      </c>
      <c r="E1282" t="s">
        <v>11813</v>
      </c>
      <c r="F1282" t="s">
        <v>15538</v>
      </c>
    </row>
    <row r="1283" spans="1:6" x14ac:dyDescent="0.25">
      <c r="A1283" t="s">
        <v>962</v>
      </c>
      <c r="B1283" t="s">
        <v>1924</v>
      </c>
      <c r="C1283" t="s">
        <v>3100</v>
      </c>
      <c r="D1283" t="s">
        <v>6818</v>
      </c>
      <c r="E1283" t="s">
        <v>11814</v>
      </c>
      <c r="F1283" t="s">
        <v>15533</v>
      </c>
    </row>
    <row r="1284" spans="1:6" x14ac:dyDescent="0.25">
      <c r="A1284" t="s">
        <v>963</v>
      </c>
      <c r="B1284" t="s">
        <v>1929</v>
      </c>
      <c r="C1284" t="s">
        <v>3101</v>
      </c>
      <c r="D1284" t="s">
        <v>6819</v>
      </c>
      <c r="E1284" t="s">
        <v>11815</v>
      </c>
      <c r="F1284" t="s">
        <v>15532</v>
      </c>
    </row>
    <row r="1285" spans="1:6" x14ac:dyDescent="0.25">
      <c r="A1285" t="s">
        <v>964</v>
      </c>
      <c r="B1285" t="s">
        <v>1923</v>
      </c>
      <c r="C1285" t="s">
        <v>2327</v>
      </c>
      <c r="D1285" t="s">
        <v>6820</v>
      </c>
      <c r="E1285" t="s">
        <v>11816</v>
      </c>
      <c r="F1285" t="s">
        <v>15532</v>
      </c>
    </row>
    <row r="1286" spans="1:6" x14ac:dyDescent="0.25">
      <c r="A1286" t="s">
        <v>965</v>
      </c>
      <c r="B1286" t="s">
        <v>1923</v>
      </c>
      <c r="C1286" t="s">
        <v>3102</v>
      </c>
      <c r="D1286" t="s">
        <v>6821</v>
      </c>
      <c r="E1286" t="s">
        <v>11817</v>
      </c>
      <c r="F1286" t="s">
        <v>15532</v>
      </c>
    </row>
    <row r="1287" spans="1:6" x14ac:dyDescent="0.25">
      <c r="A1287" t="s">
        <v>966</v>
      </c>
      <c r="B1287" t="s">
        <v>1930</v>
      </c>
      <c r="C1287" t="s">
        <v>3087</v>
      </c>
      <c r="D1287" t="s">
        <v>6822</v>
      </c>
      <c r="E1287" t="s">
        <v>11818</v>
      </c>
      <c r="F1287" t="s">
        <v>15538</v>
      </c>
    </row>
    <row r="1288" spans="1:6" x14ac:dyDescent="0.25">
      <c r="A1288" t="s">
        <v>967</v>
      </c>
      <c r="B1288" t="s">
        <v>1925</v>
      </c>
      <c r="C1288" t="s">
        <v>2274</v>
      </c>
      <c r="D1288" t="s">
        <v>6823</v>
      </c>
      <c r="E1288" t="s">
        <v>11819</v>
      </c>
      <c r="F1288" t="s">
        <v>15534</v>
      </c>
    </row>
    <row r="1289" spans="1:6" x14ac:dyDescent="0.25">
      <c r="A1289" t="s">
        <v>968</v>
      </c>
      <c r="B1289" t="s">
        <v>1925</v>
      </c>
      <c r="C1289" t="s">
        <v>3103</v>
      </c>
      <c r="D1289" t="s">
        <v>6824</v>
      </c>
      <c r="E1289" t="s">
        <v>11820</v>
      </c>
      <c r="F1289" t="s">
        <v>15534</v>
      </c>
    </row>
    <row r="1290" spans="1:6" x14ac:dyDescent="0.25">
      <c r="A1290" t="s">
        <v>969</v>
      </c>
      <c r="B1290" t="s">
        <v>1924</v>
      </c>
      <c r="C1290" t="s">
        <v>2391</v>
      </c>
      <c r="D1290" t="s">
        <v>6825</v>
      </c>
      <c r="E1290" t="s">
        <v>11821</v>
      </c>
      <c r="F1290" t="s">
        <v>15533</v>
      </c>
    </row>
    <row r="1291" spans="1:6" x14ac:dyDescent="0.25">
      <c r="A1291" t="s">
        <v>970</v>
      </c>
      <c r="B1291" t="s">
        <v>1925</v>
      </c>
      <c r="C1291" t="s">
        <v>3104</v>
      </c>
      <c r="D1291" t="s">
        <v>6826</v>
      </c>
      <c r="E1291" t="s">
        <v>11822</v>
      </c>
      <c r="F1291" t="s">
        <v>15534</v>
      </c>
    </row>
    <row r="1292" spans="1:6" x14ac:dyDescent="0.25">
      <c r="A1292" t="s">
        <v>971</v>
      </c>
      <c r="B1292" t="s">
        <v>1928</v>
      </c>
      <c r="C1292" t="s">
        <v>3105</v>
      </c>
      <c r="D1292" t="s">
        <v>6827</v>
      </c>
      <c r="E1292" t="s">
        <v>11823</v>
      </c>
      <c r="F1292" t="s">
        <v>15537</v>
      </c>
    </row>
    <row r="1293" spans="1:6" x14ac:dyDescent="0.25">
      <c r="A1293" t="s">
        <v>158</v>
      </c>
      <c r="B1293" t="s">
        <v>1929</v>
      </c>
      <c r="C1293" t="s">
        <v>3106</v>
      </c>
      <c r="D1293" t="s">
        <v>6828</v>
      </c>
      <c r="E1293" t="s">
        <v>11824</v>
      </c>
      <c r="F1293" t="s">
        <v>15532</v>
      </c>
    </row>
    <row r="1294" spans="1:6" x14ac:dyDescent="0.25">
      <c r="A1294" t="s">
        <v>389</v>
      </c>
      <c r="B1294" t="s">
        <v>1926</v>
      </c>
      <c r="C1294" t="s">
        <v>3107</v>
      </c>
      <c r="D1294" t="s">
        <v>6829</v>
      </c>
      <c r="E1294" t="s">
        <v>11825</v>
      </c>
      <c r="F1294" t="s">
        <v>15535</v>
      </c>
    </row>
    <row r="1295" spans="1:6" x14ac:dyDescent="0.25">
      <c r="A1295" t="s">
        <v>972</v>
      </c>
      <c r="B1295" t="s">
        <v>1927</v>
      </c>
      <c r="C1295" t="s">
        <v>3108</v>
      </c>
      <c r="D1295" t="s">
        <v>6830</v>
      </c>
      <c r="E1295" t="s">
        <v>11826</v>
      </c>
      <c r="F1295" t="s">
        <v>15536</v>
      </c>
    </row>
    <row r="1296" spans="1:6" x14ac:dyDescent="0.25">
      <c r="A1296" t="s">
        <v>973</v>
      </c>
      <c r="B1296" t="s">
        <v>1923</v>
      </c>
      <c r="C1296" t="s">
        <v>3109</v>
      </c>
      <c r="D1296" t="s">
        <v>6831</v>
      </c>
      <c r="E1296" t="s">
        <v>11827</v>
      </c>
      <c r="F1296" t="s">
        <v>15532</v>
      </c>
    </row>
    <row r="1297" spans="1:6" x14ac:dyDescent="0.25">
      <c r="A1297" t="s">
        <v>974</v>
      </c>
      <c r="B1297" t="s">
        <v>1926</v>
      </c>
      <c r="C1297" t="s">
        <v>3110</v>
      </c>
      <c r="D1297" t="s">
        <v>6832</v>
      </c>
      <c r="E1297" t="s">
        <v>11828</v>
      </c>
      <c r="F1297" t="s">
        <v>15535</v>
      </c>
    </row>
    <row r="1298" spans="1:6" x14ac:dyDescent="0.25">
      <c r="A1298" t="s">
        <v>975</v>
      </c>
      <c r="B1298" t="s">
        <v>1930</v>
      </c>
      <c r="C1298" t="s">
        <v>3111</v>
      </c>
      <c r="D1298" t="s">
        <v>6833</v>
      </c>
      <c r="E1298" t="s">
        <v>11829</v>
      </c>
      <c r="F1298" t="s">
        <v>15538</v>
      </c>
    </row>
    <row r="1299" spans="1:6" x14ac:dyDescent="0.25">
      <c r="A1299" t="s">
        <v>976</v>
      </c>
      <c r="B1299" t="s">
        <v>1926</v>
      </c>
      <c r="C1299" t="s">
        <v>3112</v>
      </c>
      <c r="D1299" t="s">
        <v>6834</v>
      </c>
      <c r="E1299" t="s">
        <v>11830</v>
      </c>
      <c r="F1299" t="s">
        <v>15535</v>
      </c>
    </row>
    <row r="1300" spans="1:6" x14ac:dyDescent="0.25">
      <c r="A1300" t="s">
        <v>149</v>
      </c>
      <c r="B1300" t="s">
        <v>1929</v>
      </c>
      <c r="C1300" t="s">
        <v>2657</v>
      </c>
      <c r="D1300" t="s">
        <v>6835</v>
      </c>
      <c r="E1300" t="s">
        <v>11831</v>
      </c>
      <c r="F1300" t="s">
        <v>15532</v>
      </c>
    </row>
    <row r="1301" spans="1:6" x14ac:dyDescent="0.25">
      <c r="A1301" t="s">
        <v>977</v>
      </c>
      <c r="B1301" t="s">
        <v>1930</v>
      </c>
      <c r="C1301" t="s">
        <v>3113</v>
      </c>
      <c r="D1301" t="s">
        <v>6836</v>
      </c>
      <c r="E1301" t="s">
        <v>11832</v>
      </c>
      <c r="F1301" t="s">
        <v>15538</v>
      </c>
    </row>
    <row r="1302" spans="1:6" x14ac:dyDescent="0.25">
      <c r="A1302" t="s">
        <v>158</v>
      </c>
      <c r="B1302" t="s">
        <v>1930</v>
      </c>
      <c r="C1302" t="s">
        <v>3114</v>
      </c>
      <c r="D1302" t="s">
        <v>6837</v>
      </c>
      <c r="E1302" t="s">
        <v>11833</v>
      </c>
      <c r="F1302" t="s">
        <v>15538</v>
      </c>
    </row>
    <row r="1303" spans="1:6" x14ac:dyDescent="0.25">
      <c r="A1303" t="s">
        <v>978</v>
      </c>
      <c r="B1303" t="s">
        <v>1927</v>
      </c>
      <c r="C1303" t="s">
        <v>3115</v>
      </c>
      <c r="D1303" t="s">
        <v>6838</v>
      </c>
      <c r="E1303" t="s">
        <v>11834</v>
      </c>
      <c r="F1303" t="s">
        <v>15536</v>
      </c>
    </row>
    <row r="1304" spans="1:6" x14ac:dyDescent="0.25">
      <c r="A1304" t="s">
        <v>979</v>
      </c>
      <c r="B1304" t="s">
        <v>1927</v>
      </c>
      <c r="C1304" t="s">
        <v>3116</v>
      </c>
      <c r="D1304" t="s">
        <v>6839</v>
      </c>
      <c r="E1304" t="s">
        <v>11835</v>
      </c>
      <c r="F1304" t="s">
        <v>15536</v>
      </c>
    </row>
    <row r="1305" spans="1:6" x14ac:dyDescent="0.25">
      <c r="A1305" t="s">
        <v>980</v>
      </c>
      <c r="B1305" t="s">
        <v>1923</v>
      </c>
      <c r="C1305" t="s">
        <v>3117</v>
      </c>
      <c r="D1305" t="s">
        <v>6840</v>
      </c>
      <c r="E1305" t="s">
        <v>11836</v>
      </c>
      <c r="F1305" t="s">
        <v>15532</v>
      </c>
    </row>
    <row r="1306" spans="1:6" x14ac:dyDescent="0.25">
      <c r="A1306" t="s">
        <v>981</v>
      </c>
      <c r="B1306" t="s">
        <v>1928</v>
      </c>
      <c r="C1306" t="s">
        <v>3118</v>
      </c>
      <c r="D1306" t="s">
        <v>6841</v>
      </c>
      <c r="E1306" t="s">
        <v>11837</v>
      </c>
      <c r="F1306" t="s">
        <v>15537</v>
      </c>
    </row>
    <row r="1307" spans="1:6" x14ac:dyDescent="0.25">
      <c r="A1307" t="s">
        <v>982</v>
      </c>
      <c r="B1307" t="s">
        <v>1929</v>
      </c>
      <c r="C1307" t="s">
        <v>3119</v>
      </c>
      <c r="D1307" t="s">
        <v>6842</v>
      </c>
      <c r="E1307" t="s">
        <v>11838</v>
      </c>
      <c r="F1307" t="s">
        <v>15532</v>
      </c>
    </row>
    <row r="1308" spans="1:6" x14ac:dyDescent="0.25">
      <c r="A1308" t="s">
        <v>983</v>
      </c>
      <c r="B1308" t="s">
        <v>1930</v>
      </c>
      <c r="C1308" t="s">
        <v>2652</v>
      </c>
      <c r="D1308" t="s">
        <v>6843</v>
      </c>
      <c r="E1308" t="s">
        <v>11839</v>
      </c>
      <c r="F1308" t="s">
        <v>15538</v>
      </c>
    </row>
    <row r="1309" spans="1:6" x14ac:dyDescent="0.25">
      <c r="A1309" t="s">
        <v>739</v>
      </c>
      <c r="B1309" t="s">
        <v>1930</v>
      </c>
      <c r="C1309" t="s">
        <v>3120</v>
      </c>
      <c r="D1309" t="s">
        <v>6844</v>
      </c>
      <c r="E1309" t="s">
        <v>11840</v>
      </c>
      <c r="F1309" t="s">
        <v>15538</v>
      </c>
    </row>
    <row r="1310" spans="1:6" x14ac:dyDescent="0.25">
      <c r="A1310" t="s">
        <v>984</v>
      </c>
      <c r="B1310" t="s">
        <v>1924</v>
      </c>
      <c r="C1310" t="s">
        <v>2221</v>
      </c>
      <c r="D1310" t="s">
        <v>6845</v>
      </c>
      <c r="E1310" t="s">
        <v>11841</v>
      </c>
      <c r="F1310" t="s">
        <v>15533</v>
      </c>
    </row>
    <row r="1311" spans="1:6" x14ac:dyDescent="0.25">
      <c r="A1311" t="s">
        <v>985</v>
      </c>
      <c r="B1311" t="s">
        <v>1926</v>
      </c>
      <c r="C1311" t="s">
        <v>1942</v>
      </c>
      <c r="D1311" t="s">
        <v>6846</v>
      </c>
      <c r="E1311" t="s">
        <v>11842</v>
      </c>
      <c r="F1311" t="s">
        <v>15535</v>
      </c>
    </row>
    <row r="1312" spans="1:6" x14ac:dyDescent="0.25">
      <c r="A1312" t="s">
        <v>986</v>
      </c>
      <c r="B1312" t="s">
        <v>1924</v>
      </c>
      <c r="C1312" t="s">
        <v>2213</v>
      </c>
      <c r="D1312" t="s">
        <v>6847</v>
      </c>
      <c r="E1312" t="s">
        <v>11843</v>
      </c>
      <c r="F1312" t="s">
        <v>15533</v>
      </c>
    </row>
    <row r="1313" spans="1:6" x14ac:dyDescent="0.25">
      <c r="A1313" t="s">
        <v>987</v>
      </c>
      <c r="B1313" t="s">
        <v>1924</v>
      </c>
      <c r="C1313" t="s">
        <v>3121</v>
      </c>
      <c r="D1313" t="s">
        <v>6848</v>
      </c>
      <c r="E1313" t="s">
        <v>11844</v>
      </c>
      <c r="F1313" t="s">
        <v>15533</v>
      </c>
    </row>
    <row r="1314" spans="1:6" x14ac:dyDescent="0.25">
      <c r="A1314" t="s">
        <v>988</v>
      </c>
      <c r="B1314" t="s">
        <v>1923</v>
      </c>
      <c r="C1314" t="s">
        <v>3122</v>
      </c>
      <c r="D1314" t="s">
        <v>6849</v>
      </c>
      <c r="E1314" t="s">
        <v>11845</v>
      </c>
      <c r="F1314" t="s">
        <v>15532</v>
      </c>
    </row>
    <row r="1315" spans="1:6" x14ac:dyDescent="0.25">
      <c r="A1315" t="s">
        <v>989</v>
      </c>
      <c r="B1315" t="s">
        <v>1924</v>
      </c>
      <c r="C1315" t="s">
        <v>3123</v>
      </c>
      <c r="D1315" t="s">
        <v>6850</v>
      </c>
      <c r="E1315" t="s">
        <v>11846</v>
      </c>
      <c r="F1315" t="s">
        <v>15533</v>
      </c>
    </row>
    <row r="1316" spans="1:6" x14ac:dyDescent="0.25">
      <c r="A1316" t="s">
        <v>990</v>
      </c>
      <c r="B1316" t="s">
        <v>1930</v>
      </c>
      <c r="C1316" t="s">
        <v>3124</v>
      </c>
      <c r="D1316" t="s">
        <v>6851</v>
      </c>
      <c r="E1316" t="s">
        <v>11847</v>
      </c>
      <c r="F1316" t="s">
        <v>15538</v>
      </c>
    </row>
    <row r="1317" spans="1:6" x14ac:dyDescent="0.25">
      <c r="A1317" t="s">
        <v>991</v>
      </c>
      <c r="B1317" t="s">
        <v>1929</v>
      </c>
      <c r="C1317" t="s">
        <v>3125</v>
      </c>
      <c r="D1317" t="s">
        <v>6852</v>
      </c>
      <c r="E1317" t="s">
        <v>11848</v>
      </c>
      <c r="F1317" t="s">
        <v>15532</v>
      </c>
    </row>
    <row r="1318" spans="1:6" x14ac:dyDescent="0.25">
      <c r="A1318" t="s">
        <v>992</v>
      </c>
      <c r="B1318" t="s">
        <v>1923</v>
      </c>
      <c r="C1318" t="s">
        <v>3126</v>
      </c>
      <c r="D1318" t="s">
        <v>6853</v>
      </c>
      <c r="E1318" t="s">
        <v>11849</v>
      </c>
      <c r="F1318" t="s">
        <v>15532</v>
      </c>
    </row>
    <row r="1319" spans="1:6" x14ac:dyDescent="0.25">
      <c r="A1319" t="s">
        <v>803</v>
      </c>
      <c r="B1319" t="s">
        <v>1925</v>
      </c>
      <c r="C1319" t="s">
        <v>3127</v>
      </c>
      <c r="D1319" t="s">
        <v>6854</v>
      </c>
      <c r="E1319" t="s">
        <v>11850</v>
      </c>
      <c r="F1319" t="s">
        <v>15534</v>
      </c>
    </row>
    <row r="1320" spans="1:6" x14ac:dyDescent="0.25">
      <c r="A1320" t="s">
        <v>640</v>
      </c>
      <c r="B1320" t="s">
        <v>1925</v>
      </c>
      <c r="C1320" t="s">
        <v>2093</v>
      </c>
      <c r="D1320" t="s">
        <v>6855</v>
      </c>
      <c r="E1320" t="s">
        <v>11851</v>
      </c>
      <c r="F1320" t="s">
        <v>15534</v>
      </c>
    </row>
    <row r="1321" spans="1:6" x14ac:dyDescent="0.25">
      <c r="A1321" t="s">
        <v>993</v>
      </c>
      <c r="B1321" t="s">
        <v>1925</v>
      </c>
      <c r="C1321" t="s">
        <v>3128</v>
      </c>
      <c r="D1321" t="s">
        <v>6856</v>
      </c>
      <c r="E1321" t="s">
        <v>11852</v>
      </c>
      <c r="F1321" t="s">
        <v>15534</v>
      </c>
    </row>
    <row r="1322" spans="1:6" x14ac:dyDescent="0.25">
      <c r="A1322" t="s">
        <v>994</v>
      </c>
      <c r="B1322" t="s">
        <v>1927</v>
      </c>
      <c r="C1322" t="s">
        <v>3129</v>
      </c>
      <c r="D1322" t="s">
        <v>6857</v>
      </c>
      <c r="E1322" t="s">
        <v>11853</v>
      </c>
      <c r="F1322" t="s">
        <v>15536</v>
      </c>
    </row>
    <row r="1323" spans="1:6" x14ac:dyDescent="0.25">
      <c r="A1323" t="s">
        <v>995</v>
      </c>
      <c r="B1323" t="s">
        <v>1930</v>
      </c>
      <c r="C1323" t="s">
        <v>3130</v>
      </c>
      <c r="D1323" t="s">
        <v>6858</v>
      </c>
      <c r="E1323" t="s">
        <v>11854</v>
      </c>
      <c r="F1323" t="s">
        <v>15538</v>
      </c>
    </row>
    <row r="1324" spans="1:6" x14ac:dyDescent="0.25">
      <c r="A1324" t="s">
        <v>996</v>
      </c>
      <c r="B1324" t="s">
        <v>1929</v>
      </c>
      <c r="C1324" t="s">
        <v>3131</v>
      </c>
      <c r="D1324" t="s">
        <v>6859</v>
      </c>
      <c r="E1324" t="s">
        <v>11855</v>
      </c>
      <c r="F1324" t="s">
        <v>15532</v>
      </c>
    </row>
    <row r="1325" spans="1:6" x14ac:dyDescent="0.25">
      <c r="A1325" t="s">
        <v>93</v>
      </c>
      <c r="B1325" t="s">
        <v>1927</v>
      </c>
      <c r="C1325" t="s">
        <v>2713</v>
      </c>
      <c r="D1325" t="s">
        <v>6860</v>
      </c>
      <c r="E1325" t="s">
        <v>11856</v>
      </c>
      <c r="F1325" t="s">
        <v>15536</v>
      </c>
    </row>
    <row r="1326" spans="1:6" x14ac:dyDescent="0.25">
      <c r="A1326" t="s">
        <v>967</v>
      </c>
      <c r="B1326" t="s">
        <v>1930</v>
      </c>
      <c r="C1326" t="s">
        <v>3132</v>
      </c>
      <c r="D1326" t="s">
        <v>6861</v>
      </c>
      <c r="E1326" t="s">
        <v>11857</v>
      </c>
      <c r="F1326" t="s">
        <v>15538</v>
      </c>
    </row>
    <row r="1327" spans="1:6" x14ac:dyDescent="0.25">
      <c r="A1327" t="s">
        <v>997</v>
      </c>
      <c r="B1327" t="s">
        <v>1929</v>
      </c>
      <c r="C1327" t="s">
        <v>3133</v>
      </c>
      <c r="D1327" t="s">
        <v>6862</v>
      </c>
      <c r="E1327" t="s">
        <v>11858</v>
      </c>
      <c r="F1327" t="s">
        <v>15532</v>
      </c>
    </row>
    <row r="1328" spans="1:6" x14ac:dyDescent="0.25">
      <c r="A1328" t="s">
        <v>998</v>
      </c>
      <c r="B1328" t="s">
        <v>1926</v>
      </c>
      <c r="C1328" t="s">
        <v>3134</v>
      </c>
      <c r="D1328" t="s">
        <v>6863</v>
      </c>
      <c r="E1328" t="s">
        <v>11859</v>
      </c>
      <c r="F1328" t="s">
        <v>15535</v>
      </c>
    </row>
    <row r="1329" spans="1:6" x14ac:dyDescent="0.25">
      <c r="A1329" t="s">
        <v>999</v>
      </c>
      <c r="B1329" t="s">
        <v>1930</v>
      </c>
      <c r="C1329" t="s">
        <v>3135</v>
      </c>
      <c r="D1329" t="s">
        <v>6864</v>
      </c>
      <c r="E1329" t="s">
        <v>11860</v>
      </c>
      <c r="F1329" t="s">
        <v>15538</v>
      </c>
    </row>
    <row r="1330" spans="1:6" x14ac:dyDescent="0.25">
      <c r="A1330" t="s">
        <v>1000</v>
      </c>
      <c r="B1330" t="s">
        <v>1929</v>
      </c>
      <c r="C1330" t="s">
        <v>3136</v>
      </c>
      <c r="D1330" t="s">
        <v>6865</v>
      </c>
      <c r="E1330" t="s">
        <v>11861</v>
      </c>
      <c r="F1330" t="s">
        <v>15532</v>
      </c>
    </row>
    <row r="1331" spans="1:6" x14ac:dyDescent="0.25">
      <c r="A1331" t="s">
        <v>1001</v>
      </c>
      <c r="B1331" t="s">
        <v>1928</v>
      </c>
      <c r="C1331" t="s">
        <v>3137</v>
      </c>
      <c r="D1331" t="s">
        <v>6866</v>
      </c>
      <c r="E1331" t="s">
        <v>11862</v>
      </c>
      <c r="F1331" t="s">
        <v>15537</v>
      </c>
    </row>
    <row r="1332" spans="1:6" x14ac:dyDescent="0.25">
      <c r="A1332" t="s">
        <v>739</v>
      </c>
      <c r="B1332" t="s">
        <v>1929</v>
      </c>
      <c r="C1332" t="s">
        <v>3138</v>
      </c>
      <c r="D1332" t="s">
        <v>6867</v>
      </c>
      <c r="E1332" t="s">
        <v>11863</v>
      </c>
      <c r="F1332" t="s">
        <v>15532</v>
      </c>
    </row>
    <row r="1333" spans="1:6" x14ac:dyDescent="0.25">
      <c r="A1333" t="s">
        <v>1002</v>
      </c>
      <c r="B1333" t="s">
        <v>1923</v>
      </c>
      <c r="C1333" t="s">
        <v>3139</v>
      </c>
      <c r="D1333" t="s">
        <v>6868</v>
      </c>
      <c r="E1333" t="s">
        <v>11864</v>
      </c>
      <c r="F1333" t="s">
        <v>15532</v>
      </c>
    </row>
    <row r="1334" spans="1:6" x14ac:dyDescent="0.25">
      <c r="A1334" t="s">
        <v>1003</v>
      </c>
      <c r="B1334" t="s">
        <v>1926</v>
      </c>
      <c r="C1334" t="s">
        <v>3140</v>
      </c>
      <c r="D1334" t="s">
        <v>6869</v>
      </c>
      <c r="E1334" t="s">
        <v>11865</v>
      </c>
      <c r="F1334" t="s">
        <v>15535</v>
      </c>
    </row>
    <row r="1335" spans="1:6" x14ac:dyDescent="0.25">
      <c r="A1335" t="s">
        <v>1004</v>
      </c>
      <c r="B1335" t="s">
        <v>1926</v>
      </c>
      <c r="C1335" t="s">
        <v>3141</v>
      </c>
      <c r="D1335" t="s">
        <v>6870</v>
      </c>
      <c r="E1335" t="s">
        <v>11866</v>
      </c>
      <c r="F1335" t="s">
        <v>15535</v>
      </c>
    </row>
    <row r="1336" spans="1:6" x14ac:dyDescent="0.25">
      <c r="A1336" t="s">
        <v>978</v>
      </c>
      <c r="B1336" t="s">
        <v>1927</v>
      </c>
      <c r="C1336" t="s">
        <v>3142</v>
      </c>
      <c r="D1336" t="s">
        <v>6871</v>
      </c>
      <c r="E1336" t="s">
        <v>11867</v>
      </c>
      <c r="F1336" t="s">
        <v>15536</v>
      </c>
    </row>
    <row r="1337" spans="1:6" x14ac:dyDescent="0.25">
      <c r="A1337" t="s">
        <v>1005</v>
      </c>
      <c r="B1337" t="s">
        <v>1930</v>
      </c>
      <c r="C1337" t="s">
        <v>3143</v>
      </c>
      <c r="D1337" t="s">
        <v>6872</v>
      </c>
      <c r="E1337" t="s">
        <v>11868</v>
      </c>
      <c r="F1337" t="s">
        <v>15538</v>
      </c>
    </row>
    <row r="1338" spans="1:6" x14ac:dyDescent="0.25">
      <c r="A1338" t="s">
        <v>711</v>
      </c>
      <c r="B1338" t="s">
        <v>1927</v>
      </c>
      <c r="C1338" t="s">
        <v>3001</v>
      </c>
      <c r="D1338" t="s">
        <v>6873</v>
      </c>
      <c r="E1338" t="s">
        <v>11869</v>
      </c>
      <c r="F1338" t="s">
        <v>15536</v>
      </c>
    </row>
    <row r="1339" spans="1:6" x14ac:dyDescent="0.25">
      <c r="A1339" t="s">
        <v>755</v>
      </c>
      <c r="B1339" t="s">
        <v>1928</v>
      </c>
      <c r="C1339" t="s">
        <v>1973</v>
      </c>
      <c r="D1339" t="s">
        <v>6874</v>
      </c>
      <c r="E1339" t="s">
        <v>11870</v>
      </c>
      <c r="F1339" t="s">
        <v>15537</v>
      </c>
    </row>
    <row r="1340" spans="1:6" x14ac:dyDescent="0.25">
      <c r="A1340" t="s">
        <v>1006</v>
      </c>
      <c r="B1340" t="s">
        <v>1930</v>
      </c>
      <c r="C1340" t="s">
        <v>3144</v>
      </c>
      <c r="D1340" t="s">
        <v>6875</v>
      </c>
      <c r="E1340" t="s">
        <v>11871</v>
      </c>
      <c r="F1340" t="s">
        <v>15538</v>
      </c>
    </row>
    <row r="1341" spans="1:6" x14ac:dyDescent="0.25">
      <c r="A1341" t="s">
        <v>166</v>
      </c>
      <c r="B1341" t="s">
        <v>1930</v>
      </c>
      <c r="C1341" t="s">
        <v>3145</v>
      </c>
      <c r="D1341" t="s">
        <v>6876</v>
      </c>
      <c r="E1341" t="s">
        <v>11872</v>
      </c>
      <c r="F1341" t="s">
        <v>15538</v>
      </c>
    </row>
    <row r="1342" spans="1:6" x14ac:dyDescent="0.25">
      <c r="A1342" t="s">
        <v>1007</v>
      </c>
      <c r="B1342" t="s">
        <v>1926</v>
      </c>
      <c r="C1342" t="s">
        <v>3146</v>
      </c>
      <c r="D1342" t="s">
        <v>6877</v>
      </c>
      <c r="E1342" t="s">
        <v>11873</v>
      </c>
      <c r="F1342" t="s">
        <v>15535</v>
      </c>
    </row>
    <row r="1343" spans="1:6" x14ac:dyDescent="0.25">
      <c r="A1343" t="s">
        <v>1008</v>
      </c>
      <c r="B1343" t="s">
        <v>1927</v>
      </c>
      <c r="C1343" t="s">
        <v>3147</v>
      </c>
      <c r="D1343" t="s">
        <v>6878</v>
      </c>
      <c r="E1343" t="s">
        <v>11874</v>
      </c>
      <c r="F1343" t="s">
        <v>15536</v>
      </c>
    </row>
    <row r="1344" spans="1:6" x14ac:dyDescent="0.25">
      <c r="A1344" t="s">
        <v>1009</v>
      </c>
      <c r="B1344" t="s">
        <v>1924</v>
      </c>
      <c r="C1344" t="s">
        <v>3148</v>
      </c>
      <c r="D1344" t="s">
        <v>6879</v>
      </c>
      <c r="E1344" t="s">
        <v>11875</v>
      </c>
      <c r="F1344" t="s">
        <v>15533</v>
      </c>
    </row>
    <row r="1345" spans="1:6" x14ac:dyDescent="0.25">
      <c r="A1345" t="s">
        <v>1010</v>
      </c>
      <c r="B1345" t="s">
        <v>1928</v>
      </c>
      <c r="C1345" t="s">
        <v>1959</v>
      </c>
      <c r="D1345" t="s">
        <v>6880</v>
      </c>
      <c r="E1345" t="s">
        <v>11876</v>
      </c>
      <c r="F1345" t="s">
        <v>15537</v>
      </c>
    </row>
    <row r="1346" spans="1:6" x14ac:dyDescent="0.25">
      <c r="A1346" t="s">
        <v>457</v>
      </c>
      <c r="B1346" t="s">
        <v>1928</v>
      </c>
      <c r="C1346" t="s">
        <v>1965</v>
      </c>
      <c r="D1346" t="s">
        <v>6881</v>
      </c>
      <c r="E1346" t="s">
        <v>11877</v>
      </c>
      <c r="F1346" t="s">
        <v>15537</v>
      </c>
    </row>
    <row r="1347" spans="1:6" x14ac:dyDescent="0.25">
      <c r="A1347" t="s">
        <v>1011</v>
      </c>
      <c r="B1347" t="s">
        <v>1924</v>
      </c>
      <c r="C1347" t="s">
        <v>3149</v>
      </c>
      <c r="D1347" t="s">
        <v>6882</v>
      </c>
      <c r="E1347" t="s">
        <v>11878</v>
      </c>
      <c r="F1347" t="s">
        <v>15533</v>
      </c>
    </row>
    <row r="1348" spans="1:6" x14ac:dyDescent="0.25">
      <c r="A1348" t="s">
        <v>1012</v>
      </c>
      <c r="B1348" t="s">
        <v>1927</v>
      </c>
      <c r="C1348" t="s">
        <v>3150</v>
      </c>
      <c r="D1348" t="s">
        <v>6883</v>
      </c>
      <c r="E1348" t="s">
        <v>11879</v>
      </c>
      <c r="F1348" t="s">
        <v>15536</v>
      </c>
    </row>
    <row r="1349" spans="1:6" x14ac:dyDescent="0.25">
      <c r="A1349" t="s">
        <v>146</v>
      </c>
      <c r="B1349" t="s">
        <v>1927</v>
      </c>
      <c r="C1349" t="s">
        <v>3151</v>
      </c>
      <c r="D1349" t="s">
        <v>6884</v>
      </c>
      <c r="E1349" t="s">
        <v>11880</v>
      </c>
      <c r="F1349" t="s">
        <v>15536</v>
      </c>
    </row>
    <row r="1350" spans="1:6" x14ac:dyDescent="0.25">
      <c r="A1350" t="s">
        <v>340</v>
      </c>
      <c r="B1350" t="s">
        <v>1923</v>
      </c>
      <c r="C1350" t="s">
        <v>3152</v>
      </c>
      <c r="D1350" t="s">
        <v>6885</v>
      </c>
      <c r="E1350" t="s">
        <v>11881</v>
      </c>
      <c r="F1350" t="s">
        <v>15532</v>
      </c>
    </row>
    <row r="1351" spans="1:6" x14ac:dyDescent="0.25">
      <c r="A1351" t="s">
        <v>1013</v>
      </c>
      <c r="B1351" t="s">
        <v>1929</v>
      </c>
      <c r="C1351" t="s">
        <v>3131</v>
      </c>
      <c r="D1351" t="s">
        <v>6886</v>
      </c>
      <c r="E1351" t="s">
        <v>11882</v>
      </c>
      <c r="F1351" t="s">
        <v>15532</v>
      </c>
    </row>
    <row r="1352" spans="1:6" x14ac:dyDescent="0.25">
      <c r="A1352" t="s">
        <v>470</v>
      </c>
      <c r="B1352" t="s">
        <v>1925</v>
      </c>
      <c r="C1352" t="s">
        <v>3153</v>
      </c>
      <c r="D1352" t="s">
        <v>6887</v>
      </c>
      <c r="E1352" t="s">
        <v>11883</v>
      </c>
      <c r="F1352" t="s">
        <v>15534</v>
      </c>
    </row>
    <row r="1353" spans="1:6" x14ac:dyDescent="0.25">
      <c r="A1353" t="s">
        <v>366</v>
      </c>
      <c r="B1353" t="s">
        <v>1929</v>
      </c>
      <c r="C1353" t="s">
        <v>3154</v>
      </c>
      <c r="D1353" t="s">
        <v>6888</v>
      </c>
      <c r="E1353" t="s">
        <v>11884</v>
      </c>
      <c r="F1353" t="s">
        <v>15532</v>
      </c>
    </row>
    <row r="1354" spans="1:6" x14ac:dyDescent="0.25">
      <c r="A1354" t="s">
        <v>1014</v>
      </c>
      <c r="B1354" t="s">
        <v>1927</v>
      </c>
      <c r="C1354" t="s">
        <v>2394</v>
      </c>
      <c r="D1354" t="s">
        <v>6889</v>
      </c>
      <c r="E1354" t="s">
        <v>11885</v>
      </c>
      <c r="F1354" t="s">
        <v>15536</v>
      </c>
    </row>
    <row r="1355" spans="1:6" x14ac:dyDescent="0.25">
      <c r="A1355" t="s">
        <v>1015</v>
      </c>
      <c r="B1355" t="s">
        <v>1925</v>
      </c>
      <c r="C1355" t="s">
        <v>2803</v>
      </c>
      <c r="D1355" t="s">
        <v>6890</v>
      </c>
      <c r="E1355" t="s">
        <v>11886</v>
      </c>
      <c r="F1355" t="s">
        <v>15534</v>
      </c>
    </row>
    <row r="1356" spans="1:6" x14ac:dyDescent="0.25">
      <c r="A1356" t="s">
        <v>1016</v>
      </c>
      <c r="B1356" t="s">
        <v>1927</v>
      </c>
      <c r="C1356" t="s">
        <v>2792</v>
      </c>
      <c r="D1356" t="s">
        <v>6891</v>
      </c>
      <c r="E1356" t="s">
        <v>11887</v>
      </c>
      <c r="F1356" t="s">
        <v>15536</v>
      </c>
    </row>
    <row r="1357" spans="1:6" x14ac:dyDescent="0.25">
      <c r="A1357" t="s">
        <v>1017</v>
      </c>
      <c r="B1357" t="s">
        <v>1929</v>
      </c>
      <c r="C1357" t="s">
        <v>3155</v>
      </c>
      <c r="D1357" t="s">
        <v>6892</v>
      </c>
      <c r="E1357" t="s">
        <v>11888</v>
      </c>
      <c r="F1357" t="s">
        <v>15532</v>
      </c>
    </row>
    <row r="1358" spans="1:6" x14ac:dyDescent="0.25">
      <c r="A1358" t="s">
        <v>989</v>
      </c>
      <c r="B1358" t="s">
        <v>1924</v>
      </c>
      <c r="C1358" t="s">
        <v>3156</v>
      </c>
      <c r="D1358" t="s">
        <v>6893</v>
      </c>
      <c r="E1358" t="s">
        <v>11889</v>
      </c>
      <c r="F1358" t="s">
        <v>15533</v>
      </c>
    </row>
    <row r="1359" spans="1:6" x14ac:dyDescent="0.25">
      <c r="A1359" t="s">
        <v>1018</v>
      </c>
      <c r="B1359" t="s">
        <v>1927</v>
      </c>
      <c r="C1359" t="s">
        <v>2504</v>
      </c>
      <c r="D1359" t="s">
        <v>6894</v>
      </c>
      <c r="E1359" t="s">
        <v>11890</v>
      </c>
      <c r="F1359" t="s">
        <v>15536</v>
      </c>
    </row>
    <row r="1360" spans="1:6" x14ac:dyDescent="0.25">
      <c r="A1360" t="s">
        <v>564</v>
      </c>
      <c r="B1360" t="s">
        <v>1924</v>
      </c>
      <c r="C1360" t="s">
        <v>3157</v>
      </c>
      <c r="D1360" t="s">
        <v>6895</v>
      </c>
      <c r="E1360" t="s">
        <v>11891</v>
      </c>
      <c r="F1360" t="s">
        <v>15533</v>
      </c>
    </row>
    <row r="1361" spans="1:6" x14ac:dyDescent="0.25">
      <c r="A1361" t="s">
        <v>1019</v>
      </c>
      <c r="B1361" t="s">
        <v>1928</v>
      </c>
      <c r="C1361" t="s">
        <v>3158</v>
      </c>
      <c r="D1361" t="s">
        <v>6896</v>
      </c>
      <c r="E1361" t="s">
        <v>11892</v>
      </c>
      <c r="F1361" t="s">
        <v>15537</v>
      </c>
    </row>
    <row r="1362" spans="1:6" x14ac:dyDescent="0.25">
      <c r="A1362" t="s">
        <v>773</v>
      </c>
      <c r="B1362" t="s">
        <v>1928</v>
      </c>
      <c r="C1362" t="s">
        <v>3159</v>
      </c>
      <c r="D1362" t="s">
        <v>6897</v>
      </c>
      <c r="E1362" t="s">
        <v>11893</v>
      </c>
      <c r="F1362" t="s">
        <v>15537</v>
      </c>
    </row>
    <row r="1363" spans="1:6" x14ac:dyDescent="0.25">
      <c r="A1363" t="s">
        <v>1020</v>
      </c>
      <c r="B1363" t="s">
        <v>1926</v>
      </c>
      <c r="C1363" t="s">
        <v>3160</v>
      </c>
      <c r="D1363" t="s">
        <v>6898</v>
      </c>
      <c r="E1363" t="s">
        <v>11894</v>
      </c>
      <c r="F1363" t="s">
        <v>15535</v>
      </c>
    </row>
    <row r="1364" spans="1:6" x14ac:dyDescent="0.25">
      <c r="A1364" t="s">
        <v>1021</v>
      </c>
      <c r="B1364" t="s">
        <v>1925</v>
      </c>
      <c r="C1364" t="s">
        <v>3161</v>
      </c>
      <c r="D1364" t="s">
        <v>6899</v>
      </c>
      <c r="E1364" t="s">
        <v>11895</v>
      </c>
      <c r="F1364" t="s">
        <v>15534</v>
      </c>
    </row>
    <row r="1365" spans="1:6" x14ac:dyDescent="0.25">
      <c r="A1365" t="s">
        <v>1022</v>
      </c>
      <c r="B1365" t="s">
        <v>1925</v>
      </c>
      <c r="C1365" t="s">
        <v>2090</v>
      </c>
      <c r="D1365" t="s">
        <v>6900</v>
      </c>
      <c r="E1365" t="s">
        <v>11896</v>
      </c>
      <c r="F1365" t="s">
        <v>15534</v>
      </c>
    </row>
    <row r="1366" spans="1:6" x14ac:dyDescent="0.25">
      <c r="A1366" t="s">
        <v>1023</v>
      </c>
      <c r="B1366" t="s">
        <v>1929</v>
      </c>
      <c r="C1366" t="s">
        <v>3162</v>
      </c>
      <c r="D1366" t="s">
        <v>6901</v>
      </c>
      <c r="E1366" t="s">
        <v>11897</v>
      </c>
      <c r="F1366" t="s">
        <v>15532</v>
      </c>
    </row>
    <row r="1367" spans="1:6" x14ac:dyDescent="0.25">
      <c r="A1367" t="s">
        <v>838</v>
      </c>
      <c r="B1367" t="s">
        <v>1926</v>
      </c>
      <c r="C1367" t="s">
        <v>3163</v>
      </c>
      <c r="D1367" t="s">
        <v>6902</v>
      </c>
      <c r="E1367" t="s">
        <v>11898</v>
      </c>
      <c r="F1367" t="s">
        <v>15535</v>
      </c>
    </row>
    <row r="1368" spans="1:6" x14ac:dyDescent="0.25">
      <c r="A1368" t="s">
        <v>1024</v>
      </c>
      <c r="B1368" t="s">
        <v>1924</v>
      </c>
      <c r="C1368" t="s">
        <v>3011</v>
      </c>
      <c r="D1368" t="s">
        <v>6903</v>
      </c>
      <c r="E1368" t="s">
        <v>11899</v>
      </c>
      <c r="F1368" t="s">
        <v>15533</v>
      </c>
    </row>
    <row r="1369" spans="1:6" x14ac:dyDescent="0.25">
      <c r="A1369" t="s">
        <v>1025</v>
      </c>
      <c r="B1369" t="s">
        <v>1925</v>
      </c>
      <c r="C1369" t="s">
        <v>2414</v>
      </c>
      <c r="D1369" t="s">
        <v>6904</v>
      </c>
      <c r="E1369" t="s">
        <v>11900</v>
      </c>
      <c r="F1369" t="s">
        <v>15534</v>
      </c>
    </row>
    <row r="1370" spans="1:6" x14ac:dyDescent="0.25">
      <c r="A1370" t="s">
        <v>504</v>
      </c>
      <c r="B1370" t="s">
        <v>1929</v>
      </c>
      <c r="C1370" t="s">
        <v>3164</v>
      </c>
      <c r="D1370" t="s">
        <v>6905</v>
      </c>
      <c r="E1370" t="s">
        <v>11901</v>
      </c>
      <c r="F1370" t="s">
        <v>15532</v>
      </c>
    </row>
    <row r="1371" spans="1:6" x14ac:dyDescent="0.25">
      <c r="A1371" t="s">
        <v>317</v>
      </c>
      <c r="B1371" t="s">
        <v>1927</v>
      </c>
      <c r="C1371" t="s">
        <v>3165</v>
      </c>
      <c r="D1371" t="s">
        <v>6906</v>
      </c>
      <c r="E1371" t="s">
        <v>11902</v>
      </c>
      <c r="F1371" t="s">
        <v>15536</v>
      </c>
    </row>
    <row r="1372" spans="1:6" x14ac:dyDescent="0.25">
      <c r="A1372" t="s">
        <v>1026</v>
      </c>
      <c r="B1372" t="s">
        <v>1929</v>
      </c>
      <c r="C1372" t="s">
        <v>3166</v>
      </c>
      <c r="D1372" t="s">
        <v>6907</v>
      </c>
      <c r="E1372" t="s">
        <v>11903</v>
      </c>
      <c r="F1372" t="s">
        <v>15532</v>
      </c>
    </row>
    <row r="1373" spans="1:6" x14ac:dyDescent="0.25">
      <c r="A1373" t="s">
        <v>1027</v>
      </c>
      <c r="B1373" t="s">
        <v>1925</v>
      </c>
      <c r="C1373" t="s">
        <v>3167</v>
      </c>
      <c r="D1373" t="s">
        <v>6908</v>
      </c>
      <c r="E1373" t="s">
        <v>11904</v>
      </c>
      <c r="F1373" t="s">
        <v>15534</v>
      </c>
    </row>
    <row r="1374" spans="1:6" x14ac:dyDescent="0.25">
      <c r="A1374" t="s">
        <v>730</v>
      </c>
      <c r="B1374" t="s">
        <v>1929</v>
      </c>
      <c r="C1374" t="s">
        <v>2574</v>
      </c>
      <c r="D1374" t="s">
        <v>6909</v>
      </c>
      <c r="E1374" t="s">
        <v>11905</v>
      </c>
      <c r="F1374" t="s">
        <v>15532</v>
      </c>
    </row>
    <row r="1375" spans="1:6" x14ac:dyDescent="0.25">
      <c r="A1375" t="s">
        <v>1028</v>
      </c>
      <c r="B1375" t="s">
        <v>1925</v>
      </c>
      <c r="C1375" t="s">
        <v>3168</v>
      </c>
      <c r="D1375" t="s">
        <v>6910</v>
      </c>
      <c r="E1375" t="s">
        <v>11906</v>
      </c>
      <c r="F1375" t="s">
        <v>15534</v>
      </c>
    </row>
    <row r="1376" spans="1:6" x14ac:dyDescent="0.25">
      <c r="A1376" t="s">
        <v>1029</v>
      </c>
      <c r="B1376" t="s">
        <v>1930</v>
      </c>
      <c r="C1376" t="s">
        <v>2800</v>
      </c>
      <c r="D1376" t="s">
        <v>6911</v>
      </c>
      <c r="E1376" t="s">
        <v>11907</v>
      </c>
      <c r="F1376" t="s">
        <v>15538</v>
      </c>
    </row>
    <row r="1377" spans="1:6" x14ac:dyDescent="0.25">
      <c r="A1377" t="s">
        <v>883</v>
      </c>
      <c r="B1377" t="s">
        <v>1923</v>
      </c>
      <c r="C1377" t="s">
        <v>3169</v>
      </c>
      <c r="D1377" t="s">
        <v>6912</v>
      </c>
      <c r="E1377" t="s">
        <v>11908</v>
      </c>
      <c r="F1377" t="s">
        <v>15532</v>
      </c>
    </row>
    <row r="1378" spans="1:6" x14ac:dyDescent="0.25">
      <c r="A1378" t="s">
        <v>642</v>
      </c>
      <c r="B1378" t="s">
        <v>1925</v>
      </c>
      <c r="C1378" t="s">
        <v>2203</v>
      </c>
      <c r="D1378" t="s">
        <v>6913</v>
      </c>
      <c r="E1378" t="s">
        <v>11909</v>
      </c>
      <c r="F1378" t="s">
        <v>15534</v>
      </c>
    </row>
    <row r="1379" spans="1:6" x14ac:dyDescent="0.25">
      <c r="A1379" t="s">
        <v>283</v>
      </c>
      <c r="B1379" t="s">
        <v>1923</v>
      </c>
      <c r="C1379" t="s">
        <v>2325</v>
      </c>
      <c r="D1379" t="s">
        <v>6914</v>
      </c>
      <c r="E1379" t="s">
        <v>11910</v>
      </c>
      <c r="F1379" t="s">
        <v>15532</v>
      </c>
    </row>
    <row r="1380" spans="1:6" x14ac:dyDescent="0.25">
      <c r="A1380" t="s">
        <v>135</v>
      </c>
      <c r="B1380" t="s">
        <v>1928</v>
      </c>
      <c r="C1380" t="s">
        <v>3170</v>
      </c>
      <c r="D1380" t="s">
        <v>6915</v>
      </c>
      <c r="E1380" t="s">
        <v>11911</v>
      </c>
      <c r="F1380" t="s">
        <v>15537</v>
      </c>
    </row>
    <row r="1381" spans="1:6" x14ac:dyDescent="0.25">
      <c r="A1381" t="s">
        <v>1030</v>
      </c>
      <c r="B1381" t="s">
        <v>1924</v>
      </c>
      <c r="C1381" t="s">
        <v>3171</v>
      </c>
      <c r="D1381" t="s">
        <v>6916</v>
      </c>
      <c r="E1381" t="s">
        <v>11912</v>
      </c>
      <c r="F1381" t="s">
        <v>15533</v>
      </c>
    </row>
    <row r="1382" spans="1:6" x14ac:dyDescent="0.25">
      <c r="A1382" t="s">
        <v>1031</v>
      </c>
      <c r="B1382" t="s">
        <v>1928</v>
      </c>
      <c r="C1382" t="s">
        <v>3172</v>
      </c>
      <c r="D1382" t="s">
        <v>6917</v>
      </c>
      <c r="E1382" t="s">
        <v>11913</v>
      </c>
      <c r="F1382" t="s">
        <v>15537</v>
      </c>
    </row>
    <row r="1383" spans="1:6" x14ac:dyDescent="0.25">
      <c r="A1383" t="s">
        <v>1032</v>
      </c>
      <c r="B1383" t="s">
        <v>1929</v>
      </c>
      <c r="C1383" t="s">
        <v>3173</v>
      </c>
      <c r="D1383" t="s">
        <v>6918</v>
      </c>
      <c r="E1383" t="s">
        <v>11914</v>
      </c>
      <c r="F1383" t="s">
        <v>15532</v>
      </c>
    </row>
    <row r="1384" spans="1:6" x14ac:dyDescent="0.25">
      <c r="A1384" t="s">
        <v>1033</v>
      </c>
      <c r="B1384" t="s">
        <v>1929</v>
      </c>
      <c r="C1384" t="s">
        <v>2482</v>
      </c>
      <c r="D1384" t="s">
        <v>6919</v>
      </c>
      <c r="E1384" t="s">
        <v>11915</v>
      </c>
      <c r="F1384" t="s">
        <v>15532</v>
      </c>
    </row>
    <row r="1385" spans="1:6" x14ac:dyDescent="0.25">
      <c r="A1385" t="s">
        <v>761</v>
      </c>
      <c r="B1385" t="s">
        <v>1928</v>
      </c>
      <c r="C1385" t="s">
        <v>2869</v>
      </c>
      <c r="D1385" t="s">
        <v>6920</v>
      </c>
      <c r="E1385" t="s">
        <v>11916</v>
      </c>
      <c r="F1385" t="s">
        <v>15537</v>
      </c>
    </row>
    <row r="1386" spans="1:6" x14ac:dyDescent="0.25">
      <c r="A1386" t="s">
        <v>1034</v>
      </c>
      <c r="B1386" t="s">
        <v>1925</v>
      </c>
      <c r="C1386" t="s">
        <v>3174</v>
      </c>
      <c r="D1386" t="s">
        <v>6921</v>
      </c>
      <c r="E1386" t="s">
        <v>11917</v>
      </c>
      <c r="F1386" t="s">
        <v>15534</v>
      </c>
    </row>
    <row r="1387" spans="1:6" x14ac:dyDescent="0.25">
      <c r="A1387" t="s">
        <v>687</v>
      </c>
      <c r="B1387" t="s">
        <v>1929</v>
      </c>
      <c r="C1387" t="s">
        <v>3175</v>
      </c>
      <c r="D1387" t="s">
        <v>6922</v>
      </c>
      <c r="E1387" t="s">
        <v>11918</v>
      </c>
      <c r="F1387" t="s">
        <v>15532</v>
      </c>
    </row>
    <row r="1388" spans="1:6" x14ac:dyDescent="0.25">
      <c r="A1388" t="s">
        <v>1035</v>
      </c>
      <c r="B1388" t="s">
        <v>1930</v>
      </c>
      <c r="C1388" t="s">
        <v>3176</v>
      </c>
      <c r="D1388" t="s">
        <v>6923</v>
      </c>
      <c r="E1388" t="s">
        <v>11919</v>
      </c>
      <c r="F1388" t="s">
        <v>15538</v>
      </c>
    </row>
    <row r="1389" spans="1:6" x14ac:dyDescent="0.25">
      <c r="A1389" t="s">
        <v>1036</v>
      </c>
      <c r="B1389" t="s">
        <v>1923</v>
      </c>
      <c r="C1389" t="s">
        <v>3177</v>
      </c>
      <c r="D1389" t="s">
        <v>6924</v>
      </c>
      <c r="E1389" t="s">
        <v>11920</v>
      </c>
      <c r="F1389" t="s">
        <v>15532</v>
      </c>
    </row>
    <row r="1390" spans="1:6" x14ac:dyDescent="0.25">
      <c r="A1390" t="s">
        <v>28</v>
      </c>
      <c r="B1390" t="s">
        <v>1925</v>
      </c>
      <c r="C1390" t="s">
        <v>3178</v>
      </c>
      <c r="D1390" t="s">
        <v>6925</v>
      </c>
      <c r="E1390" t="s">
        <v>11921</v>
      </c>
      <c r="F1390" t="s">
        <v>15534</v>
      </c>
    </row>
    <row r="1391" spans="1:6" x14ac:dyDescent="0.25">
      <c r="A1391" t="s">
        <v>1037</v>
      </c>
      <c r="B1391" t="s">
        <v>1925</v>
      </c>
      <c r="C1391" t="s">
        <v>3179</v>
      </c>
      <c r="D1391" t="s">
        <v>6926</v>
      </c>
      <c r="E1391" t="s">
        <v>11922</v>
      </c>
      <c r="F1391" t="s">
        <v>15534</v>
      </c>
    </row>
    <row r="1392" spans="1:6" x14ac:dyDescent="0.25">
      <c r="A1392" t="s">
        <v>1038</v>
      </c>
      <c r="B1392" t="s">
        <v>1928</v>
      </c>
      <c r="C1392" t="s">
        <v>3180</v>
      </c>
      <c r="D1392" t="s">
        <v>6927</v>
      </c>
      <c r="E1392" t="s">
        <v>11923</v>
      </c>
      <c r="F1392" t="s">
        <v>15537</v>
      </c>
    </row>
    <row r="1393" spans="1:6" x14ac:dyDescent="0.25">
      <c r="A1393" t="s">
        <v>1039</v>
      </c>
      <c r="B1393" t="s">
        <v>1923</v>
      </c>
      <c r="C1393" t="s">
        <v>3181</v>
      </c>
      <c r="D1393" t="s">
        <v>6928</v>
      </c>
      <c r="E1393" t="s">
        <v>11924</v>
      </c>
      <c r="F1393" t="s">
        <v>15532</v>
      </c>
    </row>
    <row r="1394" spans="1:6" x14ac:dyDescent="0.25">
      <c r="A1394" t="s">
        <v>21</v>
      </c>
      <c r="B1394" t="s">
        <v>1927</v>
      </c>
      <c r="C1394" t="s">
        <v>3182</v>
      </c>
      <c r="D1394" t="s">
        <v>6929</v>
      </c>
      <c r="E1394" t="s">
        <v>11925</v>
      </c>
      <c r="F1394" t="s">
        <v>15536</v>
      </c>
    </row>
    <row r="1395" spans="1:6" x14ac:dyDescent="0.25">
      <c r="A1395" t="s">
        <v>380</v>
      </c>
      <c r="B1395" t="s">
        <v>1923</v>
      </c>
      <c r="C1395" t="s">
        <v>2802</v>
      </c>
      <c r="D1395" t="s">
        <v>6930</v>
      </c>
      <c r="E1395" t="s">
        <v>11926</v>
      </c>
      <c r="F1395" t="s">
        <v>15532</v>
      </c>
    </row>
    <row r="1396" spans="1:6" x14ac:dyDescent="0.25">
      <c r="A1396" t="s">
        <v>1040</v>
      </c>
      <c r="B1396" t="s">
        <v>1924</v>
      </c>
      <c r="C1396" t="s">
        <v>3183</v>
      </c>
      <c r="D1396" t="s">
        <v>6931</v>
      </c>
      <c r="E1396" t="s">
        <v>11927</v>
      </c>
      <c r="F1396" t="s">
        <v>15533</v>
      </c>
    </row>
    <row r="1397" spans="1:6" x14ac:dyDescent="0.25">
      <c r="A1397" t="s">
        <v>950</v>
      </c>
      <c r="B1397" t="s">
        <v>1927</v>
      </c>
      <c r="C1397" t="s">
        <v>3184</v>
      </c>
      <c r="D1397" t="s">
        <v>6932</v>
      </c>
      <c r="E1397" t="s">
        <v>11928</v>
      </c>
      <c r="F1397" t="s">
        <v>15536</v>
      </c>
    </row>
    <row r="1398" spans="1:6" x14ac:dyDescent="0.25">
      <c r="A1398" t="s">
        <v>1041</v>
      </c>
      <c r="B1398" t="s">
        <v>1925</v>
      </c>
      <c r="C1398" t="s">
        <v>3185</v>
      </c>
      <c r="D1398" t="s">
        <v>6933</v>
      </c>
      <c r="E1398" t="s">
        <v>11929</v>
      </c>
      <c r="F1398" t="s">
        <v>15534</v>
      </c>
    </row>
    <row r="1399" spans="1:6" x14ac:dyDescent="0.25">
      <c r="A1399" t="s">
        <v>1042</v>
      </c>
      <c r="B1399" t="s">
        <v>1929</v>
      </c>
      <c r="C1399" t="s">
        <v>3186</v>
      </c>
      <c r="D1399" t="s">
        <v>6934</v>
      </c>
      <c r="E1399" t="s">
        <v>11930</v>
      </c>
      <c r="F1399" t="s">
        <v>15532</v>
      </c>
    </row>
    <row r="1400" spans="1:6" x14ac:dyDescent="0.25">
      <c r="A1400" t="s">
        <v>1043</v>
      </c>
      <c r="B1400" t="s">
        <v>1926</v>
      </c>
      <c r="C1400" t="s">
        <v>3187</v>
      </c>
      <c r="D1400" t="s">
        <v>6935</v>
      </c>
      <c r="E1400" t="s">
        <v>11931</v>
      </c>
      <c r="F1400" t="s">
        <v>15535</v>
      </c>
    </row>
    <row r="1401" spans="1:6" x14ac:dyDescent="0.25">
      <c r="A1401" t="s">
        <v>431</v>
      </c>
      <c r="B1401" t="s">
        <v>1927</v>
      </c>
      <c r="C1401" t="s">
        <v>3188</v>
      </c>
      <c r="D1401" t="s">
        <v>6936</v>
      </c>
      <c r="E1401" t="s">
        <v>11932</v>
      </c>
      <c r="F1401" t="s">
        <v>15536</v>
      </c>
    </row>
    <row r="1402" spans="1:6" x14ac:dyDescent="0.25">
      <c r="A1402" t="s">
        <v>1044</v>
      </c>
      <c r="B1402" t="s">
        <v>1927</v>
      </c>
      <c r="C1402" t="s">
        <v>3189</v>
      </c>
      <c r="D1402" t="s">
        <v>6937</v>
      </c>
      <c r="E1402" t="s">
        <v>11933</v>
      </c>
      <c r="F1402" t="s">
        <v>15536</v>
      </c>
    </row>
    <row r="1403" spans="1:6" x14ac:dyDescent="0.25">
      <c r="A1403" t="s">
        <v>892</v>
      </c>
      <c r="B1403" t="s">
        <v>1929</v>
      </c>
      <c r="C1403" t="s">
        <v>3190</v>
      </c>
      <c r="D1403" t="s">
        <v>6938</v>
      </c>
      <c r="E1403" t="s">
        <v>11934</v>
      </c>
      <c r="F1403" t="s">
        <v>15532</v>
      </c>
    </row>
    <row r="1404" spans="1:6" x14ac:dyDescent="0.25">
      <c r="A1404" t="s">
        <v>254</v>
      </c>
      <c r="B1404" t="s">
        <v>1928</v>
      </c>
      <c r="C1404" t="s">
        <v>3191</v>
      </c>
      <c r="D1404" t="s">
        <v>6939</v>
      </c>
      <c r="E1404" t="s">
        <v>11935</v>
      </c>
      <c r="F1404" t="s">
        <v>15537</v>
      </c>
    </row>
    <row r="1405" spans="1:6" x14ac:dyDescent="0.25">
      <c r="A1405" t="s">
        <v>950</v>
      </c>
      <c r="B1405" t="s">
        <v>1929</v>
      </c>
      <c r="C1405" t="s">
        <v>3192</v>
      </c>
      <c r="D1405" t="s">
        <v>6940</v>
      </c>
      <c r="E1405" t="s">
        <v>11936</v>
      </c>
      <c r="F1405" t="s">
        <v>15532</v>
      </c>
    </row>
    <row r="1406" spans="1:6" x14ac:dyDescent="0.25">
      <c r="A1406" t="s">
        <v>1045</v>
      </c>
      <c r="B1406" t="s">
        <v>1928</v>
      </c>
      <c r="C1406" t="s">
        <v>3193</v>
      </c>
      <c r="D1406" t="s">
        <v>6941</v>
      </c>
      <c r="E1406" t="s">
        <v>11937</v>
      </c>
      <c r="F1406" t="s">
        <v>15537</v>
      </c>
    </row>
    <row r="1407" spans="1:6" x14ac:dyDescent="0.25">
      <c r="A1407" t="s">
        <v>1046</v>
      </c>
      <c r="B1407" t="s">
        <v>1927</v>
      </c>
      <c r="C1407" t="s">
        <v>3194</v>
      </c>
      <c r="D1407" t="s">
        <v>6942</v>
      </c>
      <c r="E1407" t="s">
        <v>11938</v>
      </c>
      <c r="F1407" t="s">
        <v>15536</v>
      </c>
    </row>
    <row r="1408" spans="1:6" x14ac:dyDescent="0.25">
      <c r="A1408" t="s">
        <v>917</v>
      </c>
      <c r="B1408" t="s">
        <v>1926</v>
      </c>
      <c r="C1408" t="s">
        <v>2173</v>
      </c>
      <c r="D1408" t="s">
        <v>6943</v>
      </c>
      <c r="E1408" t="s">
        <v>11939</v>
      </c>
      <c r="F1408" t="s">
        <v>15535</v>
      </c>
    </row>
    <row r="1409" spans="1:6" x14ac:dyDescent="0.25">
      <c r="A1409" t="s">
        <v>1047</v>
      </c>
      <c r="B1409" t="s">
        <v>1928</v>
      </c>
      <c r="C1409" t="s">
        <v>3195</v>
      </c>
      <c r="D1409" t="s">
        <v>6944</v>
      </c>
      <c r="E1409" t="s">
        <v>11940</v>
      </c>
      <c r="F1409" t="s">
        <v>15537</v>
      </c>
    </row>
    <row r="1410" spans="1:6" x14ac:dyDescent="0.25">
      <c r="A1410" t="s">
        <v>1048</v>
      </c>
      <c r="B1410" t="s">
        <v>1925</v>
      </c>
      <c r="C1410" t="s">
        <v>3196</v>
      </c>
      <c r="D1410" t="s">
        <v>6945</v>
      </c>
      <c r="E1410" t="s">
        <v>11941</v>
      </c>
      <c r="F1410" t="s">
        <v>15534</v>
      </c>
    </row>
    <row r="1411" spans="1:6" x14ac:dyDescent="0.25">
      <c r="A1411" t="s">
        <v>1049</v>
      </c>
      <c r="B1411" t="s">
        <v>1924</v>
      </c>
      <c r="C1411" t="s">
        <v>3197</v>
      </c>
      <c r="D1411" t="s">
        <v>6946</v>
      </c>
      <c r="E1411" t="s">
        <v>11942</v>
      </c>
      <c r="F1411" t="s">
        <v>15533</v>
      </c>
    </row>
    <row r="1412" spans="1:6" x14ac:dyDescent="0.25">
      <c r="A1412" t="s">
        <v>579</v>
      </c>
      <c r="B1412" t="s">
        <v>1926</v>
      </c>
      <c r="C1412" t="s">
        <v>3198</v>
      </c>
      <c r="D1412" t="s">
        <v>6947</v>
      </c>
      <c r="E1412" t="s">
        <v>11943</v>
      </c>
      <c r="F1412" t="s">
        <v>15535</v>
      </c>
    </row>
    <row r="1413" spans="1:6" x14ac:dyDescent="0.25">
      <c r="A1413" t="s">
        <v>339</v>
      </c>
      <c r="B1413" t="s">
        <v>1927</v>
      </c>
      <c r="C1413" t="s">
        <v>3199</v>
      </c>
      <c r="D1413" t="s">
        <v>6948</v>
      </c>
      <c r="E1413" t="s">
        <v>11944</v>
      </c>
      <c r="F1413" t="s">
        <v>15536</v>
      </c>
    </row>
    <row r="1414" spans="1:6" x14ac:dyDescent="0.25">
      <c r="A1414" t="s">
        <v>126</v>
      </c>
      <c r="B1414" t="s">
        <v>1927</v>
      </c>
      <c r="C1414" t="s">
        <v>3200</v>
      </c>
      <c r="D1414" t="s">
        <v>6949</v>
      </c>
      <c r="E1414" t="s">
        <v>11945</v>
      </c>
      <c r="F1414" t="s">
        <v>15536</v>
      </c>
    </row>
    <row r="1415" spans="1:6" x14ac:dyDescent="0.25">
      <c r="A1415" t="s">
        <v>866</v>
      </c>
      <c r="B1415" t="s">
        <v>1923</v>
      </c>
      <c r="C1415" t="s">
        <v>3201</v>
      </c>
      <c r="D1415" t="s">
        <v>6950</v>
      </c>
      <c r="E1415" t="s">
        <v>11946</v>
      </c>
      <c r="F1415" t="s">
        <v>15532</v>
      </c>
    </row>
    <row r="1416" spans="1:6" x14ac:dyDescent="0.25">
      <c r="A1416" t="s">
        <v>461</v>
      </c>
      <c r="B1416" t="s">
        <v>1923</v>
      </c>
      <c r="C1416" t="s">
        <v>3202</v>
      </c>
      <c r="D1416" t="s">
        <v>6951</v>
      </c>
      <c r="E1416" t="s">
        <v>11947</v>
      </c>
      <c r="F1416" t="s">
        <v>15532</v>
      </c>
    </row>
    <row r="1417" spans="1:6" x14ac:dyDescent="0.25">
      <c r="A1417" t="s">
        <v>1050</v>
      </c>
      <c r="B1417" t="s">
        <v>1928</v>
      </c>
      <c r="C1417" t="s">
        <v>3203</v>
      </c>
      <c r="D1417" t="s">
        <v>6952</v>
      </c>
      <c r="E1417" t="s">
        <v>11948</v>
      </c>
      <c r="F1417" t="s">
        <v>15537</v>
      </c>
    </row>
    <row r="1418" spans="1:6" x14ac:dyDescent="0.25">
      <c r="A1418" t="s">
        <v>800</v>
      </c>
      <c r="B1418" t="s">
        <v>1925</v>
      </c>
      <c r="C1418" t="s">
        <v>3204</v>
      </c>
      <c r="D1418" t="s">
        <v>6953</v>
      </c>
      <c r="E1418" t="s">
        <v>11949</v>
      </c>
      <c r="F1418" t="s">
        <v>15534</v>
      </c>
    </row>
    <row r="1419" spans="1:6" x14ac:dyDescent="0.25">
      <c r="A1419" t="s">
        <v>836</v>
      </c>
      <c r="B1419" t="s">
        <v>1925</v>
      </c>
      <c r="C1419" t="s">
        <v>3205</v>
      </c>
      <c r="D1419" t="s">
        <v>6954</v>
      </c>
      <c r="E1419" t="s">
        <v>11950</v>
      </c>
      <c r="F1419" t="s">
        <v>15534</v>
      </c>
    </row>
    <row r="1420" spans="1:6" x14ac:dyDescent="0.25">
      <c r="A1420" t="s">
        <v>632</v>
      </c>
      <c r="B1420" t="s">
        <v>1927</v>
      </c>
      <c r="C1420" t="s">
        <v>2731</v>
      </c>
      <c r="D1420" t="s">
        <v>6955</v>
      </c>
      <c r="E1420" t="s">
        <v>11951</v>
      </c>
      <c r="F1420" t="s">
        <v>15536</v>
      </c>
    </row>
    <row r="1421" spans="1:6" x14ac:dyDescent="0.25">
      <c r="A1421" t="s">
        <v>444</v>
      </c>
      <c r="B1421" t="s">
        <v>1924</v>
      </c>
      <c r="C1421" t="s">
        <v>3206</v>
      </c>
      <c r="D1421" t="s">
        <v>6956</v>
      </c>
      <c r="E1421" t="s">
        <v>11952</v>
      </c>
      <c r="F1421" t="s">
        <v>15533</v>
      </c>
    </row>
    <row r="1422" spans="1:6" x14ac:dyDescent="0.25">
      <c r="A1422" t="s">
        <v>140</v>
      </c>
      <c r="B1422" t="s">
        <v>1927</v>
      </c>
      <c r="C1422" t="s">
        <v>3207</v>
      </c>
      <c r="D1422" t="s">
        <v>6957</v>
      </c>
      <c r="E1422" t="s">
        <v>11953</v>
      </c>
      <c r="F1422" t="s">
        <v>15536</v>
      </c>
    </row>
    <row r="1423" spans="1:6" x14ac:dyDescent="0.25">
      <c r="A1423" t="s">
        <v>1051</v>
      </c>
      <c r="B1423" t="s">
        <v>1928</v>
      </c>
      <c r="C1423" t="s">
        <v>2103</v>
      </c>
      <c r="D1423" t="s">
        <v>6958</v>
      </c>
      <c r="E1423" t="s">
        <v>11954</v>
      </c>
      <c r="F1423" t="s">
        <v>15537</v>
      </c>
    </row>
    <row r="1424" spans="1:6" x14ac:dyDescent="0.25">
      <c r="A1424" t="s">
        <v>1052</v>
      </c>
      <c r="B1424" t="s">
        <v>1928</v>
      </c>
      <c r="C1424" t="s">
        <v>3208</v>
      </c>
      <c r="D1424" t="s">
        <v>6959</v>
      </c>
      <c r="E1424" t="s">
        <v>11955</v>
      </c>
      <c r="F1424" t="s">
        <v>15537</v>
      </c>
    </row>
    <row r="1425" spans="1:6" x14ac:dyDescent="0.25">
      <c r="A1425" t="s">
        <v>124</v>
      </c>
      <c r="B1425" t="s">
        <v>1928</v>
      </c>
      <c r="C1425" t="s">
        <v>3209</v>
      </c>
      <c r="D1425" t="s">
        <v>6960</v>
      </c>
      <c r="E1425" t="s">
        <v>11956</v>
      </c>
      <c r="F1425" t="s">
        <v>15537</v>
      </c>
    </row>
    <row r="1426" spans="1:6" x14ac:dyDescent="0.25">
      <c r="A1426" t="s">
        <v>1053</v>
      </c>
      <c r="B1426" t="s">
        <v>1924</v>
      </c>
      <c r="C1426" t="s">
        <v>2470</v>
      </c>
      <c r="D1426" t="s">
        <v>6961</v>
      </c>
      <c r="E1426" t="s">
        <v>11957</v>
      </c>
      <c r="F1426" t="s">
        <v>15533</v>
      </c>
    </row>
    <row r="1427" spans="1:6" x14ac:dyDescent="0.25">
      <c r="A1427" t="s">
        <v>1054</v>
      </c>
      <c r="B1427" t="s">
        <v>1927</v>
      </c>
      <c r="C1427" t="s">
        <v>3210</v>
      </c>
      <c r="D1427" t="s">
        <v>6962</v>
      </c>
      <c r="E1427" t="s">
        <v>11958</v>
      </c>
      <c r="F1427" t="s">
        <v>15536</v>
      </c>
    </row>
    <row r="1428" spans="1:6" x14ac:dyDescent="0.25">
      <c r="A1428" t="s">
        <v>1055</v>
      </c>
      <c r="B1428" t="s">
        <v>1923</v>
      </c>
      <c r="C1428" t="s">
        <v>3211</v>
      </c>
      <c r="D1428" t="s">
        <v>6963</v>
      </c>
      <c r="E1428" t="s">
        <v>11959</v>
      </c>
      <c r="F1428" t="s">
        <v>15532</v>
      </c>
    </row>
    <row r="1429" spans="1:6" x14ac:dyDescent="0.25">
      <c r="A1429" t="s">
        <v>972</v>
      </c>
      <c r="B1429" t="s">
        <v>1929</v>
      </c>
      <c r="C1429" t="s">
        <v>3212</v>
      </c>
      <c r="D1429" t="s">
        <v>6964</v>
      </c>
      <c r="E1429" t="s">
        <v>11960</v>
      </c>
      <c r="F1429" t="s">
        <v>15532</v>
      </c>
    </row>
    <row r="1430" spans="1:6" x14ac:dyDescent="0.25">
      <c r="A1430" t="s">
        <v>1056</v>
      </c>
      <c r="B1430" t="s">
        <v>1929</v>
      </c>
      <c r="C1430" t="s">
        <v>3213</v>
      </c>
      <c r="D1430" t="s">
        <v>6965</v>
      </c>
      <c r="E1430" t="s">
        <v>11961</v>
      </c>
      <c r="F1430" t="s">
        <v>15532</v>
      </c>
    </row>
    <row r="1431" spans="1:6" x14ac:dyDescent="0.25">
      <c r="A1431" t="s">
        <v>1057</v>
      </c>
      <c r="B1431" t="s">
        <v>1924</v>
      </c>
      <c r="C1431" t="s">
        <v>2862</v>
      </c>
      <c r="D1431" t="s">
        <v>6966</v>
      </c>
      <c r="E1431" t="s">
        <v>11962</v>
      </c>
      <c r="F1431" t="s">
        <v>15533</v>
      </c>
    </row>
    <row r="1432" spans="1:6" x14ac:dyDescent="0.25">
      <c r="A1432" t="s">
        <v>1058</v>
      </c>
      <c r="B1432" t="s">
        <v>1929</v>
      </c>
      <c r="C1432" t="s">
        <v>3214</v>
      </c>
      <c r="D1432" t="s">
        <v>6967</v>
      </c>
      <c r="E1432" t="s">
        <v>11963</v>
      </c>
      <c r="F1432" t="s">
        <v>15532</v>
      </c>
    </row>
    <row r="1433" spans="1:6" x14ac:dyDescent="0.25">
      <c r="A1433" t="s">
        <v>1059</v>
      </c>
      <c r="B1433" t="s">
        <v>1928</v>
      </c>
      <c r="C1433" t="s">
        <v>3215</v>
      </c>
      <c r="D1433" t="s">
        <v>6968</v>
      </c>
      <c r="E1433" t="s">
        <v>11964</v>
      </c>
      <c r="F1433" t="s">
        <v>15537</v>
      </c>
    </row>
    <row r="1434" spans="1:6" x14ac:dyDescent="0.25">
      <c r="A1434" t="s">
        <v>232</v>
      </c>
      <c r="B1434" t="s">
        <v>1923</v>
      </c>
      <c r="C1434" t="s">
        <v>3216</v>
      </c>
      <c r="D1434" t="s">
        <v>6969</v>
      </c>
      <c r="E1434" t="s">
        <v>11965</v>
      </c>
      <c r="F1434" t="s">
        <v>15532</v>
      </c>
    </row>
    <row r="1435" spans="1:6" x14ac:dyDescent="0.25">
      <c r="A1435" t="s">
        <v>1060</v>
      </c>
      <c r="B1435" t="s">
        <v>1927</v>
      </c>
      <c r="C1435" t="s">
        <v>3217</v>
      </c>
      <c r="D1435" t="s">
        <v>6970</v>
      </c>
      <c r="E1435" t="s">
        <v>11966</v>
      </c>
      <c r="F1435" t="s">
        <v>15536</v>
      </c>
    </row>
    <row r="1436" spans="1:6" x14ac:dyDescent="0.25">
      <c r="A1436" t="s">
        <v>1061</v>
      </c>
      <c r="B1436" t="s">
        <v>1927</v>
      </c>
      <c r="C1436" t="s">
        <v>3218</v>
      </c>
      <c r="D1436" t="s">
        <v>6971</v>
      </c>
      <c r="E1436" t="s">
        <v>11967</v>
      </c>
      <c r="F1436" t="s">
        <v>15536</v>
      </c>
    </row>
    <row r="1437" spans="1:6" x14ac:dyDescent="0.25">
      <c r="A1437" t="s">
        <v>919</v>
      </c>
      <c r="B1437" t="s">
        <v>1924</v>
      </c>
      <c r="C1437" t="s">
        <v>3219</v>
      </c>
      <c r="D1437" t="s">
        <v>6972</v>
      </c>
      <c r="E1437" t="s">
        <v>11968</v>
      </c>
      <c r="F1437" t="s">
        <v>15533</v>
      </c>
    </row>
    <row r="1438" spans="1:6" x14ac:dyDescent="0.25">
      <c r="A1438" t="s">
        <v>1062</v>
      </c>
      <c r="B1438" t="s">
        <v>1926</v>
      </c>
      <c r="C1438" t="s">
        <v>3220</v>
      </c>
      <c r="D1438" t="s">
        <v>6973</v>
      </c>
      <c r="E1438" t="s">
        <v>11969</v>
      </c>
      <c r="F1438" t="s">
        <v>15535</v>
      </c>
    </row>
    <row r="1439" spans="1:6" x14ac:dyDescent="0.25">
      <c r="A1439" t="s">
        <v>561</v>
      </c>
      <c r="B1439" t="s">
        <v>1925</v>
      </c>
      <c r="C1439" t="s">
        <v>3221</v>
      </c>
      <c r="D1439" t="s">
        <v>6974</v>
      </c>
      <c r="E1439" t="s">
        <v>11970</v>
      </c>
      <c r="F1439" t="s">
        <v>15534</v>
      </c>
    </row>
    <row r="1440" spans="1:6" x14ac:dyDescent="0.25">
      <c r="A1440" t="s">
        <v>242</v>
      </c>
      <c r="B1440" t="s">
        <v>1926</v>
      </c>
      <c r="C1440" t="s">
        <v>3222</v>
      </c>
      <c r="D1440" t="s">
        <v>6975</v>
      </c>
      <c r="E1440" t="s">
        <v>11971</v>
      </c>
      <c r="F1440" t="s">
        <v>15535</v>
      </c>
    </row>
    <row r="1441" spans="1:6" x14ac:dyDescent="0.25">
      <c r="A1441" t="s">
        <v>341</v>
      </c>
      <c r="B1441" t="s">
        <v>1925</v>
      </c>
      <c r="C1441" t="s">
        <v>3223</v>
      </c>
      <c r="D1441" t="s">
        <v>6976</v>
      </c>
      <c r="E1441" t="s">
        <v>11972</v>
      </c>
      <c r="F1441" t="s">
        <v>15534</v>
      </c>
    </row>
    <row r="1442" spans="1:6" x14ac:dyDescent="0.25">
      <c r="A1442" t="s">
        <v>1063</v>
      </c>
      <c r="B1442" t="s">
        <v>1930</v>
      </c>
      <c r="C1442" t="s">
        <v>3224</v>
      </c>
      <c r="D1442" t="s">
        <v>6977</v>
      </c>
      <c r="E1442" t="s">
        <v>11973</v>
      </c>
      <c r="F1442" t="s">
        <v>15538</v>
      </c>
    </row>
    <row r="1443" spans="1:6" x14ac:dyDescent="0.25">
      <c r="A1443" t="s">
        <v>1064</v>
      </c>
      <c r="B1443" t="s">
        <v>1930</v>
      </c>
      <c r="C1443" t="s">
        <v>3225</v>
      </c>
      <c r="D1443" t="s">
        <v>6978</v>
      </c>
      <c r="E1443" t="s">
        <v>11974</v>
      </c>
      <c r="F1443" t="s">
        <v>15538</v>
      </c>
    </row>
    <row r="1444" spans="1:6" x14ac:dyDescent="0.25">
      <c r="A1444" t="s">
        <v>1065</v>
      </c>
      <c r="B1444" t="s">
        <v>1930</v>
      </c>
      <c r="C1444" t="s">
        <v>3226</v>
      </c>
      <c r="D1444" t="s">
        <v>6979</v>
      </c>
      <c r="E1444" t="s">
        <v>11975</v>
      </c>
      <c r="F1444" t="s">
        <v>15538</v>
      </c>
    </row>
    <row r="1445" spans="1:6" x14ac:dyDescent="0.25">
      <c r="A1445" t="s">
        <v>1066</v>
      </c>
      <c r="B1445" t="s">
        <v>1923</v>
      </c>
      <c r="C1445" t="s">
        <v>3227</v>
      </c>
      <c r="D1445" t="s">
        <v>6980</v>
      </c>
      <c r="E1445" t="s">
        <v>11976</v>
      </c>
      <c r="F1445" t="s">
        <v>15532</v>
      </c>
    </row>
    <row r="1446" spans="1:6" x14ac:dyDescent="0.25">
      <c r="A1446" t="s">
        <v>1067</v>
      </c>
      <c r="B1446" t="s">
        <v>1925</v>
      </c>
      <c r="C1446" t="s">
        <v>3228</v>
      </c>
      <c r="D1446" t="s">
        <v>6981</v>
      </c>
      <c r="E1446" t="s">
        <v>11977</v>
      </c>
      <c r="F1446" t="s">
        <v>15534</v>
      </c>
    </row>
    <row r="1447" spans="1:6" x14ac:dyDescent="0.25">
      <c r="A1447" t="s">
        <v>1068</v>
      </c>
      <c r="B1447" t="s">
        <v>1929</v>
      </c>
      <c r="C1447" t="s">
        <v>3229</v>
      </c>
      <c r="D1447" t="s">
        <v>6982</v>
      </c>
      <c r="E1447" t="s">
        <v>11978</v>
      </c>
      <c r="F1447" t="s">
        <v>15532</v>
      </c>
    </row>
    <row r="1448" spans="1:6" x14ac:dyDescent="0.25">
      <c r="A1448" t="s">
        <v>808</v>
      </c>
      <c r="B1448" t="s">
        <v>1930</v>
      </c>
      <c r="C1448" t="s">
        <v>3230</v>
      </c>
      <c r="D1448" t="s">
        <v>6983</v>
      </c>
      <c r="E1448" t="s">
        <v>11979</v>
      </c>
      <c r="F1448" t="s">
        <v>15538</v>
      </c>
    </row>
    <row r="1449" spans="1:6" x14ac:dyDescent="0.25">
      <c r="A1449" t="s">
        <v>1069</v>
      </c>
      <c r="B1449" t="s">
        <v>1929</v>
      </c>
      <c r="C1449" t="s">
        <v>3175</v>
      </c>
      <c r="D1449" t="s">
        <v>6984</v>
      </c>
      <c r="E1449" t="s">
        <v>11980</v>
      </c>
      <c r="F1449" t="s">
        <v>15532</v>
      </c>
    </row>
    <row r="1450" spans="1:6" x14ac:dyDescent="0.25">
      <c r="A1450" t="s">
        <v>1070</v>
      </c>
      <c r="B1450" t="s">
        <v>1930</v>
      </c>
      <c r="C1450" t="s">
        <v>3231</v>
      </c>
      <c r="D1450" t="s">
        <v>6985</v>
      </c>
      <c r="E1450" t="s">
        <v>11981</v>
      </c>
      <c r="F1450" t="s">
        <v>15538</v>
      </c>
    </row>
    <row r="1451" spans="1:6" x14ac:dyDescent="0.25">
      <c r="A1451" t="s">
        <v>1071</v>
      </c>
      <c r="B1451" t="s">
        <v>1924</v>
      </c>
      <c r="C1451" t="s">
        <v>3232</v>
      </c>
      <c r="D1451" t="s">
        <v>6986</v>
      </c>
      <c r="E1451" t="s">
        <v>11982</v>
      </c>
      <c r="F1451" t="s">
        <v>15533</v>
      </c>
    </row>
    <row r="1452" spans="1:6" x14ac:dyDescent="0.25">
      <c r="A1452" t="s">
        <v>443</v>
      </c>
      <c r="B1452" t="s">
        <v>1929</v>
      </c>
      <c r="C1452" t="s">
        <v>2865</v>
      </c>
      <c r="D1452" t="s">
        <v>6987</v>
      </c>
      <c r="E1452" t="s">
        <v>11983</v>
      </c>
      <c r="F1452" t="s">
        <v>15532</v>
      </c>
    </row>
    <row r="1453" spans="1:6" x14ac:dyDescent="0.25">
      <c r="A1453" t="s">
        <v>1072</v>
      </c>
      <c r="B1453" t="s">
        <v>1926</v>
      </c>
      <c r="C1453" t="s">
        <v>3233</v>
      </c>
      <c r="D1453" t="s">
        <v>6988</v>
      </c>
      <c r="E1453" t="s">
        <v>11984</v>
      </c>
      <c r="F1453" t="s">
        <v>15535</v>
      </c>
    </row>
    <row r="1454" spans="1:6" x14ac:dyDescent="0.25">
      <c r="A1454" t="s">
        <v>344</v>
      </c>
      <c r="B1454" t="s">
        <v>1928</v>
      </c>
      <c r="C1454" t="s">
        <v>2348</v>
      </c>
      <c r="D1454" t="s">
        <v>6989</v>
      </c>
      <c r="E1454" t="s">
        <v>11985</v>
      </c>
      <c r="F1454" t="s">
        <v>15537</v>
      </c>
    </row>
    <row r="1455" spans="1:6" x14ac:dyDescent="0.25">
      <c r="A1455" t="s">
        <v>1073</v>
      </c>
      <c r="B1455" t="s">
        <v>1930</v>
      </c>
      <c r="C1455" t="s">
        <v>2600</v>
      </c>
      <c r="D1455" t="s">
        <v>6990</v>
      </c>
      <c r="E1455" t="s">
        <v>11986</v>
      </c>
      <c r="F1455" t="s">
        <v>15538</v>
      </c>
    </row>
    <row r="1456" spans="1:6" x14ac:dyDescent="0.25">
      <c r="A1456" t="s">
        <v>543</v>
      </c>
      <c r="B1456" t="s">
        <v>1928</v>
      </c>
      <c r="C1456" t="s">
        <v>3234</v>
      </c>
      <c r="D1456" t="s">
        <v>6991</v>
      </c>
      <c r="E1456" t="s">
        <v>11987</v>
      </c>
      <c r="F1456" t="s">
        <v>15537</v>
      </c>
    </row>
    <row r="1457" spans="1:6" x14ac:dyDescent="0.25">
      <c r="A1457" t="s">
        <v>1074</v>
      </c>
      <c r="B1457" t="s">
        <v>1924</v>
      </c>
      <c r="C1457" t="s">
        <v>3046</v>
      </c>
      <c r="D1457" t="s">
        <v>6992</v>
      </c>
      <c r="E1457" t="s">
        <v>11988</v>
      </c>
      <c r="F1457" t="s">
        <v>15533</v>
      </c>
    </row>
    <row r="1458" spans="1:6" x14ac:dyDescent="0.25">
      <c r="A1458" t="s">
        <v>1075</v>
      </c>
      <c r="B1458" t="s">
        <v>1927</v>
      </c>
      <c r="C1458" t="s">
        <v>3235</v>
      </c>
      <c r="D1458" t="s">
        <v>6993</v>
      </c>
      <c r="E1458" t="s">
        <v>11989</v>
      </c>
      <c r="F1458" t="s">
        <v>15536</v>
      </c>
    </row>
    <row r="1459" spans="1:6" x14ac:dyDescent="0.25">
      <c r="A1459" t="s">
        <v>1076</v>
      </c>
      <c r="B1459" t="s">
        <v>1927</v>
      </c>
      <c r="C1459" t="s">
        <v>3236</v>
      </c>
      <c r="D1459" t="s">
        <v>6994</v>
      </c>
      <c r="E1459" t="s">
        <v>11990</v>
      </c>
      <c r="F1459" t="s">
        <v>15536</v>
      </c>
    </row>
    <row r="1460" spans="1:6" x14ac:dyDescent="0.25">
      <c r="A1460" t="s">
        <v>1077</v>
      </c>
      <c r="B1460" t="s">
        <v>1923</v>
      </c>
      <c r="C1460" t="s">
        <v>3237</v>
      </c>
      <c r="D1460" t="s">
        <v>6995</v>
      </c>
      <c r="E1460" t="s">
        <v>11991</v>
      </c>
      <c r="F1460" t="s">
        <v>15532</v>
      </c>
    </row>
    <row r="1461" spans="1:6" x14ac:dyDescent="0.25">
      <c r="A1461" t="s">
        <v>153</v>
      </c>
      <c r="B1461" t="s">
        <v>1929</v>
      </c>
      <c r="C1461" t="s">
        <v>3031</v>
      </c>
      <c r="D1461" t="s">
        <v>6996</v>
      </c>
      <c r="E1461" t="s">
        <v>11992</v>
      </c>
      <c r="F1461" t="s">
        <v>15532</v>
      </c>
    </row>
    <row r="1462" spans="1:6" x14ac:dyDescent="0.25">
      <c r="A1462" t="s">
        <v>1069</v>
      </c>
      <c r="B1462" t="s">
        <v>1925</v>
      </c>
      <c r="C1462" t="s">
        <v>3238</v>
      </c>
      <c r="D1462" t="s">
        <v>6997</v>
      </c>
      <c r="E1462" t="s">
        <v>11993</v>
      </c>
      <c r="F1462" t="s">
        <v>15534</v>
      </c>
    </row>
    <row r="1463" spans="1:6" x14ac:dyDescent="0.25">
      <c r="A1463" t="s">
        <v>1078</v>
      </c>
      <c r="B1463" t="s">
        <v>1924</v>
      </c>
      <c r="C1463" t="s">
        <v>3239</v>
      </c>
      <c r="D1463" t="s">
        <v>6998</v>
      </c>
      <c r="E1463" t="s">
        <v>11994</v>
      </c>
      <c r="F1463" t="s">
        <v>15533</v>
      </c>
    </row>
    <row r="1464" spans="1:6" x14ac:dyDescent="0.25">
      <c r="A1464" t="s">
        <v>778</v>
      </c>
      <c r="B1464" t="s">
        <v>1925</v>
      </c>
      <c r="C1464" t="s">
        <v>3240</v>
      </c>
      <c r="D1464" t="s">
        <v>6999</v>
      </c>
      <c r="E1464" t="s">
        <v>11995</v>
      </c>
      <c r="F1464" t="s">
        <v>15534</v>
      </c>
    </row>
    <row r="1465" spans="1:6" x14ac:dyDescent="0.25">
      <c r="A1465" t="s">
        <v>1079</v>
      </c>
      <c r="B1465" t="s">
        <v>1923</v>
      </c>
      <c r="C1465" t="s">
        <v>3241</v>
      </c>
      <c r="D1465" t="s">
        <v>7000</v>
      </c>
      <c r="E1465" t="s">
        <v>11996</v>
      </c>
      <c r="F1465" t="s">
        <v>15532</v>
      </c>
    </row>
    <row r="1466" spans="1:6" x14ac:dyDescent="0.25">
      <c r="A1466" t="s">
        <v>307</v>
      </c>
      <c r="B1466" t="s">
        <v>1923</v>
      </c>
      <c r="C1466" t="s">
        <v>3242</v>
      </c>
      <c r="D1466" t="s">
        <v>7001</v>
      </c>
      <c r="E1466" t="s">
        <v>11997</v>
      </c>
      <c r="F1466" t="s">
        <v>15532</v>
      </c>
    </row>
    <row r="1467" spans="1:6" x14ac:dyDescent="0.25">
      <c r="A1467" t="s">
        <v>1080</v>
      </c>
      <c r="B1467" t="s">
        <v>1926</v>
      </c>
      <c r="C1467" t="s">
        <v>3243</v>
      </c>
      <c r="D1467" t="s">
        <v>7002</v>
      </c>
      <c r="E1467" t="s">
        <v>11998</v>
      </c>
      <c r="F1467" t="s">
        <v>15535</v>
      </c>
    </row>
    <row r="1468" spans="1:6" x14ac:dyDescent="0.25">
      <c r="A1468" t="s">
        <v>621</v>
      </c>
      <c r="B1468" t="s">
        <v>1928</v>
      </c>
      <c r="C1468" t="s">
        <v>3244</v>
      </c>
      <c r="D1468" t="s">
        <v>7003</v>
      </c>
      <c r="E1468" t="s">
        <v>11999</v>
      </c>
      <c r="F1468" t="s">
        <v>15537</v>
      </c>
    </row>
    <row r="1469" spans="1:6" x14ac:dyDescent="0.25">
      <c r="A1469" t="s">
        <v>1077</v>
      </c>
      <c r="B1469" t="s">
        <v>1927</v>
      </c>
      <c r="C1469" t="s">
        <v>3245</v>
      </c>
      <c r="D1469" t="s">
        <v>7004</v>
      </c>
      <c r="E1469" t="s">
        <v>12000</v>
      </c>
      <c r="F1469" t="s">
        <v>15536</v>
      </c>
    </row>
    <row r="1470" spans="1:6" x14ac:dyDescent="0.25">
      <c r="A1470" t="s">
        <v>918</v>
      </c>
      <c r="B1470" t="s">
        <v>1924</v>
      </c>
      <c r="C1470" t="s">
        <v>3246</v>
      </c>
      <c r="D1470" t="s">
        <v>7005</v>
      </c>
      <c r="E1470" t="s">
        <v>12001</v>
      </c>
      <c r="F1470" t="s">
        <v>15533</v>
      </c>
    </row>
    <row r="1471" spans="1:6" x14ac:dyDescent="0.25">
      <c r="A1471" t="s">
        <v>427</v>
      </c>
      <c r="B1471" t="s">
        <v>1925</v>
      </c>
      <c r="C1471" t="s">
        <v>3247</v>
      </c>
      <c r="D1471" t="s">
        <v>7006</v>
      </c>
      <c r="E1471" t="s">
        <v>12002</v>
      </c>
      <c r="F1471" t="s">
        <v>15534</v>
      </c>
    </row>
    <row r="1472" spans="1:6" x14ac:dyDescent="0.25">
      <c r="A1472" t="s">
        <v>418</v>
      </c>
      <c r="B1472" t="s">
        <v>1928</v>
      </c>
      <c r="C1472" t="s">
        <v>3248</v>
      </c>
      <c r="D1472" t="s">
        <v>7007</v>
      </c>
      <c r="E1472" t="s">
        <v>12003</v>
      </c>
      <c r="F1472" t="s">
        <v>15537</v>
      </c>
    </row>
    <row r="1473" spans="1:6" x14ac:dyDescent="0.25">
      <c r="A1473" t="s">
        <v>1081</v>
      </c>
      <c r="B1473" t="s">
        <v>1929</v>
      </c>
      <c r="C1473" t="s">
        <v>3249</v>
      </c>
      <c r="D1473" t="s">
        <v>7008</v>
      </c>
      <c r="E1473" t="s">
        <v>12004</v>
      </c>
      <c r="F1473" t="s">
        <v>15532</v>
      </c>
    </row>
    <row r="1474" spans="1:6" x14ac:dyDescent="0.25">
      <c r="A1474" t="s">
        <v>216</v>
      </c>
      <c r="B1474" t="s">
        <v>1926</v>
      </c>
      <c r="C1474" t="s">
        <v>3250</v>
      </c>
      <c r="D1474" t="s">
        <v>7009</v>
      </c>
      <c r="E1474" t="s">
        <v>12005</v>
      </c>
      <c r="F1474" t="s">
        <v>15535</v>
      </c>
    </row>
    <row r="1475" spans="1:6" x14ac:dyDescent="0.25">
      <c r="A1475" t="s">
        <v>1082</v>
      </c>
      <c r="B1475" t="s">
        <v>1926</v>
      </c>
      <c r="C1475" t="s">
        <v>3251</v>
      </c>
      <c r="D1475" t="s">
        <v>7010</v>
      </c>
      <c r="E1475" t="s">
        <v>12006</v>
      </c>
      <c r="F1475" t="s">
        <v>15535</v>
      </c>
    </row>
    <row r="1476" spans="1:6" x14ac:dyDescent="0.25">
      <c r="A1476" t="s">
        <v>540</v>
      </c>
      <c r="B1476" t="s">
        <v>1924</v>
      </c>
      <c r="C1476" t="s">
        <v>2507</v>
      </c>
      <c r="D1476" t="s">
        <v>7011</v>
      </c>
      <c r="E1476" t="s">
        <v>12007</v>
      </c>
      <c r="F1476" t="s">
        <v>15533</v>
      </c>
    </row>
    <row r="1477" spans="1:6" x14ac:dyDescent="0.25">
      <c r="A1477" t="s">
        <v>852</v>
      </c>
      <c r="B1477" t="s">
        <v>1924</v>
      </c>
      <c r="C1477" t="s">
        <v>3252</v>
      </c>
      <c r="D1477" t="s">
        <v>7012</v>
      </c>
      <c r="E1477" t="s">
        <v>12008</v>
      </c>
      <c r="F1477" t="s">
        <v>15533</v>
      </c>
    </row>
    <row r="1478" spans="1:6" x14ac:dyDescent="0.25">
      <c r="A1478" t="s">
        <v>692</v>
      </c>
      <c r="B1478" t="s">
        <v>1923</v>
      </c>
      <c r="C1478" t="s">
        <v>3253</v>
      </c>
      <c r="D1478" t="s">
        <v>7013</v>
      </c>
      <c r="E1478" t="s">
        <v>12009</v>
      </c>
      <c r="F1478" t="s">
        <v>15532</v>
      </c>
    </row>
    <row r="1479" spans="1:6" x14ac:dyDescent="0.25">
      <c r="A1479" t="s">
        <v>1083</v>
      </c>
      <c r="B1479" t="s">
        <v>1928</v>
      </c>
      <c r="C1479" t="s">
        <v>3254</v>
      </c>
      <c r="D1479" t="s">
        <v>7014</v>
      </c>
      <c r="E1479" t="s">
        <v>12010</v>
      </c>
      <c r="F1479" t="s">
        <v>15537</v>
      </c>
    </row>
    <row r="1480" spans="1:6" x14ac:dyDescent="0.25">
      <c r="A1480" t="s">
        <v>288</v>
      </c>
      <c r="B1480" t="s">
        <v>1929</v>
      </c>
      <c r="C1480" t="s">
        <v>3255</v>
      </c>
      <c r="D1480" t="s">
        <v>7015</v>
      </c>
      <c r="E1480" t="s">
        <v>12011</v>
      </c>
      <c r="F1480" t="s">
        <v>15532</v>
      </c>
    </row>
    <row r="1481" spans="1:6" x14ac:dyDescent="0.25">
      <c r="A1481" t="s">
        <v>1084</v>
      </c>
      <c r="B1481" t="s">
        <v>1928</v>
      </c>
      <c r="C1481" t="s">
        <v>3256</v>
      </c>
      <c r="D1481" t="s">
        <v>7016</v>
      </c>
      <c r="E1481" t="s">
        <v>12012</v>
      </c>
      <c r="F1481" t="s">
        <v>15537</v>
      </c>
    </row>
    <row r="1482" spans="1:6" x14ac:dyDescent="0.25">
      <c r="A1482" t="s">
        <v>1085</v>
      </c>
      <c r="B1482" t="s">
        <v>1928</v>
      </c>
      <c r="C1482" t="s">
        <v>3257</v>
      </c>
      <c r="D1482" t="s">
        <v>7017</v>
      </c>
      <c r="E1482" t="s">
        <v>12013</v>
      </c>
      <c r="F1482" t="s">
        <v>15537</v>
      </c>
    </row>
    <row r="1483" spans="1:6" x14ac:dyDescent="0.25">
      <c r="A1483" t="s">
        <v>1086</v>
      </c>
      <c r="B1483" t="s">
        <v>1928</v>
      </c>
      <c r="C1483" t="s">
        <v>3258</v>
      </c>
      <c r="D1483" t="s">
        <v>7018</v>
      </c>
      <c r="E1483" t="s">
        <v>12014</v>
      </c>
      <c r="F1483" t="s">
        <v>15537</v>
      </c>
    </row>
    <row r="1484" spans="1:6" x14ac:dyDescent="0.25">
      <c r="A1484" t="s">
        <v>161</v>
      </c>
      <c r="B1484" t="s">
        <v>1930</v>
      </c>
      <c r="C1484" t="s">
        <v>3259</v>
      </c>
      <c r="D1484" t="s">
        <v>7019</v>
      </c>
      <c r="E1484" t="s">
        <v>12015</v>
      </c>
      <c r="F1484" t="s">
        <v>15538</v>
      </c>
    </row>
    <row r="1485" spans="1:6" x14ac:dyDescent="0.25">
      <c r="A1485" t="s">
        <v>256</v>
      </c>
      <c r="B1485" t="s">
        <v>1924</v>
      </c>
      <c r="C1485" t="s">
        <v>3260</v>
      </c>
      <c r="D1485" t="s">
        <v>7020</v>
      </c>
      <c r="E1485" t="s">
        <v>12016</v>
      </c>
      <c r="F1485" t="s">
        <v>15533</v>
      </c>
    </row>
    <row r="1486" spans="1:6" x14ac:dyDescent="0.25">
      <c r="A1486" t="s">
        <v>1087</v>
      </c>
      <c r="B1486" t="s">
        <v>1927</v>
      </c>
      <c r="C1486" t="s">
        <v>3261</v>
      </c>
      <c r="D1486" t="s">
        <v>7021</v>
      </c>
      <c r="E1486" t="s">
        <v>12017</v>
      </c>
      <c r="F1486" t="s">
        <v>15536</v>
      </c>
    </row>
    <row r="1487" spans="1:6" x14ac:dyDescent="0.25">
      <c r="A1487" t="s">
        <v>899</v>
      </c>
      <c r="B1487" t="s">
        <v>1926</v>
      </c>
      <c r="C1487" t="s">
        <v>3262</v>
      </c>
      <c r="D1487" t="s">
        <v>7022</v>
      </c>
      <c r="E1487" t="s">
        <v>12018</v>
      </c>
      <c r="F1487" t="s">
        <v>15535</v>
      </c>
    </row>
    <row r="1488" spans="1:6" x14ac:dyDescent="0.25">
      <c r="A1488" t="s">
        <v>373</v>
      </c>
      <c r="B1488" t="s">
        <v>1929</v>
      </c>
      <c r="C1488" t="s">
        <v>3263</v>
      </c>
      <c r="D1488" t="s">
        <v>7023</v>
      </c>
      <c r="E1488" t="s">
        <v>12019</v>
      </c>
      <c r="F1488" t="s">
        <v>15532</v>
      </c>
    </row>
    <row r="1489" spans="1:6" x14ac:dyDescent="0.25">
      <c r="A1489" t="s">
        <v>797</v>
      </c>
      <c r="B1489" t="s">
        <v>1928</v>
      </c>
      <c r="C1489" t="s">
        <v>3264</v>
      </c>
      <c r="D1489" t="s">
        <v>7024</v>
      </c>
      <c r="E1489" t="s">
        <v>12020</v>
      </c>
      <c r="F1489" t="s">
        <v>15537</v>
      </c>
    </row>
    <row r="1490" spans="1:6" x14ac:dyDescent="0.25">
      <c r="A1490" t="s">
        <v>1088</v>
      </c>
      <c r="B1490" t="s">
        <v>1924</v>
      </c>
      <c r="C1490" t="s">
        <v>1935</v>
      </c>
      <c r="D1490" t="s">
        <v>7025</v>
      </c>
      <c r="E1490" t="s">
        <v>12021</v>
      </c>
      <c r="F1490" t="s">
        <v>15533</v>
      </c>
    </row>
    <row r="1491" spans="1:6" x14ac:dyDescent="0.25">
      <c r="A1491" t="s">
        <v>1089</v>
      </c>
      <c r="B1491" t="s">
        <v>1927</v>
      </c>
      <c r="C1491" t="s">
        <v>3265</v>
      </c>
      <c r="D1491" t="s">
        <v>7026</v>
      </c>
      <c r="E1491" t="s">
        <v>12022</v>
      </c>
      <c r="F1491" t="s">
        <v>15536</v>
      </c>
    </row>
    <row r="1492" spans="1:6" x14ac:dyDescent="0.25">
      <c r="A1492" t="s">
        <v>1090</v>
      </c>
      <c r="B1492" t="s">
        <v>1924</v>
      </c>
      <c r="C1492" t="s">
        <v>3266</v>
      </c>
      <c r="D1492" t="s">
        <v>7027</v>
      </c>
      <c r="E1492" t="s">
        <v>12023</v>
      </c>
      <c r="F1492" t="s">
        <v>15533</v>
      </c>
    </row>
    <row r="1493" spans="1:6" x14ac:dyDescent="0.25">
      <c r="A1493" t="s">
        <v>1091</v>
      </c>
      <c r="B1493" t="s">
        <v>1925</v>
      </c>
      <c r="C1493" t="s">
        <v>3267</v>
      </c>
      <c r="D1493" t="s">
        <v>7028</v>
      </c>
      <c r="E1493" t="s">
        <v>12024</v>
      </c>
      <c r="F1493" t="s">
        <v>15534</v>
      </c>
    </row>
    <row r="1494" spans="1:6" x14ac:dyDescent="0.25">
      <c r="A1494" t="s">
        <v>1092</v>
      </c>
      <c r="B1494" t="s">
        <v>1930</v>
      </c>
      <c r="C1494" t="s">
        <v>3268</v>
      </c>
      <c r="D1494" t="s">
        <v>7029</v>
      </c>
      <c r="E1494" t="s">
        <v>12025</v>
      </c>
      <c r="F1494" t="s">
        <v>15538</v>
      </c>
    </row>
    <row r="1495" spans="1:6" x14ac:dyDescent="0.25">
      <c r="A1495" t="s">
        <v>433</v>
      </c>
      <c r="B1495" t="s">
        <v>1923</v>
      </c>
      <c r="C1495" t="s">
        <v>3269</v>
      </c>
      <c r="D1495" t="s">
        <v>7030</v>
      </c>
      <c r="E1495" t="s">
        <v>12026</v>
      </c>
      <c r="F1495" t="s">
        <v>15532</v>
      </c>
    </row>
    <row r="1496" spans="1:6" x14ac:dyDescent="0.25">
      <c r="A1496" t="s">
        <v>400</v>
      </c>
      <c r="B1496" t="s">
        <v>1929</v>
      </c>
      <c r="C1496" t="s">
        <v>3270</v>
      </c>
      <c r="D1496" t="s">
        <v>7031</v>
      </c>
      <c r="E1496" t="s">
        <v>12027</v>
      </c>
      <c r="F1496" t="s">
        <v>15532</v>
      </c>
    </row>
    <row r="1497" spans="1:6" x14ac:dyDescent="0.25">
      <c r="A1497" t="s">
        <v>1093</v>
      </c>
      <c r="B1497" t="s">
        <v>1924</v>
      </c>
      <c r="C1497" t="s">
        <v>3271</v>
      </c>
      <c r="D1497" t="s">
        <v>7032</v>
      </c>
      <c r="E1497" t="s">
        <v>12028</v>
      </c>
      <c r="F1497" t="s">
        <v>15533</v>
      </c>
    </row>
    <row r="1498" spans="1:6" x14ac:dyDescent="0.25">
      <c r="A1498" t="s">
        <v>985</v>
      </c>
      <c r="B1498" t="s">
        <v>1929</v>
      </c>
      <c r="C1498" t="s">
        <v>3272</v>
      </c>
      <c r="D1498" t="s">
        <v>7033</v>
      </c>
      <c r="E1498" t="s">
        <v>12029</v>
      </c>
      <c r="F1498" t="s">
        <v>15532</v>
      </c>
    </row>
    <row r="1499" spans="1:6" x14ac:dyDescent="0.25">
      <c r="A1499" t="s">
        <v>1094</v>
      </c>
      <c r="B1499" t="s">
        <v>1925</v>
      </c>
      <c r="C1499" t="s">
        <v>3273</v>
      </c>
      <c r="D1499" t="s">
        <v>7034</v>
      </c>
      <c r="E1499" t="s">
        <v>12030</v>
      </c>
      <c r="F1499" t="s">
        <v>15534</v>
      </c>
    </row>
    <row r="1500" spans="1:6" x14ac:dyDescent="0.25">
      <c r="A1500" t="s">
        <v>661</v>
      </c>
      <c r="B1500" t="s">
        <v>1923</v>
      </c>
      <c r="C1500" t="s">
        <v>3274</v>
      </c>
      <c r="D1500" t="s">
        <v>7035</v>
      </c>
      <c r="E1500" t="s">
        <v>12031</v>
      </c>
      <c r="F1500" t="s">
        <v>15532</v>
      </c>
    </row>
    <row r="1501" spans="1:6" x14ac:dyDescent="0.25">
      <c r="A1501" t="s">
        <v>1095</v>
      </c>
      <c r="B1501" t="s">
        <v>1926</v>
      </c>
      <c r="C1501" t="s">
        <v>3275</v>
      </c>
      <c r="D1501" t="s">
        <v>7036</v>
      </c>
      <c r="E1501" t="s">
        <v>12032</v>
      </c>
      <c r="F1501" t="s">
        <v>15535</v>
      </c>
    </row>
    <row r="1502" spans="1:6" x14ac:dyDescent="0.25">
      <c r="A1502" t="s">
        <v>1096</v>
      </c>
      <c r="B1502" t="s">
        <v>1925</v>
      </c>
      <c r="C1502" t="s">
        <v>3276</v>
      </c>
      <c r="D1502" t="s">
        <v>7037</v>
      </c>
      <c r="E1502" t="s">
        <v>12033</v>
      </c>
      <c r="F1502" t="s">
        <v>15534</v>
      </c>
    </row>
    <row r="1503" spans="1:6" x14ac:dyDescent="0.25">
      <c r="A1503" t="s">
        <v>430</v>
      </c>
      <c r="B1503" t="s">
        <v>1925</v>
      </c>
      <c r="C1503" t="s">
        <v>3277</v>
      </c>
      <c r="D1503" t="s">
        <v>7038</v>
      </c>
      <c r="E1503" t="s">
        <v>12034</v>
      </c>
      <c r="F1503" t="s">
        <v>15534</v>
      </c>
    </row>
    <row r="1504" spans="1:6" x14ac:dyDescent="0.25">
      <c r="A1504" t="s">
        <v>437</v>
      </c>
      <c r="B1504" t="s">
        <v>1928</v>
      </c>
      <c r="C1504" t="s">
        <v>2630</v>
      </c>
      <c r="D1504" t="s">
        <v>7039</v>
      </c>
      <c r="E1504" t="s">
        <v>12035</v>
      </c>
      <c r="F1504" t="s">
        <v>15537</v>
      </c>
    </row>
    <row r="1505" spans="1:6" x14ac:dyDescent="0.25">
      <c r="A1505" t="s">
        <v>1097</v>
      </c>
      <c r="B1505" t="s">
        <v>1925</v>
      </c>
      <c r="C1505" t="s">
        <v>3278</v>
      </c>
      <c r="D1505" t="s">
        <v>7040</v>
      </c>
      <c r="E1505" t="s">
        <v>12036</v>
      </c>
      <c r="F1505" t="s">
        <v>15534</v>
      </c>
    </row>
    <row r="1506" spans="1:6" x14ac:dyDescent="0.25">
      <c r="A1506" t="s">
        <v>300</v>
      </c>
      <c r="B1506" t="s">
        <v>1930</v>
      </c>
      <c r="C1506" t="s">
        <v>3279</v>
      </c>
      <c r="D1506" t="s">
        <v>7041</v>
      </c>
      <c r="E1506" t="s">
        <v>12037</v>
      </c>
      <c r="F1506" t="s">
        <v>15538</v>
      </c>
    </row>
    <row r="1507" spans="1:6" x14ac:dyDescent="0.25">
      <c r="A1507" t="s">
        <v>1098</v>
      </c>
      <c r="B1507" t="s">
        <v>1930</v>
      </c>
      <c r="C1507" t="s">
        <v>3280</v>
      </c>
      <c r="D1507" t="s">
        <v>7042</v>
      </c>
      <c r="E1507" t="s">
        <v>12038</v>
      </c>
      <c r="F1507" t="s">
        <v>15538</v>
      </c>
    </row>
    <row r="1508" spans="1:6" x14ac:dyDescent="0.25">
      <c r="A1508" t="s">
        <v>178</v>
      </c>
      <c r="B1508" t="s">
        <v>1929</v>
      </c>
      <c r="C1508" t="s">
        <v>3281</v>
      </c>
      <c r="D1508" t="s">
        <v>7043</v>
      </c>
      <c r="E1508" t="s">
        <v>12039</v>
      </c>
      <c r="F1508" t="s">
        <v>15532</v>
      </c>
    </row>
    <row r="1509" spans="1:6" x14ac:dyDescent="0.25">
      <c r="A1509" t="s">
        <v>1099</v>
      </c>
      <c r="B1509" t="s">
        <v>1928</v>
      </c>
      <c r="C1509" t="s">
        <v>3282</v>
      </c>
      <c r="D1509" t="s">
        <v>7044</v>
      </c>
      <c r="E1509" t="s">
        <v>12040</v>
      </c>
      <c r="F1509" t="s">
        <v>15537</v>
      </c>
    </row>
    <row r="1510" spans="1:6" x14ac:dyDescent="0.25">
      <c r="A1510" t="s">
        <v>1100</v>
      </c>
      <c r="B1510" t="s">
        <v>1924</v>
      </c>
      <c r="C1510" t="s">
        <v>3283</v>
      </c>
      <c r="D1510" t="s">
        <v>7045</v>
      </c>
      <c r="E1510" t="s">
        <v>12041</v>
      </c>
      <c r="F1510" t="s">
        <v>15533</v>
      </c>
    </row>
    <row r="1511" spans="1:6" x14ac:dyDescent="0.25">
      <c r="A1511" t="s">
        <v>1101</v>
      </c>
      <c r="B1511" t="s">
        <v>1926</v>
      </c>
      <c r="C1511" t="s">
        <v>3284</v>
      </c>
      <c r="D1511" t="s">
        <v>7046</v>
      </c>
      <c r="E1511" t="s">
        <v>12042</v>
      </c>
      <c r="F1511" t="s">
        <v>15535</v>
      </c>
    </row>
    <row r="1512" spans="1:6" x14ac:dyDescent="0.25">
      <c r="A1512" t="s">
        <v>1102</v>
      </c>
      <c r="B1512" t="s">
        <v>1924</v>
      </c>
      <c r="C1512" t="s">
        <v>3285</v>
      </c>
      <c r="D1512" t="s">
        <v>7047</v>
      </c>
      <c r="E1512" t="s">
        <v>12043</v>
      </c>
      <c r="F1512" t="s">
        <v>15533</v>
      </c>
    </row>
    <row r="1513" spans="1:6" x14ac:dyDescent="0.25">
      <c r="A1513" t="s">
        <v>1103</v>
      </c>
      <c r="B1513" t="s">
        <v>1925</v>
      </c>
      <c r="C1513" t="s">
        <v>3286</v>
      </c>
      <c r="D1513" t="s">
        <v>7048</v>
      </c>
      <c r="E1513" t="s">
        <v>12044</v>
      </c>
      <c r="F1513" t="s">
        <v>15534</v>
      </c>
    </row>
    <row r="1514" spans="1:6" x14ac:dyDescent="0.25">
      <c r="A1514" t="s">
        <v>1074</v>
      </c>
      <c r="B1514" t="s">
        <v>1926</v>
      </c>
      <c r="C1514" t="s">
        <v>3287</v>
      </c>
      <c r="D1514" t="s">
        <v>7049</v>
      </c>
      <c r="E1514" t="s">
        <v>12045</v>
      </c>
      <c r="F1514" t="s">
        <v>15535</v>
      </c>
    </row>
    <row r="1515" spans="1:6" x14ac:dyDescent="0.25">
      <c r="A1515" t="s">
        <v>526</v>
      </c>
      <c r="B1515" t="s">
        <v>1928</v>
      </c>
      <c r="C1515" t="s">
        <v>3288</v>
      </c>
      <c r="D1515" t="s">
        <v>7050</v>
      </c>
      <c r="E1515" t="s">
        <v>12046</v>
      </c>
      <c r="F1515" t="s">
        <v>15537</v>
      </c>
    </row>
    <row r="1516" spans="1:6" x14ac:dyDescent="0.25">
      <c r="A1516" t="s">
        <v>1104</v>
      </c>
      <c r="B1516" t="s">
        <v>1930</v>
      </c>
      <c r="C1516" t="s">
        <v>3289</v>
      </c>
      <c r="D1516" t="s">
        <v>7051</v>
      </c>
      <c r="E1516" t="s">
        <v>12047</v>
      </c>
      <c r="F1516" t="s">
        <v>15538</v>
      </c>
    </row>
    <row r="1517" spans="1:6" x14ac:dyDescent="0.25">
      <c r="A1517" t="s">
        <v>1105</v>
      </c>
      <c r="B1517" t="s">
        <v>1929</v>
      </c>
      <c r="C1517" t="s">
        <v>3192</v>
      </c>
      <c r="D1517" t="s">
        <v>7052</v>
      </c>
      <c r="E1517" t="s">
        <v>12048</v>
      </c>
      <c r="F1517" t="s">
        <v>15532</v>
      </c>
    </row>
    <row r="1518" spans="1:6" x14ac:dyDescent="0.25">
      <c r="A1518" t="s">
        <v>146</v>
      </c>
      <c r="B1518" t="s">
        <v>1927</v>
      </c>
      <c r="C1518" t="s">
        <v>3290</v>
      </c>
      <c r="D1518" t="s">
        <v>7053</v>
      </c>
      <c r="E1518" t="s">
        <v>12049</v>
      </c>
      <c r="F1518" t="s">
        <v>15536</v>
      </c>
    </row>
    <row r="1519" spans="1:6" x14ac:dyDescent="0.25">
      <c r="A1519" t="s">
        <v>536</v>
      </c>
      <c r="B1519" t="s">
        <v>1926</v>
      </c>
      <c r="C1519" t="s">
        <v>3291</v>
      </c>
      <c r="D1519" t="s">
        <v>7054</v>
      </c>
      <c r="E1519" t="s">
        <v>12050</v>
      </c>
      <c r="F1519" t="s">
        <v>15535</v>
      </c>
    </row>
    <row r="1520" spans="1:6" x14ac:dyDescent="0.25">
      <c r="A1520" t="s">
        <v>1106</v>
      </c>
      <c r="B1520" t="s">
        <v>1927</v>
      </c>
      <c r="C1520" t="s">
        <v>3292</v>
      </c>
      <c r="D1520" t="s">
        <v>7055</v>
      </c>
      <c r="E1520" t="s">
        <v>12051</v>
      </c>
      <c r="F1520" t="s">
        <v>15536</v>
      </c>
    </row>
    <row r="1521" spans="1:6" x14ac:dyDescent="0.25">
      <c r="A1521" t="s">
        <v>271</v>
      </c>
      <c r="B1521" t="s">
        <v>1928</v>
      </c>
      <c r="C1521" t="s">
        <v>3293</v>
      </c>
      <c r="D1521" t="s">
        <v>7056</v>
      </c>
      <c r="E1521" t="s">
        <v>12052</v>
      </c>
      <c r="F1521" t="s">
        <v>15537</v>
      </c>
    </row>
    <row r="1522" spans="1:6" x14ac:dyDescent="0.25">
      <c r="A1522" t="s">
        <v>1107</v>
      </c>
      <c r="B1522" t="s">
        <v>1925</v>
      </c>
      <c r="C1522" t="s">
        <v>3294</v>
      </c>
      <c r="D1522" t="s">
        <v>7057</v>
      </c>
      <c r="E1522" t="s">
        <v>12053</v>
      </c>
      <c r="F1522" t="s">
        <v>15534</v>
      </c>
    </row>
    <row r="1523" spans="1:6" x14ac:dyDescent="0.25">
      <c r="A1523" t="s">
        <v>1108</v>
      </c>
      <c r="B1523" t="s">
        <v>1926</v>
      </c>
      <c r="C1523" t="s">
        <v>3295</v>
      </c>
      <c r="D1523" t="s">
        <v>7058</v>
      </c>
      <c r="E1523" t="s">
        <v>12054</v>
      </c>
      <c r="F1523" t="s">
        <v>15535</v>
      </c>
    </row>
    <row r="1524" spans="1:6" x14ac:dyDescent="0.25">
      <c r="A1524" t="s">
        <v>604</v>
      </c>
      <c r="B1524" t="s">
        <v>1925</v>
      </c>
      <c r="C1524" t="s">
        <v>3296</v>
      </c>
      <c r="D1524" t="s">
        <v>7059</v>
      </c>
      <c r="E1524" t="s">
        <v>12055</v>
      </c>
      <c r="F1524" t="s">
        <v>15534</v>
      </c>
    </row>
    <row r="1525" spans="1:6" x14ac:dyDescent="0.25">
      <c r="A1525" t="s">
        <v>1109</v>
      </c>
      <c r="B1525" t="s">
        <v>1929</v>
      </c>
      <c r="C1525" t="s">
        <v>3297</v>
      </c>
      <c r="D1525" t="s">
        <v>7060</v>
      </c>
      <c r="E1525" t="s">
        <v>12056</v>
      </c>
      <c r="F1525" t="s">
        <v>15532</v>
      </c>
    </row>
    <row r="1526" spans="1:6" x14ac:dyDescent="0.25">
      <c r="A1526" t="s">
        <v>939</v>
      </c>
      <c r="B1526" t="s">
        <v>1923</v>
      </c>
      <c r="C1526" t="s">
        <v>3298</v>
      </c>
      <c r="D1526" t="s">
        <v>7061</v>
      </c>
      <c r="E1526" t="s">
        <v>12057</v>
      </c>
      <c r="F1526" t="s">
        <v>15532</v>
      </c>
    </row>
    <row r="1527" spans="1:6" x14ac:dyDescent="0.25">
      <c r="A1527" t="s">
        <v>507</v>
      </c>
      <c r="B1527" t="s">
        <v>1925</v>
      </c>
      <c r="C1527" t="s">
        <v>2079</v>
      </c>
      <c r="D1527" t="s">
        <v>7062</v>
      </c>
      <c r="E1527" t="s">
        <v>12058</v>
      </c>
      <c r="F1527" t="s">
        <v>15534</v>
      </c>
    </row>
    <row r="1528" spans="1:6" x14ac:dyDescent="0.25">
      <c r="A1528" t="s">
        <v>1110</v>
      </c>
      <c r="B1528" t="s">
        <v>1930</v>
      </c>
      <c r="C1528" t="s">
        <v>2540</v>
      </c>
      <c r="D1528" t="s">
        <v>7063</v>
      </c>
      <c r="E1528" t="s">
        <v>12059</v>
      </c>
      <c r="F1528" t="s">
        <v>15538</v>
      </c>
    </row>
    <row r="1529" spans="1:6" x14ac:dyDescent="0.25">
      <c r="A1529" t="s">
        <v>802</v>
      </c>
      <c r="B1529" t="s">
        <v>1929</v>
      </c>
      <c r="C1529" t="s">
        <v>1990</v>
      </c>
      <c r="D1529" t="s">
        <v>7064</v>
      </c>
      <c r="E1529" t="s">
        <v>12060</v>
      </c>
      <c r="F1529" t="s">
        <v>15532</v>
      </c>
    </row>
    <row r="1530" spans="1:6" x14ac:dyDescent="0.25">
      <c r="A1530" t="s">
        <v>930</v>
      </c>
      <c r="B1530" t="s">
        <v>1924</v>
      </c>
      <c r="C1530" t="s">
        <v>3299</v>
      </c>
      <c r="D1530" t="s">
        <v>7065</v>
      </c>
      <c r="E1530" t="s">
        <v>12061</v>
      </c>
      <c r="F1530" t="s">
        <v>15533</v>
      </c>
    </row>
    <row r="1531" spans="1:6" x14ac:dyDescent="0.25">
      <c r="A1531" t="s">
        <v>894</v>
      </c>
      <c r="B1531" t="s">
        <v>1929</v>
      </c>
      <c r="C1531" t="s">
        <v>3255</v>
      </c>
      <c r="D1531" t="s">
        <v>7066</v>
      </c>
      <c r="E1531" t="s">
        <v>12062</v>
      </c>
      <c r="F1531" t="s">
        <v>15532</v>
      </c>
    </row>
    <row r="1532" spans="1:6" x14ac:dyDescent="0.25">
      <c r="A1532" t="s">
        <v>1111</v>
      </c>
      <c r="B1532" t="s">
        <v>1925</v>
      </c>
      <c r="C1532" t="s">
        <v>3300</v>
      </c>
      <c r="D1532" t="s">
        <v>7067</v>
      </c>
      <c r="E1532" t="s">
        <v>12063</v>
      </c>
      <c r="F1532" t="s">
        <v>15534</v>
      </c>
    </row>
    <row r="1533" spans="1:6" x14ac:dyDescent="0.25">
      <c r="A1533" t="s">
        <v>1077</v>
      </c>
      <c r="B1533" t="s">
        <v>1925</v>
      </c>
      <c r="C1533" t="s">
        <v>3301</v>
      </c>
      <c r="D1533" t="s">
        <v>7068</v>
      </c>
      <c r="E1533" t="s">
        <v>12064</v>
      </c>
      <c r="F1533" t="s">
        <v>15534</v>
      </c>
    </row>
    <row r="1534" spans="1:6" x14ac:dyDescent="0.25">
      <c r="A1534" t="s">
        <v>134</v>
      </c>
      <c r="B1534" t="s">
        <v>1928</v>
      </c>
      <c r="C1534" t="s">
        <v>2066</v>
      </c>
      <c r="D1534" t="s">
        <v>7069</v>
      </c>
      <c r="E1534" t="s">
        <v>12065</v>
      </c>
      <c r="F1534" t="s">
        <v>15537</v>
      </c>
    </row>
    <row r="1535" spans="1:6" x14ac:dyDescent="0.25">
      <c r="A1535" t="s">
        <v>1112</v>
      </c>
      <c r="B1535" t="s">
        <v>1930</v>
      </c>
      <c r="C1535" t="s">
        <v>3302</v>
      </c>
      <c r="D1535" t="s">
        <v>7070</v>
      </c>
      <c r="E1535" t="s">
        <v>12066</v>
      </c>
      <c r="F1535" t="s">
        <v>15538</v>
      </c>
    </row>
    <row r="1536" spans="1:6" x14ac:dyDescent="0.25">
      <c r="A1536" t="s">
        <v>1113</v>
      </c>
      <c r="B1536" t="s">
        <v>1930</v>
      </c>
      <c r="C1536" t="s">
        <v>3303</v>
      </c>
      <c r="D1536" t="s">
        <v>7071</v>
      </c>
      <c r="E1536" t="s">
        <v>12067</v>
      </c>
      <c r="F1536" t="s">
        <v>15538</v>
      </c>
    </row>
    <row r="1537" spans="1:6" x14ac:dyDescent="0.25">
      <c r="A1537" t="s">
        <v>1114</v>
      </c>
      <c r="B1537" t="s">
        <v>1929</v>
      </c>
      <c r="C1537" t="s">
        <v>3304</v>
      </c>
      <c r="D1537" t="s">
        <v>7072</v>
      </c>
      <c r="E1537" t="s">
        <v>12068</v>
      </c>
      <c r="F1537" t="s">
        <v>15532</v>
      </c>
    </row>
    <row r="1538" spans="1:6" x14ac:dyDescent="0.25">
      <c r="A1538" t="s">
        <v>1115</v>
      </c>
      <c r="B1538" t="s">
        <v>1924</v>
      </c>
      <c r="C1538" t="s">
        <v>3305</v>
      </c>
      <c r="D1538" t="s">
        <v>7073</v>
      </c>
      <c r="E1538" t="s">
        <v>12069</v>
      </c>
      <c r="F1538" t="s">
        <v>15533</v>
      </c>
    </row>
    <row r="1539" spans="1:6" x14ac:dyDescent="0.25">
      <c r="A1539" t="s">
        <v>1116</v>
      </c>
      <c r="B1539" t="s">
        <v>1928</v>
      </c>
      <c r="C1539" t="s">
        <v>2760</v>
      </c>
      <c r="D1539" t="s">
        <v>7074</v>
      </c>
      <c r="E1539" t="s">
        <v>12070</v>
      </c>
      <c r="F1539" t="s">
        <v>15537</v>
      </c>
    </row>
    <row r="1540" spans="1:6" x14ac:dyDescent="0.25">
      <c r="A1540" t="s">
        <v>1117</v>
      </c>
      <c r="B1540" t="s">
        <v>1929</v>
      </c>
      <c r="C1540" t="s">
        <v>3306</v>
      </c>
      <c r="D1540" t="s">
        <v>7075</v>
      </c>
      <c r="E1540" t="s">
        <v>12071</v>
      </c>
      <c r="F1540" t="s">
        <v>15532</v>
      </c>
    </row>
    <row r="1541" spans="1:6" x14ac:dyDescent="0.25">
      <c r="A1541" t="s">
        <v>1118</v>
      </c>
      <c r="B1541" t="s">
        <v>1926</v>
      </c>
      <c r="C1541" t="s">
        <v>3307</v>
      </c>
      <c r="D1541" t="s">
        <v>7076</v>
      </c>
      <c r="E1541" t="s">
        <v>12072</v>
      </c>
      <c r="F1541" t="s">
        <v>15535</v>
      </c>
    </row>
    <row r="1542" spans="1:6" x14ac:dyDescent="0.25">
      <c r="A1542" t="s">
        <v>1119</v>
      </c>
      <c r="B1542" t="s">
        <v>1928</v>
      </c>
      <c r="C1542" t="s">
        <v>3308</v>
      </c>
      <c r="D1542" t="s">
        <v>7077</v>
      </c>
      <c r="E1542" t="s">
        <v>12073</v>
      </c>
      <c r="F1542" t="s">
        <v>15537</v>
      </c>
    </row>
    <row r="1543" spans="1:6" x14ac:dyDescent="0.25">
      <c r="A1543" t="s">
        <v>786</v>
      </c>
      <c r="B1543" t="s">
        <v>1930</v>
      </c>
      <c r="C1543" t="s">
        <v>3309</v>
      </c>
      <c r="D1543" t="s">
        <v>7078</v>
      </c>
      <c r="E1543" t="s">
        <v>12074</v>
      </c>
      <c r="F1543" t="s">
        <v>15538</v>
      </c>
    </row>
    <row r="1544" spans="1:6" x14ac:dyDescent="0.25">
      <c r="A1544" t="s">
        <v>731</v>
      </c>
      <c r="B1544" t="s">
        <v>1924</v>
      </c>
      <c r="C1544" t="s">
        <v>3310</v>
      </c>
      <c r="D1544" t="s">
        <v>7079</v>
      </c>
      <c r="E1544" t="s">
        <v>12075</v>
      </c>
      <c r="F1544" t="s">
        <v>15533</v>
      </c>
    </row>
    <row r="1545" spans="1:6" x14ac:dyDescent="0.25">
      <c r="A1545" t="s">
        <v>1120</v>
      </c>
      <c r="B1545" t="s">
        <v>1924</v>
      </c>
      <c r="C1545" t="s">
        <v>3311</v>
      </c>
      <c r="D1545" t="s">
        <v>7080</v>
      </c>
      <c r="E1545" t="s">
        <v>12076</v>
      </c>
      <c r="F1545" t="s">
        <v>15533</v>
      </c>
    </row>
    <row r="1546" spans="1:6" x14ac:dyDescent="0.25">
      <c r="A1546" t="s">
        <v>700</v>
      </c>
      <c r="B1546" t="s">
        <v>1930</v>
      </c>
      <c r="C1546" t="s">
        <v>2300</v>
      </c>
      <c r="D1546" t="s">
        <v>7081</v>
      </c>
      <c r="E1546" t="s">
        <v>12077</v>
      </c>
      <c r="F1546" t="s">
        <v>15538</v>
      </c>
    </row>
    <row r="1547" spans="1:6" x14ac:dyDescent="0.25">
      <c r="A1547" t="s">
        <v>1121</v>
      </c>
      <c r="B1547" t="s">
        <v>1926</v>
      </c>
      <c r="C1547" t="s">
        <v>3312</v>
      </c>
      <c r="D1547" t="s">
        <v>7082</v>
      </c>
      <c r="E1547" t="s">
        <v>12078</v>
      </c>
      <c r="F1547" t="s">
        <v>15535</v>
      </c>
    </row>
    <row r="1548" spans="1:6" x14ac:dyDescent="0.25">
      <c r="A1548" t="s">
        <v>1122</v>
      </c>
      <c r="B1548" t="s">
        <v>1925</v>
      </c>
      <c r="C1548" t="s">
        <v>3313</v>
      </c>
      <c r="D1548" t="s">
        <v>7083</v>
      </c>
      <c r="E1548" t="s">
        <v>12079</v>
      </c>
      <c r="F1548" t="s">
        <v>15534</v>
      </c>
    </row>
    <row r="1549" spans="1:6" x14ac:dyDescent="0.25">
      <c r="A1549" t="s">
        <v>1123</v>
      </c>
      <c r="B1549" t="s">
        <v>1923</v>
      </c>
      <c r="C1549" t="s">
        <v>3314</v>
      </c>
      <c r="D1549" t="s">
        <v>7084</v>
      </c>
      <c r="E1549" t="s">
        <v>12080</v>
      </c>
      <c r="F1549" t="s">
        <v>15532</v>
      </c>
    </row>
    <row r="1550" spans="1:6" x14ac:dyDescent="0.25">
      <c r="A1550" t="s">
        <v>119</v>
      </c>
      <c r="B1550" t="s">
        <v>1923</v>
      </c>
      <c r="C1550" t="s">
        <v>3315</v>
      </c>
      <c r="D1550" t="s">
        <v>7085</v>
      </c>
      <c r="E1550" t="s">
        <v>12081</v>
      </c>
      <c r="F1550" t="s">
        <v>15532</v>
      </c>
    </row>
    <row r="1551" spans="1:6" x14ac:dyDescent="0.25">
      <c r="A1551" t="s">
        <v>959</v>
      </c>
      <c r="B1551" t="s">
        <v>1928</v>
      </c>
      <c r="C1551" t="s">
        <v>3316</v>
      </c>
      <c r="D1551" t="s">
        <v>7086</v>
      </c>
      <c r="E1551" t="s">
        <v>12082</v>
      </c>
      <c r="F1551" t="s">
        <v>15537</v>
      </c>
    </row>
    <row r="1552" spans="1:6" x14ac:dyDescent="0.25">
      <c r="A1552" t="s">
        <v>281</v>
      </c>
      <c r="B1552" t="s">
        <v>1923</v>
      </c>
      <c r="C1552" t="s">
        <v>3317</v>
      </c>
      <c r="D1552" t="s">
        <v>7087</v>
      </c>
      <c r="E1552" t="s">
        <v>12083</v>
      </c>
      <c r="F1552" t="s">
        <v>15532</v>
      </c>
    </row>
    <row r="1553" spans="1:6" x14ac:dyDescent="0.25">
      <c r="A1553" t="s">
        <v>1124</v>
      </c>
      <c r="B1553" t="s">
        <v>1927</v>
      </c>
      <c r="C1553" t="s">
        <v>3318</v>
      </c>
      <c r="D1553" t="s">
        <v>7088</v>
      </c>
      <c r="E1553" t="s">
        <v>12084</v>
      </c>
      <c r="F1553" t="s">
        <v>15536</v>
      </c>
    </row>
    <row r="1554" spans="1:6" x14ac:dyDescent="0.25">
      <c r="A1554" t="s">
        <v>1125</v>
      </c>
      <c r="B1554" t="s">
        <v>1927</v>
      </c>
      <c r="C1554" t="s">
        <v>3319</v>
      </c>
      <c r="D1554" t="s">
        <v>7089</v>
      </c>
      <c r="E1554" t="s">
        <v>12085</v>
      </c>
      <c r="F1554" t="s">
        <v>15536</v>
      </c>
    </row>
    <row r="1555" spans="1:6" x14ac:dyDescent="0.25">
      <c r="A1555" t="s">
        <v>1126</v>
      </c>
      <c r="B1555" t="s">
        <v>1928</v>
      </c>
      <c r="C1555" t="s">
        <v>3320</v>
      </c>
      <c r="D1555" t="s">
        <v>7090</v>
      </c>
      <c r="E1555" t="s">
        <v>12086</v>
      </c>
      <c r="F1555" t="s">
        <v>15537</v>
      </c>
    </row>
    <row r="1556" spans="1:6" x14ac:dyDescent="0.25">
      <c r="A1556" t="s">
        <v>1127</v>
      </c>
      <c r="B1556" t="s">
        <v>1929</v>
      </c>
      <c r="C1556" t="s">
        <v>3304</v>
      </c>
      <c r="D1556" t="s">
        <v>7091</v>
      </c>
      <c r="E1556" t="s">
        <v>12087</v>
      </c>
      <c r="F1556" t="s">
        <v>15532</v>
      </c>
    </row>
    <row r="1557" spans="1:6" x14ac:dyDescent="0.25">
      <c r="A1557" t="s">
        <v>1128</v>
      </c>
      <c r="B1557" t="s">
        <v>1929</v>
      </c>
      <c r="C1557" t="s">
        <v>3321</v>
      </c>
      <c r="D1557" t="s">
        <v>7092</v>
      </c>
      <c r="E1557" t="s">
        <v>12088</v>
      </c>
      <c r="F1557" t="s">
        <v>15532</v>
      </c>
    </row>
    <row r="1558" spans="1:6" x14ac:dyDescent="0.25">
      <c r="A1558" t="s">
        <v>813</v>
      </c>
      <c r="B1558" t="s">
        <v>1928</v>
      </c>
      <c r="C1558" t="s">
        <v>3322</v>
      </c>
      <c r="D1558" t="s">
        <v>7093</v>
      </c>
      <c r="E1558" t="s">
        <v>12089</v>
      </c>
      <c r="F1558" t="s">
        <v>15537</v>
      </c>
    </row>
    <row r="1559" spans="1:6" x14ac:dyDescent="0.25">
      <c r="A1559" t="s">
        <v>439</v>
      </c>
      <c r="B1559" t="s">
        <v>1926</v>
      </c>
      <c r="C1559" t="s">
        <v>3323</v>
      </c>
      <c r="D1559" t="s">
        <v>7094</v>
      </c>
      <c r="E1559" t="s">
        <v>12090</v>
      </c>
      <c r="F1559" t="s">
        <v>15535</v>
      </c>
    </row>
    <row r="1560" spans="1:6" x14ac:dyDescent="0.25">
      <c r="A1560" t="s">
        <v>179</v>
      </c>
      <c r="B1560" t="s">
        <v>1926</v>
      </c>
      <c r="C1560" t="s">
        <v>3324</v>
      </c>
      <c r="D1560" t="s">
        <v>7095</v>
      </c>
      <c r="E1560" t="s">
        <v>12091</v>
      </c>
      <c r="F1560" t="s">
        <v>15535</v>
      </c>
    </row>
    <row r="1561" spans="1:6" x14ac:dyDescent="0.25">
      <c r="A1561" t="s">
        <v>870</v>
      </c>
      <c r="B1561" t="s">
        <v>1930</v>
      </c>
      <c r="C1561" t="s">
        <v>3325</v>
      </c>
      <c r="D1561" t="s">
        <v>7096</v>
      </c>
      <c r="E1561" t="s">
        <v>12092</v>
      </c>
      <c r="F1561" t="s">
        <v>15538</v>
      </c>
    </row>
    <row r="1562" spans="1:6" x14ac:dyDescent="0.25">
      <c r="A1562" t="s">
        <v>1129</v>
      </c>
      <c r="B1562" t="s">
        <v>1923</v>
      </c>
      <c r="C1562" t="s">
        <v>3326</v>
      </c>
      <c r="D1562" t="s">
        <v>7097</v>
      </c>
      <c r="E1562" t="s">
        <v>12093</v>
      </c>
      <c r="F1562" t="s">
        <v>15532</v>
      </c>
    </row>
    <row r="1563" spans="1:6" x14ac:dyDescent="0.25">
      <c r="A1563" t="s">
        <v>651</v>
      </c>
      <c r="B1563" t="s">
        <v>1927</v>
      </c>
      <c r="C1563" t="s">
        <v>3235</v>
      </c>
      <c r="D1563" t="s">
        <v>7098</v>
      </c>
      <c r="E1563" t="s">
        <v>12094</v>
      </c>
      <c r="F1563" t="s">
        <v>15536</v>
      </c>
    </row>
    <row r="1564" spans="1:6" x14ac:dyDescent="0.25">
      <c r="A1564" t="s">
        <v>1130</v>
      </c>
      <c r="B1564" t="s">
        <v>1924</v>
      </c>
      <c r="C1564" t="s">
        <v>3283</v>
      </c>
      <c r="D1564" t="s">
        <v>7099</v>
      </c>
      <c r="E1564" t="s">
        <v>12095</v>
      </c>
      <c r="F1564" t="s">
        <v>15533</v>
      </c>
    </row>
    <row r="1565" spans="1:6" x14ac:dyDescent="0.25">
      <c r="A1565" t="s">
        <v>322</v>
      </c>
      <c r="B1565" t="s">
        <v>1923</v>
      </c>
      <c r="C1565" t="s">
        <v>3327</v>
      </c>
      <c r="D1565" t="s">
        <v>7100</v>
      </c>
      <c r="E1565" t="s">
        <v>12096</v>
      </c>
      <c r="F1565" t="s">
        <v>15532</v>
      </c>
    </row>
    <row r="1566" spans="1:6" x14ac:dyDescent="0.25">
      <c r="A1566" t="s">
        <v>168</v>
      </c>
      <c r="B1566" t="s">
        <v>1927</v>
      </c>
      <c r="C1566" t="s">
        <v>2421</v>
      </c>
      <c r="D1566" t="s">
        <v>7101</v>
      </c>
      <c r="E1566" t="s">
        <v>12097</v>
      </c>
      <c r="F1566" t="s">
        <v>15536</v>
      </c>
    </row>
    <row r="1567" spans="1:6" x14ac:dyDescent="0.25">
      <c r="A1567" t="s">
        <v>1131</v>
      </c>
      <c r="B1567" t="s">
        <v>1924</v>
      </c>
      <c r="C1567" t="s">
        <v>2679</v>
      </c>
      <c r="D1567" t="s">
        <v>7102</v>
      </c>
      <c r="E1567" t="s">
        <v>12098</v>
      </c>
      <c r="F1567" t="s">
        <v>15533</v>
      </c>
    </row>
    <row r="1568" spans="1:6" x14ac:dyDescent="0.25">
      <c r="A1568" t="s">
        <v>1132</v>
      </c>
      <c r="B1568" t="s">
        <v>1924</v>
      </c>
      <c r="C1568" t="s">
        <v>3328</v>
      </c>
      <c r="D1568" t="s">
        <v>7103</v>
      </c>
      <c r="E1568" t="s">
        <v>12099</v>
      </c>
      <c r="F1568" t="s">
        <v>15533</v>
      </c>
    </row>
    <row r="1569" spans="1:6" x14ac:dyDescent="0.25">
      <c r="A1569" t="s">
        <v>1047</v>
      </c>
      <c r="B1569" t="s">
        <v>1927</v>
      </c>
      <c r="C1569" t="s">
        <v>3329</v>
      </c>
      <c r="D1569" t="s">
        <v>7104</v>
      </c>
      <c r="E1569" t="s">
        <v>12100</v>
      </c>
      <c r="F1569" t="s">
        <v>15536</v>
      </c>
    </row>
    <row r="1570" spans="1:6" x14ac:dyDescent="0.25">
      <c r="A1570" t="s">
        <v>1133</v>
      </c>
      <c r="B1570" t="s">
        <v>1925</v>
      </c>
      <c r="C1570" t="s">
        <v>3330</v>
      </c>
      <c r="D1570" t="s">
        <v>7105</v>
      </c>
      <c r="E1570" t="s">
        <v>12101</v>
      </c>
      <c r="F1570" t="s">
        <v>15534</v>
      </c>
    </row>
    <row r="1571" spans="1:6" x14ac:dyDescent="0.25">
      <c r="A1571" t="s">
        <v>716</v>
      </c>
      <c r="B1571" t="s">
        <v>1925</v>
      </c>
      <c r="C1571" t="s">
        <v>3331</v>
      </c>
      <c r="D1571" t="s">
        <v>7106</v>
      </c>
      <c r="E1571" t="s">
        <v>12102</v>
      </c>
      <c r="F1571" t="s">
        <v>15534</v>
      </c>
    </row>
    <row r="1572" spans="1:6" x14ac:dyDescent="0.25">
      <c r="A1572" t="s">
        <v>1134</v>
      </c>
      <c r="B1572" t="s">
        <v>1925</v>
      </c>
      <c r="C1572" t="s">
        <v>3332</v>
      </c>
      <c r="D1572" t="s">
        <v>7107</v>
      </c>
      <c r="E1572" t="s">
        <v>12103</v>
      </c>
      <c r="F1572" t="s">
        <v>15534</v>
      </c>
    </row>
    <row r="1573" spans="1:6" x14ac:dyDescent="0.25">
      <c r="A1573" t="s">
        <v>1135</v>
      </c>
      <c r="B1573" t="s">
        <v>1928</v>
      </c>
      <c r="C1573" t="s">
        <v>3333</v>
      </c>
      <c r="D1573" t="s">
        <v>7108</v>
      </c>
      <c r="E1573" t="s">
        <v>12104</v>
      </c>
      <c r="F1573" t="s">
        <v>15537</v>
      </c>
    </row>
    <row r="1574" spans="1:6" x14ac:dyDescent="0.25">
      <c r="A1574" t="s">
        <v>221</v>
      </c>
      <c r="B1574" t="s">
        <v>1930</v>
      </c>
      <c r="C1574" t="s">
        <v>2401</v>
      </c>
      <c r="D1574" t="s">
        <v>7109</v>
      </c>
      <c r="E1574" t="s">
        <v>12105</v>
      </c>
      <c r="F1574" t="s">
        <v>15538</v>
      </c>
    </row>
    <row r="1575" spans="1:6" x14ac:dyDescent="0.25">
      <c r="A1575" t="s">
        <v>1136</v>
      </c>
      <c r="B1575" t="s">
        <v>1927</v>
      </c>
      <c r="C1575" t="s">
        <v>3334</v>
      </c>
      <c r="D1575" t="s">
        <v>7110</v>
      </c>
      <c r="E1575" t="s">
        <v>12106</v>
      </c>
      <c r="F1575" t="s">
        <v>15536</v>
      </c>
    </row>
    <row r="1576" spans="1:6" x14ac:dyDescent="0.25">
      <c r="A1576" t="s">
        <v>195</v>
      </c>
      <c r="B1576" t="s">
        <v>1926</v>
      </c>
      <c r="C1576" t="s">
        <v>3335</v>
      </c>
      <c r="D1576" t="s">
        <v>7111</v>
      </c>
      <c r="E1576" t="s">
        <v>12107</v>
      </c>
      <c r="F1576" t="s">
        <v>15535</v>
      </c>
    </row>
    <row r="1577" spans="1:6" x14ac:dyDescent="0.25">
      <c r="A1577" t="s">
        <v>528</v>
      </c>
      <c r="B1577" t="s">
        <v>1926</v>
      </c>
      <c r="C1577" t="s">
        <v>3336</v>
      </c>
      <c r="D1577" t="s">
        <v>7112</v>
      </c>
      <c r="E1577" t="s">
        <v>12108</v>
      </c>
      <c r="F1577" t="s">
        <v>15535</v>
      </c>
    </row>
    <row r="1578" spans="1:6" x14ac:dyDescent="0.25">
      <c r="A1578" t="s">
        <v>1137</v>
      </c>
      <c r="B1578" t="s">
        <v>1928</v>
      </c>
      <c r="C1578" t="s">
        <v>3337</v>
      </c>
      <c r="D1578" t="s">
        <v>7113</v>
      </c>
      <c r="E1578" t="s">
        <v>12109</v>
      </c>
      <c r="F1578" t="s">
        <v>15537</v>
      </c>
    </row>
    <row r="1579" spans="1:6" x14ac:dyDescent="0.25">
      <c r="A1579" t="s">
        <v>1138</v>
      </c>
      <c r="B1579" t="s">
        <v>1923</v>
      </c>
      <c r="C1579" t="s">
        <v>2280</v>
      </c>
      <c r="D1579" t="s">
        <v>7114</v>
      </c>
      <c r="E1579" t="s">
        <v>12110</v>
      </c>
      <c r="F1579" t="s">
        <v>15532</v>
      </c>
    </row>
    <row r="1580" spans="1:6" x14ac:dyDescent="0.25">
      <c r="A1580" t="s">
        <v>660</v>
      </c>
      <c r="B1580" t="s">
        <v>1929</v>
      </c>
      <c r="C1580" t="s">
        <v>3338</v>
      </c>
      <c r="D1580" t="s">
        <v>7115</v>
      </c>
      <c r="E1580" t="s">
        <v>12111</v>
      </c>
      <c r="F1580" t="s">
        <v>15532</v>
      </c>
    </row>
    <row r="1581" spans="1:6" x14ac:dyDescent="0.25">
      <c r="A1581" t="s">
        <v>1139</v>
      </c>
      <c r="B1581" t="s">
        <v>1929</v>
      </c>
      <c r="C1581" t="s">
        <v>2749</v>
      </c>
      <c r="D1581" t="s">
        <v>7116</v>
      </c>
      <c r="E1581" t="s">
        <v>12112</v>
      </c>
      <c r="F1581" t="s">
        <v>15532</v>
      </c>
    </row>
    <row r="1582" spans="1:6" x14ac:dyDescent="0.25">
      <c r="A1582" t="s">
        <v>1140</v>
      </c>
      <c r="B1582" t="s">
        <v>1923</v>
      </c>
      <c r="C1582" t="s">
        <v>3339</v>
      </c>
      <c r="D1582" t="s">
        <v>7117</v>
      </c>
      <c r="E1582" t="s">
        <v>12113</v>
      </c>
      <c r="F1582" t="s">
        <v>15532</v>
      </c>
    </row>
    <row r="1583" spans="1:6" x14ac:dyDescent="0.25">
      <c r="A1583" t="s">
        <v>389</v>
      </c>
      <c r="B1583" t="s">
        <v>1927</v>
      </c>
      <c r="C1583" t="s">
        <v>3340</v>
      </c>
      <c r="D1583" t="s">
        <v>7118</v>
      </c>
      <c r="E1583" t="s">
        <v>12114</v>
      </c>
      <c r="F1583" t="s">
        <v>15536</v>
      </c>
    </row>
    <row r="1584" spans="1:6" x14ac:dyDescent="0.25">
      <c r="A1584" t="s">
        <v>427</v>
      </c>
      <c r="B1584" t="s">
        <v>1925</v>
      </c>
      <c r="C1584" t="s">
        <v>3341</v>
      </c>
      <c r="D1584" t="s">
        <v>7119</v>
      </c>
      <c r="E1584" t="s">
        <v>12115</v>
      </c>
      <c r="F1584" t="s">
        <v>15534</v>
      </c>
    </row>
    <row r="1585" spans="1:6" x14ac:dyDescent="0.25">
      <c r="A1585" t="s">
        <v>542</v>
      </c>
      <c r="B1585" t="s">
        <v>1929</v>
      </c>
      <c r="C1585" t="s">
        <v>3342</v>
      </c>
      <c r="D1585" t="s">
        <v>7120</v>
      </c>
      <c r="E1585" t="s">
        <v>12116</v>
      </c>
      <c r="F1585" t="s">
        <v>15532</v>
      </c>
    </row>
    <row r="1586" spans="1:6" x14ac:dyDescent="0.25">
      <c r="A1586" t="s">
        <v>458</v>
      </c>
      <c r="B1586" t="s">
        <v>1928</v>
      </c>
      <c r="C1586" t="s">
        <v>3343</v>
      </c>
      <c r="D1586" t="s">
        <v>7121</v>
      </c>
      <c r="E1586" t="s">
        <v>12117</v>
      </c>
      <c r="F1586" t="s">
        <v>15537</v>
      </c>
    </row>
    <row r="1587" spans="1:6" x14ac:dyDescent="0.25">
      <c r="A1587" t="s">
        <v>129</v>
      </c>
      <c r="B1587" t="s">
        <v>1930</v>
      </c>
      <c r="C1587" t="s">
        <v>3309</v>
      </c>
      <c r="D1587" t="s">
        <v>7122</v>
      </c>
      <c r="E1587" t="s">
        <v>12118</v>
      </c>
      <c r="F1587" t="s">
        <v>15538</v>
      </c>
    </row>
    <row r="1588" spans="1:6" x14ac:dyDescent="0.25">
      <c r="A1588" t="s">
        <v>268</v>
      </c>
      <c r="B1588" t="s">
        <v>1923</v>
      </c>
      <c r="C1588" t="s">
        <v>3344</v>
      </c>
      <c r="D1588" t="s">
        <v>7123</v>
      </c>
      <c r="E1588" t="s">
        <v>12119</v>
      </c>
      <c r="F1588" t="s">
        <v>15532</v>
      </c>
    </row>
    <row r="1589" spans="1:6" x14ac:dyDescent="0.25">
      <c r="A1589" t="s">
        <v>1034</v>
      </c>
      <c r="B1589" t="s">
        <v>1923</v>
      </c>
      <c r="C1589" t="s">
        <v>3345</v>
      </c>
      <c r="D1589" t="s">
        <v>7124</v>
      </c>
      <c r="E1589" t="s">
        <v>12120</v>
      </c>
      <c r="F1589" t="s">
        <v>15532</v>
      </c>
    </row>
    <row r="1590" spans="1:6" x14ac:dyDescent="0.25">
      <c r="A1590" t="s">
        <v>16</v>
      </c>
      <c r="B1590" t="s">
        <v>1926</v>
      </c>
      <c r="C1590" t="s">
        <v>2299</v>
      </c>
      <c r="D1590" t="s">
        <v>7125</v>
      </c>
      <c r="E1590" t="s">
        <v>12121</v>
      </c>
      <c r="F1590" t="s">
        <v>15535</v>
      </c>
    </row>
    <row r="1591" spans="1:6" x14ac:dyDescent="0.25">
      <c r="A1591" t="s">
        <v>935</v>
      </c>
      <c r="B1591" t="s">
        <v>1929</v>
      </c>
      <c r="C1591" t="s">
        <v>3346</v>
      </c>
      <c r="D1591" t="s">
        <v>7126</v>
      </c>
      <c r="E1591" t="s">
        <v>12122</v>
      </c>
      <c r="F1591" t="s">
        <v>15532</v>
      </c>
    </row>
    <row r="1592" spans="1:6" x14ac:dyDescent="0.25">
      <c r="A1592" t="s">
        <v>1141</v>
      </c>
      <c r="B1592" t="s">
        <v>1928</v>
      </c>
      <c r="C1592" t="s">
        <v>3347</v>
      </c>
      <c r="D1592" t="s">
        <v>7127</v>
      </c>
      <c r="E1592" t="s">
        <v>12123</v>
      </c>
      <c r="F1592" t="s">
        <v>15537</v>
      </c>
    </row>
    <row r="1593" spans="1:6" x14ac:dyDescent="0.25">
      <c r="A1593" t="s">
        <v>1142</v>
      </c>
      <c r="B1593" t="s">
        <v>1924</v>
      </c>
      <c r="C1593" t="s">
        <v>3024</v>
      </c>
      <c r="D1593" t="s">
        <v>7128</v>
      </c>
      <c r="E1593" t="s">
        <v>12124</v>
      </c>
      <c r="F1593" t="s">
        <v>15533</v>
      </c>
    </row>
    <row r="1594" spans="1:6" x14ac:dyDescent="0.25">
      <c r="A1594" t="s">
        <v>1143</v>
      </c>
      <c r="B1594" t="s">
        <v>1927</v>
      </c>
      <c r="C1594" t="s">
        <v>3348</v>
      </c>
      <c r="D1594" t="s">
        <v>7129</v>
      </c>
      <c r="E1594" t="s">
        <v>12125</v>
      </c>
      <c r="F1594" t="s">
        <v>15536</v>
      </c>
    </row>
    <row r="1595" spans="1:6" x14ac:dyDescent="0.25">
      <c r="A1595" t="s">
        <v>1144</v>
      </c>
      <c r="B1595" t="s">
        <v>1927</v>
      </c>
      <c r="C1595" t="s">
        <v>3349</v>
      </c>
      <c r="D1595" t="s">
        <v>7130</v>
      </c>
      <c r="E1595" t="s">
        <v>12126</v>
      </c>
      <c r="F1595" t="s">
        <v>15536</v>
      </c>
    </row>
    <row r="1596" spans="1:6" x14ac:dyDescent="0.25">
      <c r="A1596" t="s">
        <v>1145</v>
      </c>
      <c r="B1596" t="s">
        <v>1925</v>
      </c>
      <c r="C1596" t="s">
        <v>3350</v>
      </c>
      <c r="D1596" t="s">
        <v>7131</v>
      </c>
      <c r="E1596" t="s">
        <v>12127</v>
      </c>
      <c r="F1596" t="s">
        <v>15534</v>
      </c>
    </row>
    <row r="1597" spans="1:6" x14ac:dyDescent="0.25">
      <c r="A1597" t="s">
        <v>1049</v>
      </c>
      <c r="B1597" t="s">
        <v>1925</v>
      </c>
      <c r="C1597" t="s">
        <v>3351</v>
      </c>
      <c r="D1597" t="s">
        <v>7132</v>
      </c>
      <c r="E1597" t="s">
        <v>12128</v>
      </c>
      <c r="F1597" t="s">
        <v>15534</v>
      </c>
    </row>
    <row r="1598" spans="1:6" x14ac:dyDescent="0.25">
      <c r="A1598" t="s">
        <v>503</v>
      </c>
      <c r="B1598" t="s">
        <v>1930</v>
      </c>
      <c r="C1598" t="s">
        <v>3352</v>
      </c>
      <c r="D1598" t="s">
        <v>7133</v>
      </c>
      <c r="E1598" t="s">
        <v>12129</v>
      </c>
      <c r="F1598" t="s">
        <v>15538</v>
      </c>
    </row>
    <row r="1599" spans="1:6" x14ac:dyDescent="0.25">
      <c r="A1599" t="s">
        <v>1146</v>
      </c>
      <c r="B1599" t="s">
        <v>1930</v>
      </c>
      <c r="C1599" t="s">
        <v>3353</v>
      </c>
      <c r="D1599" t="s">
        <v>7134</v>
      </c>
      <c r="E1599" t="s">
        <v>12130</v>
      </c>
      <c r="F1599" t="s">
        <v>15538</v>
      </c>
    </row>
    <row r="1600" spans="1:6" x14ac:dyDescent="0.25">
      <c r="A1600" t="s">
        <v>1147</v>
      </c>
      <c r="B1600" t="s">
        <v>1930</v>
      </c>
      <c r="C1600" t="s">
        <v>3354</v>
      </c>
      <c r="D1600" t="s">
        <v>7135</v>
      </c>
      <c r="E1600" t="s">
        <v>12131</v>
      </c>
      <c r="F1600" t="s">
        <v>15538</v>
      </c>
    </row>
    <row r="1601" spans="1:6" x14ac:dyDescent="0.25">
      <c r="A1601" t="s">
        <v>1148</v>
      </c>
      <c r="B1601" t="s">
        <v>1927</v>
      </c>
      <c r="C1601" t="s">
        <v>3355</v>
      </c>
      <c r="D1601" t="s">
        <v>7136</v>
      </c>
      <c r="E1601" t="s">
        <v>12132</v>
      </c>
      <c r="F1601" t="s">
        <v>15536</v>
      </c>
    </row>
    <row r="1602" spans="1:6" x14ac:dyDescent="0.25">
      <c r="A1602" t="s">
        <v>1149</v>
      </c>
      <c r="B1602" t="s">
        <v>1927</v>
      </c>
      <c r="C1602" t="s">
        <v>3356</v>
      </c>
      <c r="D1602" t="s">
        <v>7137</v>
      </c>
      <c r="E1602" t="s">
        <v>12133</v>
      </c>
      <c r="F1602" t="s">
        <v>15536</v>
      </c>
    </row>
    <row r="1603" spans="1:6" x14ac:dyDescent="0.25">
      <c r="A1603" t="s">
        <v>1150</v>
      </c>
      <c r="B1603" t="s">
        <v>1923</v>
      </c>
      <c r="C1603" t="s">
        <v>3357</v>
      </c>
      <c r="D1603" t="s">
        <v>7138</v>
      </c>
      <c r="E1603" t="s">
        <v>12134</v>
      </c>
      <c r="F1603" t="s">
        <v>15532</v>
      </c>
    </row>
    <row r="1604" spans="1:6" x14ac:dyDescent="0.25">
      <c r="A1604" t="s">
        <v>1064</v>
      </c>
      <c r="B1604" t="s">
        <v>1923</v>
      </c>
      <c r="C1604" t="s">
        <v>3358</v>
      </c>
      <c r="D1604" t="s">
        <v>7139</v>
      </c>
      <c r="E1604" t="s">
        <v>12135</v>
      </c>
      <c r="F1604" t="s">
        <v>15532</v>
      </c>
    </row>
    <row r="1605" spans="1:6" x14ac:dyDescent="0.25">
      <c r="A1605" t="s">
        <v>487</v>
      </c>
      <c r="B1605" t="s">
        <v>1927</v>
      </c>
      <c r="C1605" t="s">
        <v>3359</v>
      </c>
      <c r="D1605" t="s">
        <v>7140</v>
      </c>
      <c r="E1605" t="s">
        <v>12136</v>
      </c>
      <c r="F1605" t="s">
        <v>15536</v>
      </c>
    </row>
    <row r="1606" spans="1:6" x14ac:dyDescent="0.25">
      <c r="A1606" t="s">
        <v>194</v>
      </c>
      <c r="B1606" t="s">
        <v>1924</v>
      </c>
      <c r="C1606" t="s">
        <v>3360</v>
      </c>
      <c r="D1606" t="s">
        <v>7141</v>
      </c>
      <c r="E1606" t="s">
        <v>12137</v>
      </c>
      <c r="F1606" t="s">
        <v>15533</v>
      </c>
    </row>
    <row r="1607" spans="1:6" x14ac:dyDescent="0.25">
      <c r="A1607" t="s">
        <v>1124</v>
      </c>
      <c r="B1607" t="s">
        <v>1925</v>
      </c>
      <c r="C1607" t="s">
        <v>3361</v>
      </c>
      <c r="D1607" t="s">
        <v>7142</v>
      </c>
      <c r="E1607" t="s">
        <v>12138</v>
      </c>
      <c r="F1607" t="s">
        <v>15534</v>
      </c>
    </row>
    <row r="1608" spans="1:6" x14ac:dyDescent="0.25">
      <c r="A1608" t="s">
        <v>1151</v>
      </c>
      <c r="B1608" t="s">
        <v>1925</v>
      </c>
      <c r="C1608" t="s">
        <v>3362</v>
      </c>
      <c r="D1608" t="s">
        <v>7143</v>
      </c>
      <c r="E1608" t="s">
        <v>12139</v>
      </c>
      <c r="F1608" t="s">
        <v>15534</v>
      </c>
    </row>
    <row r="1609" spans="1:6" x14ac:dyDescent="0.25">
      <c r="A1609" t="s">
        <v>1152</v>
      </c>
      <c r="B1609" t="s">
        <v>1930</v>
      </c>
      <c r="C1609" t="s">
        <v>3363</v>
      </c>
      <c r="D1609" t="s">
        <v>7144</v>
      </c>
      <c r="E1609" t="s">
        <v>12140</v>
      </c>
      <c r="F1609" t="s">
        <v>15538</v>
      </c>
    </row>
    <row r="1610" spans="1:6" x14ac:dyDescent="0.25">
      <c r="A1610" t="s">
        <v>1153</v>
      </c>
      <c r="B1610" t="s">
        <v>1925</v>
      </c>
      <c r="C1610" t="s">
        <v>3240</v>
      </c>
      <c r="D1610" t="s">
        <v>7145</v>
      </c>
      <c r="E1610" t="s">
        <v>12141</v>
      </c>
      <c r="F1610" t="s">
        <v>15534</v>
      </c>
    </row>
    <row r="1611" spans="1:6" x14ac:dyDescent="0.25">
      <c r="A1611" t="s">
        <v>1154</v>
      </c>
      <c r="B1611" t="s">
        <v>1924</v>
      </c>
      <c r="C1611" t="s">
        <v>3364</v>
      </c>
      <c r="D1611" t="s">
        <v>7146</v>
      </c>
      <c r="E1611" t="s">
        <v>12142</v>
      </c>
      <c r="F1611" t="s">
        <v>15533</v>
      </c>
    </row>
    <row r="1612" spans="1:6" x14ac:dyDescent="0.25">
      <c r="A1612" t="s">
        <v>808</v>
      </c>
      <c r="B1612" t="s">
        <v>1930</v>
      </c>
      <c r="C1612" t="s">
        <v>3365</v>
      </c>
      <c r="D1612" t="s">
        <v>7147</v>
      </c>
      <c r="E1612" t="s">
        <v>12143</v>
      </c>
      <c r="F1612" t="s">
        <v>15538</v>
      </c>
    </row>
    <row r="1613" spans="1:6" x14ac:dyDescent="0.25">
      <c r="A1613" t="s">
        <v>1155</v>
      </c>
      <c r="B1613" t="s">
        <v>1923</v>
      </c>
      <c r="C1613" t="s">
        <v>3366</v>
      </c>
      <c r="D1613" t="s">
        <v>7148</v>
      </c>
      <c r="E1613" t="s">
        <v>12144</v>
      </c>
      <c r="F1613" t="s">
        <v>15532</v>
      </c>
    </row>
    <row r="1614" spans="1:6" x14ac:dyDescent="0.25">
      <c r="A1614" t="s">
        <v>1156</v>
      </c>
      <c r="B1614" t="s">
        <v>1926</v>
      </c>
      <c r="C1614" t="s">
        <v>1957</v>
      </c>
      <c r="D1614" t="s">
        <v>7149</v>
      </c>
      <c r="E1614" t="s">
        <v>12145</v>
      </c>
      <c r="F1614" t="s">
        <v>15535</v>
      </c>
    </row>
    <row r="1615" spans="1:6" x14ac:dyDescent="0.25">
      <c r="A1615" t="s">
        <v>1157</v>
      </c>
      <c r="B1615" t="s">
        <v>1926</v>
      </c>
      <c r="C1615" t="s">
        <v>3367</v>
      </c>
      <c r="D1615" t="s">
        <v>7150</v>
      </c>
      <c r="E1615" t="s">
        <v>12146</v>
      </c>
      <c r="F1615" t="s">
        <v>15535</v>
      </c>
    </row>
    <row r="1616" spans="1:6" x14ac:dyDescent="0.25">
      <c r="A1616" t="s">
        <v>909</v>
      </c>
      <c r="B1616" t="s">
        <v>1925</v>
      </c>
      <c r="C1616" t="s">
        <v>3368</v>
      </c>
      <c r="D1616" t="s">
        <v>7151</v>
      </c>
      <c r="E1616" t="s">
        <v>12147</v>
      </c>
      <c r="F1616" t="s">
        <v>15534</v>
      </c>
    </row>
    <row r="1617" spans="1:6" x14ac:dyDescent="0.25">
      <c r="A1617" t="s">
        <v>84</v>
      </c>
      <c r="B1617" t="s">
        <v>1923</v>
      </c>
      <c r="C1617" t="s">
        <v>3369</v>
      </c>
      <c r="D1617" t="s">
        <v>7152</v>
      </c>
      <c r="E1617" t="s">
        <v>12148</v>
      </c>
      <c r="F1617" t="s">
        <v>15532</v>
      </c>
    </row>
    <row r="1618" spans="1:6" x14ac:dyDescent="0.25">
      <c r="A1618" t="s">
        <v>1158</v>
      </c>
      <c r="B1618" t="s">
        <v>1925</v>
      </c>
      <c r="C1618" t="s">
        <v>3370</v>
      </c>
      <c r="D1618" t="s">
        <v>7153</v>
      </c>
      <c r="E1618" t="s">
        <v>12149</v>
      </c>
      <c r="F1618" t="s">
        <v>15534</v>
      </c>
    </row>
    <row r="1619" spans="1:6" x14ac:dyDescent="0.25">
      <c r="A1619" t="s">
        <v>1159</v>
      </c>
      <c r="B1619" t="s">
        <v>1927</v>
      </c>
      <c r="C1619" t="s">
        <v>3371</v>
      </c>
      <c r="D1619" t="s">
        <v>7154</v>
      </c>
      <c r="E1619" t="s">
        <v>12150</v>
      </c>
      <c r="F1619" t="s">
        <v>15536</v>
      </c>
    </row>
    <row r="1620" spans="1:6" x14ac:dyDescent="0.25">
      <c r="A1620" t="s">
        <v>1160</v>
      </c>
      <c r="B1620" t="s">
        <v>1928</v>
      </c>
      <c r="C1620" t="s">
        <v>3372</v>
      </c>
      <c r="D1620" t="s">
        <v>7155</v>
      </c>
      <c r="E1620" t="s">
        <v>12151</v>
      </c>
      <c r="F1620" t="s">
        <v>15537</v>
      </c>
    </row>
    <row r="1621" spans="1:6" x14ac:dyDescent="0.25">
      <c r="A1621" t="s">
        <v>208</v>
      </c>
      <c r="B1621" t="s">
        <v>1924</v>
      </c>
      <c r="C1621" t="s">
        <v>3373</v>
      </c>
      <c r="D1621" t="s">
        <v>7156</v>
      </c>
      <c r="E1621" t="s">
        <v>12152</v>
      </c>
      <c r="F1621" t="s">
        <v>15533</v>
      </c>
    </row>
    <row r="1622" spans="1:6" x14ac:dyDescent="0.25">
      <c r="A1622" t="s">
        <v>621</v>
      </c>
      <c r="B1622" t="s">
        <v>1924</v>
      </c>
      <c r="C1622" t="s">
        <v>3374</v>
      </c>
      <c r="D1622" t="s">
        <v>7157</v>
      </c>
      <c r="E1622" t="s">
        <v>12153</v>
      </c>
      <c r="F1622" t="s">
        <v>15533</v>
      </c>
    </row>
    <row r="1623" spans="1:6" x14ac:dyDescent="0.25">
      <c r="A1623" t="s">
        <v>420</v>
      </c>
      <c r="B1623" t="s">
        <v>1923</v>
      </c>
      <c r="C1623" t="s">
        <v>3375</v>
      </c>
      <c r="D1623" t="s">
        <v>7158</v>
      </c>
      <c r="E1623" t="s">
        <v>12154</v>
      </c>
      <c r="F1623" t="s">
        <v>15532</v>
      </c>
    </row>
    <row r="1624" spans="1:6" x14ac:dyDescent="0.25">
      <c r="A1624" t="s">
        <v>1161</v>
      </c>
      <c r="B1624" t="s">
        <v>1925</v>
      </c>
      <c r="C1624" t="s">
        <v>3376</v>
      </c>
      <c r="D1624" t="s">
        <v>7159</v>
      </c>
      <c r="E1624" t="s">
        <v>12155</v>
      </c>
      <c r="F1624" t="s">
        <v>15534</v>
      </c>
    </row>
    <row r="1625" spans="1:6" x14ac:dyDescent="0.25">
      <c r="A1625" t="s">
        <v>1162</v>
      </c>
      <c r="B1625" t="s">
        <v>1929</v>
      </c>
      <c r="C1625" t="s">
        <v>3377</v>
      </c>
      <c r="D1625" t="s">
        <v>7160</v>
      </c>
      <c r="E1625" t="s">
        <v>12156</v>
      </c>
      <c r="F1625" t="s">
        <v>15532</v>
      </c>
    </row>
    <row r="1626" spans="1:6" x14ac:dyDescent="0.25">
      <c r="A1626" t="s">
        <v>1163</v>
      </c>
      <c r="B1626" t="s">
        <v>1927</v>
      </c>
      <c r="C1626" t="s">
        <v>3378</v>
      </c>
      <c r="D1626" t="s">
        <v>7161</v>
      </c>
      <c r="E1626" t="s">
        <v>12157</v>
      </c>
      <c r="F1626" t="s">
        <v>15536</v>
      </c>
    </row>
    <row r="1627" spans="1:6" x14ac:dyDescent="0.25">
      <c r="A1627" t="s">
        <v>1164</v>
      </c>
      <c r="B1627" t="s">
        <v>1928</v>
      </c>
      <c r="C1627" t="s">
        <v>2641</v>
      </c>
      <c r="D1627" t="s">
        <v>7162</v>
      </c>
      <c r="E1627" t="s">
        <v>12158</v>
      </c>
      <c r="F1627" t="s">
        <v>15537</v>
      </c>
    </row>
    <row r="1628" spans="1:6" x14ac:dyDescent="0.25">
      <c r="A1628" t="s">
        <v>1165</v>
      </c>
      <c r="B1628" t="s">
        <v>1925</v>
      </c>
      <c r="C1628" t="s">
        <v>1949</v>
      </c>
      <c r="D1628" t="s">
        <v>7163</v>
      </c>
      <c r="E1628" t="s">
        <v>12159</v>
      </c>
      <c r="F1628" t="s">
        <v>15534</v>
      </c>
    </row>
    <row r="1629" spans="1:6" x14ac:dyDescent="0.25">
      <c r="A1629" t="s">
        <v>1166</v>
      </c>
      <c r="B1629" t="s">
        <v>1929</v>
      </c>
      <c r="C1629" t="s">
        <v>3379</v>
      </c>
      <c r="D1629" t="s">
        <v>7164</v>
      </c>
      <c r="E1629" t="s">
        <v>12160</v>
      </c>
      <c r="F1629" t="s">
        <v>15532</v>
      </c>
    </row>
    <row r="1630" spans="1:6" x14ac:dyDescent="0.25">
      <c r="A1630" t="s">
        <v>873</v>
      </c>
      <c r="B1630" t="s">
        <v>1927</v>
      </c>
      <c r="C1630" t="s">
        <v>2472</v>
      </c>
      <c r="D1630" t="s">
        <v>7165</v>
      </c>
      <c r="E1630" t="s">
        <v>12161</v>
      </c>
      <c r="F1630" t="s">
        <v>15536</v>
      </c>
    </row>
    <row r="1631" spans="1:6" x14ac:dyDescent="0.25">
      <c r="A1631" t="s">
        <v>168</v>
      </c>
      <c r="B1631" t="s">
        <v>1930</v>
      </c>
      <c r="C1631" t="s">
        <v>2596</v>
      </c>
      <c r="D1631" t="s">
        <v>7166</v>
      </c>
      <c r="E1631" t="s">
        <v>12162</v>
      </c>
      <c r="F1631" t="s">
        <v>15538</v>
      </c>
    </row>
    <row r="1632" spans="1:6" x14ac:dyDescent="0.25">
      <c r="A1632" t="s">
        <v>1167</v>
      </c>
      <c r="B1632" t="s">
        <v>1926</v>
      </c>
      <c r="C1632" t="s">
        <v>2306</v>
      </c>
      <c r="D1632" t="s">
        <v>7167</v>
      </c>
      <c r="E1632" t="s">
        <v>12163</v>
      </c>
      <c r="F1632" t="s">
        <v>15535</v>
      </c>
    </row>
    <row r="1633" spans="1:6" x14ac:dyDescent="0.25">
      <c r="A1633" t="s">
        <v>823</v>
      </c>
      <c r="B1633" t="s">
        <v>1923</v>
      </c>
      <c r="C1633" t="s">
        <v>3380</v>
      </c>
      <c r="D1633" t="s">
        <v>7168</v>
      </c>
      <c r="E1633" t="s">
        <v>12164</v>
      </c>
      <c r="F1633" t="s">
        <v>15532</v>
      </c>
    </row>
    <row r="1634" spans="1:6" x14ac:dyDescent="0.25">
      <c r="A1634" t="s">
        <v>1025</v>
      </c>
      <c r="B1634" t="s">
        <v>1923</v>
      </c>
      <c r="C1634" t="s">
        <v>3381</v>
      </c>
      <c r="D1634" t="s">
        <v>7169</v>
      </c>
      <c r="E1634" t="s">
        <v>12165</v>
      </c>
      <c r="F1634" t="s">
        <v>15532</v>
      </c>
    </row>
    <row r="1635" spans="1:6" x14ac:dyDescent="0.25">
      <c r="A1635" t="s">
        <v>1168</v>
      </c>
      <c r="B1635" t="s">
        <v>1930</v>
      </c>
      <c r="C1635" t="s">
        <v>3382</v>
      </c>
      <c r="D1635" t="s">
        <v>7170</v>
      </c>
      <c r="E1635" t="s">
        <v>12166</v>
      </c>
      <c r="F1635" t="s">
        <v>15538</v>
      </c>
    </row>
    <row r="1636" spans="1:6" x14ac:dyDescent="0.25">
      <c r="A1636" t="s">
        <v>552</v>
      </c>
      <c r="B1636" t="s">
        <v>1925</v>
      </c>
      <c r="C1636" t="s">
        <v>2568</v>
      </c>
      <c r="D1636" t="s">
        <v>7171</v>
      </c>
      <c r="E1636" t="s">
        <v>12167</v>
      </c>
      <c r="F1636" t="s">
        <v>15534</v>
      </c>
    </row>
    <row r="1637" spans="1:6" x14ac:dyDescent="0.25">
      <c r="A1637" t="s">
        <v>52</v>
      </c>
      <c r="B1637" t="s">
        <v>1926</v>
      </c>
      <c r="C1637" t="s">
        <v>3383</v>
      </c>
      <c r="D1637" t="s">
        <v>7172</v>
      </c>
      <c r="E1637" t="s">
        <v>12168</v>
      </c>
      <c r="F1637" t="s">
        <v>15535</v>
      </c>
    </row>
    <row r="1638" spans="1:6" x14ac:dyDescent="0.25">
      <c r="A1638" t="s">
        <v>1169</v>
      </c>
      <c r="B1638" t="s">
        <v>1924</v>
      </c>
      <c r="C1638" t="s">
        <v>3384</v>
      </c>
      <c r="D1638" t="s">
        <v>7173</v>
      </c>
      <c r="E1638" t="s">
        <v>12169</v>
      </c>
      <c r="F1638" t="s">
        <v>15533</v>
      </c>
    </row>
    <row r="1639" spans="1:6" x14ac:dyDescent="0.25">
      <c r="A1639" t="s">
        <v>1036</v>
      </c>
      <c r="B1639" t="s">
        <v>1925</v>
      </c>
      <c r="C1639" t="s">
        <v>3385</v>
      </c>
      <c r="D1639" t="s">
        <v>7174</v>
      </c>
      <c r="E1639" t="s">
        <v>12170</v>
      </c>
      <c r="F1639" t="s">
        <v>15534</v>
      </c>
    </row>
    <row r="1640" spans="1:6" x14ac:dyDescent="0.25">
      <c r="A1640" t="s">
        <v>373</v>
      </c>
      <c r="B1640" t="s">
        <v>1927</v>
      </c>
      <c r="C1640" t="s">
        <v>3386</v>
      </c>
      <c r="D1640" t="s">
        <v>7175</v>
      </c>
      <c r="E1640" t="s">
        <v>12171</v>
      </c>
      <c r="F1640" t="s">
        <v>15536</v>
      </c>
    </row>
    <row r="1641" spans="1:6" x14ac:dyDescent="0.25">
      <c r="A1641" t="s">
        <v>25</v>
      </c>
      <c r="B1641" t="s">
        <v>1930</v>
      </c>
      <c r="C1641" t="s">
        <v>3387</v>
      </c>
      <c r="D1641" t="s">
        <v>7176</v>
      </c>
      <c r="E1641" t="s">
        <v>12172</v>
      </c>
      <c r="F1641" t="s">
        <v>15538</v>
      </c>
    </row>
    <row r="1642" spans="1:6" x14ac:dyDescent="0.25">
      <c r="A1642" t="s">
        <v>1170</v>
      </c>
      <c r="B1642" t="s">
        <v>1927</v>
      </c>
      <c r="C1642" t="s">
        <v>2966</v>
      </c>
      <c r="D1642" t="s">
        <v>7177</v>
      </c>
      <c r="E1642" t="s">
        <v>12173</v>
      </c>
      <c r="F1642" t="s">
        <v>15536</v>
      </c>
    </row>
    <row r="1643" spans="1:6" x14ac:dyDescent="0.25">
      <c r="A1643" t="s">
        <v>1171</v>
      </c>
      <c r="B1643" t="s">
        <v>1928</v>
      </c>
      <c r="C1643" t="s">
        <v>3388</v>
      </c>
      <c r="D1643" t="s">
        <v>7178</v>
      </c>
      <c r="E1643" t="s">
        <v>12174</v>
      </c>
      <c r="F1643" t="s">
        <v>15537</v>
      </c>
    </row>
    <row r="1644" spans="1:6" x14ac:dyDescent="0.25">
      <c r="A1644" t="s">
        <v>443</v>
      </c>
      <c r="B1644" t="s">
        <v>1926</v>
      </c>
      <c r="C1644" t="s">
        <v>3389</v>
      </c>
      <c r="D1644" t="s">
        <v>7179</v>
      </c>
      <c r="E1644" t="s">
        <v>12175</v>
      </c>
      <c r="F1644" t="s">
        <v>15535</v>
      </c>
    </row>
    <row r="1645" spans="1:6" x14ac:dyDescent="0.25">
      <c r="A1645" t="s">
        <v>1012</v>
      </c>
      <c r="B1645" t="s">
        <v>1929</v>
      </c>
      <c r="C1645" t="s">
        <v>3390</v>
      </c>
      <c r="D1645" t="s">
        <v>7180</v>
      </c>
      <c r="E1645" t="s">
        <v>12176</v>
      </c>
      <c r="F1645" t="s">
        <v>15532</v>
      </c>
    </row>
    <row r="1646" spans="1:6" x14ac:dyDescent="0.25">
      <c r="A1646" t="s">
        <v>280</v>
      </c>
      <c r="B1646" t="s">
        <v>1925</v>
      </c>
      <c r="C1646" t="s">
        <v>3391</v>
      </c>
      <c r="D1646" t="s">
        <v>7181</v>
      </c>
      <c r="E1646" t="s">
        <v>12177</v>
      </c>
      <c r="F1646" t="s">
        <v>15534</v>
      </c>
    </row>
    <row r="1647" spans="1:6" x14ac:dyDescent="0.25">
      <c r="A1647" t="s">
        <v>246</v>
      </c>
      <c r="B1647" t="s">
        <v>1930</v>
      </c>
      <c r="C1647" t="s">
        <v>3392</v>
      </c>
      <c r="D1647" t="s">
        <v>7182</v>
      </c>
      <c r="E1647" t="s">
        <v>12178</v>
      </c>
      <c r="F1647" t="s">
        <v>15538</v>
      </c>
    </row>
    <row r="1648" spans="1:6" x14ac:dyDescent="0.25">
      <c r="A1648" t="s">
        <v>1172</v>
      </c>
      <c r="B1648" t="s">
        <v>1929</v>
      </c>
      <c r="C1648" t="s">
        <v>3393</v>
      </c>
      <c r="D1648" t="s">
        <v>7183</v>
      </c>
      <c r="E1648" t="s">
        <v>12179</v>
      </c>
      <c r="F1648" t="s">
        <v>15532</v>
      </c>
    </row>
    <row r="1649" spans="1:6" x14ac:dyDescent="0.25">
      <c r="A1649" t="s">
        <v>661</v>
      </c>
      <c r="B1649" t="s">
        <v>1925</v>
      </c>
      <c r="C1649" t="s">
        <v>3394</v>
      </c>
      <c r="D1649" t="s">
        <v>7184</v>
      </c>
      <c r="E1649" t="s">
        <v>12180</v>
      </c>
      <c r="F1649" t="s">
        <v>15534</v>
      </c>
    </row>
    <row r="1650" spans="1:6" x14ac:dyDescent="0.25">
      <c r="A1650" t="s">
        <v>1173</v>
      </c>
      <c r="B1650" t="s">
        <v>1923</v>
      </c>
      <c r="C1650" t="s">
        <v>3078</v>
      </c>
      <c r="D1650" t="s">
        <v>7185</v>
      </c>
      <c r="E1650" t="s">
        <v>12181</v>
      </c>
      <c r="F1650" t="s">
        <v>15532</v>
      </c>
    </row>
    <row r="1651" spans="1:6" x14ac:dyDescent="0.25">
      <c r="A1651" t="s">
        <v>1130</v>
      </c>
      <c r="B1651" t="s">
        <v>1924</v>
      </c>
      <c r="C1651" t="s">
        <v>3395</v>
      </c>
      <c r="D1651" t="s">
        <v>7186</v>
      </c>
      <c r="E1651" t="s">
        <v>12182</v>
      </c>
      <c r="F1651" t="s">
        <v>15533</v>
      </c>
    </row>
    <row r="1652" spans="1:6" x14ac:dyDescent="0.25">
      <c r="A1652" t="s">
        <v>96</v>
      </c>
      <c r="B1652" t="s">
        <v>1928</v>
      </c>
      <c r="C1652" t="s">
        <v>3396</v>
      </c>
      <c r="D1652" t="s">
        <v>7187</v>
      </c>
      <c r="E1652" t="s">
        <v>12183</v>
      </c>
      <c r="F1652" t="s">
        <v>15537</v>
      </c>
    </row>
    <row r="1653" spans="1:6" x14ac:dyDescent="0.25">
      <c r="A1653" t="s">
        <v>342</v>
      </c>
      <c r="B1653" t="s">
        <v>1925</v>
      </c>
      <c r="C1653" t="s">
        <v>3397</v>
      </c>
      <c r="D1653" t="s">
        <v>7188</v>
      </c>
      <c r="E1653" t="s">
        <v>12184</v>
      </c>
      <c r="F1653" t="s">
        <v>15534</v>
      </c>
    </row>
    <row r="1654" spans="1:6" x14ac:dyDescent="0.25">
      <c r="A1654" t="s">
        <v>1174</v>
      </c>
      <c r="B1654" t="s">
        <v>1930</v>
      </c>
      <c r="C1654" t="s">
        <v>3398</v>
      </c>
      <c r="D1654" t="s">
        <v>7189</v>
      </c>
      <c r="E1654" t="s">
        <v>12185</v>
      </c>
      <c r="F1654" t="s">
        <v>15538</v>
      </c>
    </row>
    <row r="1655" spans="1:6" x14ac:dyDescent="0.25">
      <c r="A1655" t="s">
        <v>1175</v>
      </c>
      <c r="B1655" t="s">
        <v>1926</v>
      </c>
      <c r="C1655" t="s">
        <v>3399</v>
      </c>
      <c r="D1655" t="s">
        <v>7190</v>
      </c>
      <c r="E1655" t="s">
        <v>12186</v>
      </c>
      <c r="F1655" t="s">
        <v>15535</v>
      </c>
    </row>
    <row r="1656" spans="1:6" x14ac:dyDescent="0.25">
      <c r="A1656" t="s">
        <v>491</v>
      </c>
      <c r="B1656" t="s">
        <v>1925</v>
      </c>
      <c r="C1656" t="s">
        <v>3400</v>
      </c>
      <c r="D1656" t="s">
        <v>7191</v>
      </c>
      <c r="E1656" t="s">
        <v>12187</v>
      </c>
      <c r="F1656" t="s">
        <v>15534</v>
      </c>
    </row>
    <row r="1657" spans="1:6" x14ac:dyDescent="0.25">
      <c r="A1657" t="s">
        <v>63</v>
      </c>
      <c r="B1657" t="s">
        <v>1925</v>
      </c>
      <c r="C1657" t="s">
        <v>3362</v>
      </c>
      <c r="D1657" t="s">
        <v>7192</v>
      </c>
      <c r="E1657" t="s">
        <v>12188</v>
      </c>
      <c r="F1657" t="s">
        <v>15534</v>
      </c>
    </row>
    <row r="1658" spans="1:6" x14ac:dyDescent="0.25">
      <c r="A1658" t="s">
        <v>1176</v>
      </c>
      <c r="B1658" t="s">
        <v>1926</v>
      </c>
      <c r="C1658" t="s">
        <v>3401</v>
      </c>
      <c r="D1658" t="s">
        <v>7193</v>
      </c>
      <c r="E1658" t="s">
        <v>12189</v>
      </c>
      <c r="F1658" t="s">
        <v>15535</v>
      </c>
    </row>
    <row r="1659" spans="1:6" x14ac:dyDescent="0.25">
      <c r="A1659" t="s">
        <v>1177</v>
      </c>
      <c r="B1659" t="s">
        <v>1930</v>
      </c>
      <c r="C1659" t="s">
        <v>3402</v>
      </c>
      <c r="D1659" t="s">
        <v>7194</v>
      </c>
      <c r="E1659" t="s">
        <v>12190</v>
      </c>
      <c r="F1659" t="s">
        <v>15538</v>
      </c>
    </row>
    <row r="1660" spans="1:6" x14ac:dyDescent="0.25">
      <c r="A1660" t="s">
        <v>1178</v>
      </c>
      <c r="B1660" t="s">
        <v>1924</v>
      </c>
      <c r="C1660" t="s">
        <v>2866</v>
      </c>
      <c r="D1660" t="s">
        <v>7195</v>
      </c>
      <c r="E1660" t="s">
        <v>12191</v>
      </c>
      <c r="F1660" t="s">
        <v>15533</v>
      </c>
    </row>
    <row r="1661" spans="1:6" x14ac:dyDescent="0.25">
      <c r="A1661" t="s">
        <v>1179</v>
      </c>
      <c r="B1661" t="s">
        <v>1925</v>
      </c>
      <c r="C1661" t="s">
        <v>3403</v>
      </c>
      <c r="D1661" t="s">
        <v>7196</v>
      </c>
      <c r="E1661" t="s">
        <v>12192</v>
      </c>
      <c r="F1661" t="s">
        <v>15534</v>
      </c>
    </row>
    <row r="1662" spans="1:6" x14ac:dyDescent="0.25">
      <c r="A1662" t="s">
        <v>180</v>
      </c>
      <c r="B1662" t="s">
        <v>1923</v>
      </c>
      <c r="C1662" t="s">
        <v>3381</v>
      </c>
      <c r="D1662" t="s">
        <v>7197</v>
      </c>
      <c r="E1662" t="s">
        <v>12193</v>
      </c>
      <c r="F1662" t="s">
        <v>15532</v>
      </c>
    </row>
    <row r="1663" spans="1:6" x14ac:dyDescent="0.25">
      <c r="A1663" t="s">
        <v>1180</v>
      </c>
      <c r="B1663" t="s">
        <v>1930</v>
      </c>
      <c r="C1663" t="s">
        <v>3176</v>
      </c>
      <c r="D1663" t="s">
        <v>7198</v>
      </c>
      <c r="E1663" t="s">
        <v>12194</v>
      </c>
      <c r="F1663" t="s">
        <v>15538</v>
      </c>
    </row>
    <row r="1664" spans="1:6" x14ac:dyDescent="0.25">
      <c r="A1664" t="s">
        <v>1181</v>
      </c>
      <c r="B1664" t="s">
        <v>1926</v>
      </c>
      <c r="C1664" t="s">
        <v>3198</v>
      </c>
      <c r="D1664" t="s">
        <v>7199</v>
      </c>
      <c r="E1664" t="s">
        <v>12195</v>
      </c>
      <c r="F1664" t="s">
        <v>15535</v>
      </c>
    </row>
    <row r="1665" spans="1:6" x14ac:dyDescent="0.25">
      <c r="A1665" t="s">
        <v>919</v>
      </c>
      <c r="B1665" t="s">
        <v>1930</v>
      </c>
      <c r="C1665" t="s">
        <v>3404</v>
      </c>
      <c r="D1665" t="s">
        <v>7200</v>
      </c>
      <c r="E1665" t="s">
        <v>12196</v>
      </c>
      <c r="F1665" t="s">
        <v>15538</v>
      </c>
    </row>
    <row r="1666" spans="1:6" x14ac:dyDescent="0.25">
      <c r="A1666" t="s">
        <v>1182</v>
      </c>
      <c r="B1666" t="s">
        <v>1924</v>
      </c>
      <c r="C1666" t="s">
        <v>3405</v>
      </c>
      <c r="D1666" t="s">
        <v>7201</v>
      </c>
      <c r="E1666" t="s">
        <v>12197</v>
      </c>
      <c r="F1666" t="s">
        <v>15533</v>
      </c>
    </row>
    <row r="1667" spans="1:6" x14ac:dyDescent="0.25">
      <c r="A1667" t="s">
        <v>1183</v>
      </c>
      <c r="B1667" t="s">
        <v>1927</v>
      </c>
      <c r="C1667" t="s">
        <v>3406</v>
      </c>
      <c r="D1667" t="s">
        <v>7202</v>
      </c>
      <c r="E1667" t="s">
        <v>12198</v>
      </c>
      <c r="F1667" t="s">
        <v>15536</v>
      </c>
    </row>
    <row r="1668" spans="1:6" x14ac:dyDescent="0.25">
      <c r="A1668" t="s">
        <v>330</v>
      </c>
      <c r="B1668" t="s">
        <v>1926</v>
      </c>
      <c r="C1668" t="s">
        <v>3407</v>
      </c>
      <c r="D1668" t="s">
        <v>7203</v>
      </c>
      <c r="E1668" t="s">
        <v>12199</v>
      </c>
      <c r="F1668" t="s">
        <v>15535</v>
      </c>
    </row>
    <row r="1669" spans="1:6" x14ac:dyDescent="0.25">
      <c r="A1669" t="s">
        <v>804</v>
      </c>
      <c r="B1669" t="s">
        <v>1928</v>
      </c>
      <c r="C1669" t="s">
        <v>2103</v>
      </c>
      <c r="D1669" t="s">
        <v>7204</v>
      </c>
      <c r="E1669" t="s">
        <v>12200</v>
      </c>
      <c r="F1669" t="s">
        <v>15537</v>
      </c>
    </row>
    <row r="1670" spans="1:6" x14ac:dyDescent="0.25">
      <c r="A1670" t="s">
        <v>91</v>
      </c>
      <c r="B1670" t="s">
        <v>1927</v>
      </c>
      <c r="C1670" t="s">
        <v>3408</v>
      </c>
      <c r="D1670" t="s">
        <v>7205</v>
      </c>
      <c r="E1670" t="s">
        <v>12201</v>
      </c>
      <c r="F1670" t="s">
        <v>15536</v>
      </c>
    </row>
    <row r="1671" spans="1:6" x14ac:dyDescent="0.25">
      <c r="A1671" t="s">
        <v>1184</v>
      </c>
      <c r="B1671" t="s">
        <v>1928</v>
      </c>
      <c r="C1671" t="s">
        <v>3409</v>
      </c>
      <c r="D1671" t="s">
        <v>7206</v>
      </c>
      <c r="E1671" t="s">
        <v>12202</v>
      </c>
      <c r="F1671" t="s">
        <v>15537</v>
      </c>
    </row>
    <row r="1672" spans="1:6" x14ac:dyDescent="0.25">
      <c r="A1672" t="s">
        <v>30</v>
      </c>
      <c r="B1672" t="s">
        <v>1925</v>
      </c>
      <c r="C1672" t="s">
        <v>3394</v>
      </c>
      <c r="D1672" t="s">
        <v>7207</v>
      </c>
      <c r="E1672" t="s">
        <v>12203</v>
      </c>
      <c r="F1672" t="s">
        <v>15534</v>
      </c>
    </row>
    <row r="1673" spans="1:6" x14ac:dyDescent="0.25">
      <c r="A1673" t="s">
        <v>1030</v>
      </c>
      <c r="B1673" t="s">
        <v>1923</v>
      </c>
      <c r="C1673" t="s">
        <v>2495</v>
      </c>
      <c r="D1673" t="s">
        <v>7208</v>
      </c>
      <c r="E1673" t="s">
        <v>12204</v>
      </c>
      <c r="F1673" t="s">
        <v>15532</v>
      </c>
    </row>
    <row r="1674" spans="1:6" x14ac:dyDescent="0.25">
      <c r="A1674" t="s">
        <v>1185</v>
      </c>
      <c r="B1674" t="s">
        <v>1927</v>
      </c>
      <c r="C1674" t="s">
        <v>3410</v>
      </c>
      <c r="D1674" t="s">
        <v>7209</v>
      </c>
      <c r="E1674" t="s">
        <v>12205</v>
      </c>
      <c r="F1674" t="s">
        <v>15536</v>
      </c>
    </row>
    <row r="1675" spans="1:6" x14ac:dyDescent="0.25">
      <c r="A1675" t="s">
        <v>1002</v>
      </c>
      <c r="B1675" t="s">
        <v>1927</v>
      </c>
      <c r="C1675" t="s">
        <v>3411</v>
      </c>
      <c r="D1675" t="s">
        <v>7210</v>
      </c>
      <c r="E1675" t="s">
        <v>12206</v>
      </c>
      <c r="F1675" t="s">
        <v>15536</v>
      </c>
    </row>
    <row r="1676" spans="1:6" x14ac:dyDescent="0.25">
      <c r="A1676" t="s">
        <v>537</v>
      </c>
      <c r="B1676" t="s">
        <v>1927</v>
      </c>
      <c r="C1676" t="s">
        <v>3412</v>
      </c>
      <c r="D1676" t="s">
        <v>7211</v>
      </c>
      <c r="E1676" t="s">
        <v>12207</v>
      </c>
      <c r="F1676" t="s">
        <v>15536</v>
      </c>
    </row>
    <row r="1677" spans="1:6" x14ac:dyDescent="0.25">
      <c r="A1677" t="s">
        <v>249</v>
      </c>
      <c r="B1677" t="s">
        <v>1929</v>
      </c>
      <c r="C1677" t="s">
        <v>3413</v>
      </c>
      <c r="D1677" t="s">
        <v>7212</v>
      </c>
      <c r="E1677" t="s">
        <v>12208</v>
      </c>
      <c r="F1677" t="s">
        <v>15532</v>
      </c>
    </row>
    <row r="1678" spans="1:6" x14ac:dyDescent="0.25">
      <c r="A1678" t="s">
        <v>1186</v>
      </c>
      <c r="B1678" t="s">
        <v>1930</v>
      </c>
      <c r="C1678" t="s">
        <v>2196</v>
      </c>
      <c r="D1678" t="s">
        <v>7213</v>
      </c>
      <c r="E1678" t="s">
        <v>12209</v>
      </c>
      <c r="F1678" t="s">
        <v>15538</v>
      </c>
    </row>
    <row r="1679" spans="1:6" x14ac:dyDescent="0.25">
      <c r="A1679" t="s">
        <v>598</v>
      </c>
      <c r="B1679" t="s">
        <v>1927</v>
      </c>
      <c r="C1679" t="s">
        <v>3414</v>
      </c>
      <c r="D1679" t="s">
        <v>7214</v>
      </c>
      <c r="E1679" t="s">
        <v>12210</v>
      </c>
      <c r="F1679" t="s">
        <v>15536</v>
      </c>
    </row>
    <row r="1680" spans="1:6" x14ac:dyDescent="0.25">
      <c r="A1680" t="s">
        <v>1187</v>
      </c>
      <c r="B1680" t="s">
        <v>1928</v>
      </c>
      <c r="C1680" t="s">
        <v>3415</v>
      </c>
      <c r="D1680" t="s">
        <v>7215</v>
      </c>
      <c r="E1680" t="s">
        <v>12211</v>
      </c>
      <c r="F1680" t="s">
        <v>15537</v>
      </c>
    </row>
    <row r="1681" spans="1:6" x14ac:dyDescent="0.25">
      <c r="A1681" t="s">
        <v>531</v>
      </c>
      <c r="B1681" t="s">
        <v>1925</v>
      </c>
      <c r="C1681" t="s">
        <v>3273</v>
      </c>
      <c r="D1681" t="s">
        <v>7216</v>
      </c>
      <c r="E1681" t="s">
        <v>12212</v>
      </c>
      <c r="F1681" t="s">
        <v>15534</v>
      </c>
    </row>
    <row r="1682" spans="1:6" x14ac:dyDescent="0.25">
      <c r="A1682" t="s">
        <v>492</v>
      </c>
      <c r="B1682" t="s">
        <v>1929</v>
      </c>
      <c r="C1682" t="s">
        <v>3416</v>
      </c>
      <c r="D1682" t="s">
        <v>7217</v>
      </c>
      <c r="E1682" t="s">
        <v>12213</v>
      </c>
      <c r="F1682" t="s">
        <v>15532</v>
      </c>
    </row>
    <row r="1683" spans="1:6" x14ac:dyDescent="0.25">
      <c r="A1683" t="s">
        <v>329</v>
      </c>
      <c r="B1683" t="s">
        <v>1924</v>
      </c>
      <c r="C1683" t="s">
        <v>3417</v>
      </c>
      <c r="D1683" t="s">
        <v>7218</v>
      </c>
      <c r="E1683" t="s">
        <v>12214</v>
      </c>
      <c r="F1683" t="s">
        <v>15533</v>
      </c>
    </row>
    <row r="1684" spans="1:6" x14ac:dyDescent="0.25">
      <c r="A1684" t="s">
        <v>1188</v>
      </c>
      <c r="B1684" t="s">
        <v>1930</v>
      </c>
      <c r="C1684" t="s">
        <v>3418</v>
      </c>
      <c r="D1684" t="s">
        <v>7219</v>
      </c>
      <c r="E1684" t="s">
        <v>12215</v>
      </c>
      <c r="F1684" t="s">
        <v>15538</v>
      </c>
    </row>
    <row r="1685" spans="1:6" x14ac:dyDescent="0.25">
      <c r="A1685" t="s">
        <v>1189</v>
      </c>
      <c r="B1685" t="s">
        <v>1929</v>
      </c>
      <c r="C1685" t="s">
        <v>3419</v>
      </c>
      <c r="D1685" t="s">
        <v>7220</v>
      </c>
      <c r="E1685" t="s">
        <v>12216</v>
      </c>
      <c r="F1685" t="s">
        <v>15532</v>
      </c>
    </row>
    <row r="1686" spans="1:6" x14ac:dyDescent="0.25">
      <c r="A1686" t="s">
        <v>1190</v>
      </c>
      <c r="B1686" t="s">
        <v>1924</v>
      </c>
      <c r="C1686" t="s">
        <v>1966</v>
      </c>
      <c r="D1686" t="s">
        <v>7221</v>
      </c>
      <c r="E1686" t="s">
        <v>12217</v>
      </c>
      <c r="F1686" t="s">
        <v>15533</v>
      </c>
    </row>
    <row r="1687" spans="1:6" x14ac:dyDescent="0.25">
      <c r="A1687" t="s">
        <v>1191</v>
      </c>
      <c r="B1687" t="s">
        <v>1928</v>
      </c>
      <c r="C1687" t="s">
        <v>3420</v>
      </c>
      <c r="D1687" t="s">
        <v>7222</v>
      </c>
      <c r="E1687" t="s">
        <v>12218</v>
      </c>
      <c r="F1687" t="s">
        <v>15537</v>
      </c>
    </row>
    <row r="1688" spans="1:6" x14ac:dyDescent="0.25">
      <c r="A1688" t="s">
        <v>890</v>
      </c>
      <c r="B1688" t="s">
        <v>1925</v>
      </c>
      <c r="C1688" t="s">
        <v>3421</v>
      </c>
      <c r="D1688" t="s">
        <v>7223</v>
      </c>
      <c r="E1688" t="s">
        <v>12219</v>
      </c>
      <c r="F1688" t="s">
        <v>15534</v>
      </c>
    </row>
    <row r="1689" spans="1:6" x14ac:dyDescent="0.25">
      <c r="A1689" t="s">
        <v>1192</v>
      </c>
      <c r="B1689" t="s">
        <v>1925</v>
      </c>
      <c r="C1689" t="s">
        <v>3422</v>
      </c>
      <c r="D1689" t="s">
        <v>7224</v>
      </c>
      <c r="E1689" t="s">
        <v>12220</v>
      </c>
      <c r="F1689" t="s">
        <v>15534</v>
      </c>
    </row>
    <row r="1690" spans="1:6" x14ac:dyDescent="0.25">
      <c r="A1690" t="s">
        <v>879</v>
      </c>
      <c r="B1690" t="s">
        <v>1927</v>
      </c>
      <c r="C1690" t="s">
        <v>3423</v>
      </c>
      <c r="D1690" t="s">
        <v>7225</v>
      </c>
      <c r="E1690" t="s">
        <v>12221</v>
      </c>
      <c r="F1690" t="s">
        <v>15536</v>
      </c>
    </row>
    <row r="1691" spans="1:6" x14ac:dyDescent="0.25">
      <c r="A1691" t="s">
        <v>456</v>
      </c>
      <c r="B1691" t="s">
        <v>1923</v>
      </c>
      <c r="C1691" t="s">
        <v>3424</v>
      </c>
      <c r="D1691" t="s">
        <v>7226</v>
      </c>
      <c r="E1691" t="s">
        <v>12222</v>
      </c>
      <c r="F1691" t="s">
        <v>15532</v>
      </c>
    </row>
    <row r="1692" spans="1:6" x14ac:dyDescent="0.25">
      <c r="A1692" t="s">
        <v>1193</v>
      </c>
      <c r="B1692" t="s">
        <v>1925</v>
      </c>
      <c r="C1692" t="s">
        <v>3425</v>
      </c>
      <c r="D1692" t="s">
        <v>7227</v>
      </c>
      <c r="E1692" t="s">
        <v>12223</v>
      </c>
      <c r="F1692" t="s">
        <v>15534</v>
      </c>
    </row>
    <row r="1693" spans="1:6" x14ac:dyDescent="0.25">
      <c r="A1693" t="s">
        <v>1194</v>
      </c>
      <c r="B1693" t="s">
        <v>1923</v>
      </c>
      <c r="C1693" t="s">
        <v>2174</v>
      </c>
      <c r="D1693" t="s">
        <v>7228</v>
      </c>
      <c r="E1693" t="s">
        <v>12224</v>
      </c>
      <c r="F1693" t="s">
        <v>15532</v>
      </c>
    </row>
    <row r="1694" spans="1:6" x14ac:dyDescent="0.25">
      <c r="A1694" t="s">
        <v>399</v>
      </c>
      <c r="B1694" t="s">
        <v>1927</v>
      </c>
      <c r="C1694" t="s">
        <v>2778</v>
      </c>
      <c r="D1694" t="s">
        <v>7229</v>
      </c>
      <c r="E1694" t="s">
        <v>12225</v>
      </c>
      <c r="F1694" t="s">
        <v>15536</v>
      </c>
    </row>
    <row r="1695" spans="1:6" x14ac:dyDescent="0.25">
      <c r="A1695" t="s">
        <v>939</v>
      </c>
      <c r="B1695" t="s">
        <v>1925</v>
      </c>
      <c r="C1695" t="s">
        <v>2904</v>
      </c>
      <c r="D1695" t="s">
        <v>7230</v>
      </c>
      <c r="E1695" t="s">
        <v>12226</v>
      </c>
      <c r="F1695" t="s">
        <v>15534</v>
      </c>
    </row>
    <row r="1696" spans="1:6" x14ac:dyDescent="0.25">
      <c r="A1696" t="s">
        <v>749</v>
      </c>
      <c r="B1696" t="s">
        <v>1923</v>
      </c>
      <c r="C1696" t="s">
        <v>3426</v>
      </c>
      <c r="D1696" t="s">
        <v>7231</v>
      </c>
      <c r="E1696" t="s">
        <v>12227</v>
      </c>
      <c r="F1696" t="s">
        <v>15532</v>
      </c>
    </row>
    <row r="1697" spans="1:6" x14ac:dyDescent="0.25">
      <c r="A1697" t="s">
        <v>1195</v>
      </c>
      <c r="B1697" t="s">
        <v>1927</v>
      </c>
      <c r="C1697" t="s">
        <v>3427</v>
      </c>
      <c r="D1697" t="s">
        <v>7232</v>
      </c>
      <c r="E1697" t="s">
        <v>12228</v>
      </c>
      <c r="F1697" t="s">
        <v>15536</v>
      </c>
    </row>
    <row r="1698" spans="1:6" x14ac:dyDescent="0.25">
      <c r="A1698" t="s">
        <v>771</v>
      </c>
      <c r="B1698" t="s">
        <v>1925</v>
      </c>
      <c r="C1698" t="s">
        <v>3428</v>
      </c>
      <c r="D1698" t="s">
        <v>7233</v>
      </c>
      <c r="E1698" t="s">
        <v>12229</v>
      </c>
      <c r="F1698" t="s">
        <v>15534</v>
      </c>
    </row>
    <row r="1699" spans="1:6" x14ac:dyDescent="0.25">
      <c r="A1699" t="s">
        <v>1196</v>
      </c>
      <c r="B1699" t="s">
        <v>1929</v>
      </c>
      <c r="C1699" t="s">
        <v>3429</v>
      </c>
      <c r="D1699" t="s">
        <v>7234</v>
      </c>
      <c r="E1699" t="s">
        <v>12230</v>
      </c>
      <c r="F1699" t="s">
        <v>15532</v>
      </c>
    </row>
    <row r="1700" spans="1:6" x14ac:dyDescent="0.25">
      <c r="A1700" t="s">
        <v>1197</v>
      </c>
      <c r="B1700" t="s">
        <v>1930</v>
      </c>
      <c r="C1700" t="s">
        <v>3430</v>
      </c>
      <c r="D1700" t="s">
        <v>7235</v>
      </c>
      <c r="E1700" t="s">
        <v>12231</v>
      </c>
      <c r="F1700" t="s">
        <v>15538</v>
      </c>
    </row>
    <row r="1701" spans="1:6" x14ac:dyDescent="0.25">
      <c r="A1701" t="s">
        <v>1198</v>
      </c>
      <c r="B1701" t="s">
        <v>1927</v>
      </c>
      <c r="C1701" t="s">
        <v>3431</v>
      </c>
      <c r="D1701" t="s">
        <v>7236</v>
      </c>
      <c r="E1701" t="s">
        <v>12232</v>
      </c>
      <c r="F1701" t="s">
        <v>15536</v>
      </c>
    </row>
    <row r="1702" spans="1:6" x14ac:dyDescent="0.25">
      <c r="A1702" t="s">
        <v>1199</v>
      </c>
      <c r="B1702" t="s">
        <v>1926</v>
      </c>
      <c r="C1702" t="s">
        <v>3432</v>
      </c>
      <c r="D1702" t="s">
        <v>7237</v>
      </c>
      <c r="E1702" t="s">
        <v>12233</v>
      </c>
      <c r="F1702" t="s">
        <v>15535</v>
      </c>
    </row>
    <row r="1703" spans="1:6" x14ac:dyDescent="0.25">
      <c r="A1703" t="s">
        <v>448</v>
      </c>
      <c r="B1703" t="s">
        <v>1927</v>
      </c>
      <c r="C1703" t="s">
        <v>3433</v>
      </c>
      <c r="D1703" t="s">
        <v>7238</v>
      </c>
      <c r="E1703" t="s">
        <v>12234</v>
      </c>
      <c r="F1703" t="s">
        <v>15536</v>
      </c>
    </row>
    <row r="1704" spans="1:6" x14ac:dyDescent="0.25">
      <c r="A1704" t="s">
        <v>891</v>
      </c>
      <c r="B1704" t="s">
        <v>1930</v>
      </c>
      <c r="C1704" t="s">
        <v>3434</v>
      </c>
      <c r="D1704" t="s">
        <v>7239</v>
      </c>
      <c r="E1704" t="s">
        <v>12235</v>
      </c>
      <c r="F1704" t="s">
        <v>15538</v>
      </c>
    </row>
    <row r="1705" spans="1:6" x14ac:dyDescent="0.25">
      <c r="A1705" t="s">
        <v>890</v>
      </c>
      <c r="B1705" t="s">
        <v>1929</v>
      </c>
      <c r="C1705" t="s">
        <v>3138</v>
      </c>
      <c r="D1705" t="s">
        <v>7240</v>
      </c>
      <c r="E1705" t="s">
        <v>12236</v>
      </c>
      <c r="F1705" t="s">
        <v>15532</v>
      </c>
    </row>
    <row r="1706" spans="1:6" x14ac:dyDescent="0.25">
      <c r="A1706" t="s">
        <v>1200</v>
      </c>
      <c r="B1706" t="s">
        <v>1926</v>
      </c>
      <c r="C1706" t="s">
        <v>3435</v>
      </c>
      <c r="D1706" t="s">
        <v>7241</v>
      </c>
      <c r="E1706" t="s">
        <v>12237</v>
      </c>
      <c r="F1706" t="s">
        <v>15535</v>
      </c>
    </row>
    <row r="1707" spans="1:6" x14ac:dyDescent="0.25">
      <c r="A1707" t="s">
        <v>1201</v>
      </c>
      <c r="B1707" t="s">
        <v>1923</v>
      </c>
      <c r="C1707" t="s">
        <v>3436</v>
      </c>
      <c r="D1707" t="s">
        <v>7242</v>
      </c>
      <c r="E1707" t="s">
        <v>12238</v>
      </c>
      <c r="F1707" t="s">
        <v>15532</v>
      </c>
    </row>
    <row r="1708" spans="1:6" x14ac:dyDescent="0.25">
      <c r="A1708" t="s">
        <v>1202</v>
      </c>
      <c r="B1708" t="s">
        <v>1928</v>
      </c>
      <c r="C1708" t="s">
        <v>2101</v>
      </c>
      <c r="D1708" t="s">
        <v>7243</v>
      </c>
      <c r="E1708" t="s">
        <v>12239</v>
      </c>
      <c r="F1708" t="s">
        <v>15537</v>
      </c>
    </row>
    <row r="1709" spans="1:6" x14ac:dyDescent="0.25">
      <c r="A1709" t="s">
        <v>841</v>
      </c>
      <c r="B1709" t="s">
        <v>1930</v>
      </c>
      <c r="C1709" t="s">
        <v>3437</v>
      </c>
      <c r="D1709" t="s">
        <v>7244</v>
      </c>
      <c r="E1709" t="s">
        <v>12240</v>
      </c>
      <c r="F1709" t="s">
        <v>15538</v>
      </c>
    </row>
    <row r="1710" spans="1:6" x14ac:dyDescent="0.25">
      <c r="A1710" t="s">
        <v>845</v>
      </c>
      <c r="B1710" t="s">
        <v>1923</v>
      </c>
      <c r="C1710" t="s">
        <v>2036</v>
      </c>
      <c r="D1710" t="s">
        <v>7245</v>
      </c>
      <c r="E1710" t="s">
        <v>12241</v>
      </c>
      <c r="F1710" t="s">
        <v>15532</v>
      </c>
    </row>
    <row r="1711" spans="1:6" x14ac:dyDescent="0.25">
      <c r="A1711" t="s">
        <v>1203</v>
      </c>
      <c r="B1711" t="s">
        <v>1923</v>
      </c>
      <c r="C1711" t="s">
        <v>2919</v>
      </c>
      <c r="D1711" t="s">
        <v>7246</v>
      </c>
      <c r="E1711" t="s">
        <v>12242</v>
      </c>
      <c r="F1711" t="s">
        <v>15532</v>
      </c>
    </row>
    <row r="1712" spans="1:6" x14ac:dyDescent="0.25">
      <c r="A1712" t="s">
        <v>1204</v>
      </c>
      <c r="B1712" t="s">
        <v>1928</v>
      </c>
      <c r="C1712" t="s">
        <v>3316</v>
      </c>
      <c r="D1712" t="s">
        <v>7247</v>
      </c>
      <c r="E1712" t="s">
        <v>12243</v>
      </c>
      <c r="F1712" t="s">
        <v>15537</v>
      </c>
    </row>
    <row r="1713" spans="1:6" x14ac:dyDescent="0.25">
      <c r="A1713" t="s">
        <v>573</v>
      </c>
      <c r="B1713" t="s">
        <v>1929</v>
      </c>
      <c r="C1713" t="s">
        <v>3438</v>
      </c>
      <c r="D1713" t="s">
        <v>7248</v>
      </c>
      <c r="E1713" t="s">
        <v>12244</v>
      </c>
      <c r="F1713" t="s">
        <v>15532</v>
      </c>
    </row>
    <row r="1714" spans="1:6" x14ac:dyDescent="0.25">
      <c r="A1714" t="s">
        <v>244</v>
      </c>
      <c r="B1714" t="s">
        <v>1923</v>
      </c>
      <c r="C1714" t="s">
        <v>3439</v>
      </c>
      <c r="D1714" t="s">
        <v>7249</v>
      </c>
      <c r="E1714" t="s">
        <v>12245</v>
      </c>
      <c r="F1714" t="s">
        <v>15532</v>
      </c>
    </row>
    <row r="1715" spans="1:6" x14ac:dyDescent="0.25">
      <c r="A1715" t="s">
        <v>1078</v>
      </c>
      <c r="B1715" t="s">
        <v>1927</v>
      </c>
      <c r="C1715" t="s">
        <v>3440</v>
      </c>
      <c r="D1715" t="s">
        <v>7250</v>
      </c>
      <c r="E1715" t="s">
        <v>12246</v>
      </c>
      <c r="F1715" t="s">
        <v>15536</v>
      </c>
    </row>
    <row r="1716" spans="1:6" x14ac:dyDescent="0.25">
      <c r="A1716" t="s">
        <v>1081</v>
      </c>
      <c r="B1716" t="s">
        <v>1927</v>
      </c>
      <c r="C1716" t="s">
        <v>3441</v>
      </c>
      <c r="D1716" t="s">
        <v>7251</v>
      </c>
      <c r="E1716" t="s">
        <v>12247</v>
      </c>
      <c r="F1716" t="s">
        <v>15536</v>
      </c>
    </row>
    <row r="1717" spans="1:6" x14ac:dyDescent="0.25">
      <c r="A1717" t="s">
        <v>454</v>
      </c>
      <c r="B1717" t="s">
        <v>1924</v>
      </c>
      <c r="C1717" t="s">
        <v>3442</v>
      </c>
      <c r="D1717" t="s">
        <v>7252</v>
      </c>
      <c r="E1717" t="s">
        <v>12248</v>
      </c>
      <c r="F1717" t="s">
        <v>15533</v>
      </c>
    </row>
    <row r="1718" spans="1:6" x14ac:dyDescent="0.25">
      <c r="A1718" t="s">
        <v>1205</v>
      </c>
      <c r="B1718" t="s">
        <v>1929</v>
      </c>
      <c r="C1718" t="s">
        <v>3443</v>
      </c>
      <c r="D1718" t="s">
        <v>7253</v>
      </c>
      <c r="E1718" t="s">
        <v>12249</v>
      </c>
      <c r="F1718" t="s">
        <v>15532</v>
      </c>
    </row>
    <row r="1719" spans="1:6" x14ac:dyDescent="0.25">
      <c r="A1719" t="s">
        <v>994</v>
      </c>
      <c r="B1719" t="s">
        <v>1930</v>
      </c>
      <c r="C1719" t="s">
        <v>3444</v>
      </c>
      <c r="D1719" t="s">
        <v>7254</v>
      </c>
      <c r="E1719" t="s">
        <v>12250</v>
      </c>
      <c r="F1719" t="s">
        <v>15538</v>
      </c>
    </row>
    <row r="1720" spans="1:6" x14ac:dyDescent="0.25">
      <c r="A1720" t="s">
        <v>307</v>
      </c>
      <c r="B1720" t="s">
        <v>1925</v>
      </c>
      <c r="C1720" t="s">
        <v>3445</v>
      </c>
      <c r="D1720" t="s">
        <v>7255</v>
      </c>
      <c r="E1720" t="s">
        <v>12251</v>
      </c>
      <c r="F1720" t="s">
        <v>15534</v>
      </c>
    </row>
    <row r="1721" spans="1:6" x14ac:dyDescent="0.25">
      <c r="A1721" t="s">
        <v>227</v>
      </c>
      <c r="B1721" t="s">
        <v>1925</v>
      </c>
      <c r="C1721" t="s">
        <v>3446</v>
      </c>
      <c r="D1721" t="s">
        <v>7256</v>
      </c>
      <c r="E1721" t="s">
        <v>12252</v>
      </c>
      <c r="F1721" t="s">
        <v>15534</v>
      </c>
    </row>
    <row r="1722" spans="1:6" x14ac:dyDescent="0.25">
      <c r="A1722" t="s">
        <v>28</v>
      </c>
      <c r="B1722" t="s">
        <v>1927</v>
      </c>
      <c r="C1722" t="s">
        <v>3334</v>
      </c>
      <c r="D1722" t="s">
        <v>7257</v>
      </c>
      <c r="E1722" t="s">
        <v>12253</v>
      </c>
      <c r="F1722" t="s">
        <v>15536</v>
      </c>
    </row>
    <row r="1723" spans="1:6" x14ac:dyDescent="0.25">
      <c r="A1723" t="s">
        <v>948</v>
      </c>
      <c r="B1723" t="s">
        <v>1925</v>
      </c>
      <c r="C1723" t="s">
        <v>3447</v>
      </c>
      <c r="D1723" t="s">
        <v>7258</v>
      </c>
      <c r="E1723" t="s">
        <v>12254</v>
      </c>
      <c r="F1723" t="s">
        <v>15534</v>
      </c>
    </row>
    <row r="1724" spans="1:6" x14ac:dyDescent="0.25">
      <c r="A1724" t="s">
        <v>1191</v>
      </c>
      <c r="B1724" t="s">
        <v>1927</v>
      </c>
      <c r="C1724" t="s">
        <v>2963</v>
      </c>
      <c r="D1724" t="s">
        <v>7259</v>
      </c>
      <c r="E1724" t="s">
        <v>12255</v>
      </c>
      <c r="F1724" t="s">
        <v>15536</v>
      </c>
    </row>
    <row r="1725" spans="1:6" x14ac:dyDescent="0.25">
      <c r="A1725" t="s">
        <v>1153</v>
      </c>
      <c r="B1725" t="s">
        <v>1930</v>
      </c>
      <c r="C1725" t="s">
        <v>2258</v>
      </c>
      <c r="D1725" t="s">
        <v>7260</v>
      </c>
      <c r="E1725" t="s">
        <v>12256</v>
      </c>
      <c r="F1725" t="s">
        <v>15538</v>
      </c>
    </row>
    <row r="1726" spans="1:6" x14ac:dyDescent="0.25">
      <c r="A1726" t="s">
        <v>349</v>
      </c>
      <c r="B1726" t="s">
        <v>1929</v>
      </c>
      <c r="C1726" t="s">
        <v>3448</v>
      </c>
      <c r="D1726" t="s">
        <v>7261</v>
      </c>
      <c r="E1726" t="s">
        <v>12257</v>
      </c>
      <c r="F1726" t="s">
        <v>15532</v>
      </c>
    </row>
    <row r="1727" spans="1:6" x14ac:dyDescent="0.25">
      <c r="A1727" t="s">
        <v>681</v>
      </c>
      <c r="B1727" t="s">
        <v>1924</v>
      </c>
      <c r="C1727" t="s">
        <v>3449</v>
      </c>
      <c r="D1727" t="s">
        <v>7262</v>
      </c>
      <c r="E1727" t="s">
        <v>12258</v>
      </c>
      <c r="F1727" t="s">
        <v>15533</v>
      </c>
    </row>
    <row r="1728" spans="1:6" x14ac:dyDescent="0.25">
      <c r="A1728" t="s">
        <v>1206</v>
      </c>
      <c r="B1728" t="s">
        <v>1926</v>
      </c>
      <c r="C1728" t="s">
        <v>3450</v>
      </c>
      <c r="D1728" t="s">
        <v>7263</v>
      </c>
      <c r="E1728" t="s">
        <v>12259</v>
      </c>
      <c r="F1728" t="s">
        <v>15535</v>
      </c>
    </row>
    <row r="1729" spans="1:6" x14ac:dyDescent="0.25">
      <c r="A1729" t="s">
        <v>17</v>
      </c>
      <c r="B1729" t="s">
        <v>1929</v>
      </c>
      <c r="C1729" t="s">
        <v>3451</v>
      </c>
      <c r="D1729" t="s">
        <v>7264</v>
      </c>
      <c r="E1729" t="s">
        <v>12260</v>
      </c>
      <c r="F1729" t="s">
        <v>15532</v>
      </c>
    </row>
    <row r="1730" spans="1:6" x14ac:dyDescent="0.25">
      <c r="A1730" t="s">
        <v>377</v>
      </c>
      <c r="B1730" t="s">
        <v>1923</v>
      </c>
      <c r="C1730" t="s">
        <v>3452</v>
      </c>
      <c r="D1730" t="s">
        <v>7265</v>
      </c>
      <c r="E1730" t="s">
        <v>12261</v>
      </c>
      <c r="F1730" t="s">
        <v>15532</v>
      </c>
    </row>
    <row r="1731" spans="1:6" x14ac:dyDescent="0.25">
      <c r="A1731" t="s">
        <v>394</v>
      </c>
      <c r="B1731" t="s">
        <v>1930</v>
      </c>
      <c r="C1731" t="s">
        <v>2055</v>
      </c>
      <c r="D1731" t="s">
        <v>7266</v>
      </c>
      <c r="E1731" t="s">
        <v>12262</v>
      </c>
      <c r="F1731" t="s">
        <v>15538</v>
      </c>
    </row>
    <row r="1732" spans="1:6" x14ac:dyDescent="0.25">
      <c r="A1732" t="s">
        <v>1099</v>
      </c>
      <c r="B1732" t="s">
        <v>1924</v>
      </c>
      <c r="C1732" t="s">
        <v>3453</v>
      </c>
      <c r="D1732" t="s">
        <v>7267</v>
      </c>
      <c r="E1732" t="s">
        <v>12263</v>
      </c>
      <c r="F1732" t="s">
        <v>15533</v>
      </c>
    </row>
    <row r="1733" spans="1:6" x14ac:dyDescent="0.25">
      <c r="A1733" t="s">
        <v>664</v>
      </c>
      <c r="B1733" t="s">
        <v>1923</v>
      </c>
      <c r="C1733" t="s">
        <v>2475</v>
      </c>
      <c r="D1733" t="s">
        <v>7268</v>
      </c>
      <c r="E1733" t="s">
        <v>12264</v>
      </c>
      <c r="F1733" t="s">
        <v>15532</v>
      </c>
    </row>
    <row r="1734" spans="1:6" x14ac:dyDescent="0.25">
      <c r="A1734" t="s">
        <v>113</v>
      </c>
      <c r="B1734" t="s">
        <v>1930</v>
      </c>
      <c r="C1734" t="s">
        <v>3454</v>
      </c>
      <c r="D1734" t="s">
        <v>7269</v>
      </c>
      <c r="E1734" t="s">
        <v>12265</v>
      </c>
      <c r="F1734" t="s">
        <v>15538</v>
      </c>
    </row>
    <row r="1735" spans="1:6" x14ac:dyDescent="0.25">
      <c r="A1735" t="s">
        <v>1207</v>
      </c>
      <c r="B1735" t="s">
        <v>1930</v>
      </c>
      <c r="C1735" t="s">
        <v>2788</v>
      </c>
      <c r="D1735" t="s">
        <v>7270</v>
      </c>
      <c r="E1735" t="s">
        <v>12266</v>
      </c>
      <c r="F1735" t="s">
        <v>15538</v>
      </c>
    </row>
    <row r="1736" spans="1:6" x14ac:dyDescent="0.25">
      <c r="A1736" t="s">
        <v>890</v>
      </c>
      <c r="B1736" t="s">
        <v>1927</v>
      </c>
      <c r="C1736" t="s">
        <v>3455</v>
      </c>
      <c r="D1736" t="s">
        <v>7271</v>
      </c>
      <c r="E1736" t="s">
        <v>12267</v>
      </c>
      <c r="F1736" t="s">
        <v>15536</v>
      </c>
    </row>
    <row r="1737" spans="1:6" x14ac:dyDescent="0.25">
      <c r="A1737" t="s">
        <v>1208</v>
      </c>
      <c r="B1737" t="s">
        <v>1925</v>
      </c>
      <c r="C1737" t="s">
        <v>3247</v>
      </c>
      <c r="D1737" t="s">
        <v>7272</v>
      </c>
      <c r="E1737" t="s">
        <v>12268</v>
      </c>
      <c r="F1737" t="s">
        <v>15534</v>
      </c>
    </row>
    <row r="1738" spans="1:6" x14ac:dyDescent="0.25">
      <c r="A1738" t="s">
        <v>980</v>
      </c>
      <c r="B1738" t="s">
        <v>1926</v>
      </c>
      <c r="C1738" t="s">
        <v>3456</v>
      </c>
      <c r="D1738" t="s">
        <v>7273</v>
      </c>
      <c r="E1738" t="s">
        <v>12269</v>
      </c>
      <c r="F1738" t="s">
        <v>15535</v>
      </c>
    </row>
    <row r="1739" spans="1:6" x14ac:dyDescent="0.25">
      <c r="A1739" t="s">
        <v>804</v>
      </c>
      <c r="B1739" t="s">
        <v>1930</v>
      </c>
      <c r="C1739" t="s">
        <v>3457</v>
      </c>
      <c r="D1739" t="s">
        <v>7274</v>
      </c>
      <c r="E1739" t="s">
        <v>12270</v>
      </c>
      <c r="F1739" t="s">
        <v>15538</v>
      </c>
    </row>
    <row r="1740" spans="1:6" x14ac:dyDescent="0.25">
      <c r="A1740" t="s">
        <v>1209</v>
      </c>
      <c r="B1740" t="s">
        <v>1929</v>
      </c>
      <c r="C1740" t="s">
        <v>3458</v>
      </c>
      <c r="D1740" t="s">
        <v>7275</v>
      </c>
      <c r="E1740" t="s">
        <v>12271</v>
      </c>
      <c r="F1740" t="s">
        <v>15532</v>
      </c>
    </row>
    <row r="1741" spans="1:6" x14ac:dyDescent="0.25">
      <c r="A1741" t="s">
        <v>1210</v>
      </c>
      <c r="B1741" t="s">
        <v>1924</v>
      </c>
      <c r="C1741" t="s">
        <v>3459</v>
      </c>
      <c r="D1741" t="s">
        <v>7276</v>
      </c>
      <c r="E1741" t="s">
        <v>12272</v>
      </c>
      <c r="F1741" t="s">
        <v>15533</v>
      </c>
    </row>
    <row r="1742" spans="1:6" x14ac:dyDescent="0.25">
      <c r="A1742" t="s">
        <v>1211</v>
      </c>
      <c r="B1742" t="s">
        <v>1929</v>
      </c>
      <c r="C1742" t="s">
        <v>2653</v>
      </c>
      <c r="D1742" t="s">
        <v>7277</v>
      </c>
      <c r="E1742" t="s">
        <v>12273</v>
      </c>
      <c r="F1742" t="s">
        <v>15532</v>
      </c>
    </row>
    <row r="1743" spans="1:6" x14ac:dyDescent="0.25">
      <c r="A1743" t="s">
        <v>1212</v>
      </c>
      <c r="B1743" t="s">
        <v>1926</v>
      </c>
      <c r="C1743" t="s">
        <v>3460</v>
      </c>
      <c r="D1743" t="s">
        <v>7278</v>
      </c>
      <c r="E1743" t="s">
        <v>12274</v>
      </c>
      <c r="F1743" t="s">
        <v>15535</v>
      </c>
    </row>
    <row r="1744" spans="1:6" x14ac:dyDescent="0.25">
      <c r="A1744" t="s">
        <v>559</v>
      </c>
      <c r="B1744" t="s">
        <v>1924</v>
      </c>
      <c r="C1744" t="s">
        <v>3461</v>
      </c>
      <c r="D1744" t="s">
        <v>7279</v>
      </c>
      <c r="E1744" t="s">
        <v>12275</v>
      </c>
      <c r="F1744" t="s">
        <v>15533</v>
      </c>
    </row>
    <row r="1745" spans="1:6" x14ac:dyDescent="0.25">
      <c r="A1745" t="s">
        <v>1213</v>
      </c>
      <c r="B1745" t="s">
        <v>1928</v>
      </c>
      <c r="C1745" t="s">
        <v>3343</v>
      </c>
      <c r="D1745" t="s">
        <v>7280</v>
      </c>
      <c r="E1745" t="s">
        <v>12276</v>
      </c>
      <c r="F1745" t="s">
        <v>15537</v>
      </c>
    </row>
    <row r="1746" spans="1:6" x14ac:dyDescent="0.25">
      <c r="A1746" t="s">
        <v>280</v>
      </c>
      <c r="B1746" t="s">
        <v>1926</v>
      </c>
      <c r="C1746" t="s">
        <v>3462</v>
      </c>
      <c r="D1746" t="s">
        <v>7281</v>
      </c>
      <c r="E1746" t="s">
        <v>12277</v>
      </c>
      <c r="F1746" t="s">
        <v>15535</v>
      </c>
    </row>
    <row r="1747" spans="1:6" x14ac:dyDescent="0.25">
      <c r="A1747" t="s">
        <v>33</v>
      </c>
      <c r="B1747" t="s">
        <v>1927</v>
      </c>
      <c r="C1747" t="s">
        <v>3463</v>
      </c>
      <c r="D1747" t="s">
        <v>7282</v>
      </c>
      <c r="E1747" t="s">
        <v>12278</v>
      </c>
      <c r="F1747" t="s">
        <v>15536</v>
      </c>
    </row>
    <row r="1748" spans="1:6" x14ac:dyDescent="0.25">
      <c r="A1748" t="s">
        <v>180</v>
      </c>
      <c r="B1748" t="s">
        <v>1929</v>
      </c>
      <c r="C1748" t="s">
        <v>3464</v>
      </c>
      <c r="D1748" t="s">
        <v>7283</v>
      </c>
      <c r="E1748" t="s">
        <v>12279</v>
      </c>
      <c r="F1748" t="s">
        <v>15532</v>
      </c>
    </row>
    <row r="1749" spans="1:6" x14ac:dyDescent="0.25">
      <c r="A1749" t="s">
        <v>967</v>
      </c>
      <c r="B1749" t="s">
        <v>1929</v>
      </c>
      <c r="C1749" t="s">
        <v>3465</v>
      </c>
      <c r="D1749" t="s">
        <v>7284</v>
      </c>
      <c r="E1749" t="s">
        <v>12280</v>
      </c>
      <c r="F1749" t="s">
        <v>15532</v>
      </c>
    </row>
    <row r="1750" spans="1:6" x14ac:dyDescent="0.25">
      <c r="A1750" t="s">
        <v>885</v>
      </c>
      <c r="B1750" t="s">
        <v>1926</v>
      </c>
      <c r="C1750" t="s">
        <v>3466</v>
      </c>
      <c r="D1750" t="s">
        <v>7285</v>
      </c>
      <c r="E1750" t="s">
        <v>12281</v>
      </c>
      <c r="F1750" t="s">
        <v>15535</v>
      </c>
    </row>
    <row r="1751" spans="1:6" x14ac:dyDescent="0.25">
      <c r="A1751" t="s">
        <v>1214</v>
      </c>
      <c r="B1751" t="s">
        <v>1923</v>
      </c>
      <c r="C1751" t="s">
        <v>3467</v>
      </c>
      <c r="D1751" t="s">
        <v>7286</v>
      </c>
      <c r="E1751" t="s">
        <v>12282</v>
      </c>
      <c r="F1751" t="s">
        <v>15532</v>
      </c>
    </row>
    <row r="1752" spans="1:6" x14ac:dyDescent="0.25">
      <c r="A1752" t="s">
        <v>504</v>
      </c>
      <c r="B1752" t="s">
        <v>1923</v>
      </c>
      <c r="C1752" t="s">
        <v>3468</v>
      </c>
      <c r="D1752" t="s">
        <v>7287</v>
      </c>
      <c r="E1752" t="s">
        <v>12283</v>
      </c>
      <c r="F1752" t="s">
        <v>15532</v>
      </c>
    </row>
    <row r="1753" spans="1:6" x14ac:dyDescent="0.25">
      <c r="A1753" t="s">
        <v>258</v>
      </c>
      <c r="B1753" t="s">
        <v>1927</v>
      </c>
      <c r="C1753" t="s">
        <v>3469</v>
      </c>
      <c r="D1753" t="s">
        <v>7288</v>
      </c>
      <c r="E1753" t="s">
        <v>12284</v>
      </c>
      <c r="F1753" t="s">
        <v>15536</v>
      </c>
    </row>
    <row r="1754" spans="1:6" x14ac:dyDescent="0.25">
      <c r="A1754" t="s">
        <v>1215</v>
      </c>
      <c r="B1754" t="s">
        <v>1926</v>
      </c>
      <c r="C1754" t="s">
        <v>2780</v>
      </c>
      <c r="D1754" t="s">
        <v>7289</v>
      </c>
      <c r="E1754" t="s">
        <v>12285</v>
      </c>
      <c r="F1754" t="s">
        <v>15535</v>
      </c>
    </row>
    <row r="1755" spans="1:6" x14ac:dyDescent="0.25">
      <c r="A1755" t="s">
        <v>312</v>
      </c>
      <c r="B1755" t="s">
        <v>1929</v>
      </c>
      <c r="C1755" t="s">
        <v>3470</v>
      </c>
      <c r="D1755" t="s">
        <v>7290</v>
      </c>
      <c r="E1755" t="s">
        <v>12286</v>
      </c>
      <c r="F1755" t="s">
        <v>15532</v>
      </c>
    </row>
    <row r="1756" spans="1:6" x14ac:dyDescent="0.25">
      <c r="A1756" t="s">
        <v>1216</v>
      </c>
      <c r="B1756" t="s">
        <v>1930</v>
      </c>
      <c r="C1756" t="s">
        <v>3471</v>
      </c>
      <c r="D1756" t="s">
        <v>7291</v>
      </c>
      <c r="E1756" t="s">
        <v>12287</v>
      </c>
      <c r="F1756" t="s">
        <v>15538</v>
      </c>
    </row>
    <row r="1757" spans="1:6" x14ac:dyDescent="0.25">
      <c r="A1757" t="s">
        <v>376</v>
      </c>
      <c r="B1757" t="s">
        <v>1926</v>
      </c>
      <c r="C1757" t="s">
        <v>3472</v>
      </c>
      <c r="D1757" t="s">
        <v>7292</v>
      </c>
      <c r="E1757" t="s">
        <v>12288</v>
      </c>
      <c r="F1757" t="s">
        <v>15535</v>
      </c>
    </row>
    <row r="1758" spans="1:6" x14ac:dyDescent="0.25">
      <c r="A1758" t="s">
        <v>1217</v>
      </c>
      <c r="B1758" t="s">
        <v>1929</v>
      </c>
      <c r="C1758" t="s">
        <v>3473</v>
      </c>
      <c r="D1758" t="s">
        <v>7293</v>
      </c>
      <c r="E1758" t="s">
        <v>12289</v>
      </c>
      <c r="F1758" t="s">
        <v>15532</v>
      </c>
    </row>
    <row r="1759" spans="1:6" x14ac:dyDescent="0.25">
      <c r="A1759" t="s">
        <v>128</v>
      </c>
      <c r="B1759" t="s">
        <v>1923</v>
      </c>
      <c r="C1759" t="s">
        <v>3474</v>
      </c>
      <c r="D1759" t="s">
        <v>7294</v>
      </c>
      <c r="E1759" t="s">
        <v>12290</v>
      </c>
      <c r="F1759" t="s">
        <v>15532</v>
      </c>
    </row>
    <row r="1760" spans="1:6" x14ac:dyDescent="0.25">
      <c r="A1760" t="s">
        <v>1218</v>
      </c>
      <c r="B1760" t="s">
        <v>1923</v>
      </c>
      <c r="C1760" t="s">
        <v>3475</v>
      </c>
      <c r="D1760" t="s">
        <v>7295</v>
      </c>
      <c r="E1760" t="s">
        <v>12291</v>
      </c>
      <c r="F1760" t="s">
        <v>15532</v>
      </c>
    </row>
    <row r="1761" spans="1:6" x14ac:dyDescent="0.25">
      <c r="A1761" t="s">
        <v>737</v>
      </c>
      <c r="B1761" t="s">
        <v>1926</v>
      </c>
      <c r="C1761" t="s">
        <v>2112</v>
      </c>
      <c r="D1761" t="s">
        <v>7296</v>
      </c>
      <c r="E1761" t="s">
        <v>12292</v>
      </c>
      <c r="F1761" t="s">
        <v>15535</v>
      </c>
    </row>
    <row r="1762" spans="1:6" x14ac:dyDescent="0.25">
      <c r="A1762" t="s">
        <v>1219</v>
      </c>
      <c r="B1762" t="s">
        <v>1927</v>
      </c>
      <c r="C1762" t="s">
        <v>3408</v>
      </c>
      <c r="D1762" t="s">
        <v>7297</v>
      </c>
      <c r="E1762" t="s">
        <v>12293</v>
      </c>
      <c r="F1762" t="s">
        <v>15536</v>
      </c>
    </row>
    <row r="1763" spans="1:6" x14ac:dyDescent="0.25">
      <c r="A1763" t="s">
        <v>1157</v>
      </c>
      <c r="B1763" t="s">
        <v>1930</v>
      </c>
      <c r="C1763" t="s">
        <v>3476</v>
      </c>
      <c r="D1763" t="s">
        <v>7298</v>
      </c>
      <c r="E1763" t="s">
        <v>12294</v>
      </c>
      <c r="F1763" t="s">
        <v>15538</v>
      </c>
    </row>
    <row r="1764" spans="1:6" x14ac:dyDescent="0.25">
      <c r="A1764" t="s">
        <v>1220</v>
      </c>
      <c r="B1764" t="s">
        <v>1929</v>
      </c>
      <c r="C1764" t="s">
        <v>3477</v>
      </c>
      <c r="D1764" t="s">
        <v>7299</v>
      </c>
      <c r="E1764" t="s">
        <v>12295</v>
      </c>
      <c r="F1764" t="s">
        <v>15532</v>
      </c>
    </row>
    <row r="1765" spans="1:6" x14ac:dyDescent="0.25">
      <c r="A1765" t="s">
        <v>1221</v>
      </c>
      <c r="B1765" t="s">
        <v>1926</v>
      </c>
      <c r="C1765" t="s">
        <v>3478</v>
      </c>
      <c r="D1765" t="s">
        <v>7300</v>
      </c>
      <c r="E1765" t="s">
        <v>12296</v>
      </c>
      <c r="F1765" t="s">
        <v>15535</v>
      </c>
    </row>
    <row r="1766" spans="1:6" x14ac:dyDescent="0.25">
      <c r="A1766" t="s">
        <v>1222</v>
      </c>
      <c r="B1766" t="s">
        <v>1927</v>
      </c>
      <c r="C1766" t="s">
        <v>3479</v>
      </c>
      <c r="D1766" t="s">
        <v>7301</v>
      </c>
      <c r="E1766" t="s">
        <v>12297</v>
      </c>
      <c r="F1766" t="s">
        <v>15536</v>
      </c>
    </row>
    <row r="1767" spans="1:6" x14ac:dyDescent="0.25">
      <c r="A1767" t="s">
        <v>1223</v>
      </c>
      <c r="B1767" t="s">
        <v>1928</v>
      </c>
      <c r="C1767" t="s">
        <v>3480</v>
      </c>
      <c r="D1767" t="s">
        <v>7302</v>
      </c>
      <c r="E1767" t="s">
        <v>12298</v>
      </c>
      <c r="F1767" t="s">
        <v>15537</v>
      </c>
    </row>
    <row r="1768" spans="1:6" x14ac:dyDescent="0.25">
      <c r="A1768" t="s">
        <v>365</v>
      </c>
      <c r="B1768" t="s">
        <v>1926</v>
      </c>
      <c r="C1768" t="s">
        <v>3481</v>
      </c>
      <c r="D1768" t="s">
        <v>7303</v>
      </c>
      <c r="E1768" t="s">
        <v>12299</v>
      </c>
      <c r="F1768" t="s">
        <v>15535</v>
      </c>
    </row>
    <row r="1769" spans="1:6" x14ac:dyDescent="0.25">
      <c r="A1769" t="s">
        <v>1038</v>
      </c>
      <c r="B1769" t="s">
        <v>1925</v>
      </c>
      <c r="C1769" t="s">
        <v>3482</v>
      </c>
      <c r="D1769" t="s">
        <v>7304</v>
      </c>
      <c r="E1769" t="s">
        <v>12300</v>
      </c>
      <c r="F1769" t="s">
        <v>15534</v>
      </c>
    </row>
    <row r="1770" spans="1:6" x14ac:dyDescent="0.25">
      <c r="A1770" t="s">
        <v>1168</v>
      </c>
      <c r="B1770" t="s">
        <v>1925</v>
      </c>
      <c r="C1770" t="s">
        <v>3483</v>
      </c>
      <c r="D1770" t="s">
        <v>7305</v>
      </c>
      <c r="E1770" t="s">
        <v>12301</v>
      </c>
      <c r="F1770" t="s">
        <v>15534</v>
      </c>
    </row>
    <row r="1771" spans="1:6" x14ac:dyDescent="0.25">
      <c r="A1771" t="s">
        <v>1224</v>
      </c>
      <c r="B1771" t="s">
        <v>1928</v>
      </c>
      <c r="C1771" t="s">
        <v>3484</v>
      </c>
      <c r="D1771" t="s">
        <v>7306</v>
      </c>
      <c r="E1771" t="s">
        <v>12302</v>
      </c>
      <c r="F1771" t="s">
        <v>15537</v>
      </c>
    </row>
    <row r="1772" spans="1:6" x14ac:dyDescent="0.25">
      <c r="A1772" t="s">
        <v>982</v>
      </c>
      <c r="B1772" t="s">
        <v>1929</v>
      </c>
      <c r="C1772" t="s">
        <v>3485</v>
      </c>
      <c r="D1772" t="s">
        <v>7307</v>
      </c>
      <c r="E1772" t="s">
        <v>12303</v>
      </c>
      <c r="F1772" t="s">
        <v>15532</v>
      </c>
    </row>
    <row r="1773" spans="1:6" x14ac:dyDescent="0.25">
      <c r="A1773" t="s">
        <v>318</v>
      </c>
      <c r="B1773" t="s">
        <v>1930</v>
      </c>
      <c r="C1773" t="s">
        <v>3486</v>
      </c>
      <c r="D1773" t="s">
        <v>7308</v>
      </c>
      <c r="E1773" t="s">
        <v>12304</v>
      </c>
      <c r="F1773" t="s">
        <v>15538</v>
      </c>
    </row>
    <row r="1774" spans="1:6" x14ac:dyDescent="0.25">
      <c r="A1774" t="s">
        <v>1225</v>
      </c>
      <c r="B1774" t="s">
        <v>1924</v>
      </c>
      <c r="C1774" t="s">
        <v>3487</v>
      </c>
      <c r="D1774" t="s">
        <v>7309</v>
      </c>
      <c r="E1774" t="s">
        <v>12305</v>
      </c>
      <c r="F1774" t="s">
        <v>15533</v>
      </c>
    </row>
    <row r="1775" spans="1:6" x14ac:dyDescent="0.25">
      <c r="A1775" t="s">
        <v>59</v>
      </c>
      <c r="B1775" t="s">
        <v>1929</v>
      </c>
      <c r="C1775" t="s">
        <v>2815</v>
      </c>
      <c r="D1775" t="s">
        <v>7310</v>
      </c>
      <c r="E1775" t="s">
        <v>12306</v>
      </c>
      <c r="F1775" t="s">
        <v>15532</v>
      </c>
    </row>
    <row r="1776" spans="1:6" x14ac:dyDescent="0.25">
      <c r="A1776" t="s">
        <v>607</v>
      </c>
      <c r="B1776" t="s">
        <v>1925</v>
      </c>
      <c r="C1776" t="s">
        <v>3488</v>
      </c>
      <c r="D1776" t="s">
        <v>7311</v>
      </c>
      <c r="E1776" t="s">
        <v>12307</v>
      </c>
      <c r="F1776" t="s">
        <v>15534</v>
      </c>
    </row>
    <row r="1777" spans="1:6" x14ac:dyDescent="0.25">
      <c r="A1777" t="s">
        <v>1226</v>
      </c>
      <c r="B1777" t="s">
        <v>1928</v>
      </c>
      <c r="C1777" t="s">
        <v>2707</v>
      </c>
      <c r="D1777" t="s">
        <v>7312</v>
      </c>
      <c r="E1777" t="s">
        <v>12308</v>
      </c>
      <c r="F1777" t="s">
        <v>15537</v>
      </c>
    </row>
    <row r="1778" spans="1:6" x14ac:dyDescent="0.25">
      <c r="A1778" t="s">
        <v>1227</v>
      </c>
      <c r="B1778" t="s">
        <v>1926</v>
      </c>
      <c r="C1778" t="s">
        <v>3489</v>
      </c>
      <c r="D1778" t="s">
        <v>7313</v>
      </c>
      <c r="E1778" t="s">
        <v>12309</v>
      </c>
      <c r="F1778" t="s">
        <v>15535</v>
      </c>
    </row>
    <row r="1779" spans="1:6" x14ac:dyDescent="0.25">
      <c r="A1779" t="s">
        <v>1228</v>
      </c>
      <c r="B1779" t="s">
        <v>1928</v>
      </c>
      <c r="C1779" t="s">
        <v>3490</v>
      </c>
      <c r="D1779" t="s">
        <v>7314</v>
      </c>
      <c r="E1779" t="s">
        <v>12310</v>
      </c>
      <c r="F1779" t="s">
        <v>15537</v>
      </c>
    </row>
    <row r="1780" spans="1:6" x14ac:dyDescent="0.25">
      <c r="A1780" t="s">
        <v>1229</v>
      </c>
      <c r="B1780" t="s">
        <v>1925</v>
      </c>
      <c r="C1780" t="s">
        <v>2631</v>
      </c>
      <c r="D1780" t="s">
        <v>7315</v>
      </c>
      <c r="E1780" t="s">
        <v>12311</v>
      </c>
      <c r="F1780" t="s">
        <v>15534</v>
      </c>
    </row>
    <row r="1781" spans="1:6" x14ac:dyDescent="0.25">
      <c r="A1781" t="s">
        <v>334</v>
      </c>
      <c r="B1781" t="s">
        <v>1929</v>
      </c>
      <c r="C1781" t="s">
        <v>3491</v>
      </c>
      <c r="D1781" t="s">
        <v>7316</v>
      </c>
      <c r="E1781" t="s">
        <v>12312</v>
      </c>
      <c r="F1781" t="s">
        <v>15532</v>
      </c>
    </row>
    <row r="1782" spans="1:6" x14ac:dyDescent="0.25">
      <c r="A1782" t="s">
        <v>1179</v>
      </c>
      <c r="B1782" t="s">
        <v>1927</v>
      </c>
      <c r="C1782" t="s">
        <v>3492</v>
      </c>
      <c r="D1782" t="s">
        <v>7317</v>
      </c>
      <c r="E1782" t="s">
        <v>12313</v>
      </c>
      <c r="F1782" t="s">
        <v>15536</v>
      </c>
    </row>
    <row r="1783" spans="1:6" x14ac:dyDescent="0.25">
      <c r="A1783" t="s">
        <v>1230</v>
      </c>
      <c r="B1783" t="s">
        <v>1926</v>
      </c>
      <c r="C1783" t="s">
        <v>3493</v>
      </c>
      <c r="D1783" t="s">
        <v>7318</v>
      </c>
      <c r="E1783" t="s">
        <v>12314</v>
      </c>
      <c r="F1783" t="s">
        <v>15535</v>
      </c>
    </row>
    <row r="1784" spans="1:6" x14ac:dyDescent="0.25">
      <c r="A1784" t="s">
        <v>1231</v>
      </c>
      <c r="B1784" t="s">
        <v>1924</v>
      </c>
      <c r="C1784" t="s">
        <v>3494</v>
      </c>
      <c r="D1784" t="s">
        <v>7319</v>
      </c>
      <c r="E1784" t="s">
        <v>12315</v>
      </c>
      <c r="F1784" t="s">
        <v>15533</v>
      </c>
    </row>
    <row r="1785" spans="1:6" x14ac:dyDescent="0.25">
      <c r="A1785" t="s">
        <v>705</v>
      </c>
      <c r="B1785" t="s">
        <v>1923</v>
      </c>
      <c r="C1785" t="s">
        <v>3495</v>
      </c>
      <c r="D1785" t="s">
        <v>7320</v>
      </c>
      <c r="E1785" t="s">
        <v>12316</v>
      </c>
      <c r="F1785" t="s">
        <v>15532</v>
      </c>
    </row>
    <row r="1786" spans="1:6" x14ac:dyDescent="0.25">
      <c r="A1786" t="s">
        <v>269</v>
      </c>
      <c r="B1786" t="s">
        <v>1929</v>
      </c>
      <c r="C1786" t="s">
        <v>3496</v>
      </c>
      <c r="D1786" t="s">
        <v>7321</v>
      </c>
      <c r="E1786" t="s">
        <v>12317</v>
      </c>
      <c r="F1786" t="s">
        <v>15532</v>
      </c>
    </row>
    <row r="1787" spans="1:6" x14ac:dyDescent="0.25">
      <c r="A1787" t="s">
        <v>1232</v>
      </c>
      <c r="B1787" t="s">
        <v>1930</v>
      </c>
      <c r="C1787" t="s">
        <v>2451</v>
      </c>
      <c r="D1787" t="s">
        <v>7322</v>
      </c>
      <c r="E1787" t="s">
        <v>12318</v>
      </c>
      <c r="F1787" t="s">
        <v>15538</v>
      </c>
    </row>
    <row r="1788" spans="1:6" x14ac:dyDescent="0.25">
      <c r="A1788" t="s">
        <v>1233</v>
      </c>
      <c r="B1788" t="s">
        <v>1924</v>
      </c>
      <c r="C1788" t="s">
        <v>3283</v>
      </c>
      <c r="D1788" t="s">
        <v>7323</v>
      </c>
      <c r="E1788" t="s">
        <v>12319</v>
      </c>
      <c r="F1788" t="s">
        <v>15533</v>
      </c>
    </row>
    <row r="1789" spans="1:6" x14ac:dyDescent="0.25">
      <c r="A1789" t="s">
        <v>1060</v>
      </c>
      <c r="B1789" t="s">
        <v>1927</v>
      </c>
      <c r="C1789" t="s">
        <v>3497</v>
      </c>
      <c r="D1789" t="s">
        <v>7324</v>
      </c>
      <c r="E1789" t="s">
        <v>12320</v>
      </c>
      <c r="F1789" t="s">
        <v>15536</v>
      </c>
    </row>
    <row r="1790" spans="1:6" x14ac:dyDescent="0.25">
      <c r="A1790" t="s">
        <v>1234</v>
      </c>
      <c r="B1790" t="s">
        <v>1923</v>
      </c>
      <c r="C1790" t="s">
        <v>3498</v>
      </c>
      <c r="D1790" t="s">
        <v>7325</v>
      </c>
      <c r="E1790" t="s">
        <v>12321</v>
      </c>
      <c r="F1790" t="s">
        <v>15532</v>
      </c>
    </row>
    <row r="1791" spans="1:6" x14ac:dyDescent="0.25">
      <c r="A1791" t="s">
        <v>731</v>
      </c>
      <c r="B1791" t="s">
        <v>1930</v>
      </c>
      <c r="C1791" t="s">
        <v>3499</v>
      </c>
      <c r="D1791" t="s">
        <v>7326</v>
      </c>
      <c r="E1791" t="s">
        <v>12322</v>
      </c>
      <c r="F1791" t="s">
        <v>15538</v>
      </c>
    </row>
    <row r="1792" spans="1:6" x14ac:dyDescent="0.25">
      <c r="A1792" t="s">
        <v>655</v>
      </c>
      <c r="B1792" t="s">
        <v>1928</v>
      </c>
      <c r="C1792" t="s">
        <v>3500</v>
      </c>
      <c r="D1792" t="s">
        <v>7327</v>
      </c>
      <c r="E1792" t="s">
        <v>12323</v>
      </c>
      <c r="F1792" t="s">
        <v>15537</v>
      </c>
    </row>
    <row r="1793" spans="1:6" x14ac:dyDescent="0.25">
      <c r="A1793" t="s">
        <v>336</v>
      </c>
      <c r="B1793" t="s">
        <v>1926</v>
      </c>
      <c r="C1793" t="s">
        <v>3501</v>
      </c>
      <c r="D1793" t="s">
        <v>7328</v>
      </c>
      <c r="E1793" t="s">
        <v>12324</v>
      </c>
      <c r="F1793" t="s">
        <v>15535</v>
      </c>
    </row>
    <row r="1794" spans="1:6" x14ac:dyDescent="0.25">
      <c r="A1794" t="s">
        <v>1127</v>
      </c>
      <c r="B1794" t="s">
        <v>1924</v>
      </c>
      <c r="C1794" t="s">
        <v>2852</v>
      </c>
      <c r="D1794" t="s">
        <v>7329</v>
      </c>
      <c r="E1794" t="s">
        <v>12325</v>
      </c>
      <c r="F1794" t="s">
        <v>15533</v>
      </c>
    </row>
    <row r="1795" spans="1:6" x14ac:dyDescent="0.25">
      <c r="A1795" t="s">
        <v>948</v>
      </c>
      <c r="B1795" t="s">
        <v>1929</v>
      </c>
      <c r="C1795" t="s">
        <v>3502</v>
      </c>
      <c r="D1795" t="s">
        <v>7330</v>
      </c>
      <c r="E1795" t="s">
        <v>12326</v>
      </c>
      <c r="F1795" t="s">
        <v>15532</v>
      </c>
    </row>
    <row r="1796" spans="1:6" x14ac:dyDescent="0.25">
      <c r="A1796" t="s">
        <v>243</v>
      </c>
      <c r="B1796" t="s">
        <v>1929</v>
      </c>
      <c r="C1796" t="s">
        <v>3503</v>
      </c>
      <c r="D1796" t="s">
        <v>7331</v>
      </c>
      <c r="E1796" t="s">
        <v>12327</v>
      </c>
      <c r="F1796" t="s">
        <v>15532</v>
      </c>
    </row>
    <row r="1797" spans="1:6" x14ac:dyDescent="0.25">
      <c r="A1797" t="s">
        <v>1071</v>
      </c>
      <c r="B1797" t="s">
        <v>1925</v>
      </c>
      <c r="C1797" t="s">
        <v>3504</v>
      </c>
      <c r="D1797" t="s">
        <v>7332</v>
      </c>
      <c r="E1797" t="s">
        <v>12328</v>
      </c>
      <c r="F1797" t="s">
        <v>15534</v>
      </c>
    </row>
    <row r="1798" spans="1:6" x14ac:dyDescent="0.25">
      <c r="A1798" t="s">
        <v>1235</v>
      </c>
      <c r="B1798" t="s">
        <v>1924</v>
      </c>
      <c r="C1798" t="s">
        <v>3505</v>
      </c>
      <c r="D1798" t="s">
        <v>7333</v>
      </c>
      <c r="E1798" t="s">
        <v>12329</v>
      </c>
      <c r="F1798" t="s">
        <v>15533</v>
      </c>
    </row>
    <row r="1799" spans="1:6" x14ac:dyDescent="0.25">
      <c r="A1799" t="s">
        <v>1236</v>
      </c>
      <c r="B1799" t="s">
        <v>1927</v>
      </c>
      <c r="C1799" t="s">
        <v>3506</v>
      </c>
      <c r="D1799" t="s">
        <v>7334</v>
      </c>
      <c r="E1799" t="s">
        <v>12330</v>
      </c>
      <c r="F1799" t="s">
        <v>15536</v>
      </c>
    </row>
    <row r="1800" spans="1:6" x14ac:dyDescent="0.25">
      <c r="A1800" t="s">
        <v>1237</v>
      </c>
      <c r="B1800" t="s">
        <v>1928</v>
      </c>
      <c r="C1800" t="s">
        <v>2034</v>
      </c>
      <c r="D1800" t="s">
        <v>7335</v>
      </c>
      <c r="E1800" t="s">
        <v>12331</v>
      </c>
      <c r="F1800" t="s">
        <v>15537</v>
      </c>
    </row>
    <row r="1801" spans="1:6" x14ac:dyDescent="0.25">
      <c r="A1801" t="s">
        <v>1238</v>
      </c>
      <c r="B1801" t="s">
        <v>1926</v>
      </c>
      <c r="C1801" t="s">
        <v>3507</v>
      </c>
      <c r="D1801" t="s">
        <v>7336</v>
      </c>
      <c r="E1801" t="s">
        <v>12332</v>
      </c>
      <c r="F1801" t="s">
        <v>15535</v>
      </c>
    </row>
    <row r="1802" spans="1:6" x14ac:dyDescent="0.25">
      <c r="A1802" t="s">
        <v>804</v>
      </c>
      <c r="B1802" t="s">
        <v>1924</v>
      </c>
      <c r="C1802" t="s">
        <v>2361</v>
      </c>
      <c r="D1802" t="s">
        <v>7337</v>
      </c>
      <c r="E1802" t="s">
        <v>12333</v>
      </c>
      <c r="F1802" t="s">
        <v>15533</v>
      </c>
    </row>
    <row r="1803" spans="1:6" x14ac:dyDescent="0.25">
      <c r="A1803" t="s">
        <v>565</v>
      </c>
      <c r="B1803" t="s">
        <v>1924</v>
      </c>
      <c r="C1803" t="s">
        <v>3508</v>
      </c>
      <c r="D1803" t="s">
        <v>7338</v>
      </c>
      <c r="E1803" t="s">
        <v>12334</v>
      </c>
      <c r="F1803" t="s">
        <v>15533</v>
      </c>
    </row>
    <row r="1804" spans="1:6" x14ac:dyDescent="0.25">
      <c r="A1804" t="s">
        <v>582</v>
      </c>
      <c r="B1804" t="s">
        <v>1928</v>
      </c>
      <c r="C1804" t="s">
        <v>3203</v>
      </c>
      <c r="D1804" t="s">
        <v>7339</v>
      </c>
      <c r="E1804" t="s">
        <v>12335</v>
      </c>
      <c r="F1804" t="s">
        <v>15537</v>
      </c>
    </row>
    <row r="1805" spans="1:6" x14ac:dyDescent="0.25">
      <c r="A1805" t="s">
        <v>604</v>
      </c>
      <c r="B1805" t="s">
        <v>1930</v>
      </c>
      <c r="C1805" t="s">
        <v>3509</v>
      </c>
      <c r="D1805" t="s">
        <v>7340</v>
      </c>
      <c r="E1805" t="s">
        <v>12336</v>
      </c>
      <c r="F1805" t="s">
        <v>15538</v>
      </c>
    </row>
    <row r="1806" spans="1:6" x14ac:dyDescent="0.25">
      <c r="A1806" t="s">
        <v>1180</v>
      </c>
      <c r="B1806" t="s">
        <v>1924</v>
      </c>
      <c r="C1806" t="s">
        <v>3510</v>
      </c>
      <c r="D1806" t="s">
        <v>7341</v>
      </c>
      <c r="E1806" t="s">
        <v>12337</v>
      </c>
      <c r="F1806" t="s">
        <v>15533</v>
      </c>
    </row>
    <row r="1807" spans="1:6" x14ac:dyDescent="0.25">
      <c r="A1807" t="s">
        <v>160</v>
      </c>
      <c r="B1807" t="s">
        <v>1929</v>
      </c>
      <c r="C1807" t="s">
        <v>3511</v>
      </c>
      <c r="D1807" t="s">
        <v>7342</v>
      </c>
      <c r="E1807" t="s">
        <v>12338</v>
      </c>
      <c r="F1807" t="s">
        <v>15532</v>
      </c>
    </row>
    <row r="1808" spans="1:6" x14ac:dyDescent="0.25">
      <c r="A1808" t="s">
        <v>711</v>
      </c>
      <c r="B1808" t="s">
        <v>1928</v>
      </c>
      <c r="C1808" t="s">
        <v>3098</v>
      </c>
      <c r="D1808" t="s">
        <v>7343</v>
      </c>
      <c r="E1808" t="s">
        <v>12339</v>
      </c>
      <c r="F1808" t="s">
        <v>15537</v>
      </c>
    </row>
    <row r="1809" spans="1:6" x14ac:dyDescent="0.25">
      <c r="A1809" t="s">
        <v>162</v>
      </c>
      <c r="B1809" t="s">
        <v>1926</v>
      </c>
      <c r="C1809" t="s">
        <v>3068</v>
      </c>
      <c r="D1809" t="s">
        <v>7344</v>
      </c>
      <c r="E1809" t="s">
        <v>12340</v>
      </c>
      <c r="F1809" t="s">
        <v>15535</v>
      </c>
    </row>
    <row r="1810" spans="1:6" x14ac:dyDescent="0.25">
      <c r="A1810" t="s">
        <v>774</v>
      </c>
      <c r="B1810" t="s">
        <v>1927</v>
      </c>
      <c r="C1810" t="s">
        <v>3512</v>
      </c>
      <c r="D1810" t="s">
        <v>7345</v>
      </c>
      <c r="E1810" t="s">
        <v>12341</v>
      </c>
      <c r="F1810" t="s">
        <v>15536</v>
      </c>
    </row>
    <row r="1811" spans="1:6" x14ac:dyDescent="0.25">
      <c r="A1811" t="s">
        <v>162</v>
      </c>
      <c r="B1811" t="s">
        <v>1927</v>
      </c>
      <c r="C1811" t="s">
        <v>3463</v>
      </c>
      <c r="D1811" t="s">
        <v>7346</v>
      </c>
      <c r="E1811" t="s">
        <v>12342</v>
      </c>
      <c r="F1811" t="s">
        <v>15536</v>
      </c>
    </row>
    <row r="1812" spans="1:6" x14ac:dyDescent="0.25">
      <c r="A1812" t="s">
        <v>1239</v>
      </c>
      <c r="B1812" t="s">
        <v>1927</v>
      </c>
      <c r="C1812" t="s">
        <v>3513</v>
      </c>
      <c r="D1812" t="s">
        <v>7347</v>
      </c>
      <c r="E1812" t="s">
        <v>12343</v>
      </c>
      <c r="F1812" t="s">
        <v>15536</v>
      </c>
    </row>
    <row r="1813" spans="1:6" x14ac:dyDescent="0.25">
      <c r="A1813" t="s">
        <v>1175</v>
      </c>
      <c r="B1813" t="s">
        <v>1926</v>
      </c>
      <c r="C1813" t="s">
        <v>2655</v>
      </c>
      <c r="D1813" t="s">
        <v>7348</v>
      </c>
      <c r="E1813" t="s">
        <v>12344</v>
      </c>
      <c r="F1813" t="s">
        <v>15535</v>
      </c>
    </row>
    <row r="1814" spans="1:6" x14ac:dyDescent="0.25">
      <c r="A1814" t="s">
        <v>487</v>
      </c>
      <c r="B1814" t="s">
        <v>1925</v>
      </c>
      <c r="C1814" t="s">
        <v>3514</v>
      </c>
      <c r="D1814" t="s">
        <v>7349</v>
      </c>
      <c r="E1814" t="s">
        <v>12345</v>
      </c>
      <c r="F1814" t="s">
        <v>15534</v>
      </c>
    </row>
    <row r="1815" spans="1:6" x14ac:dyDescent="0.25">
      <c r="A1815" t="s">
        <v>1240</v>
      </c>
      <c r="B1815" t="s">
        <v>1926</v>
      </c>
      <c r="C1815" t="s">
        <v>3515</v>
      </c>
      <c r="D1815" t="s">
        <v>7350</v>
      </c>
      <c r="E1815" t="s">
        <v>12346</v>
      </c>
      <c r="F1815" t="s">
        <v>15535</v>
      </c>
    </row>
    <row r="1816" spans="1:6" x14ac:dyDescent="0.25">
      <c r="A1816" t="s">
        <v>1241</v>
      </c>
      <c r="B1816" t="s">
        <v>1925</v>
      </c>
      <c r="C1816" t="s">
        <v>3516</v>
      </c>
      <c r="D1816" t="s">
        <v>7351</v>
      </c>
      <c r="E1816" t="s">
        <v>12347</v>
      </c>
      <c r="F1816" t="s">
        <v>15534</v>
      </c>
    </row>
    <row r="1817" spans="1:6" x14ac:dyDescent="0.25">
      <c r="A1817" t="s">
        <v>367</v>
      </c>
      <c r="B1817" t="s">
        <v>1930</v>
      </c>
      <c r="C1817" t="s">
        <v>3517</v>
      </c>
      <c r="D1817" t="s">
        <v>7352</v>
      </c>
      <c r="E1817" t="s">
        <v>12348</v>
      </c>
      <c r="F1817" t="s">
        <v>15538</v>
      </c>
    </row>
    <row r="1818" spans="1:6" x14ac:dyDescent="0.25">
      <c r="A1818" t="s">
        <v>1242</v>
      </c>
      <c r="B1818" t="s">
        <v>1928</v>
      </c>
      <c r="C1818" t="s">
        <v>3518</v>
      </c>
      <c r="D1818" t="s">
        <v>7353</v>
      </c>
      <c r="E1818" t="s">
        <v>12349</v>
      </c>
      <c r="F1818" t="s">
        <v>15537</v>
      </c>
    </row>
    <row r="1819" spans="1:6" x14ac:dyDescent="0.25">
      <c r="A1819" t="s">
        <v>746</v>
      </c>
      <c r="B1819" t="s">
        <v>1930</v>
      </c>
      <c r="C1819" t="s">
        <v>3519</v>
      </c>
      <c r="D1819" t="s">
        <v>7354</v>
      </c>
      <c r="E1819" t="s">
        <v>12350</v>
      </c>
      <c r="F1819" t="s">
        <v>15538</v>
      </c>
    </row>
    <row r="1820" spans="1:6" x14ac:dyDescent="0.25">
      <c r="A1820" t="s">
        <v>990</v>
      </c>
      <c r="B1820" t="s">
        <v>1926</v>
      </c>
      <c r="C1820" t="s">
        <v>3520</v>
      </c>
      <c r="D1820" t="s">
        <v>7355</v>
      </c>
      <c r="E1820" t="s">
        <v>12351</v>
      </c>
      <c r="F1820" t="s">
        <v>15535</v>
      </c>
    </row>
    <row r="1821" spans="1:6" x14ac:dyDescent="0.25">
      <c r="A1821" t="s">
        <v>570</v>
      </c>
      <c r="B1821" t="s">
        <v>1925</v>
      </c>
      <c r="C1821" t="s">
        <v>3521</v>
      </c>
      <c r="D1821" t="s">
        <v>7356</v>
      </c>
      <c r="E1821" t="s">
        <v>12352</v>
      </c>
      <c r="F1821" t="s">
        <v>15534</v>
      </c>
    </row>
    <row r="1822" spans="1:6" x14ac:dyDescent="0.25">
      <c r="A1822" t="s">
        <v>1243</v>
      </c>
      <c r="B1822" t="s">
        <v>1930</v>
      </c>
      <c r="C1822" t="s">
        <v>3522</v>
      </c>
      <c r="D1822" t="s">
        <v>7357</v>
      </c>
      <c r="E1822" t="s">
        <v>12353</v>
      </c>
      <c r="F1822" t="s">
        <v>15538</v>
      </c>
    </row>
    <row r="1823" spans="1:6" x14ac:dyDescent="0.25">
      <c r="A1823" t="s">
        <v>1244</v>
      </c>
      <c r="B1823" t="s">
        <v>1926</v>
      </c>
      <c r="C1823" t="s">
        <v>2235</v>
      </c>
      <c r="D1823" t="s">
        <v>7358</v>
      </c>
      <c r="E1823" t="s">
        <v>12354</v>
      </c>
      <c r="F1823" t="s">
        <v>15535</v>
      </c>
    </row>
    <row r="1824" spans="1:6" x14ac:dyDescent="0.25">
      <c r="A1824" t="s">
        <v>1245</v>
      </c>
      <c r="B1824" t="s">
        <v>1924</v>
      </c>
      <c r="C1824" t="s">
        <v>3523</v>
      </c>
      <c r="D1824" t="s">
        <v>7359</v>
      </c>
      <c r="E1824" t="s">
        <v>12355</v>
      </c>
      <c r="F1824" t="s">
        <v>15533</v>
      </c>
    </row>
    <row r="1825" spans="1:6" x14ac:dyDescent="0.25">
      <c r="A1825" t="s">
        <v>1246</v>
      </c>
      <c r="B1825" t="s">
        <v>1930</v>
      </c>
      <c r="C1825" t="s">
        <v>3524</v>
      </c>
      <c r="D1825" t="s">
        <v>7360</v>
      </c>
      <c r="E1825" t="s">
        <v>12356</v>
      </c>
      <c r="F1825" t="s">
        <v>15538</v>
      </c>
    </row>
    <row r="1826" spans="1:6" x14ac:dyDescent="0.25">
      <c r="A1826" t="s">
        <v>408</v>
      </c>
      <c r="B1826" t="s">
        <v>1925</v>
      </c>
      <c r="C1826" t="s">
        <v>3525</v>
      </c>
      <c r="D1826" t="s">
        <v>7361</v>
      </c>
      <c r="E1826" t="s">
        <v>12357</v>
      </c>
      <c r="F1826" t="s">
        <v>15534</v>
      </c>
    </row>
    <row r="1827" spans="1:6" x14ac:dyDescent="0.25">
      <c r="A1827" t="s">
        <v>1247</v>
      </c>
      <c r="B1827" t="s">
        <v>1928</v>
      </c>
      <c r="C1827" t="s">
        <v>3526</v>
      </c>
      <c r="D1827" t="s">
        <v>7362</v>
      </c>
      <c r="E1827" t="s">
        <v>12358</v>
      </c>
      <c r="F1827" t="s">
        <v>15537</v>
      </c>
    </row>
    <row r="1828" spans="1:6" x14ac:dyDescent="0.25">
      <c r="A1828" t="s">
        <v>1248</v>
      </c>
      <c r="B1828" t="s">
        <v>1929</v>
      </c>
      <c r="C1828" t="s">
        <v>3527</v>
      </c>
      <c r="D1828" t="s">
        <v>7363</v>
      </c>
      <c r="E1828" t="s">
        <v>12359</v>
      </c>
      <c r="F1828" t="s">
        <v>15532</v>
      </c>
    </row>
    <row r="1829" spans="1:6" x14ac:dyDescent="0.25">
      <c r="A1829" t="s">
        <v>1166</v>
      </c>
      <c r="B1829" t="s">
        <v>1928</v>
      </c>
      <c r="C1829" t="s">
        <v>3528</v>
      </c>
      <c r="D1829" t="s">
        <v>7364</v>
      </c>
      <c r="E1829" t="s">
        <v>12360</v>
      </c>
      <c r="F1829" t="s">
        <v>15537</v>
      </c>
    </row>
    <row r="1830" spans="1:6" x14ac:dyDescent="0.25">
      <c r="A1830" t="s">
        <v>586</v>
      </c>
      <c r="B1830" t="s">
        <v>1926</v>
      </c>
      <c r="C1830" t="s">
        <v>3529</v>
      </c>
      <c r="D1830" t="s">
        <v>7365</v>
      </c>
      <c r="E1830" t="s">
        <v>12361</v>
      </c>
      <c r="F1830" t="s">
        <v>15535</v>
      </c>
    </row>
    <row r="1831" spans="1:6" x14ac:dyDescent="0.25">
      <c r="A1831" t="s">
        <v>1249</v>
      </c>
      <c r="B1831" t="s">
        <v>1924</v>
      </c>
      <c r="C1831" t="s">
        <v>3530</v>
      </c>
      <c r="D1831" t="s">
        <v>7366</v>
      </c>
      <c r="E1831" t="s">
        <v>12362</v>
      </c>
      <c r="F1831" t="s">
        <v>15533</v>
      </c>
    </row>
    <row r="1832" spans="1:6" x14ac:dyDescent="0.25">
      <c r="A1832" t="s">
        <v>1108</v>
      </c>
      <c r="B1832" t="s">
        <v>1928</v>
      </c>
      <c r="C1832" t="s">
        <v>3248</v>
      </c>
      <c r="D1832" t="s">
        <v>7367</v>
      </c>
      <c r="E1832" t="s">
        <v>12363</v>
      </c>
      <c r="F1832" t="s">
        <v>15537</v>
      </c>
    </row>
    <row r="1833" spans="1:6" x14ac:dyDescent="0.25">
      <c r="A1833" t="s">
        <v>588</v>
      </c>
      <c r="B1833" t="s">
        <v>1924</v>
      </c>
      <c r="C1833" t="s">
        <v>3531</v>
      </c>
      <c r="D1833" t="s">
        <v>7368</v>
      </c>
      <c r="E1833" t="s">
        <v>12364</v>
      </c>
      <c r="F1833" t="s">
        <v>15533</v>
      </c>
    </row>
    <row r="1834" spans="1:6" x14ac:dyDescent="0.25">
      <c r="A1834" t="s">
        <v>1250</v>
      </c>
      <c r="B1834" t="s">
        <v>1930</v>
      </c>
      <c r="C1834" t="s">
        <v>3532</v>
      </c>
      <c r="D1834" t="s">
        <v>7369</v>
      </c>
      <c r="E1834" t="s">
        <v>12365</v>
      </c>
      <c r="F1834" t="s">
        <v>15538</v>
      </c>
    </row>
    <row r="1835" spans="1:6" x14ac:dyDescent="0.25">
      <c r="A1835" t="s">
        <v>550</v>
      </c>
      <c r="B1835" t="s">
        <v>1923</v>
      </c>
      <c r="C1835" t="s">
        <v>2250</v>
      </c>
      <c r="D1835" t="s">
        <v>7370</v>
      </c>
      <c r="E1835" t="s">
        <v>12366</v>
      </c>
      <c r="F1835" t="s">
        <v>15532</v>
      </c>
    </row>
    <row r="1836" spans="1:6" x14ac:dyDescent="0.25">
      <c r="A1836" t="s">
        <v>1251</v>
      </c>
      <c r="B1836" t="s">
        <v>1926</v>
      </c>
      <c r="C1836" t="s">
        <v>2843</v>
      </c>
      <c r="D1836" t="s">
        <v>7371</v>
      </c>
      <c r="E1836" t="s">
        <v>12367</v>
      </c>
      <c r="F1836" t="s">
        <v>15535</v>
      </c>
    </row>
    <row r="1837" spans="1:6" x14ac:dyDescent="0.25">
      <c r="A1837" t="s">
        <v>1071</v>
      </c>
      <c r="B1837" t="s">
        <v>1924</v>
      </c>
      <c r="C1837" t="s">
        <v>3533</v>
      </c>
      <c r="D1837" t="s">
        <v>7372</v>
      </c>
      <c r="E1837" t="s">
        <v>12368</v>
      </c>
      <c r="F1837" t="s">
        <v>15533</v>
      </c>
    </row>
    <row r="1838" spans="1:6" x14ac:dyDescent="0.25">
      <c r="A1838" t="s">
        <v>1197</v>
      </c>
      <c r="B1838" t="s">
        <v>1930</v>
      </c>
      <c r="C1838" t="s">
        <v>3534</v>
      </c>
      <c r="D1838" t="s">
        <v>7373</v>
      </c>
      <c r="E1838" t="s">
        <v>12369</v>
      </c>
      <c r="F1838" t="s">
        <v>15538</v>
      </c>
    </row>
    <row r="1839" spans="1:6" x14ac:dyDescent="0.25">
      <c r="A1839" t="s">
        <v>1110</v>
      </c>
      <c r="B1839" t="s">
        <v>1923</v>
      </c>
      <c r="C1839" t="s">
        <v>3535</v>
      </c>
      <c r="D1839" t="s">
        <v>7374</v>
      </c>
      <c r="E1839" t="s">
        <v>12370</v>
      </c>
      <c r="F1839" t="s">
        <v>15532</v>
      </c>
    </row>
    <row r="1840" spans="1:6" x14ac:dyDescent="0.25">
      <c r="A1840" t="s">
        <v>1252</v>
      </c>
      <c r="B1840" t="s">
        <v>1930</v>
      </c>
      <c r="C1840" t="s">
        <v>3536</v>
      </c>
      <c r="D1840" t="s">
        <v>7375</v>
      </c>
      <c r="E1840" t="s">
        <v>12371</v>
      </c>
      <c r="F1840" t="s">
        <v>15538</v>
      </c>
    </row>
    <row r="1841" spans="1:6" x14ac:dyDescent="0.25">
      <c r="A1841" t="s">
        <v>1253</v>
      </c>
      <c r="B1841" t="s">
        <v>1928</v>
      </c>
      <c r="C1841" t="s">
        <v>3537</v>
      </c>
      <c r="D1841" t="s">
        <v>7376</v>
      </c>
      <c r="E1841" t="s">
        <v>12372</v>
      </c>
      <c r="F1841" t="s">
        <v>15537</v>
      </c>
    </row>
    <row r="1842" spans="1:6" x14ac:dyDescent="0.25">
      <c r="A1842" t="s">
        <v>578</v>
      </c>
      <c r="B1842" t="s">
        <v>1924</v>
      </c>
      <c r="C1842" t="s">
        <v>1966</v>
      </c>
      <c r="D1842" t="s">
        <v>7377</v>
      </c>
      <c r="E1842" t="s">
        <v>12373</v>
      </c>
      <c r="F1842" t="s">
        <v>15533</v>
      </c>
    </row>
    <row r="1843" spans="1:6" x14ac:dyDescent="0.25">
      <c r="A1843" t="s">
        <v>1254</v>
      </c>
      <c r="B1843" t="s">
        <v>1926</v>
      </c>
      <c r="C1843" t="s">
        <v>3538</v>
      </c>
      <c r="D1843" t="s">
        <v>7378</v>
      </c>
      <c r="E1843" t="s">
        <v>12374</v>
      </c>
      <c r="F1843" t="s">
        <v>15535</v>
      </c>
    </row>
    <row r="1844" spans="1:6" x14ac:dyDescent="0.25">
      <c r="A1844" t="s">
        <v>290</v>
      </c>
      <c r="B1844" t="s">
        <v>1928</v>
      </c>
      <c r="C1844" t="s">
        <v>2516</v>
      </c>
      <c r="D1844" t="s">
        <v>7379</v>
      </c>
      <c r="E1844" t="s">
        <v>12375</v>
      </c>
      <c r="F1844" t="s">
        <v>15537</v>
      </c>
    </row>
    <row r="1845" spans="1:6" x14ac:dyDescent="0.25">
      <c r="A1845" t="s">
        <v>786</v>
      </c>
      <c r="B1845" t="s">
        <v>1925</v>
      </c>
      <c r="C1845" t="s">
        <v>3539</v>
      </c>
      <c r="D1845" t="s">
        <v>7380</v>
      </c>
      <c r="E1845" t="s">
        <v>12376</v>
      </c>
      <c r="F1845" t="s">
        <v>15534</v>
      </c>
    </row>
    <row r="1846" spans="1:6" x14ac:dyDescent="0.25">
      <c r="A1846" t="s">
        <v>1237</v>
      </c>
      <c r="B1846" t="s">
        <v>1923</v>
      </c>
      <c r="C1846" t="s">
        <v>3540</v>
      </c>
      <c r="D1846" t="s">
        <v>7381</v>
      </c>
      <c r="E1846" t="s">
        <v>12377</v>
      </c>
      <c r="F1846" t="s">
        <v>15532</v>
      </c>
    </row>
    <row r="1847" spans="1:6" x14ac:dyDescent="0.25">
      <c r="A1847" t="s">
        <v>782</v>
      </c>
      <c r="B1847" t="s">
        <v>1930</v>
      </c>
      <c r="C1847" t="s">
        <v>3541</v>
      </c>
      <c r="D1847" t="s">
        <v>7382</v>
      </c>
      <c r="E1847" t="s">
        <v>12378</v>
      </c>
      <c r="F1847" t="s">
        <v>15538</v>
      </c>
    </row>
    <row r="1848" spans="1:6" x14ac:dyDescent="0.25">
      <c r="A1848" t="s">
        <v>1255</v>
      </c>
      <c r="B1848" t="s">
        <v>1930</v>
      </c>
      <c r="C1848" t="s">
        <v>3542</v>
      </c>
      <c r="D1848" t="s">
        <v>7383</v>
      </c>
      <c r="E1848" t="s">
        <v>12379</v>
      </c>
      <c r="F1848" t="s">
        <v>15538</v>
      </c>
    </row>
    <row r="1849" spans="1:6" x14ac:dyDescent="0.25">
      <c r="A1849" t="s">
        <v>76</v>
      </c>
      <c r="B1849" t="s">
        <v>1923</v>
      </c>
      <c r="C1849" t="s">
        <v>3369</v>
      </c>
      <c r="D1849" t="s">
        <v>7384</v>
      </c>
      <c r="E1849" t="s">
        <v>12380</v>
      </c>
      <c r="F1849" t="s">
        <v>15532</v>
      </c>
    </row>
    <row r="1850" spans="1:6" x14ac:dyDescent="0.25">
      <c r="A1850" t="s">
        <v>1256</v>
      </c>
      <c r="B1850" t="s">
        <v>1926</v>
      </c>
      <c r="C1850" t="s">
        <v>3543</v>
      </c>
      <c r="D1850" t="s">
        <v>7385</v>
      </c>
      <c r="E1850" t="s">
        <v>12381</v>
      </c>
      <c r="F1850" t="s">
        <v>15535</v>
      </c>
    </row>
    <row r="1851" spans="1:6" x14ac:dyDescent="0.25">
      <c r="A1851" t="s">
        <v>730</v>
      </c>
      <c r="B1851" t="s">
        <v>1930</v>
      </c>
      <c r="C1851" t="s">
        <v>2626</v>
      </c>
      <c r="D1851" t="s">
        <v>7386</v>
      </c>
      <c r="E1851" t="s">
        <v>12382</v>
      </c>
      <c r="F1851" t="s">
        <v>15538</v>
      </c>
    </row>
    <row r="1852" spans="1:6" x14ac:dyDescent="0.25">
      <c r="A1852" t="s">
        <v>1164</v>
      </c>
      <c r="B1852" t="s">
        <v>1925</v>
      </c>
      <c r="C1852" t="s">
        <v>3167</v>
      </c>
      <c r="D1852" t="s">
        <v>7387</v>
      </c>
      <c r="E1852" t="s">
        <v>12383</v>
      </c>
      <c r="F1852" t="s">
        <v>15534</v>
      </c>
    </row>
    <row r="1853" spans="1:6" x14ac:dyDescent="0.25">
      <c r="A1853" t="s">
        <v>1257</v>
      </c>
      <c r="B1853" t="s">
        <v>1925</v>
      </c>
      <c r="C1853" t="s">
        <v>3544</v>
      </c>
      <c r="D1853" t="s">
        <v>7388</v>
      </c>
      <c r="E1853" t="s">
        <v>12384</v>
      </c>
      <c r="F1853" t="s">
        <v>15534</v>
      </c>
    </row>
    <row r="1854" spans="1:6" x14ac:dyDescent="0.25">
      <c r="A1854" t="s">
        <v>958</v>
      </c>
      <c r="B1854" t="s">
        <v>1926</v>
      </c>
      <c r="C1854" t="s">
        <v>3545</v>
      </c>
      <c r="D1854" t="s">
        <v>7389</v>
      </c>
      <c r="E1854" t="s">
        <v>12385</v>
      </c>
      <c r="F1854" t="s">
        <v>15535</v>
      </c>
    </row>
    <row r="1855" spans="1:6" x14ac:dyDescent="0.25">
      <c r="A1855" t="s">
        <v>685</v>
      </c>
      <c r="B1855" t="s">
        <v>1928</v>
      </c>
      <c r="C1855" t="s">
        <v>2339</v>
      </c>
      <c r="D1855" t="s">
        <v>7390</v>
      </c>
      <c r="E1855" t="s">
        <v>12386</v>
      </c>
      <c r="F1855" t="s">
        <v>15537</v>
      </c>
    </row>
    <row r="1856" spans="1:6" x14ac:dyDescent="0.25">
      <c r="A1856" t="s">
        <v>904</v>
      </c>
      <c r="B1856" t="s">
        <v>1927</v>
      </c>
      <c r="C1856" t="s">
        <v>3546</v>
      </c>
      <c r="D1856" t="s">
        <v>7391</v>
      </c>
      <c r="E1856" t="s">
        <v>12387</v>
      </c>
      <c r="F1856" t="s">
        <v>15536</v>
      </c>
    </row>
    <row r="1857" spans="1:6" x14ac:dyDescent="0.25">
      <c r="A1857" t="s">
        <v>343</v>
      </c>
      <c r="B1857" t="s">
        <v>1925</v>
      </c>
      <c r="C1857" t="s">
        <v>3547</v>
      </c>
      <c r="D1857" t="s">
        <v>7392</v>
      </c>
      <c r="E1857" t="s">
        <v>12388</v>
      </c>
      <c r="F1857" t="s">
        <v>15534</v>
      </c>
    </row>
    <row r="1858" spans="1:6" x14ac:dyDescent="0.25">
      <c r="A1858" t="s">
        <v>123</v>
      </c>
      <c r="B1858" t="s">
        <v>1925</v>
      </c>
      <c r="C1858" t="s">
        <v>3548</v>
      </c>
      <c r="D1858" t="s">
        <v>7393</v>
      </c>
      <c r="E1858" t="s">
        <v>12389</v>
      </c>
      <c r="F1858" t="s">
        <v>15534</v>
      </c>
    </row>
    <row r="1859" spans="1:6" x14ac:dyDescent="0.25">
      <c r="A1859" t="s">
        <v>505</v>
      </c>
      <c r="B1859" t="s">
        <v>1927</v>
      </c>
      <c r="C1859" t="s">
        <v>3549</v>
      </c>
      <c r="D1859" t="s">
        <v>7394</v>
      </c>
      <c r="E1859" t="s">
        <v>12390</v>
      </c>
      <c r="F1859" t="s">
        <v>15536</v>
      </c>
    </row>
    <row r="1860" spans="1:6" x14ac:dyDescent="0.25">
      <c r="A1860" t="s">
        <v>1258</v>
      </c>
      <c r="B1860" t="s">
        <v>1926</v>
      </c>
      <c r="C1860" t="s">
        <v>3295</v>
      </c>
      <c r="D1860" t="s">
        <v>7395</v>
      </c>
      <c r="E1860" t="s">
        <v>12391</v>
      </c>
      <c r="F1860" t="s">
        <v>15535</v>
      </c>
    </row>
    <row r="1861" spans="1:6" x14ac:dyDescent="0.25">
      <c r="A1861" t="s">
        <v>772</v>
      </c>
      <c r="B1861" t="s">
        <v>1925</v>
      </c>
      <c r="C1861" t="s">
        <v>3550</v>
      </c>
      <c r="D1861" t="s">
        <v>7396</v>
      </c>
      <c r="E1861" t="s">
        <v>12392</v>
      </c>
      <c r="F1861" t="s">
        <v>15534</v>
      </c>
    </row>
    <row r="1862" spans="1:6" x14ac:dyDescent="0.25">
      <c r="A1862" t="s">
        <v>182</v>
      </c>
      <c r="B1862" t="s">
        <v>1926</v>
      </c>
      <c r="C1862" t="s">
        <v>2058</v>
      </c>
      <c r="D1862" t="s">
        <v>7397</v>
      </c>
      <c r="E1862" t="s">
        <v>12393</v>
      </c>
      <c r="F1862" t="s">
        <v>15535</v>
      </c>
    </row>
    <row r="1863" spans="1:6" x14ac:dyDescent="0.25">
      <c r="A1863" t="s">
        <v>233</v>
      </c>
      <c r="B1863" t="s">
        <v>1924</v>
      </c>
      <c r="C1863" t="s">
        <v>3551</v>
      </c>
      <c r="D1863" t="s">
        <v>7398</v>
      </c>
      <c r="E1863" t="s">
        <v>12394</v>
      </c>
      <c r="F1863" t="s">
        <v>15533</v>
      </c>
    </row>
    <row r="1864" spans="1:6" x14ac:dyDescent="0.25">
      <c r="A1864" t="s">
        <v>820</v>
      </c>
      <c r="B1864" t="s">
        <v>1928</v>
      </c>
      <c r="C1864" t="s">
        <v>2567</v>
      </c>
      <c r="D1864" t="s">
        <v>7399</v>
      </c>
      <c r="E1864" t="s">
        <v>12395</v>
      </c>
      <c r="F1864" t="s">
        <v>15537</v>
      </c>
    </row>
    <row r="1865" spans="1:6" x14ac:dyDescent="0.25">
      <c r="A1865" t="s">
        <v>416</v>
      </c>
      <c r="B1865" t="s">
        <v>1929</v>
      </c>
      <c r="C1865" t="s">
        <v>3552</v>
      </c>
      <c r="D1865" t="s">
        <v>7400</v>
      </c>
      <c r="E1865" t="s">
        <v>12396</v>
      </c>
      <c r="F1865" t="s">
        <v>15532</v>
      </c>
    </row>
    <row r="1866" spans="1:6" x14ac:dyDescent="0.25">
      <c r="A1866" t="s">
        <v>759</v>
      </c>
      <c r="B1866" t="s">
        <v>1926</v>
      </c>
      <c r="C1866" t="s">
        <v>3553</v>
      </c>
      <c r="D1866" t="s">
        <v>7401</v>
      </c>
      <c r="E1866" t="s">
        <v>12397</v>
      </c>
      <c r="F1866" t="s">
        <v>15535</v>
      </c>
    </row>
    <row r="1867" spans="1:6" x14ac:dyDescent="0.25">
      <c r="A1867" t="s">
        <v>914</v>
      </c>
      <c r="B1867" t="s">
        <v>1928</v>
      </c>
      <c r="C1867" t="s">
        <v>3554</v>
      </c>
      <c r="D1867" t="s">
        <v>7402</v>
      </c>
      <c r="E1867" t="s">
        <v>12398</v>
      </c>
      <c r="F1867" t="s">
        <v>15537</v>
      </c>
    </row>
    <row r="1868" spans="1:6" x14ac:dyDescent="0.25">
      <c r="A1868" t="s">
        <v>1259</v>
      </c>
      <c r="B1868" t="s">
        <v>1924</v>
      </c>
      <c r="C1868" t="s">
        <v>2508</v>
      </c>
      <c r="D1868" t="s">
        <v>7403</v>
      </c>
      <c r="E1868" t="s">
        <v>12399</v>
      </c>
      <c r="F1868" t="s">
        <v>15533</v>
      </c>
    </row>
    <row r="1869" spans="1:6" x14ac:dyDescent="0.25">
      <c r="A1869" t="s">
        <v>1260</v>
      </c>
      <c r="B1869" t="s">
        <v>1928</v>
      </c>
      <c r="C1869" t="s">
        <v>3555</v>
      </c>
      <c r="D1869" t="s">
        <v>7404</v>
      </c>
      <c r="E1869" t="s">
        <v>12400</v>
      </c>
      <c r="F1869" t="s">
        <v>15537</v>
      </c>
    </row>
    <row r="1870" spans="1:6" x14ac:dyDescent="0.25">
      <c r="A1870" t="s">
        <v>1261</v>
      </c>
      <c r="B1870" t="s">
        <v>1925</v>
      </c>
      <c r="C1870" t="s">
        <v>2093</v>
      </c>
      <c r="D1870" t="s">
        <v>7405</v>
      </c>
      <c r="E1870" t="s">
        <v>12401</v>
      </c>
      <c r="F1870" t="s">
        <v>15534</v>
      </c>
    </row>
    <row r="1871" spans="1:6" x14ac:dyDescent="0.25">
      <c r="A1871" t="s">
        <v>1262</v>
      </c>
      <c r="B1871" t="s">
        <v>1926</v>
      </c>
      <c r="C1871" t="s">
        <v>3556</v>
      </c>
      <c r="D1871" t="s">
        <v>7406</v>
      </c>
      <c r="E1871" t="s">
        <v>12402</v>
      </c>
      <c r="F1871" t="s">
        <v>15535</v>
      </c>
    </row>
    <row r="1872" spans="1:6" x14ac:dyDescent="0.25">
      <c r="A1872" t="s">
        <v>1263</v>
      </c>
      <c r="B1872" t="s">
        <v>1925</v>
      </c>
      <c r="C1872" t="s">
        <v>3557</v>
      </c>
      <c r="D1872" t="s">
        <v>7407</v>
      </c>
      <c r="E1872" t="s">
        <v>12403</v>
      </c>
      <c r="F1872" t="s">
        <v>15534</v>
      </c>
    </row>
    <row r="1873" spans="1:6" x14ac:dyDescent="0.25">
      <c r="A1873" t="s">
        <v>1034</v>
      </c>
      <c r="B1873" t="s">
        <v>1929</v>
      </c>
      <c r="C1873" t="s">
        <v>3558</v>
      </c>
      <c r="D1873" t="s">
        <v>7408</v>
      </c>
      <c r="E1873" t="s">
        <v>12404</v>
      </c>
      <c r="F1873" t="s">
        <v>15532</v>
      </c>
    </row>
    <row r="1874" spans="1:6" x14ac:dyDescent="0.25">
      <c r="A1874" t="s">
        <v>1264</v>
      </c>
      <c r="B1874" t="s">
        <v>1930</v>
      </c>
      <c r="C1874" t="s">
        <v>3559</v>
      </c>
      <c r="D1874" t="s">
        <v>7409</v>
      </c>
      <c r="E1874" t="s">
        <v>12405</v>
      </c>
      <c r="F1874" t="s">
        <v>15538</v>
      </c>
    </row>
    <row r="1875" spans="1:6" x14ac:dyDescent="0.25">
      <c r="A1875" t="s">
        <v>504</v>
      </c>
      <c r="B1875" t="s">
        <v>1927</v>
      </c>
      <c r="C1875" t="s">
        <v>3560</v>
      </c>
      <c r="D1875" t="s">
        <v>7410</v>
      </c>
      <c r="E1875" t="s">
        <v>12406</v>
      </c>
      <c r="F1875" t="s">
        <v>15536</v>
      </c>
    </row>
    <row r="1876" spans="1:6" x14ac:dyDescent="0.25">
      <c r="A1876" t="s">
        <v>425</v>
      </c>
      <c r="B1876" t="s">
        <v>1925</v>
      </c>
      <c r="C1876" t="s">
        <v>2025</v>
      </c>
      <c r="D1876" t="s">
        <v>7411</v>
      </c>
      <c r="E1876" t="s">
        <v>12407</v>
      </c>
      <c r="F1876" t="s">
        <v>15534</v>
      </c>
    </row>
    <row r="1877" spans="1:6" x14ac:dyDescent="0.25">
      <c r="A1877" t="s">
        <v>690</v>
      </c>
      <c r="B1877" t="s">
        <v>1923</v>
      </c>
      <c r="C1877" t="s">
        <v>3561</v>
      </c>
      <c r="D1877" t="s">
        <v>7412</v>
      </c>
      <c r="E1877" t="s">
        <v>12408</v>
      </c>
      <c r="F1877" t="s">
        <v>15532</v>
      </c>
    </row>
    <row r="1878" spans="1:6" x14ac:dyDescent="0.25">
      <c r="A1878" t="s">
        <v>729</v>
      </c>
      <c r="B1878" t="s">
        <v>1930</v>
      </c>
      <c r="C1878" t="s">
        <v>3562</v>
      </c>
      <c r="D1878" t="s">
        <v>7413</v>
      </c>
      <c r="E1878" t="s">
        <v>12409</v>
      </c>
      <c r="F1878" t="s">
        <v>15538</v>
      </c>
    </row>
    <row r="1879" spans="1:6" x14ac:dyDescent="0.25">
      <c r="A1879" t="s">
        <v>937</v>
      </c>
      <c r="B1879" t="s">
        <v>1929</v>
      </c>
      <c r="C1879" t="s">
        <v>3563</v>
      </c>
      <c r="D1879" t="s">
        <v>7414</v>
      </c>
      <c r="E1879" t="s">
        <v>12410</v>
      </c>
      <c r="F1879" t="s">
        <v>15532</v>
      </c>
    </row>
    <row r="1880" spans="1:6" x14ac:dyDescent="0.25">
      <c r="A1880" t="s">
        <v>595</v>
      </c>
      <c r="B1880" t="s">
        <v>1923</v>
      </c>
      <c r="C1880" t="s">
        <v>3564</v>
      </c>
      <c r="D1880" t="s">
        <v>7415</v>
      </c>
      <c r="E1880" t="s">
        <v>12411</v>
      </c>
      <c r="F1880" t="s">
        <v>15532</v>
      </c>
    </row>
    <row r="1881" spans="1:6" x14ac:dyDescent="0.25">
      <c r="A1881" t="s">
        <v>1265</v>
      </c>
      <c r="B1881" t="s">
        <v>1923</v>
      </c>
      <c r="C1881" t="s">
        <v>3565</v>
      </c>
      <c r="D1881" t="s">
        <v>7416</v>
      </c>
      <c r="E1881" t="s">
        <v>12412</v>
      </c>
      <c r="F1881" t="s">
        <v>15532</v>
      </c>
    </row>
    <row r="1882" spans="1:6" x14ac:dyDescent="0.25">
      <c r="A1882" t="s">
        <v>823</v>
      </c>
      <c r="B1882" t="s">
        <v>1929</v>
      </c>
      <c r="C1882" t="s">
        <v>3566</v>
      </c>
      <c r="D1882" t="s">
        <v>7417</v>
      </c>
      <c r="E1882" t="s">
        <v>12413</v>
      </c>
      <c r="F1882" t="s">
        <v>15532</v>
      </c>
    </row>
    <row r="1883" spans="1:6" x14ac:dyDescent="0.25">
      <c r="A1883" t="s">
        <v>535</v>
      </c>
      <c r="B1883" t="s">
        <v>1923</v>
      </c>
      <c r="C1883" t="s">
        <v>3567</v>
      </c>
      <c r="D1883" t="s">
        <v>7418</v>
      </c>
      <c r="E1883" t="s">
        <v>12414</v>
      </c>
      <c r="F1883" t="s">
        <v>15532</v>
      </c>
    </row>
    <row r="1884" spans="1:6" x14ac:dyDescent="0.25">
      <c r="A1884" t="s">
        <v>1266</v>
      </c>
      <c r="B1884" t="s">
        <v>1924</v>
      </c>
      <c r="C1884" t="s">
        <v>3568</v>
      </c>
      <c r="D1884" t="s">
        <v>7419</v>
      </c>
      <c r="E1884" t="s">
        <v>12415</v>
      </c>
      <c r="F1884" t="s">
        <v>15533</v>
      </c>
    </row>
    <row r="1885" spans="1:6" x14ac:dyDescent="0.25">
      <c r="A1885" t="s">
        <v>111</v>
      </c>
      <c r="B1885" t="s">
        <v>1923</v>
      </c>
      <c r="C1885" t="s">
        <v>2102</v>
      </c>
      <c r="D1885" t="s">
        <v>7420</v>
      </c>
      <c r="E1885" t="s">
        <v>12416</v>
      </c>
      <c r="F1885" t="s">
        <v>15532</v>
      </c>
    </row>
    <row r="1886" spans="1:6" x14ac:dyDescent="0.25">
      <c r="A1886" t="s">
        <v>218</v>
      </c>
      <c r="B1886" t="s">
        <v>1926</v>
      </c>
      <c r="C1886" t="s">
        <v>3569</v>
      </c>
      <c r="D1886" t="s">
        <v>7421</v>
      </c>
      <c r="E1886" t="s">
        <v>12417</v>
      </c>
      <c r="F1886" t="s">
        <v>15535</v>
      </c>
    </row>
    <row r="1887" spans="1:6" x14ac:dyDescent="0.25">
      <c r="A1887" t="s">
        <v>36</v>
      </c>
      <c r="B1887" t="s">
        <v>1925</v>
      </c>
      <c r="C1887" t="s">
        <v>3570</v>
      </c>
      <c r="D1887" t="s">
        <v>7422</v>
      </c>
      <c r="E1887" t="s">
        <v>12418</v>
      </c>
      <c r="F1887" t="s">
        <v>15534</v>
      </c>
    </row>
    <row r="1888" spans="1:6" x14ac:dyDescent="0.25">
      <c r="A1888" t="s">
        <v>1267</v>
      </c>
      <c r="B1888" t="s">
        <v>1930</v>
      </c>
      <c r="C1888" t="s">
        <v>3571</v>
      </c>
      <c r="D1888" t="s">
        <v>7423</v>
      </c>
      <c r="E1888" t="s">
        <v>12419</v>
      </c>
      <c r="F1888" t="s">
        <v>15538</v>
      </c>
    </row>
    <row r="1889" spans="1:6" x14ac:dyDescent="0.25">
      <c r="A1889" t="s">
        <v>80</v>
      </c>
      <c r="B1889" t="s">
        <v>1925</v>
      </c>
      <c r="C1889" t="s">
        <v>3572</v>
      </c>
      <c r="D1889" t="s">
        <v>7424</v>
      </c>
      <c r="E1889" t="s">
        <v>12420</v>
      </c>
      <c r="F1889" t="s">
        <v>15534</v>
      </c>
    </row>
    <row r="1890" spans="1:6" x14ac:dyDescent="0.25">
      <c r="A1890" t="s">
        <v>1268</v>
      </c>
      <c r="B1890" t="s">
        <v>1929</v>
      </c>
      <c r="C1890" t="s">
        <v>2228</v>
      </c>
      <c r="D1890" t="s">
        <v>7425</v>
      </c>
      <c r="E1890" t="s">
        <v>12421</v>
      </c>
      <c r="F1890" t="s">
        <v>15532</v>
      </c>
    </row>
    <row r="1891" spans="1:6" x14ac:dyDescent="0.25">
      <c r="A1891" t="s">
        <v>1120</v>
      </c>
      <c r="B1891" t="s">
        <v>1924</v>
      </c>
      <c r="C1891" t="s">
        <v>3573</v>
      </c>
      <c r="D1891" t="s">
        <v>7426</v>
      </c>
      <c r="E1891" t="s">
        <v>12422</v>
      </c>
      <c r="F1891" t="s">
        <v>15533</v>
      </c>
    </row>
    <row r="1892" spans="1:6" x14ac:dyDescent="0.25">
      <c r="A1892" t="s">
        <v>772</v>
      </c>
      <c r="B1892" t="s">
        <v>1928</v>
      </c>
      <c r="C1892" t="s">
        <v>3574</v>
      </c>
      <c r="D1892" t="s">
        <v>7427</v>
      </c>
      <c r="E1892" t="s">
        <v>12423</v>
      </c>
      <c r="F1892" t="s">
        <v>15537</v>
      </c>
    </row>
    <row r="1893" spans="1:6" x14ac:dyDescent="0.25">
      <c r="A1893" t="s">
        <v>1269</v>
      </c>
      <c r="B1893" t="s">
        <v>1924</v>
      </c>
      <c r="C1893" t="s">
        <v>3575</v>
      </c>
      <c r="D1893" t="s">
        <v>7428</v>
      </c>
      <c r="E1893" t="s">
        <v>12424</v>
      </c>
      <c r="F1893" t="s">
        <v>15533</v>
      </c>
    </row>
    <row r="1894" spans="1:6" x14ac:dyDescent="0.25">
      <c r="A1894" t="s">
        <v>377</v>
      </c>
      <c r="B1894" t="s">
        <v>1930</v>
      </c>
      <c r="C1894" t="s">
        <v>3576</v>
      </c>
      <c r="D1894" t="s">
        <v>7429</v>
      </c>
      <c r="E1894" t="s">
        <v>12425</v>
      </c>
      <c r="F1894" t="s">
        <v>15538</v>
      </c>
    </row>
    <row r="1895" spans="1:6" x14ac:dyDescent="0.25">
      <c r="A1895" t="s">
        <v>1270</v>
      </c>
      <c r="B1895" t="s">
        <v>1926</v>
      </c>
      <c r="C1895" t="s">
        <v>3577</v>
      </c>
      <c r="D1895" t="s">
        <v>7430</v>
      </c>
      <c r="E1895" t="s">
        <v>12426</v>
      </c>
      <c r="F1895" t="s">
        <v>15535</v>
      </c>
    </row>
    <row r="1896" spans="1:6" x14ac:dyDescent="0.25">
      <c r="A1896" t="s">
        <v>1123</v>
      </c>
      <c r="B1896" t="s">
        <v>1925</v>
      </c>
      <c r="C1896" t="s">
        <v>3578</v>
      </c>
      <c r="D1896" t="s">
        <v>7431</v>
      </c>
      <c r="E1896" t="s">
        <v>12427</v>
      </c>
      <c r="F1896" t="s">
        <v>15534</v>
      </c>
    </row>
    <row r="1897" spans="1:6" x14ac:dyDescent="0.25">
      <c r="A1897" t="s">
        <v>1271</v>
      </c>
      <c r="B1897" t="s">
        <v>1925</v>
      </c>
      <c r="C1897" t="s">
        <v>3579</v>
      </c>
      <c r="D1897" t="s">
        <v>7432</v>
      </c>
      <c r="E1897" t="s">
        <v>12428</v>
      </c>
      <c r="F1897" t="s">
        <v>15534</v>
      </c>
    </row>
    <row r="1898" spans="1:6" x14ac:dyDescent="0.25">
      <c r="A1898" t="s">
        <v>1272</v>
      </c>
      <c r="B1898" t="s">
        <v>1927</v>
      </c>
      <c r="C1898" t="s">
        <v>3580</v>
      </c>
      <c r="D1898" t="s">
        <v>7433</v>
      </c>
      <c r="E1898" t="s">
        <v>12429</v>
      </c>
      <c r="F1898" t="s">
        <v>15536</v>
      </c>
    </row>
    <row r="1899" spans="1:6" x14ac:dyDescent="0.25">
      <c r="A1899" t="s">
        <v>157</v>
      </c>
      <c r="B1899" t="s">
        <v>1923</v>
      </c>
      <c r="C1899" t="s">
        <v>3581</v>
      </c>
      <c r="D1899" t="s">
        <v>7434</v>
      </c>
      <c r="E1899" t="s">
        <v>12430</v>
      </c>
      <c r="F1899" t="s">
        <v>15532</v>
      </c>
    </row>
    <row r="1900" spans="1:6" x14ac:dyDescent="0.25">
      <c r="A1900" t="s">
        <v>360</v>
      </c>
      <c r="B1900" t="s">
        <v>1926</v>
      </c>
      <c r="C1900" t="s">
        <v>2054</v>
      </c>
      <c r="D1900" t="s">
        <v>7435</v>
      </c>
      <c r="E1900" t="s">
        <v>12431</v>
      </c>
      <c r="F1900" t="s">
        <v>15535</v>
      </c>
    </row>
    <row r="1901" spans="1:6" x14ac:dyDescent="0.25">
      <c r="A1901" t="s">
        <v>1007</v>
      </c>
      <c r="B1901" t="s">
        <v>1930</v>
      </c>
      <c r="C1901" t="s">
        <v>3582</v>
      </c>
      <c r="D1901" t="s">
        <v>7436</v>
      </c>
      <c r="E1901" t="s">
        <v>12432</v>
      </c>
      <c r="F1901" t="s">
        <v>15538</v>
      </c>
    </row>
    <row r="1902" spans="1:6" x14ac:dyDescent="0.25">
      <c r="A1902" t="s">
        <v>1012</v>
      </c>
      <c r="B1902" t="s">
        <v>1929</v>
      </c>
      <c r="C1902" t="s">
        <v>3583</v>
      </c>
      <c r="D1902" t="s">
        <v>7437</v>
      </c>
      <c r="E1902" t="s">
        <v>12433</v>
      </c>
      <c r="F1902" t="s">
        <v>15532</v>
      </c>
    </row>
    <row r="1903" spans="1:6" x14ac:dyDescent="0.25">
      <c r="A1903" t="s">
        <v>1273</v>
      </c>
      <c r="B1903" t="s">
        <v>1927</v>
      </c>
      <c r="C1903" t="s">
        <v>3584</v>
      </c>
      <c r="D1903" t="s">
        <v>7438</v>
      </c>
      <c r="E1903" t="s">
        <v>12434</v>
      </c>
      <c r="F1903" t="s">
        <v>15536</v>
      </c>
    </row>
    <row r="1904" spans="1:6" x14ac:dyDescent="0.25">
      <c r="A1904" t="s">
        <v>1274</v>
      </c>
      <c r="B1904" t="s">
        <v>1923</v>
      </c>
      <c r="C1904" t="s">
        <v>3585</v>
      </c>
      <c r="D1904" t="s">
        <v>7439</v>
      </c>
      <c r="E1904" t="s">
        <v>12435</v>
      </c>
      <c r="F1904" t="s">
        <v>15532</v>
      </c>
    </row>
    <row r="1905" spans="1:6" x14ac:dyDescent="0.25">
      <c r="A1905" t="s">
        <v>1275</v>
      </c>
      <c r="B1905" t="s">
        <v>1927</v>
      </c>
      <c r="C1905" t="s">
        <v>3586</v>
      </c>
      <c r="D1905" t="s">
        <v>7440</v>
      </c>
      <c r="E1905" t="s">
        <v>12436</v>
      </c>
      <c r="F1905" t="s">
        <v>15536</v>
      </c>
    </row>
    <row r="1906" spans="1:6" x14ac:dyDescent="0.25">
      <c r="A1906" t="s">
        <v>1276</v>
      </c>
      <c r="B1906" t="s">
        <v>1925</v>
      </c>
      <c r="C1906" t="s">
        <v>3587</v>
      </c>
      <c r="D1906" t="s">
        <v>7441</v>
      </c>
      <c r="E1906" t="s">
        <v>12437</v>
      </c>
      <c r="F1906" t="s">
        <v>15534</v>
      </c>
    </row>
    <row r="1907" spans="1:6" x14ac:dyDescent="0.25">
      <c r="A1907" t="s">
        <v>1133</v>
      </c>
      <c r="B1907" t="s">
        <v>1928</v>
      </c>
      <c r="C1907" t="s">
        <v>3588</v>
      </c>
      <c r="D1907" t="s">
        <v>7442</v>
      </c>
      <c r="E1907" t="s">
        <v>12438</v>
      </c>
      <c r="F1907" t="s">
        <v>15537</v>
      </c>
    </row>
    <row r="1908" spans="1:6" x14ac:dyDescent="0.25">
      <c r="A1908" t="s">
        <v>563</v>
      </c>
      <c r="B1908" t="s">
        <v>1925</v>
      </c>
      <c r="C1908" t="s">
        <v>3589</v>
      </c>
      <c r="D1908" t="s">
        <v>7443</v>
      </c>
      <c r="E1908" t="s">
        <v>12439</v>
      </c>
      <c r="F1908" t="s">
        <v>15534</v>
      </c>
    </row>
    <row r="1909" spans="1:6" x14ac:dyDescent="0.25">
      <c r="A1909" t="s">
        <v>168</v>
      </c>
      <c r="B1909" t="s">
        <v>1930</v>
      </c>
      <c r="C1909" t="s">
        <v>3590</v>
      </c>
      <c r="D1909" t="s">
        <v>7444</v>
      </c>
      <c r="E1909" t="s">
        <v>12440</v>
      </c>
      <c r="F1909" t="s">
        <v>15538</v>
      </c>
    </row>
    <row r="1910" spans="1:6" x14ac:dyDescent="0.25">
      <c r="A1910" t="s">
        <v>481</v>
      </c>
      <c r="B1910" t="s">
        <v>1925</v>
      </c>
      <c r="C1910" t="s">
        <v>3591</v>
      </c>
      <c r="D1910" t="s">
        <v>7445</v>
      </c>
      <c r="E1910" t="s">
        <v>12441</v>
      </c>
      <c r="F1910" t="s">
        <v>15534</v>
      </c>
    </row>
    <row r="1911" spans="1:6" x14ac:dyDescent="0.25">
      <c r="A1911" t="s">
        <v>1277</v>
      </c>
      <c r="B1911" t="s">
        <v>1923</v>
      </c>
      <c r="C1911" t="s">
        <v>3592</v>
      </c>
      <c r="D1911" t="s">
        <v>7446</v>
      </c>
      <c r="E1911" t="s">
        <v>12442</v>
      </c>
      <c r="F1911" t="s">
        <v>15532</v>
      </c>
    </row>
    <row r="1912" spans="1:6" x14ac:dyDescent="0.25">
      <c r="A1912" t="s">
        <v>1278</v>
      </c>
      <c r="B1912" t="s">
        <v>1929</v>
      </c>
      <c r="C1912" t="s">
        <v>3503</v>
      </c>
      <c r="D1912" t="s">
        <v>7447</v>
      </c>
      <c r="E1912" t="s">
        <v>12443</v>
      </c>
      <c r="F1912" t="s">
        <v>15532</v>
      </c>
    </row>
    <row r="1913" spans="1:6" x14ac:dyDescent="0.25">
      <c r="A1913" t="s">
        <v>497</v>
      </c>
      <c r="B1913" t="s">
        <v>1930</v>
      </c>
      <c r="C1913" t="s">
        <v>3593</v>
      </c>
      <c r="D1913" t="s">
        <v>7448</v>
      </c>
      <c r="E1913" t="s">
        <v>12444</v>
      </c>
      <c r="F1913" t="s">
        <v>15538</v>
      </c>
    </row>
    <row r="1914" spans="1:6" x14ac:dyDescent="0.25">
      <c r="A1914" t="s">
        <v>1279</v>
      </c>
      <c r="B1914" t="s">
        <v>1926</v>
      </c>
      <c r="C1914" t="s">
        <v>2661</v>
      </c>
      <c r="D1914" t="s">
        <v>7449</v>
      </c>
      <c r="E1914" t="s">
        <v>12445</v>
      </c>
      <c r="F1914" t="s">
        <v>15535</v>
      </c>
    </row>
    <row r="1915" spans="1:6" x14ac:dyDescent="0.25">
      <c r="A1915" t="s">
        <v>945</v>
      </c>
      <c r="B1915" t="s">
        <v>1930</v>
      </c>
      <c r="C1915" t="s">
        <v>3594</v>
      </c>
      <c r="D1915" t="s">
        <v>7450</v>
      </c>
      <c r="E1915" t="s">
        <v>12446</v>
      </c>
      <c r="F1915" t="s">
        <v>15538</v>
      </c>
    </row>
    <row r="1916" spans="1:6" x14ac:dyDescent="0.25">
      <c r="A1916" t="s">
        <v>1280</v>
      </c>
      <c r="B1916" t="s">
        <v>1930</v>
      </c>
      <c r="C1916" t="s">
        <v>3595</v>
      </c>
      <c r="D1916" t="s">
        <v>7451</v>
      </c>
      <c r="E1916" t="s">
        <v>12447</v>
      </c>
      <c r="F1916" t="s">
        <v>15538</v>
      </c>
    </row>
    <row r="1917" spans="1:6" x14ac:dyDescent="0.25">
      <c r="A1917" t="s">
        <v>1281</v>
      </c>
      <c r="B1917" t="s">
        <v>1923</v>
      </c>
      <c r="C1917" t="s">
        <v>3596</v>
      </c>
      <c r="D1917" t="s">
        <v>7452</v>
      </c>
      <c r="E1917" t="s">
        <v>12448</v>
      </c>
      <c r="F1917" t="s">
        <v>15532</v>
      </c>
    </row>
    <row r="1918" spans="1:6" x14ac:dyDescent="0.25">
      <c r="A1918" t="s">
        <v>1056</v>
      </c>
      <c r="B1918" t="s">
        <v>1928</v>
      </c>
      <c r="C1918" t="s">
        <v>1981</v>
      </c>
      <c r="D1918" t="s">
        <v>7453</v>
      </c>
      <c r="E1918" t="s">
        <v>12449</v>
      </c>
      <c r="F1918" t="s">
        <v>15537</v>
      </c>
    </row>
    <row r="1919" spans="1:6" x14ac:dyDescent="0.25">
      <c r="A1919" t="s">
        <v>156</v>
      </c>
      <c r="B1919" t="s">
        <v>1927</v>
      </c>
      <c r="C1919" t="s">
        <v>2910</v>
      </c>
      <c r="D1919" t="s">
        <v>7454</v>
      </c>
      <c r="E1919" t="s">
        <v>12450</v>
      </c>
      <c r="F1919" t="s">
        <v>15536</v>
      </c>
    </row>
    <row r="1920" spans="1:6" x14ac:dyDescent="0.25">
      <c r="A1920" t="s">
        <v>1222</v>
      </c>
      <c r="B1920" t="s">
        <v>1927</v>
      </c>
      <c r="C1920" t="s">
        <v>3597</v>
      </c>
      <c r="D1920" t="s">
        <v>7455</v>
      </c>
      <c r="E1920" t="s">
        <v>12451</v>
      </c>
      <c r="F1920" t="s">
        <v>15536</v>
      </c>
    </row>
    <row r="1921" spans="1:6" x14ac:dyDescent="0.25">
      <c r="A1921" t="s">
        <v>177</v>
      </c>
      <c r="B1921" t="s">
        <v>1928</v>
      </c>
      <c r="C1921" t="s">
        <v>3598</v>
      </c>
      <c r="D1921" t="s">
        <v>7456</v>
      </c>
      <c r="E1921" t="s">
        <v>12452</v>
      </c>
      <c r="F1921" t="s">
        <v>15537</v>
      </c>
    </row>
    <row r="1922" spans="1:6" x14ac:dyDescent="0.25">
      <c r="A1922" t="s">
        <v>1282</v>
      </c>
      <c r="B1922" t="s">
        <v>1929</v>
      </c>
      <c r="C1922" t="s">
        <v>3599</v>
      </c>
      <c r="D1922" t="s">
        <v>7457</v>
      </c>
      <c r="E1922" t="s">
        <v>12453</v>
      </c>
      <c r="F1922" t="s">
        <v>15532</v>
      </c>
    </row>
    <row r="1923" spans="1:6" x14ac:dyDescent="0.25">
      <c r="A1923" t="s">
        <v>69</v>
      </c>
      <c r="B1923" t="s">
        <v>1928</v>
      </c>
      <c r="C1923" t="s">
        <v>3600</v>
      </c>
      <c r="D1923" t="s">
        <v>7458</v>
      </c>
      <c r="E1923" t="s">
        <v>12454</v>
      </c>
      <c r="F1923" t="s">
        <v>15537</v>
      </c>
    </row>
    <row r="1924" spans="1:6" x14ac:dyDescent="0.25">
      <c r="A1924" t="s">
        <v>1283</v>
      </c>
      <c r="B1924" t="s">
        <v>1925</v>
      </c>
      <c r="C1924" t="s">
        <v>3601</v>
      </c>
      <c r="D1924" t="s">
        <v>7459</v>
      </c>
      <c r="E1924" t="s">
        <v>12455</v>
      </c>
      <c r="F1924" t="s">
        <v>15534</v>
      </c>
    </row>
    <row r="1925" spans="1:6" x14ac:dyDescent="0.25">
      <c r="A1925" t="s">
        <v>735</v>
      </c>
      <c r="B1925" t="s">
        <v>1930</v>
      </c>
      <c r="C1925" t="s">
        <v>3602</v>
      </c>
      <c r="D1925" t="s">
        <v>7460</v>
      </c>
      <c r="E1925" t="s">
        <v>12456</v>
      </c>
      <c r="F1925" t="s">
        <v>15538</v>
      </c>
    </row>
    <row r="1926" spans="1:6" x14ac:dyDescent="0.25">
      <c r="A1926" t="s">
        <v>1284</v>
      </c>
      <c r="B1926" t="s">
        <v>1929</v>
      </c>
      <c r="C1926" t="s">
        <v>3603</v>
      </c>
      <c r="D1926" t="s">
        <v>7461</v>
      </c>
      <c r="E1926" t="s">
        <v>12457</v>
      </c>
      <c r="F1926" t="s">
        <v>15532</v>
      </c>
    </row>
    <row r="1927" spans="1:6" x14ac:dyDescent="0.25">
      <c r="A1927" t="s">
        <v>827</v>
      </c>
      <c r="B1927" t="s">
        <v>1927</v>
      </c>
      <c r="C1927" t="s">
        <v>2592</v>
      </c>
      <c r="D1927" t="s">
        <v>7462</v>
      </c>
      <c r="E1927" t="s">
        <v>12458</v>
      </c>
      <c r="F1927" t="s">
        <v>15536</v>
      </c>
    </row>
    <row r="1928" spans="1:6" x14ac:dyDescent="0.25">
      <c r="A1928" t="s">
        <v>1285</v>
      </c>
      <c r="B1928" t="s">
        <v>1923</v>
      </c>
      <c r="C1928" t="s">
        <v>3604</v>
      </c>
      <c r="D1928" t="s">
        <v>7463</v>
      </c>
      <c r="E1928" t="s">
        <v>12459</v>
      </c>
      <c r="F1928" t="s">
        <v>15532</v>
      </c>
    </row>
    <row r="1929" spans="1:6" x14ac:dyDescent="0.25">
      <c r="A1929" t="s">
        <v>517</v>
      </c>
      <c r="B1929" t="s">
        <v>1927</v>
      </c>
      <c r="C1929" t="s">
        <v>3605</v>
      </c>
      <c r="D1929" t="s">
        <v>7464</v>
      </c>
      <c r="E1929" t="s">
        <v>12460</v>
      </c>
      <c r="F1929" t="s">
        <v>15536</v>
      </c>
    </row>
    <row r="1930" spans="1:6" x14ac:dyDescent="0.25">
      <c r="A1930" t="s">
        <v>837</v>
      </c>
      <c r="B1930" t="s">
        <v>1928</v>
      </c>
      <c r="C1930" t="s">
        <v>3606</v>
      </c>
      <c r="D1930" t="s">
        <v>7465</v>
      </c>
      <c r="E1930" t="s">
        <v>12461</v>
      </c>
      <c r="F1930" t="s">
        <v>15537</v>
      </c>
    </row>
    <row r="1931" spans="1:6" x14ac:dyDescent="0.25">
      <c r="A1931" t="s">
        <v>26</v>
      </c>
      <c r="B1931" t="s">
        <v>1925</v>
      </c>
      <c r="C1931" t="s">
        <v>3607</v>
      </c>
      <c r="D1931" t="s">
        <v>7466</v>
      </c>
      <c r="E1931" t="s">
        <v>12462</v>
      </c>
      <c r="F1931" t="s">
        <v>15534</v>
      </c>
    </row>
    <row r="1932" spans="1:6" x14ac:dyDescent="0.25">
      <c r="A1932" t="s">
        <v>988</v>
      </c>
      <c r="B1932" t="s">
        <v>1923</v>
      </c>
      <c r="C1932" t="s">
        <v>3608</v>
      </c>
      <c r="D1932" t="s">
        <v>7467</v>
      </c>
      <c r="E1932" t="s">
        <v>12463</v>
      </c>
      <c r="F1932" t="s">
        <v>15532</v>
      </c>
    </row>
    <row r="1933" spans="1:6" x14ac:dyDescent="0.25">
      <c r="A1933" t="s">
        <v>701</v>
      </c>
      <c r="B1933" t="s">
        <v>1929</v>
      </c>
      <c r="C1933" t="s">
        <v>3119</v>
      </c>
      <c r="D1933" t="s">
        <v>7468</v>
      </c>
      <c r="E1933" t="s">
        <v>12464</v>
      </c>
      <c r="F1933" t="s">
        <v>15532</v>
      </c>
    </row>
    <row r="1934" spans="1:6" x14ac:dyDescent="0.25">
      <c r="A1934" t="s">
        <v>1286</v>
      </c>
      <c r="B1934" t="s">
        <v>1925</v>
      </c>
      <c r="C1934" t="s">
        <v>3609</v>
      </c>
      <c r="D1934" t="s">
        <v>7469</v>
      </c>
      <c r="E1934" t="s">
        <v>12465</v>
      </c>
      <c r="F1934" t="s">
        <v>15534</v>
      </c>
    </row>
    <row r="1935" spans="1:6" x14ac:dyDescent="0.25">
      <c r="A1935" t="s">
        <v>1287</v>
      </c>
      <c r="B1935" t="s">
        <v>1924</v>
      </c>
      <c r="C1935" t="s">
        <v>3610</v>
      </c>
      <c r="D1935" t="s">
        <v>7470</v>
      </c>
      <c r="E1935" t="s">
        <v>12466</v>
      </c>
      <c r="F1935" t="s">
        <v>15533</v>
      </c>
    </row>
    <row r="1936" spans="1:6" x14ac:dyDescent="0.25">
      <c r="A1936" t="s">
        <v>965</v>
      </c>
      <c r="B1936" t="s">
        <v>1929</v>
      </c>
      <c r="C1936" t="s">
        <v>2395</v>
      </c>
      <c r="D1936" t="s">
        <v>7471</v>
      </c>
      <c r="E1936" t="s">
        <v>12467</v>
      </c>
      <c r="F1936" t="s">
        <v>15532</v>
      </c>
    </row>
    <row r="1937" spans="1:6" x14ac:dyDescent="0.25">
      <c r="A1937" t="s">
        <v>862</v>
      </c>
      <c r="B1937" t="s">
        <v>1924</v>
      </c>
      <c r="C1937" t="s">
        <v>2746</v>
      </c>
      <c r="D1937" t="s">
        <v>7472</v>
      </c>
      <c r="E1937" t="s">
        <v>12468</v>
      </c>
      <c r="F1937" t="s">
        <v>15533</v>
      </c>
    </row>
    <row r="1938" spans="1:6" x14ac:dyDescent="0.25">
      <c r="A1938" t="s">
        <v>1047</v>
      </c>
      <c r="B1938" t="s">
        <v>1930</v>
      </c>
      <c r="C1938" t="s">
        <v>2181</v>
      </c>
      <c r="D1938" t="s">
        <v>7473</v>
      </c>
      <c r="E1938" t="s">
        <v>12469</v>
      </c>
      <c r="F1938" t="s">
        <v>15538</v>
      </c>
    </row>
    <row r="1939" spans="1:6" x14ac:dyDescent="0.25">
      <c r="A1939" t="s">
        <v>1288</v>
      </c>
      <c r="B1939" t="s">
        <v>1929</v>
      </c>
      <c r="C1939" t="s">
        <v>2254</v>
      </c>
      <c r="D1939" t="s">
        <v>7474</v>
      </c>
      <c r="E1939" t="s">
        <v>12470</v>
      </c>
      <c r="F1939" t="s">
        <v>15532</v>
      </c>
    </row>
    <row r="1940" spans="1:6" x14ac:dyDescent="0.25">
      <c r="A1940" t="s">
        <v>1260</v>
      </c>
      <c r="B1940" t="s">
        <v>1924</v>
      </c>
      <c r="C1940" t="s">
        <v>3611</v>
      </c>
      <c r="D1940" t="s">
        <v>7475</v>
      </c>
      <c r="E1940" t="s">
        <v>12471</v>
      </c>
      <c r="F1940" t="s">
        <v>15533</v>
      </c>
    </row>
    <row r="1941" spans="1:6" x14ac:dyDescent="0.25">
      <c r="A1941" t="s">
        <v>296</v>
      </c>
      <c r="B1941" t="s">
        <v>1927</v>
      </c>
      <c r="C1941" t="s">
        <v>3612</v>
      </c>
      <c r="D1941" t="s">
        <v>7476</v>
      </c>
      <c r="E1941" t="s">
        <v>12472</v>
      </c>
      <c r="F1941" t="s">
        <v>15536</v>
      </c>
    </row>
    <row r="1942" spans="1:6" x14ac:dyDescent="0.25">
      <c r="A1942" t="s">
        <v>249</v>
      </c>
      <c r="B1942" t="s">
        <v>1930</v>
      </c>
      <c r="C1942" t="s">
        <v>3613</v>
      </c>
      <c r="D1942" t="s">
        <v>7477</v>
      </c>
      <c r="E1942" t="s">
        <v>12473</v>
      </c>
      <c r="F1942" t="s">
        <v>15538</v>
      </c>
    </row>
    <row r="1943" spans="1:6" x14ac:dyDescent="0.25">
      <c r="A1943" t="s">
        <v>1289</v>
      </c>
      <c r="B1943" t="s">
        <v>1926</v>
      </c>
      <c r="C1943" t="s">
        <v>3614</v>
      </c>
      <c r="D1943" t="s">
        <v>7478</v>
      </c>
      <c r="E1943" t="s">
        <v>12474</v>
      </c>
      <c r="F1943" t="s">
        <v>15535</v>
      </c>
    </row>
    <row r="1944" spans="1:6" x14ac:dyDescent="0.25">
      <c r="A1944" t="s">
        <v>1290</v>
      </c>
      <c r="B1944" t="s">
        <v>1924</v>
      </c>
      <c r="C1944" t="s">
        <v>3615</v>
      </c>
      <c r="D1944" t="s">
        <v>7479</v>
      </c>
      <c r="E1944" t="s">
        <v>12475</v>
      </c>
      <c r="F1944" t="s">
        <v>15533</v>
      </c>
    </row>
    <row r="1945" spans="1:6" x14ac:dyDescent="0.25">
      <c r="A1945" t="s">
        <v>1291</v>
      </c>
      <c r="B1945" t="s">
        <v>1924</v>
      </c>
      <c r="C1945" t="s">
        <v>2265</v>
      </c>
      <c r="D1945" t="s">
        <v>7480</v>
      </c>
      <c r="E1945" t="s">
        <v>12476</v>
      </c>
      <c r="F1945" t="s">
        <v>15533</v>
      </c>
    </row>
    <row r="1946" spans="1:6" x14ac:dyDescent="0.25">
      <c r="A1946" t="s">
        <v>334</v>
      </c>
      <c r="B1946" t="s">
        <v>1925</v>
      </c>
      <c r="C1946" t="s">
        <v>3616</v>
      </c>
      <c r="D1946" t="s">
        <v>7481</v>
      </c>
      <c r="E1946" t="s">
        <v>12477</v>
      </c>
      <c r="F1946" t="s">
        <v>15534</v>
      </c>
    </row>
    <row r="1947" spans="1:6" x14ac:dyDescent="0.25">
      <c r="A1947" t="s">
        <v>1292</v>
      </c>
      <c r="B1947" t="s">
        <v>1929</v>
      </c>
      <c r="C1947" t="s">
        <v>3617</v>
      </c>
      <c r="D1947" t="s">
        <v>7482</v>
      </c>
      <c r="E1947" t="s">
        <v>12478</v>
      </c>
      <c r="F1947" t="s">
        <v>15532</v>
      </c>
    </row>
    <row r="1948" spans="1:6" x14ac:dyDescent="0.25">
      <c r="A1948" t="s">
        <v>149</v>
      </c>
      <c r="B1948" t="s">
        <v>1929</v>
      </c>
      <c r="C1948" t="s">
        <v>3618</v>
      </c>
      <c r="D1948" t="s">
        <v>7483</v>
      </c>
      <c r="E1948" t="s">
        <v>12479</v>
      </c>
      <c r="F1948" t="s">
        <v>15532</v>
      </c>
    </row>
    <row r="1949" spans="1:6" x14ac:dyDescent="0.25">
      <c r="A1949" t="s">
        <v>355</v>
      </c>
      <c r="B1949" t="s">
        <v>1926</v>
      </c>
      <c r="C1949" t="s">
        <v>3619</v>
      </c>
      <c r="D1949" t="s">
        <v>7484</v>
      </c>
      <c r="E1949" t="s">
        <v>12480</v>
      </c>
      <c r="F1949" t="s">
        <v>15535</v>
      </c>
    </row>
    <row r="1950" spans="1:6" x14ac:dyDescent="0.25">
      <c r="A1950" t="s">
        <v>672</v>
      </c>
      <c r="B1950" t="s">
        <v>1930</v>
      </c>
      <c r="C1950" t="s">
        <v>3620</v>
      </c>
      <c r="D1950" t="s">
        <v>7485</v>
      </c>
      <c r="E1950" t="s">
        <v>12481</v>
      </c>
      <c r="F1950" t="s">
        <v>15538</v>
      </c>
    </row>
    <row r="1951" spans="1:6" x14ac:dyDescent="0.25">
      <c r="A1951" t="s">
        <v>477</v>
      </c>
      <c r="B1951" t="s">
        <v>1927</v>
      </c>
      <c r="C1951" t="s">
        <v>3621</v>
      </c>
      <c r="D1951" t="s">
        <v>7486</v>
      </c>
      <c r="E1951" t="s">
        <v>12482</v>
      </c>
      <c r="F1951" t="s">
        <v>15536</v>
      </c>
    </row>
    <row r="1952" spans="1:6" x14ac:dyDescent="0.25">
      <c r="A1952" t="s">
        <v>282</v>
      </c>
      <c r="B1952" t="s">
        <v>1928</v>
      </c>
      <c r="C1952" t="s">
        <v>2387</v>
      </c>
      <c r="D1952" t="s">
        <v>7487</v>
      </c>
      <c r="E1952" t="s">
        <v>12483</v>
      </c>
      <c r="F1952" t="s">
        <v>15537</v>
      </c>
    </row>
    <row r="1953" spans="1:6" x14ac:dyDescent="0.25">
      <c r="A1953" t="s">
        <v>1293</v>
      </c>
      <c r="B1953" t="s">
        <v>1930</v>
      </c>
      <c r="C1953" t="s">
        <v>3622</v>
      </c>
      <c r="D1953" t="s">
        <v>7488</v>
      </c>
      <c r="E1953" t="s">
        <v>12484</v>
      </c>
      <c r="F1953" t="s">
        <v>15538</v>
      </c>
    </row>
    <row r="1954" spans="1:6" x14ac:dyDescent="0.25">
      <c r="A1954" t="s">
        <v>471</v>
      </c>
      <c r="B1954" t="s">
        <v>1926</v>
      </c>
      <c r="C1954" t="s">
        <v>3623</v>
      </c>
      <c r="D1954" t="s">
        <v>7489</v>
      </c>
      <c r="E1954" t="s">
        <v>12485</v>
      </c>
      <c r="F1954" t="s">
        <v>15535</v>
      </c>
    </row>
    <row r="1955" spans="1:6" x14ac:dyDescent="0.25">
      <c r="A1955" t="s">
        <v>1069</v>
      </c>
      <c r="B1955" t="s">
        <v>1930</v>
      </c>
      <c r="C1955" t="s">
        <v>3624</v>
      </c>
      <c r="D1955" t="s">
        <v>7490</v>
      </c>
      <c r="E1955" t="s">
        <v>12486</v>
      </c>
      <c r="F1955" t="s">
        <v>15538</v>
      </c>
    </row>
    <row r="1956" spans="1:6" x14ac:dyDescent="0.25">
      <c r="A1956" t="s">
        <v>872</v>
      </c>
      <c r="B1956" t="s">
        <v>1928</v>
      </c>
      <c r="C1956" t="s">
        <v>3625</v>
      </c>
      <c r="D1956" t="s">
        <v>7491</v>
      </c>
      <c r="E1956" t="s">
        <v>12487</v>
      </c>
      <c r="F1956" t="s">
        <v>15537</v>
      </c>
    </row>
    <row r="1957" spans="1:6" x14ac:dyDescent="0.25">
      <c r="A1957" t="s">
        <v>264</v>
      </c>
      <c r="B1957" t="s">
        <v>1927</v>
      </c>
      <c r="C1957" t="s">
        <v>3626</v>
      </c>
      <c r="D1957" t="s">
        <v>7492</v>
      </c>
      <c r="E1957" t="s">
        <v>12488</v>
      </c>
      <c r="F1957" t="s">
        <v>15536</v>
      </c>
    </row>
    <row r="1958" spans="1:6" x14ac:dyDescent="0.25">
      <c r="A1958" t="s">
        <v>1287</v>
      </c>
      <c r="B1958" t="s">
        <v>1924</v>
      </c>
      <c r="C1958" t="s">
        <v>3627</v>
      </c>
      <c r="D1958" t="s">
        <v>7493</v>
      </c>
      <c r="E1958" t="s">
        <v>12489</v>
      </c>
      <c r="F1958" t="s">
        <v>15533</v>
      </c>
    </row>
    <row r="1959" spans="1:6" x14ac:dyDescent="0.25">
      <c r="A1959" t="s">
        <v>1208</v>
      </c>
      <c r="B1959" t="s">
        <v>1923</v>
      </c>
      <c r="C1959" t="s">
        <v>3628</v>
      </c>
      <c r="D1959" t="s">
        <v>7494</v>
      </c>
      <c r="E1959" t="s">
        <v>12490</v>
      </c>
      <c r="F1959" t="s">
        <v>15532</v>
      </c>
    </row>
    <row r="1960" spans="1:6" x14ac:dyDescent="0.25">
      <c r="A1960" t="s">
        <v>1294</v>
      </c>
      <c r="B1960" t="s">
        <v>1924</v>
      </c>
      <c r="C1960" t="s">
        <v>2386</v>
      </c>
      <c r="D1960" t="s">
        <v>7495</v>
      </c>
      <c r="E1960" t="s">
        <v>12491</v>
      </c>
      <c r="F1960" t="s">
        <v>15533</v>
      </c>
    </row>
    <row r="1961" spans="1:6" x14ac:dyDescent="0.25">
      <c r="A1961" t="s">
        <v>1295</v>
      </c>
      <c r="B1961" t="s">
        <v>1930</v>
      </c>
      <c r="C1961" t="s">
        <v>3629</v>
      </c>
      <c r="D1961" t="s">
        <v>7496</v>
      </c>
      <c r="E1961" t="s">
        <v>12492</v>
      </c>
      <c r="F1961" t="s">
        <v>15538</v>
      </c>
    </row>
    <row r="1962" spans="1:6" x14ac:dyDescent="0.25">
      <c r="A1962" t="s">
        <v>585</v>
      </c>
      <c r="B1962" t="s">
        <v>1926</v>
      </c>
      <c r="C1962" t="s">
        <v>3630</v>
      </c>
      <c r="D1962" t="s">
        <v>7497</v>
      </c>
      <c r="E1962" t="s">
        <v>12493</v>
      </c>
      <c r="F1962" t="s">
        <v>15535</v>
      </c>
    </row>
    <row r="1963" spans="1:6" x14ac:dyDescent="0.25">
      <c r="A1963" t="s">
        <v>1059</v>
      </c>
      <c r="B1963" t="s">
        <v>1929</v>
      </c>
      <c r="C1963" t="s">
        <v>2177</v>
      </c>
      <c r="D1963" t="s">
        <v>7498</v>
      </c>
      <c r="E1963" t="s">
        <v>12494</v>
      </c>
      <c r="F1963" t="s">
        <v>15532</v>
      </c>
    </row>
    <row r="1964" spans="1:6" x14ac:dyDescent="0.25">
      <c r="A1964" t="s">
        <v>928</v>
      </c>
      <c r="B1964" t="s">
        <v>1930</v>
      </c>
      <c r="C1964" t="s">
        <v>3631</v>
      </c>
      <c r="D1964" t="s">
        <v>7499</v>
      </c>
      <c r="E1964" t="s">
        <v>12495</v>
      </c>
      <c r="F1964" t="s">
        <v>15538</v>
      </c>
    </row>
    <row r="1965" spans="1:6" x14ac:dyDescent="0.25">
      <c r="A1965" t="s">
        <v>1296</v>
      </c>
      <c r="B1965" t="s">
        <v>1924</v>
      </c>
      <c r="C1965" t="s">
        <v>3632</v>
      </c>
      <c r="D1965" t="s">
        <v>7500</v>
      </c>
      <c r="E1965" t="s">
        <v>12496</v>
      </c>
      <c r="F1965" t="s">
        <v>15533</v>
      </c>
    </row>
    <row r="1966" spans="1:6" x14ac:dyDescent="0.25">
      <c r="A1966" t="s">
        <v>1297</v>
      </c>
      <c r="B1966" t="s">
        <v>1929</v>
      </c>
      <c r="C1966" t="s">
        <v>3633</v>
      </c>
      <c r="D1966" t="s">
        <v>7501</v>
      </c>
      <c r="E1966" t="s">
        <v>12497</v>
      </c>
      <c r="F1966" t="s">
        <v>15532</v>
      </c>
    </row>
    <row r="1967" spans="1:6" x14ac:dyDescent="0.25">
      <c r="A1967" t="s">
        <v>712</v>
      </c>
      <c r="B1967" t="s">
        <v>1930</v>
      </c>
      <c r="C1967" t="s">
        <v>2640</v>
      </c>
      <c r="D1967" t="s">
        <v>7502</v>
      </c>
      <c r="E1967" t="s">
        <v>12498</v>
      </c>
      <c r="F1967" t="s">
        <v>15538</v>
      </c>
    </row>
    <row r="1968" spans="1:6" x14ac:dyDescent="0.25">
      <c r="A1968" t="s">
        <v>167</v>
      </c>
      <c r="B1968" t="s">
        <v>1929</v>
      </c>
      <c r="C1968" t="s">
        <v>3634</v>
      </c>
      <c r="D1968" t="s">
        <v>7503</v>
      </c>
      <c r="E1968" t="s">
        <v>12499</v>
      </c>
      <c r="F1968" t="s">
        <v>15532</v>
      </c>
    </row>
    <row r="1969" spans="1:6" x14ac:dyDescent="0.25">
      <c r="A1969" t="s">
        <v>53</v>
      </c>
      <c r="B1969" t="s">
        <v>1924</v>
      </c>
      <c r="C1969" t="s">
        <v>3635</v>
      </c>
      <c r="D1969" t="s">
        <v>7504</v>
      </c>
      <c r="E1969" t="s">
        <v>12500</v>
      </c>
      <c r="F1969" t="s">
        <v>15533</v>
      </c>
    </row>
    <row r="1970" spans="1:6" x14ac:dyDescent="0.25">
      <c r="A1970" t="s">
        <v>403</v>
      </c>
      <c r="B1970" t="s">
        <v>1924</v>
      </c>
      <c r="C1970" t="s">
        <v>3636</v>
      </c>
      <c r="D1970" t="s">
        <v>7505</v>
      </c>
      <c r="E1970" t="s">
        <v>12501</v>
      </c>
      <c r="F1970" t="s">
        <v>15533</v>
      </c>
    </row>
    <row r="1971" spans="1:6" x14ac:dyDescent="0.25">
      <c r="A1971" t="s">
        <v>1298</v>
      </c>
      <c r="B1971" t="s">
        <v>1927</v>
      </c>
      <c r="C1971" t="s">
        <v>3637</v>
      </c>
      <c r="D1971" t="s">
        <v>7506</v>
      </c>
      <c r="E1971" t="s">
        <v>12502</v>
      </c>
      <c r="F1971" t="s">
        <v>15536</v>
      </c>
    </row>
    <row r="1972" spans="1:6" x14ac:dyDescent="0.25">
      <c r="A1972" t="s">
        <v>113</v>
      </c>
      <c r="B1972" t="s">
        <v>1929</v>
      </c>
      <c r="C1972" t="s">
        <v>2964</v>
      </c>
      <c r="D1972" t="s">
        <v>7507</v>
      </c>
      <c r="E1972" t="s">
        <v>12503</v>
      </c>
      <c r="F1972" t="s">
        <v>15532</v>
      </c>
    </row>
    <row r="1973" spans="1:6" x14ac:dyDescent="0.25">
      <c r="A1973" t="s">
        <v>452</v>
      </c>
      <c r="B1973" t="s">
        <v>1923</v>
      </c>
      <c r="C1973" t="s">
        <v>3638</v>
      </c>
      <c r="D1973" t="s">
        <v>7508</v>
      </c>
      <c r="E1973" t="s">
        <v>12504</v>
      </c>
      <c r="F1973" t="s">
        <v>15532</v>
      </c>
    </row>
    <row r="1974" spans="1:6" x14ac:dyDescent="0.25">
      <c r="A1974" t="s">
        <v>1299</v>
      </c>
      <c r="B1974" t="s">
        <v>1926</v>
      </c>
      <c r="C1974" t="s">
        <v>3639</v>
      </c>
      <c r="D1974" t="s">
        <v>7509</v>
      </c>
      <c r="E1974" t="s">
        <v>12505</v>
      </c>
      <c r="F1974" t="s">
        <v>15535</v>
      </c>
    </row>
    <row r="1975" spans="1:6" x14ac:dyDescent="0.25">
      <c r="A1975" t="s">
        <v>1300</v>
      </c>
      <c r="B1975" t="s">
        <v>1928</v>
      </c>
      <c r="C1975" t="s">
        <v>3640</v>
      </c>
      <c r="D1975" t="s">
        <v>7510</v>
      </c>
      <c r="E1975" t="s">
        <v>12506</v>
      </c>
      <c r="F1975" t="s">
        <v>15537</v>
      </c>
    </row>
    <row r="1976" spans="1:6" x14ac:dyDescent="0.25">
      <c r="A1976" t="s">
        <v>16</v>
      </c>
      <c r="B1976" t="s">
        <v>1925</v>
      </c>
      <c r="C1976" t="s">
        <v>3641</v>
      </c>
      <c r="D1976" t="s">
        <v>7511</v>
      </c>
      <c r="E1976" t="s">
        <v>12507</v>
      </c>
      <c r="F1976" t="s">
        <v>15534</v>
      </c>
    </row>
    <row r="1977" spans="1:6" x14ac:dyDescent="0.25">
      <c r="A1977" t="s">
        <v>123</v>
      </c>
      <c r="B1977" t="s">
        <v>1930</v>
      </c>
      <c r="C1977" t="s">
        <v>2081</v>
      </c>
      <c r="D1977" t="s">
        <v>7512</v>
      </c>
      <c r="E1977" t="s">
        <v>12508</v>
      </c>
      <c r="F1977" t="s">
        <v>15538</v>
      </c>
    </row>
    <row r="1978" spans="1:6" x14ac:dyDescent="0.25">
      <c r="A1978" t="s">
        <v>1301</v>
      </c>
      <c r="B1978" t="s">
        <v>1926</v>
      </c>
      <c r="C1978" t="s">
        <v>3642</v>
      </c>
      <c r="D1978" t="s">
        <v>7513</v>
      </c>
      <c r="E1978" t="s">
        <v>12509</v>
      </c>
      <c r="F1978" t="s">
        <v>15535</v>
      </c>
    </row>
    <row r="1979" spans="1:6" x14ac:dyDescent="0.25">
      <c r="A1979" t="s">
        <v>1302</v>
      </c>
      <c r="B1979" t="s">
        <v>1929</v>
      </c>
      <c r="C1979" t="s">
        <v>3643</v>
      </c>
      <c r="D1979" t="s">
        <v>7514</v>
      </c>
      <c r="E1979" t="s">
        <v>12510</v>
      </c>
      <c r="F1979" t="s">
        <v>15532</v>
      </c>
    </row>
    <row r="1980" spans="1:6" x14ac:dyDescent="0.25">
      <c r="A1980" t="s">
        <v>1098</v>
      </c>
      <c r="B1980" t="s">
        <v>1929</v>
      </c>
      <c r="C1980" t="s">
        <v>3190</v>
      </c>
      <c r="D1980" t="s">
        <v>7515</v>
      </c>
      <c r="E1980" t="s">
        <v>12511</v>
      </c>
      <c r="F1980" t="s">
        <v>15532</v>
      </c>
    </row>
    <row r="1981" spans="1:6" x14ac:dyDescent="0.25">
      <c r="A1981" t="s">
        <v>824</v>
      </c>
      <c r="B1981" t="s">
        <v>1929</v>
      </c>
      <c r="C1981" t="s">
        <v>2893</v>
      </c>
      <c r="D1981" t="s">
        <v>7516</v>
      </c>
      <c r="E1981" t="s">
        <v>12512</v>
      </c>
      <c r="F1981" t="s">
        <v>15532</v>
      </c>
    </row>
    <row r="1982" spans="1:6" x14ac:dyDescent="0.25">
      <c r="A1982" t="s">
        <v>1303</v>
      </c>
      <c r="B1982" t="s">
        <v>1930</v>
      </c>
      <c r="C1982" t="s">
        <v>3012</v>
      </c>
      <c r="D1982" t="s">
        <v>7517</v>
      </c>
      <c r="E1982" t="s">
        <v>12513</v>
      </c>
      <c r="F1982" t="s">
        <v>15538</v>
      </c>
    </row>
    <row r="1983" spans="1:6" x14ac:dyDescent="0.25">
      <c r="A1983" t="s">
        <v>1304</v>
      </c>
      <c r="B1983" t="s">
        <v>1923</v>
      </c>
      <c r="C1983" t="s">
        <v>3644</v>
      </c>
      <c r="D1983" t="s">
        <v>7518</v>
      </c>
      <c r="E1983" t="s">
        <v>12514</v>
      </c>
      <c r="F1983" t="s">
        <v>15532</v>
      </c>
    </row>
    <row r="1984" spans="1:6" x14ac:dyDescent="0.25">
      <c r="A1984" t="s">
        <v>1305</v>
      </c>
      <c r="B1984" t="s">
        <v>1930</v>
      </c>
      <c r="C1984" t="s">
        <v>3645</v>
      </c>
      <c r="D1984" t="s">
        <v>7519</v>
      </c>
      <c r="E1984" t="s">
        <v>12515</v>
      </c>
      <c r="F1984" t="s">
        <v>15538</v>
      </c>
    </row>
    <row r="1985" spans="1:6" x14ac:dyDescent="0.25">
      <c r="A1985" t="s">
        <v>10</v>
      </c>
      <c r="B1985" t="s">
        <v>1923</v>
      </c>
      <c r="C1985" t="s">
        <v>3646</v>
      </c>
      <c r="D1985" t="s">
        <v>7520</v>
      </c>
      <c r="E1985" t="s">
        <v>12516</v>
      </c>
      <c r="F1985" t="s">
        <v>15532</v>
      </c>
    </row>
    <row r="1986" spans="1:6" x14ac:dyDescent="0.25">
      <c r="A1986" t="s">
        <v>1306</v>
      </c>
      <c r="B1986" t="s">
        <v>1927</v>
      </c>
      <c r="C1986" t="s">
        <v>2367</v>
      </c>
      <c r="D1986" t="s">
        <v>7521</v>
      </c>
      <c r="E1986" t="s">
        <v>12517</v>
      </c>
      <c r="F1986" t="s">
        <v>15536</v>
      </c>
    </row>
    <row r="1987" spans="1:6" x14ac:dyDescent="0.25">
      <c r="A1987" t="s">
        <v>1020</v>
      </c>
      <c r="B1987" t="s">
        <v>1927</v>
      </c>
      <c r="C1987" t="s">
        <v>3151</v>
      </c>
      <c r="D1987" t="s">
        <v>7522</v>
      </c>
      <c r="E1987" t="s">
        <v>12518</v>
      </c>
      <c r="F1987" t="s">
        <v>15536</v>
      </c>
    </row>
    <row r="1988" spans="1:6" x14ac:dyDescent="0.25">
      <c r="A1988" t="s">
        <v>248</v>
      </c>
      <c r="B1988" t="s">
        <v>1925</v>
      </c>
      <c r="C1988" t="s">
        <v>2129</v>
      </c>
      <c r="D1988" t="s">
        <v>7523</v>
      </c>
      <c r="E1988" t="s">
        <v>12519</v>
      </c>
      <c r="F1988" t="s">
        <v>15534</v>
      </c>
    </row>
    <row r="1989" spans="1:6" x14ac:dyDescent="0.25">
      <c r="A1989" t="s">
        <v>1307</v>
      </c>
      <c r="B1989" t="s">
        <v>1928</v>
      </c>
      <c r="C1989" t="s">
        <v>3647</v>
      </c>
      <c r="D1989" t="s">
        <v>7524</v>
      </c>
      <c r="E1989" t="s">
        <v>12520</v>
      </c>
      <c r="F1989" t="s">
        <v>15537</v>
      </c>
    </row>
    <row r="1990" spans="1:6" x14ac:dyDescent="0.25">
      <c r="A1990" t="s">
        <v>1308</v>
      </c>
      <c r="B1990" t="s">
        <v>1926</v>
      </c>
      <c r="C1990" t="s">
        <v>3648</v>
      </c>
      <c r="D1990" t="s">
        <v>7525</v>
      </c>
      <c r="E1990" t="s">
        <v>12521</v>
      </c>
      <c r="F1990" t="s">
        <v>15535</v>
      </c>
    </row>
    <row r="1991" spans="1:6" x14ac:dyDescent="0.25">
      <c r="A1991" t="s">
        <v>145</v>
      </c>
      <c r="B1991" t="s">
        <v>1928</v>
      </c>
      <c r="C1991" t="s">
        <v>2145</v>
      </c>
      <c r="D1991" t="s">
        <v>7526</v>
      </c>
      <c r="E1991" t="s">
        <v>12522</v>
      </c>
      <c r="F1991" t="s">
        <v>15537</v>
      </c>
    </row>
    <row r="1992" spans="1:6" x14ac:dyDescent="0.25">
      <c r="A1992" t="s">
        <v>1309</v>
      </c>
      <c r="B1992" t="s">
        <v>1923</v>
      </c>
      <c r="C1992" t="s">
        <v>3649</v>
      </c>
      <c r="D1992" t="s">
        <v>7527</v>
      </c>
      <c r="E1992" t="s">
        <v>12523</v>
      </c>
      <c r="F1992" t="s">
        <v>15532</v>
      </c>
    </row>
    <row r="1993" spans="1:6" x14ac:dyDescent="0.25">
      <c r="A1993" t="s">
        <v>1310</v>
      </c>
      <c r="B1993" t="s">
        <v>1923</v>
      </c>
      <c r="C1993" t="s">
        <v>2465</v>
      </c>
      <c r="D1993" t="s">
        <v>7528</v>
      </c>
      <c r="E1993" t="s">
        <v>12524</v>
      </c>
      <c r="F1993" t="s">
        <v>15532</v>
      </c>
    </row>
    <row r="1994" spans="1:6" x14ac:dyDescent="0.25">
      <c r="A1994" t="s">
        <v>1311</v>
      </c>
      <c r="B1994" t="s">
        <v>1925</v>
      </c>
      <c r="C1994" t="s">
        <v>3650</v>
      </c>
      <c r="D1994" t="s">
        <v>7529</v>
      </c>
      <c r="E1994" t="s">
        <v>12525</v>
      </c>
      <c r="F1994" t="s">
        <v>15534</v>
      </c>
    </row>
    <row r="1995" spans="1:6" x14ac:dyDescent="0.25">
      <c r="A1995" t="s">
        <v>791</v>
      </c>
      <c r="B1995" t="s">
        <v>1928</v>
      </c>
      <c r="C1995" t="s">
        <v>2493</v>
      </c>
      <c r="D1995" t="s">
        <v>7530</v>
      </c>
      <c r="E1995" t="s">
        <v>12526</v>
      </c>
      <c r="F1995" t="s">
        <v>15537</v>
      </c>
    </row>
    <row r="1996" spans="1:6" x14ac:dyDescent="0.25">
      <c r="A1996" t="s">
        <v>870</v>
      </c>
      <c r="B1996" t="s">
        <v>1930</v>
      </c>
      <c r="C1996" t="s">
        <v>3651</v>
      </c>
      <c r="D1996" t="s">
        <v>7531</v>
      </c>
      <c r="E1996" t="s">
        <v>12527</v>
      </c>
      <c r="F1996" t="s">
        <v>15538</v>
      </c>
    </row>
    <row r="1997" spans="1:6" x14ac:dyDescent="0.25">
      <c r="A1997" t="s">
        <v>79</v>
      </c>
      <c r="B1997" t="s">
        <v>1924</v>
      </c>
      <c r="C1997" t="s">
        <v>3652</v>
      </c>
      <c r="D1997" t="s">
        <v>7532</v>
      </c>
      <c r="E1997" t="s">
        <v>12528</v>
      </c>
      <c r="F1997" t="s">
        <v>15533</v>
      </c>
    </row>
    <row r="1998" spans="1:6" x14ac:dyDescent="0.25">
      <c r="A1998" t="s">
        <v>1260</v>
      </c>
      <c r="B1998" t="s">
        <v>1928</v>
      </c>
      <c r="C1998" t="s">
        <v>3653</v>
      </c>
      <c r="D1998" t="s">
        <v>7533</v>
      </c>
      <c r="E1998" t="s">
        <v>12529</v>
      </c>
      <c r="F1998" t="s">
        <v>15537</v>
      </c>
    </row>
    <row r="1999" spans="1:6" x14ac:dyDescent="0.25">
      <c r="A1999" t="s">
        <v>1312</v>
      </c>
      <c r="B1999" t="s">
        <v>1923</v>
      </c>
      <c r="C1999" t="s">
        <v>3227</v>
      </c>
      <c r="D1999" t="s">
        <v>7534</v>
      </c>
      <c r="E1999" t="s">
        <v>12530</v>
      </c>
      <c r="F1999" t="s">
        <v>15532</v>
      </c>
    </row>
    <row r="2000" spans="1:6" x14ac:dyDescent="0.25">
      <c r="A2000" t="s">
        <v>1286</v>
      </c>
      <c r="B2000" t="s">
        <v>1923</v>
      </c>
      <c r="C2000" t="s">
        <v>3654</v>
      </c>
      <c r="D2000" t="s">
        <v>7535</v>
      </c>
      <c r="E2000" t="s">
        <v>12531</v>
      </c>
      <c r="F2000" t="s">
        <v>15532</v>
      </c>
    </row>
    <row r="2001" spans="1:6" x14ac:dyDescent="0.25">
      <c r="A2001" t="s">
        <v>1313</v>
      </c>
      <c r="B2001" t="s">
        <v>1930</v>
      </c>
      <c r="C2001" t="s">
        <v>3655</v>
      </c>
      <c r="D2001" t="s">
        <v>7536</v>
      </c>
      <c r="E2001" t="s">
        <v>12532</v>
      </c>
      <c r="F2001" t="s">
        <v>15538</v>
      </c>
    </row>
    <row r="2002" spans="1:6" x14ac:dyDescent="0.25">
      <c r="A2002" t="s">
        <v>1146</v>
      </c>
      <c r="B2002" t="s">
        <v>1929</v>
      </c>
      <c r="C2002" t="s">
        <v>2955</v>
      </c>
      <c r="D2002" t="s">
        <v>7537</v>
      </c>
      <c r="E2002" t="s">
        <v>12533</v>
      </c>
      <c r="F2002" t="s">
        <v>15532</v>
      </c>
    </row>
    <row r="2003" spans="1:6" x14ac:dyDescent="0.25">
      <c r="A2003" t="s">
        <v>1314</v>
      </c>
      <c r="B2003" t="s">
        <v>1929</v>
      </c>
      <c r="C2003" t="s">
        <v>2114</v>
      </c>
      <c r="D2003" t="s">
        <v>7538</v>
      </c>
      <c r="E2003" t="s">
        <v>12534</v>
      </c>
      <c r="F2003" t="s">
        <v>15532</v>
      </c>
    </row>
    <row r="2004" spans="1:6" x14ac:dyDescent="0.25">
      <c r="A2004" t="s">
        <v>1315</v>
      </c>
      <c r="B2004" t="s">
        <v>1930</v>
      </c>
      <c r="C2004" t="s">
        <v>3656</v>
      </c>
      <c r="D2004" t="s">
        <v>7539</v>
      </c>
      <c r="E2004" t="s">
        <v>12535</v>
      </c>
      <c r="F2004" t="s">
        <v>15538</v>
      </c>
    </row>
    <row r="2005" spans="1:6" x14ac:dyDescent="0.25">
      <c r="A2005" t="s">
        <v>1273</v>
      </c>
      <c r="B2005" t="s">
        <v>1929</v>
      </c>
      <c r="C2005" t="s">
        <v>3657</v>
      </c>
      <c r="D2005" t="s">
        <v>7540</v>
      </c>
      <c r="E2005" t="s">
        <v>12536</v>
      </c>
      <c r="F2005" t="s">
        <v>15532</v>
      </c>
    </row>
    <row r="2006" spans="1:6" x14ac:dyDescent="0.25">
      <c r="A2006" t="s">
        <v>224</v>
      </c>
      <c r="B2006" t="s">
        <v>1923</v>
      </c>
      <c r="C2006" t="s">
        <v>2144</v>
      </c>
      <c r="D2006" t="s">
        <v>7541</v>
      </c>
      <c r="E2006" t="s">
        <v>12537</v>
      </c>
      <c r="F2006" t="s">
        <v>15532</v>
      </c>
    </row>
    <row r="2007" spans="1:6" x14ac:dyDescent="0.25">
      <c r="A2007" t="s">
        <v>1316</v>
      </c>
      <c r="B2007" t="s">
        <v>1927</v>
      </c>
      <c r="C2007" t="s">
        <v>3235</v>
      </c>
      <c r="D2007" t="s">
        <v>7542</v>
      </c>
      <c r="E2007" t="s">
        <v>12538</v>
      </c>
      <c r="F2007" t="s">
        <v>15536</v>
      </c>
    </row>
    <row r="2008" spans="1:6" x14ac:dyDescent="0.25">
      <c r="A2008" t="s">
        <v>1317</v>
      </c>
      <c r="B2008" t="s">
        <v>1928</v>
      </c>
      <c r="C2008" t="s">
        <v>3658</v>
      </c>
      <c r="D2008" t="s">
        <v>7543</v>
      </c>
      <c r="E2008" t="s">
        <v>12539</v>
      </c>
      <c r="F2008" t="s">
        <v>15537</v>
      </c>
    </row>
    <row r="2009" spans="1:6" x14ac:dyDescent="0.25">
      <c r="A2009" t="s">
        <v>211</v>
      </c>
      <c r="B2009" t="s">
        <v>1926</v>
      </c>
      <c r="C2009" t="s">
        <v>3659</v>
      </c>
      <c r="D2009" t="s">
        <v>7544</v>
      </c>
      <c r="E2009" t="s">
        <v>12540</v>
      </c>
      <c r="F2009" t="s">
        <v>15535</v>
      </c>
    </row>
    <row r="2010" spans="1:6" x14ac:dyDescent="0.25">
      <c r="A2010" t="s">
        <v>832</v>
      </c>
      <c r="B2010" t="s">
        <v>1925</v>
      </c>
      <c r="C2010" t="s">
        <v>3660</v>
      </c>
      <c r="D2010" t="s">
        <v>7545</v>
      </c>
      <c r="E2010" t="s">
        <v>12541</v>
      </c>
      <c r="F2010" t="s">
        <v>15534</v>
      </c>
    </row>
    <row r="2011" spans="1:6" x14ac:dyDescent="0.25">
      <c r="A2011" t="s">
        <v>1282</v>
      </c>
      <c r="B2011" t="s">
        <v>1926</v>
      </c>
      <c r="C2011" t="s">
        <v>3661</v>
      </c>
      <c r="D2011" t="s">
        <v>7546</v>
      </c>
      <c r="E2011" t="s">
        <v>12542</v>
      </c>
      <c r="F2011" t="s">
        <v>15535</v>
      </c>
    </row>
    <row r="2012" spans="1:6" x14ac:dyDescent="0.25">
      <c r="A2012" t="s">
        <v>856</v>
      </c>
      <c r="B2012" t="s">
        <v>1924</v>
      </c>
      <c r="C2012" t="s">
        <v>3662</v>
      </c>
      <c r="D2012" t="s">
        <v>7547</v>
      </c>
      <c r="E2012" t="s">
        <v>12543</v>
      </c>
      <c r="F2012" t="s">
        <v>15533</v>
      </c>
    </row>
    <row r="2013" spans="1:6" x14ac:dyDescent="0.25">
      <c r="A2013" t="s">
        <v>211</v>
      </c>
      <c r="B2013" t="s">
        <v>1923</v>
      </c>
      <c r="C2013" t="s">
        <v>3663</v>
      </c>
      <c r="D2013" t="s">
        <v>7548</v>
      </c>
      <c r="E2013" t="s">
        <v>12544</v>
      </c>
      <c r="F2013" t="s">
        <v>15532</v>
      </c>
    </row>
    <row r="2014" spans="1:6" x14ac:dyDescent="0.25">
      <c r="A2014" t="s">
        <v>1184</v>
      </c>
      <c r="B2014" t="s">
        <v>1923</v>
      </c>
      <c r="C2014" t="s">
        <v>3664</v>
      </c>
      <c r="D2014" t="s">
        <v>7549</v>
      </c>
      <c r="E2014" t="s">
        <v>12545</v>
      </c>
      <c r="F2014" t="s">
        <v>15532</v>
      </c>
    </row>
    <row r="2015" spans="1:6" x14ac:dyDescent="0.25">
      <c r="A2015" t="s">
        <v>917</v>
      </c>
      <c r="B2015" t="s">
        <v>1925</v>
      </c>
      <c r="C2015" t="s">
        <v>3665</v>
      </c>
      <c r="D2015" t="s">
        <v>7550</v>
      </c>
      <c r="E2015" t="s">
        <v>12546</v>
      </c>
      <c r="F2015" t="s">
        <v>15534</v>
      </c>
    </row>
    <row r="2016" spans="1:6" x14ac:dyDescent="0.25">
      <c r="A2016" t="s">
        <v>319</v>
      </c>
      <c r="B2016" t="s">
        <v>1923</v>
      </c>
      <c r="C2016" t="s">
        <v>2650</v>
      </c>
      <c r="D2016" t="s">
        <v>7551</v>
      </c>
      <c r="E2016" t="s">
        <v>12547</v>
      </c>
      <c r="F2016" t="s">
        <v>15532</v>
      </c>
    </row>
    <row r="2017" spans="1:6" x14ac:dyDescent="0.25">
      <c r="A2017" t="s">
        <v>1258</v>
      </c>
      <c r="B2017" t="s">
        <v>1924</v>
      </c>
      <c r="C2017" t="s">
        <v>3666</v>
      </c>
      <c r="D2017" t="s">
        <v>7552</v>
      </c>
      <c r="E2017" t="s">
        <v>12548</v>
      </c>
      <c r="F2017" t="s">
        <v>15533</v>
      </c>
    </row>
    <row r="2018" spans="1:6" x14ac:dyDescent="0.25">
      <c r="A2018" t="s">
        <v>317</v>
      </c>
      <c r="B2018" t="s">
        <v>1925</v>
      </c>
      <c r="C2018" t="s">
        <v>3667</v>
      </c>
      <c r="D2018" t="s">
        <v>7553</v>
      </c>
      <c r="E2018" t="s">
        <v>12549</v>
      </c>
      <c r="F2018" t="s">
        <v>15534</v>
      </c>
    </row>
    <row r="2019" spans="1:6" x14ac:dyDescent="0.25">
      <c r="A2019" t="s">
        <v>581</v>
      </c>
      <c r="B2019" t="s">
        <v>1930</v>
      </c>
      <c r="C2019" t="s">
        <v>3668</v>
      </c>
      <c r="D2019" t="s">
        <v>7554</v>
      </c>
      <c r="E2019" t="s">
        <v>12550</v>
      </c>
      <c r="F2019" t="s">
        <v>15538</v>
      </c>
    </row>
    <row r="2020" spans="1:6" x14ac:dyDescent="0.25">
      <c r="A2020" t="s">
        <v>281</v>
      </c>
      <c r="B2020" t="s">
        <v>1924</v>
      </c>
      <c r="C2020" t="s">
        <v>3669</v>
      </c>
      <c r="D2020" t="s">
        <v>7555</v>
      </c>
      <c r="E2020" t="s">
        <v>12551</v>
      </c>
      <c r="F2020" t="s">
        <v>15533</v>
      </c>
    </row>
    <row r="2021" spans="1:6" x14ac:dyDescent="0.25">
      <c r="A2021" t="s">
        <v>341</v>
      </c>
      <c r="B2021" t="s">
        <v>1926</v>
      </c>
      <c r="C2021" t="s">
        <v>3670</v>
      </c>
      <c r="D2021" t="s">
        <v>7556</v>
      </c>
      <c r="E2021" t="s">
        <v>12552</v>
      </c>
      <c r="F2021" t="s">
        <v>15535</v>
      </c>
    </row>
    <row r="2022" spans="1:6" x14ac:dyDescent="0.25">
      <c r="A2022" t="s">
        <v>1318</v>
      </c>
      <c r="B2022" t="s">
        <v>1929</v>
      </c>
      <c r="C2022" t="s">
        <v>3671</v>
      </c>
      <c r="D2022" t="s">
        <v>7557</v>
      </c>
      <c r="E2022" t="s">
        <v>12553</v>
      </c>
      <c r="F2022" t="s">
        <v>15532</v>
      </c>
    </row>
    <row r="2023" spans="1:6" x14ac:dyDescent="0.25">
      <c r="A2023" t="s">
        <v>158</v>
      </c>
      <c r="B2023" t="s">
        <v>1929</v>
      </c>
      <c r="C2023" t="s">
        <v>3672</v>
      </c>
      <c r="D2023" t="s">
        <v>7558</v>
      </c>
      <c r="E2023" t="s">
        <v>12554</v>
      </c>
      <c r="F2023" t="s">
        <v>15532</v>
      </c>
    </row>
    <row r="2024" spans="1:6" x14ac:dyDescent="0.25">
      <c r="A2024" t="s">
        <v>262</v>
      </c>
      <c r="B2024" t="s">
        <v>1923</v>
      </c>
      <c r="C2024" t="s">
        <v>3673</v>
      </c>
      <c r="D2024" t="s">
        <v>7559</v>
      </c>
      <c r="E2024" t="s">
        <v>12555</v>
      </c>
      <c r="F2024" t="s">
        <v>15532</v>
      </c>
    </row>
    <row r="2025" spans="1:6" x14ac:dyDescent="0.25">
      <c r="A2025" t="s">
        <v>1319</v>
      </c>
      <c r="B2025" t="s">
        <v>1927</v>
      </c>
      <c r="C2025" t="s">
        <v>3674</v>
      </c>
      <c r="D2025" t="s">
        <v>7560</v>
      </c>
      <c r="E2025" t="s">
        <v>12556</v>
      </c>
      <c r="F2025" t="s">
        <v>15536</v>
      </c>
    </row>
    <row r="2026" spans="1:6" x14ac:dyDescent="0.25">
      <c r="A2026" t="s">
        <v>1233</v>
      </c>
      <c r="B2026" t="s">
        <v>1927</v>
      </c>
      <c r="C2026" t="s">
        <v>2164</v>
      </c>
      <c r="D2026" t="s">
        <v>7561</v>
      </c>
      <c r="E2026" t="s">
        <v>12557</v>
      </c>
      <c r="F2026" t="s">
        <v>15536</v>
      </c>
    </row>
    <row r="2027" spans="1:6" x14ac:dyDescent="0.25">
      <c r="A2027" t="s">
        <v>1320</v>
      </c>
      <c r="B2027" t="s">
        <v>1926</v>
      </c>
      <c r="C2027" t="s">
        <v>3675</v>
      </c>
      <c r="D2027" t="s">
        <v>7562</v>
      </c>
      <c r="E2027" t="s">
        <v>12558</v>
      </c>
      <c r="F2027" t="s">
        <v>15535</v>
      </c>
    </row>
    <row r="2028" spans="1:6" x14ac:dyDescent="0.25">
      <c r="A2028" t="s">
        <v>1321</v>
      </c>
      <c r="B2028" t="s">
        <v>1929</v>
      </c>
      <c r="C2028" t="s">
        <v>3676</v>
      </c>
      <c r="D2028" t="s">
        <v>7563</v>
      </c>
      <c r="E2028" t="s">
        <v>12559</v>
      </c>
      <c r="F2028" t="s">
        <v>15532</v>
      </c>
    </row>
    <row r="2029" spans="1:6" x14ac:dyDescent="0.25">
      <c r="A2029" t="s">
        <v>947</v>
      </c>
      <c r="B2029" t="s">
        <v>1926</v>
      </c>
      <c r="C2029" t="s">
        <v>3677</v>
      </c>
      <c r="D2029" t="s">
        <v>7564</v>
      </c>
      <c r="E2029" t="s">
        <v>12560</v>
      </c>
      <c r="F2029" t="s">
        <v>15535</v>
      </c>
    </row>
    <row r="2030" spans="1:6" x14ac:dyDescent="0.25">
      <c r="A2030" t="s">
        <v>94</v>
      </c>
      <c r="B2030" t="s">
        <v>1923</v>
      </c>
      <c r="C2030" t="s">
        <v>3678</v>
      </c>
      <c r="D2030" t="s">
        <v>7565</v>
      </c>
      <c r="E2030" t="s">
        <v>12561</v>
      </c>
      <c r="F2030" t="s">
        <v>15532</v>
      </c>
    </row>
    <row r="2031" spans="1:6" x14ac:dyDescent="0.25">
      <c r="A2031" t="s">
        <v>1322</v>
      </c>
      <c r="B2031" t="s">
        <v>1925</v>
      </c>
      <c r="C2031" t="s">
        <v>3679</v>
      </c>
      <c r="D2031" t="s">
        <v>7566</v>
      </c>
      <c r="E2031" t="s">
        <v>12562</v>
      </c>
      <c r="F2031" t="s">
        <v>15534</v>
      </c>
    </row>
    <row r="2032" spans="1:6" x14ac:dyDescent="0.25">
      <c r="A2032" t="s">
        <v>683</v>
      </c>
      <c r="B2032" t="s">
        <v>1928</v>
      </c>
      <c r="C2032" t="s">
        <v>3680</v>
      </c>
      <c r="D2032" t="s">
        <v>7567</v>
      </c>
      <c r="E2032" t="s">
        <v>12563</v>
      </c>
      <c r="F2032" t="s">
        <v>15537</v>
      </c>
    </row>
    <row r="2033" spans="1:6" x14ac:dyDescent="0.25">
      <c r="A2033" t="s">
        <v>1146</v>
      </c>
      <c r="B2033" t="s">
        <v>1930</v>
      </c>
      <c r="C2033" t="s">
        <v>2761</v>
      </c>
      <c r="D2033" t="s">
        <v>7568</v>
      </c>
      <c r="E2033" t="s">
        <v>12564</v>
      </c>
      <c r="F2033" t="s">
        <v>15538</v>
      </c>
    </row>
    <row r="2034" spans="1:6" x14ac:dyDescent="0.25">
      <c r="A2034" t="s">
        <v>540</v>
      </c>
      <c r="B2034" t="s">
        <v>1930</v>
      </c>
      <c r="C2034" t="s">
        <v>3562</v>
      </c>
      <c r="D2034" t="s">
        <v>7569</v>
      </c>
      <c r="E2034" t="s">
        <v>12565</v>
      </c>
      <c r="F2034" t="s">
        <v>15538</v>
      </c>
    </row>
    <row r="2035" spans="1:6" x14ac:dyDescent="0.25">
      <c r="A2035" t="s">
        <v>1323</v>
      </c>
      <c r="B2035" t="s">
        <v>1930</v>
      </c>
      <c r="C2035" t="s">
        <v>3681</v>
      </c>
      <c r="D2035" t="s">
        <v>7570</v>
      </c>
      <c r="E2035" t="s">
        <v>12566</v>
      </c>
      <c r="F2035" t="s">
        <v>15538</v>
      </c>
    </row>
    <row r="2036" spans="1:6" x14ac:dyDescent="0.25">
      <c r="A2036" t="s">
        <v>816</v>
      </c>
      <c r="B2036" t="s">
        <v>1924</v>
      </c>
      <c r="C2036" t="s">
        <v>3682</v>
      </c>
      <c r="D2036" t="s">
        <v>7571</v>
      </c>
      <c r="E2036" t="s">
        <v>12567</v>
      </c>
      <c r="F2036" t="s">
        <v>15533</v>
      </c>
    </row>
    <row r="2037" spans="1:6" x14ac:dyDescent="0.25">
      <c r="A2037" t="s">
        <v>104</v>
      </c>
      <c r="B2037" t="s">
        <v>1929</v>
      </c>
      <c r="C2037" t="s">
        <v>2335</v>
      </c>
      <c r="D2037" t="s">
        <v>7572</v>
      </c>
      <c r="E2037" t="s">
        <v>12568</v>
      </c>
      <c r="F2037" t="s">
        <v>15532</v>
      </c>
    </row>
    <row r="2038" spans="1:6" x14ac:dyDescent="0.25">
      <c r="A2038" t="s">
        <v>1324</v>
      </c>
      <c r="B2038" t="s">
        <v>1927</v>
      </c>
      <c r="C2038" t="s">
        <v>3683</v>
      </c>
      <c r="D2038" t="s">
        <v>7573</v>
      </c>
      <c r="E2038" t="s">
        <v>12569</v>
      </c>
      <c r="F2038" t="s">
        <v>15536</v>
      </c>
    </row>
    <row r="2039" spans="1:6" x14ac:dyDescent="0.25">
      <c r="A2039" t="s">
        <v>1325</v>
      </c>
      <c r="B2039" t="s">
        <v>1926</v>
      </c>
      <c r="C2039" t="s">
        <v>3684</v>
      </c>
      <c r="D2039" t="s">
        <v>7574</v>
      </c>
      <c r="E2039" t="s">
        <v>12570</v>
      </c>
      <c r="F2039" t="s">
        <v>15535</v>
      </c>
    </row>
    <row r="2040" spans="1:6" x14ac:dyDescent="0.25">
      <c r="A2040" t="s">
        <v>328</v>
      </c>
      <c r="B2040" t="s">
        <v>1928</v>
      </c>
      <c r="C2040" t="s">
        <v>3685</v>
      </c>
      <c r="D2040" t="s">
        <v>7575</v>
      </c>
      <c r="E2040" t="s">
        <v>12571</v>
      </c>
      <c r="F2040" t="s">
        <v>15537</v>
      </c>
    </row>
    <row r="2041" spans="1:6" x14ac:dyDescent="0.25">
      <c r="A2041" t="s">
        <v>1140</v>
      </c>
      <c r="B2041" t="s">
        <v>1927</v>
      </c>
      <c r="C2041" t="s">
        <v>3686</v>
      </c>
      <c r="D2041" t="s">
        <v>7576</v>
      </c>
      <c r="E2041" t="s">
        <v>12572</v>
      </c>
      <c r="F2041" t="s">
        <v>15536</v>
      </c>
    </row>
    <row r="2042" spans="1:6" x14ac:dyDescent="0.25">
      <c r="A2042" t="s">
        <v>669</v>
      </c>
      <c r="B2042" t="s">
        <v>1923</v>
      </c>
      <c r="C2042" t="s">
        <v>3687</v>
      </c>
      <c r="D2042" t="s">
        <v>7577</v>
      </c>
      <c r="E2042" t="s">
        <v>12573</v>
      </c>
      <c r="F2042" t="s">
        <v>15532</v>
      </c>
    </row>
    <row r="2043" spans="1:6" x14ac:dyDescent="0.25">
      <c r="A2043" t="s">
        <v>1292</v>
      </c>
      <c r="B2043" t="s">
        <v>1928</v>
      </c>
      <c r="C2043" t="s">
        <v>3688</v>
      </c>
      <c r="D2043" t="s">
        <v>7578</v>
      </c>
      <c r="E2043" t="s">
        <v>12574</v>
      </c>
      <c r="F2043" t="s">
        <v>15537</v>
      </c>
    </row>
    <row r="2044" spans="1:6" x14ac:dyDescent="0.25">
      <c r="A2044" t="s">
        <v>301</v>
      </c>
      <c r="B2044" t="s">
        <v>1929</v>
      </c>
      <c r="C2044" t="s">
        <v>3689</v>
      </c>
      <c r="D2044" t="s">
        <v>7579</v>
      </c>
      <c r="E2044" t="s">
        <v>12575</v>
      </c>
      <c r="F2044" t="s">
        <v>15532</v>
      </c>
    </row>
    <row r="2045" spans="1:6" x14ac:dyDescent="0.25">
      <c r="A2045" t="s">
        <v>806</v>
      </c>
      <c r="B2045" t="s">
        <v>1930</v>
      </c>
      <c r="C2045" t="s">
        <v>3690</v>
      </c>
      <c r="D2045" t="s">
        <v>7580</v>
      </c>
      <c r="E2045" t="s">
        <v>12576</v>
      </c>
      <c r="F2045" t="s">
        <v>15538</v>
      </c>
    </row>
    <row r="2046" spans="1:6" x14ac:dyDescent="0.25">
      <c r="A2046" t="s">
        <v>1326</v>
      </c>
      <c r="B2046" t="s">
        <v>1923</v>
      </c>
      <c r="C2046" t="s">
        <v>3691</v>
      </c>
      <c r="D2046" t="s">
        <v>7581</v>
      </c>
      <c r="E2046" t="s">
        <v>12577</v>
      </c>
      <c r="F2046" t="s">
        <v>15532</v>
      </c>
    </row>
    <row r="2047" spans="1:6" x14ac:dyDescent="0.25">
      <c r="A2047" t="s">
        <v>1327</v>
      </c>
      <c r="B2047" t="s">
        <v>1926</v>
      </c>
      <c r="C2047" t="s">
        <v>3692</v>
      </c>
      <c r="D2047" t="s">
        <v>7582</v>
      </c>
      <c r="E2047" t="s">
        <v>12578</v>
      </c>
      <c r="F2047" t="s">
        <v>15535</v>
      </c>
    </row>
    <row r="2048" spans="1:6" x14ac:dyDescent="0.25">
      <c r="A2048" t="s">
        <v>351</v>
      </c>
      <c r="B2048" t="s">
        <v>1924</v>
      </c>
      <c r="C2048" t="s">
        <v>2687</v>
      </c>
      <c r="D2048" t="s">
        <v>7583</v>
      </c>
      <c r="E2048" t="s">
        <v>12579</v>
      </c>
      <c r="F2048" t="s">
        <v>15533</v>
      </c>
    </row>
    <row r="2049" spans="1:6" x14ac:dyDescent="0.25">
      <c r="A2049" t="s">
        <v>1328</v>
      </c>
      <c r="B2049" t="s">
        <v>1930</v>
      </c>
      <c r="C2049" t="s">
        <v>3693</v>
      </c>
      <c r="D2049" t="s">
        <v>7584</v>
      </c>
      <c r="E2049" t="s">
        <v>12580</v>
      </c>
      <c r="F2049" t="s">
        <v>15538</v>
      </c>
    </row>
    <row r="2050" spans="1:6" x14ac:dyDescent="0.25">
      <c r="A2050" t="s">
        <v>1329</v>
      </c>
      <c r="B2050" t="s">
        <v>1929</v>
      </c>
      <c r="C2050" t="s">
        <v>3694</v>
      </c>
      <c r="D2050" t="s">
        <v>7585</v>
      </c>
      <c r="E2050" t="s">
        <v>12581</v>
      </c>
      <c r="F2050" t="s">
        <v>15532</v>
      </c>
    </row>
    <row r="2051" spans="1:6" x14ac:dyDescent="0.25">
      <c r="A2051" t="s">
        <v>638</v>
      </c>
      <c r="B2051" t="s">
        <v>1927</v>
      </c>
      <c r="C2051" t="s">
        <v>3695</v>
      </c>
      <c r="D2051" t="s">
        <v>7586</v>
      </c>
      <c r="E2051" t="s">
        <v>12582</v>
      </c>
      <c r="F2051" t="s">
        <v>15536</v>
      </c>
    </row>
    <row r="2052" spans="1:6" x14ac:dyDescent="0.25">
      <c r="A2052" t="s">
        <v>1330</v>
      </c>
      <c r="B2052" t="s">
        <v>1930</v>
      </c>
      <c r="C2052" t="s">
        <v>3696</v>
      </c>
      <c r="D2052" t="s">
        <v>7587</v>
      </c>
      <c r="E2052" t="s">
        <v>12583</v>
      </c>
      <c r="F2052" t="s">
        <v>15538</v>
      </c>
    </row>
    <row r="2053" spans="1:6" x14ac:dyDescent="0.25">
      <c r="A2053" t="s">
        <v>811</v>
      </c>
      <c r="B2053" t="s">
        <v>1924</v>
      </c>
      <c r="C2053" t="s">
        <v>2029</v>
      </c>
      <c r="D2053" t="s">
        <v>7588</v>
      </c>
      <c r="E2053" t="s">
        <v>12584</v>
      </c>
      <c r="F2053" t="s">
        <v>15533</v>
      </c>
    </row>
    <row r="2054" spans="1:6" x14ac:dyDescent="0.25">
      <c r="A2054" t="s">
        <v>42</v>
      </c>
      <c r="B2054" t="s">
        <v>1925</v>
      </c>
      <c r="C2054" t="s">
        <v>3697</v>
      </c>
      <c r="D2054" t="s">
        <v>7589</v>
      </c>
      <c r="E2054" t="s">
        <v>12585</v>
      </c>
      <c r="F2054" t="s">
        <v>15534</v>
      </c>
    </row>
    <row r="2055" spans="1:6" x14ac:dyDescent="0.25">
      <c r="A2055" t="s">
        <v>548</v>
      </c>
      <c r="B2055" t="s">
        <v>1929</v>
      </c>
      <c r="C2055" t="s">
        <v>3698</v>
      </c>
      <c r="D2055" t="s">
        <v>7590</v>
      </c>
      <c r="E2055" t="s">
        <v>12586</v>
      </c>
      <c r="F2055" t="s">
        <v>15532</v>
      </c>
    </row>
    <row r="2056" spans="1:6" x14ac:dyDescent="0.25">
      <c r="A2056" t="s">
        <v>790</v>
      </c>
      <c r="B2056" t="s">
        <v>1930</v>
      </c>
      <c r="C2056" t="s">
        <v>3418</v>
      </c>
      <c r="D2056" t="s">
        <v>7591</v>
      </c>
      <c r="E2056" t="s">
        <v>12587</v>
      </c>
      <c r="F2056" t="s">
        <v>15538</v>
      </c>
    </row>
    <row r="2057" spans="1:6" x14ac:dyDescent="0.25">
      <c r="A2057" t="s">
        <v>1331</v>
      </c>
      <c r="B2057" t="s">
        <v>1927</v>
      </c>
      <c r="C2057" t="s">
        <v>3699</v>
      </c>
      <c r="D2057" t="s">
        <v>7592</v>
      </c>
      <c r="E2057" t="s">
        <v>12588</v>
      </c>
      <c r="F2057" t="s">
        <v>15536</v>
      </c>
    </row>
    <row r="2058" spans="1:6" x14ac:dyDescent="0.25">
      <c r="A2058" t="s">
        <v>1018</v>
      </c>
      <c r="B2058" t="s">
        <v>1927</v>
      </c>
      <c r="C2058" t="s">
        <v>3699</v>
      </c>
      <c r="D2058" t="s">
        <v>7593</v>
      </c>
      <c r="E2058" t="s">
        <v>12589</v>
      </c>
      <c r="F2058" t="s">
        <v>15536</v>
      </c>
    </row>
    <row r="2059" spans="1:6" x14ac:dyDescent="0.25">
      <c r="A2059" t="s">
        <v>454</v>
      </c>
      <c r="B2059" t="s">
        <v>1923</v>
      </c>
      <c r="C2059" t="s">
        <v>3638</v>
      </c>
      <c r="D2059" t="s">
        <v>7594</v>
      </c>
      <c r="E2059" t="s">
        <v>12590</v>
      </c>
      <c r="F2059" t="s">
        <v>15532</v>
      </c>
    </row>
    <row r="2060" spans="1:6" x14ac:dyDescent="0.25">
      <c r="A2060" t="s">
        <v>110</v>
      </c>
      <c r="B2060" t="s">
        <v>1927</v>
      </c>
      <c r="C2060" t="s">
        <v>3700</v>
      </c>
      <c r="D2060" t="s">
        <v>7595</v>
      </c>
      <c r="E2060" t="s">
        <v>12591</v>
      </c>
      <c r="F2060" t="s">
        <v>15536</v>
      </c>
    </row>
    <row r="2061" spans="1:6" x14ac:dyDescent="0.25">
      <c r="A2061" t="s">
        <v>725</v>
      </c>
      <c r="B2061" t="s">
        <v>1928</v>
      </c>
      <c r="C2061" t="s">
        <v>2929</v>
      </c>
      <c r="D2061" t="s">
        <v>7596</v>
      </c>
      <c r="E2061" t="s">
        <v>12592</v>
      </c>
      <c r="F2061" t="s">
        <v>15537</v>
      </c>
    </row>
    <row r="2062" spans="1:6" x14ac:dyDescent="0.25">
      <c r="A2062" t="s">
        <v>400</v>
      </c>
      <c r="B2062" t="s">
        <v>1929</v>
      </c>
      <c r="C2062" t="s">
        <v>3419</v>
      </c>
      <c r="D2062" t="s">
        <v>7597</v>
      </c>
      <c r="E2062" t="s">
        <v>12593</v>
      </c>
      <c r="F2062" t="s">
        <v>15532</v>
      </c>
    </row>
    <row r="2063" spans="1:6" x14ac:dyDescent="0.25">
      <c r="A2063" t="s">
        <v>523</v>
      </c>
      <c r="B2063" t="s">
        <v>1927</v>
      </c>
      <c r="C2063" t="s">
        <v>3701</v>
      </c>
      <c r="D2063" t="s">
        <v>7598</v>
      </c>
      <c r="E2063" t="s">
        <v>12594</v>
      </c>
      <c r="F2063" t="s">
        <v>15536</v>
      </c>
    </row>
    <row r="2064" spans="1:6" x14ac:dyDescent="0.25">
      <c r="A2064" t="s">
        <v>1332</v>
      </c>
      <c r="B2064" t="s">
        <v>1930</v>
      </c>
      <c r="C2064" t="s">
        <v>3012</v>
      </c>
      <c r="D2064" t="s">
        <v>7599</v>
      </c>
      <c r="E2064" t="s">
        <v>12595</v>
      </c>
      <c r="F2064" t="s">
        <v>15538</v>
      </c>
    </row>
    <row r="2065" spans="1:6" x14ac:dyDescent="0.25">
      <c r="A2065" t="s">
        <v>837</v>
      </c>
      <c r="B2065" t="s">
        <v>1925</v>
      </c>
      <c r="C2065" t="s">
        <v>3702</v>
      </c>
      <c r="D2065" t="s">
        <v>7600</v>
      </c>
      <c r="E2065" t="s">
        <v>12596</v>
      </c>
      <c r="F2065" t="s">
        <v>15534</v>
      </c>
    </row>
    <row r="2066" spans="1:6" x14ac:dyDescent="0.25">
      <c r="A2066" t="s">
        <v>1333</v>
      </c>
      <c r="B2066" t="s">
        <v>1929</v>
      </c>
      <c r="C2066" t="s">
        <v>3703</v>
      </c>
      <c r="D2066" t="s">
        <v>7601</v>
      </c>
      <c r="E2066" t="s">
        <v>12597</v>
      </c>
      <c r="F2066" t="s">
        <v>15532</v>
      </c>
    </row>
    <row r="2067" spans="1:6" x14ac:dyDescent="0.25">
      <c r="A2067" t="s">
        <v>1334</v>
      </c>
      <c r="B2067" t="s">
        <v>1925</v>
      </c>
      <c r="C2067" t="s">
        <v>2033</v>
      </c>
      <c r="D2067" t="s">
        <v>7602</v>
      </c>
      <c r="E2067" t="s">
        <v>12598</v>
      </c>
      <c r="F2067" t="s">
        <v>15534</v>
      </c>
    </row>
    <row r="2068" spans="1:6" x14ac:dyDescent="0.25">
      <c r="A2068" t="s">
        <v>204</v>
      </c>
      <c r="B2068" t="s">
        <v>1926</v>
      </c>
      <c r="C2068" t="s">
        <v>3704</v>
      </c>
      <c r="D2068" t="s">
        <v>7603</v>
      </c>
      <c r="E2068" t="s">
        <v>12599</v>
      </c>
      <c r="F2068" t="s">
        <v>15535</v>
      </c>
    </row>
    <row r="2069" spans="1:6" x14ac:dyDescent="0.25">
      <c r="A2069" t="s">
        <v>1136</v>
      </c>
      <c r="B2069" t="s">
        <v>1930</v>
      </c>
      <c r="C2069" t="s">
        <v>3705</v>
      </c>
      <c r="D2069" t="s">
        <v>7604</v>
      </c>
      <c r="E2069" t="s">
        <v>12600</v>
      </c>
      <c r="F2069" t="s">
        <v>15538</v>
      </c>
    </row>
    <row r="2070" spans="1:6" x14ac:dyDescent="0.25">
      <c r="A2070" t="s">
        <v>1335</v>
      </c>
      <c r="B2070" t="s">
        <v>1927</v>
      </c>
      <c r="C2070" t="s">
        <v>3706</v>
      </c>
      <c r="D2070" t="s">
        <v>7605</v>
      </c>
      <c r="E2070" t="s">
        <v>12601</v>
      </c>
      <c r="F2070" t="s">
        <v>15536</v>
      </c>
    </row>
    <row r="2071" spans="1:6" x14ac:dyDescent="0.25">
      <c r="A2071" t="s">
        <v>1336</v>
      </c>
      <c r="B2071" t="s">
        <v>1925</v>
      </c>
      <c r="C2071" t="s">
        <v>3421</v>
      </c>
      <c r="D2071" t="s">
        <v>7606</v>
      </c>
      <c r="E2071" t="s">
        <v>12602</v>
      </c>
      <c r="F2071" t="s">
        <v>15534</v>
      </c>
    </row>
    <row r="2072" spans="1:6" x14ac:dyDescent="0.25">
      <c r="A2072" t="s">
        <v>1226</v>
      </c>
      <c r="B2072" t="s">
        <v>1928</v>
      </c>
      <c r="C2072" t="s">
        <v>2094</v>
      </c>
      <c r="D2072" t="s">
        <v>7607</v>
      </c>
      <c r="E2072" t="s">
        <v>12603</v>
      </c>
      <c r="F2072" t="s">
        <v>15537</v>
      </c>
    </row>
    <row r="2073" spans="1:6" x14ac:dyDescent="0.25">
      <c r="A2073" t="s">
        <v>879</v>
      </c>
      <c r="B2073" t="s">
        <v>1928</v>
      </c>
      <c r="C2073" t="s">
        <v>3707</v>
      </c>
      <c r="D2073" t="s">
        <v>7608</v>
      </c>
      <c r="E2073" t="s">
        <v>12604</v>
      </c>
      <c r="F2073" t="s">
        <v>15537</v>
      </c>
    </row>
    <row r="2074" spans="1:6" x14ac:dyDescent="0.25">
      <c r="A2074" t="s">
        <v>1337</v>
      </c>
      <c r="B2074" t="s">
        <v>1925</v>
      </c>
      <c r="C2074" t="s">
        <v>3708</v>
      </c>
      <c r="D2074" t="s">
        <v>7609</v>
      </c>
      <c r="E2074" t="s">
        <v>12605</v>
      </c>
      <c r="F2074" t="s">
        <v>15534</v>
      </c>
    </row>
    <row r="2075" spans="1:6" x14ac:dyDescent="0.25">
      <c r="A2075" t="s">
        <v>1338</v>
      </c>
      <c r="B2075" t="s">
        <v>1929</v>
      </c>
      <c r="C2075" t="s">
        <v>3709</v>
      </c>
      <c r="D2075" t="s">
        <v>7610</v>
      </c>
      <c r="E2075" t="s">
        <v>12606</v>
      </c>
      <c r="F2075" t="s">
        <v>15532</v>
      </c>
    </row>
    <row r="2076" spans="1:6" x14ac:dyDescent="0.25">
      <c r="A2076" t="s">
        <v>507</v>
      </c>
      <c r="B2076" t="s">
        <v>1930</v>
      </c>
      <c r="C2076" t="s">
        <v>3710</v>
      </c>
      <c r="D2076" t="s">
        <v>7611</v>
      </c>
      <c r="E2076" t="s">
        <v>12607</v>
      </c>
      <c r="F2076" t="s">
        <v>15538</v>
      </c>
    </row>
    <row r="2077" spans="1:6" x14ac:dyDescent="0.25">
      <c r="A2077" t="s">
        <v>1339</v>
      </c>
      <c r="B2077" t="s">
        <v>1927</v>
      </c>
      <c r="C2077" t="s">
        <v>3711</v>
      </c>
      <c r="D2077" t="s">
        <v>7612</v>
      </c>
      <c r="E2077" t="s">
        <v>12608</v>
      </c>
      <c r="F2077" t="s">
        <v>15536</v>
      </c>
    </row>
    <row r="2078" spans="1:6" x14ac:dyDescent="0.25">
      <c r="A2078" t="s">
        <v>1306</v>
      </c>
      <c r="B2078" t="s">
        <v>1925</v>
      </c>
      <c r="C2078" t="s">
        <v>2931</v>
      </c>
      <c r="D2078" t="s">
        <v>7613</v>
      </c>
      <c r="E2078" t="s">
        <v>12609</v>
      </c>
      <c r="F2078" t="s">
        <v>15534</v>
      </c>
    </row>
    <row r="2079" spans="1:6" x14ac:dyDescent="0.25">
      <c r="A2079" t="s">
        <v>696</v>
      </c>
      <c r="B2079" t="s">
        <v>1924</v>
      </c>
      <c r="C2079" t="s">
        <v>3712</v>
      </c>
      <c r="D2079" t="s">
        <v>7614</v>
      </c>
      <c r="E2079" t="s">
        <v>12610</v>
      </c>
      <c r="F2079" t="s">
        <v>15533</v>
      </c>
    </row>
    <row r="2080" spans="1:6" x14ac:dyDescent="0.25">
      <c r="A2080" t="s">
        <v>831</v>
      </c>
      <c r="B2080" t="s">
        <v>1930</v>
      </c>
      <c r="C2080" t="s">
        <v>3713</v>
      </c>
      <c r="D2080" t="s">
        <v>7615</v>
      </c>
      <c r="E2080" t="s">
        <v>12611</v>
      </c>
      <c r="F2080" t="s">
        <v>15538</v>
      </c>
    </row>
    <row r="2081" spans="1:6" x14ac:dyDescent="0.25">
      <c r="A2081" t="s">
        <v>1108</v>
      </c>
      <c r="B2081" t="s">
        <v>1928</v>
      </c>
      <c r="C2081" t="s">
        <v>2094</v>
      </c>
      <c r="D2081" t="s">
        <v>7616</v>
      </c>
      <c r="E2081" t="s">
        <v>12612</v>
      </c>
      <c r="F2081" t="s">
        <v>15537</v>
      </c>
    </row>
    <row r="2082" spans="1:6" x14ac:dyDescent="0.25">
      <c r="A2082" t="s">
        <v>1127</v>
      </c>
      <c r="B2082" t="s">
        <v>1925</v>
      </c>
      <c r="C2082" t="s">
        <v>3714</v>
      </c>
      <c r="D2082" t="s">
        <v>7617</v>
      </c>
      <c r="E2082" t="s">
        <v>12613</v>
      </c>
      <c r="F2082" t="s">
        <v>15534</v>
      </c>
    </row>
    <row r="2083" spans="1:6" x14ac:dyDescent="0.25">
      <c r="A2083" t="s">
        <v>1019</v>
      </c>
      <c r="B2083" t="s">
        <v>1929</v>
      </c>
      <c r="C2083" t="s">
        <v>3715</v>
      </c>
      <c r="D2083" t="s">
        <v>7618</v>
      </c>
      <c r="E2083" t="s">
        <v>12614</v>
      </c>
      <c r="F2083" t="s">
        <v>15532</v>
      </c>
    </row>
    <row r="2084" spans="1:6" x14ac:dyDescent="0.25">
      <c r="A2084" t="s">
        <v>555</v>
      </c>
      <c r="B2084" t="s">
        <v>1930</v>
      </c>
      <c r="C2084" t="s">
        <v>3716</v>
      </c>
      <c r="D2084" t="s">
        <v>7619</v>
      </c>
      <c r="E2084" t="s">
        <v>12615</v>
      </c>
      <c r="F2084" t="s">
        <v>15538</v>
      </c>
    </row>
    <row r="2085" spans="1:6" x14ac:dyDescent="0.25">
      <c r="A2085" t="s">
        <v>1340</v>
      </c>
      <c r="B2085" t="s">
        <v>1923</v>
      </c>
      <c r="C2085" t="s">
        <v>3717</v>
      </c>
      <c r="D2085" t="s">
        <v>7620</v>
      </c>
      <c r="E2085" t="s">
        <v>12616</v>
      </c>
      <c r="F2085" t="s">
        <v>15532</v>
      </c>
    </row>
    <row r="2086" spans="1:6" x14ac:dyDescent="0.25">
      <c r="A2086" t="s">
        <v>127</v>
      </c>
      <c r="B2086" t="s">
        <v>1930</v>
      </c>
      <c r="C2086" t="s">
        <v>3532</v>
      </c>
      <c r="D2086" t="s">
        <v>7621</v>
      </c>
      <c r="E2086" t="s">
        <v>12617</v>
      </c>
      <c r="F2086" t="s">
        <v>15538</v>
      </c>
    </row>
    <row r="2087" spans="1:6" x14ac:dyDescent="0.25">
      <c r="A2087" t="s">
        <v>773</v>
      </c>
      <c r="B2087" t="s">
        <v>1928</v>
      </c>
      <c r="C2087" t="s">
        <v>2663</v>
      </c>
      <c r="D2087" t="s">
        <v>7622</v>
      </c>
      <c r="E2087" t="s">
        <v>12618</v>
      </c>
      <c r="F2087" t="s">
        <v>15537</v>
      </c>
    </row>
    <row r="2088" spans="1:6" x14ac:dyDescent="0.25">
      <c r="A2088" t="s">
        <v>1341</v>
      </c>
      <c r="B2088" t="s">
        <v>1929</v>
      </c>
      <c r="C2088" t="s">
        <v>3718</v>
      </c>
      <c r="D2088" t="s">
        <v>7623</v>
      </c>
      <c r="E2088" t="s">
        <v>12619</v>
      </c>
      <c r="F2088" t="s">
        <v>15532</v>
      </c>
    </row>
    <row r="2089" spans="1:6" x14ac:dyDescent="0.25">
      <c r="A2089" t="s">
        <v>100</v>
      </c>
      <c r="B2089" t="s">
        <v>1926</v>
      </c>
      <c r="C2089" t="s">
        <v>3719</v>
      </c>
      <c r="D2089" t="s">
        <v>7624</v>
      </c>
      <c r="E2089" t="s">
        <v>12620</v>
      </c>
      <c r="F2089" t="s">
        <v>15535</v>
      </c>
    </row>
    <row r="2090" spans="1:6" x14ac:dyDescent="0.25">
      <c r="A2090" t="s">
        <v>932</v>
      </c>
      <c r="B2090" t="s">
        <v>1927</v>
      </c>
      <c r="C2090" t="s">
        <v>3720</v>
      </c>
      <c r="D2090" t="s">
        <v>7625</v>
      </c>
      <c r="E2090" t="s">
        <v>12621</v>
      </c>
      <c r="F2090" t="s">
        <v>15536</v>
      </c>
    </row>
    <row r="2091" spans="1:6" x14ac:dyDescent="0.25">
      <c r="A2091" t="s">
        <v>1342</v>
      </c>
      <c r="B2091" t="s">
        <v>1930</v>
      </c>
      <c r="C2091" t="s">
        <v>3721</v>
      </c>
      <c r="D2091" t="s">
        <v>7626</v>
      </c>
      <c r="E2091" t="s">
        <v>12622</v>
      </c>
      <c r="F2091" t="s">
        <v>15538</v>
      </c>
    </row>
    <row r="2092" spans="1:6" x14ac:dyDescent="0.25">
      <c r="A2092" t="s">
        <v>1049</v>
      </c>
      <c r="B2092" t="s">
        <v>1923</v>
      </c>
      <c r="C2092" t="s">
        <v>3722</v>
      </c>
      <c r="D2092" t="s">
        <v>7627</v>
      </c>
      <c r="E2092" t="s">
        <v>12623</v>
      </c>
      <c r="F2092" t="s">
        <v>15532</v>
      </c>
    </row>
    <row r="2093" spans="1:6" x14ac:dyDescent="0.25">
      <c r="A2093" t="s">
        <v>1343</v>
      </c>
      <c r="B2093" t="s">
        <v>1926</v>
      </c>
      <c r="C2093" t="s">
        <v>3723</v>
      </c>
      <c r="D2093" t="s">
        <v>7628</v>
      </c>
      <c r="E2093" t="s">
        <v>12624</v>
      </c>
      <c r="F2093" t="s">
        <v>15535</v>
      </c>
    </row>
    <row r="2094" spans="1:6" x14ac:dyDescent="0.25">
      <c r="A2094" t="s">
        <v>1017</v>
      </c>
      <c r="B2094" t="s">
        <v>1925</v>
      </c>
      <c r="C2094" t="s">
        <v>3724</v>
      </c>
      <c r="D2094" t="s">
        <v>7629</v>
      </c>
      <c r="E2094" t="s">
        <v>12625</v>
      </c>
      <c r="F2094" t="s">
        <v>15534</v>
      </c>
    </row>
    <row r="2095" spans="1:6" x14ac:dyDescent="0.25">
      <c r="A2095" t="s">
        <v>1344</v>
      </c>
      <c r="B2095" t="s">
        <v>1926</v>
      </c>
      <c r="C2095" t="s">
        <v>3725</v>
      </c>
      <c r="D2095" t="s">
        <v>7630</v>
      </c>
      <c r="E2095" t="s">
        <v>12626</v>
      </c>
      <c r="F2095" t="s">
        <v>15535</v>
      </c>
    </row>
    <row r="2096" spans="1:6" x14ac:dyDescent="0.25">
      <c r="A2096" t="s">
        <v>1345</v>
      </c>
      <c r="B2096" t="s">
        <v>1925</v>
      </c>
      <c r="C2096" t="s">
        <v>3726</v>
      </c>
      <c r="D2096" t="s">
        <v>7631</v>
      </c>
      <c r="E2096" t="s">
        <v>12627</v>
      </c>
      <c r="F2096" t="s">
        <v>15534</v>
      </c>
    </row>
    <row r="2097" spans="1:6" x14ac:dyDescent="0.25">
      <c r="A2097" t="s">
        <v>1346</v>
      </c>
      <c r="B2097" t="s">
        <v>1924</v>
      </c>
      <c r="C2097" t="s">
        <v>2342</v>
      </c>
      <c r="D2097" t="s">
        <v>7632</v>
      </c>
      <c r="E2097" t="s">
        <v>12628</v>
      </c>
      <c r="F2097" t="s">
        <v>15533</v>
      </c>
    </row>
    <row r="2098" spans="1:6" x14ac:dyDescent="0.25">
      <c r="A2098" t="s">
        <v>1347</v>
      </c>
      <c r="B2098" t="s">
        <v>1927</v>
      </c>
      <c r="C2098" t="s">
        <v>3727</v>
      </c>
      <c r="D2098" t="s">
        <v>7633</v>
      </c>
      <c r="E2098" t="s">
        <v>12629</v>
      </c>
      <c r="F2098" t="s">
        <v>15536</v>
      </c>
    </row>
    <row r="2099" spans="1:6" x14ac:dyDescent="0.25">
      <c r="A2099" t="s">
        <v>609</v>
      </c>
      <c r="B2099" t="s">
        <v>1929</v>
      </c>
      <c r="C2099" t="s">
        <v>3728</v>
      </c>
      <c r="D2099" t="s">
        <v>7634</v>
      </c>
      <c r="E2099" t="s">
        <v>12630</v>
      </c>
      <c r="F2099" t="s">
        <v>15532</v>
      </c>
    </row>
    <row r="2100" spans="1:6" x14ac:dyDescent="0.25">
      <c r="A2100" t="s">
        <v>1348</v>
      </c>
      <c r="B2100" t="s">
        <v>1928</v>
      </c>
      <c r="C2100" t="s">
        <v>3729</v>
      </c>
      <c r="D2100" t="s">
        <v>7635</v>
      </c>
      <c r="E2100" t="s">
        <v>12631</v>
      </c>
      <c r="F2100" t="s">
        <v>15537</v>
      </c>
    </row>
    <row r="2101" spans="1:6" x14ac:dyDescent="0.25">
      <c r="A2101" t="s">
        <v>817</v>
      </c>
      <c r="B2101" t="s">
        <v>1925</v>
      </c>
      <c r="C2101" t="s">
        <v>3730</v>
      </c>
      <c r="D2101" t="s">
        <v>7636</v>
      </c>
      <c r="E2101" t="s">
        <v>12632</v>
      </c>
      <c r="F2101" t="s">
        <v>15534</v>
      </c>
    </row>
    <row r="2102" spans="1:6" x14ac:dyDescent="0.25">
      <c r="A2102" t="s">
        <v>1349</v>
      </c>
      <c r="B2102" t="s">
        <v>1927</v>
      </c>
      <c r="C2102" t="s">
        <v>3731</v>
      </c>
      <c r="D2102" t="s">
        <v>7637</v>
      </c>
      <c r="E2102" t="s">
        <v>12633</v>
      </c>
      <c r="F2102" t="s">
        <v>15536</v>
      </c>
    </row>
    <row r="2103" spans="1:6" x14ac:dyDescent="0.25">
      <c r="A2103" t="s">
        <v>1350</v>
      </c>
      <c r="B2103" t="s">
        <v>1928</v>
      </c>
      <c r="C2103" t="s">
        <v>3732</v>
      </c>
      <c r="D2103" t="s">
        <v>7638</v>
      </c>
      <c r="E2103" t="s">
        <v>12634</v>
      </c>
      <c r="F2103" t="s">
        <v>15537</v>
      </c>
    </row>
    <row r="2104" spans="1:6" x14ac:dyDescent="0.25">
      <c r="A2104" t="s">
        <v>69</v>
      </c>
      <c r="B2104" t="s">
        <v>1924</v>
      </c>
      <c r="C2104" t="s">
        <v>3733</v>
      </c>
      <c r="D2104" t="s">
        <v>7639</v>
      </c>
      <c r="E2104" t="s">
        <v>12635</v>
      </c>
      <c r="F2104" t="s">
        <v>15533</v>
      </c>
    </row>
    <row r="2105" spans="1:6" x14ac:dyDescent="0.25">
      <c r="A2105" t="s">
        <v>495</v>
      </c>
      <c r="B2105" t="s">
        <v>1929</v>
      </c>
      <c r="C2105" t="s">
        <v>3734</v>
      </c>
      <c r="D2105" t="s">
        <v>7640</v>
      </c>
      <c r="E2105" t="s">
        <v>12636</v>
      </c>
      <c r="F2105" t="s">
        <v>15532</v>
      </c>
    </row>
    <row r="2106" spans="1:6" x14ac:dyDescent="0.25">
      <c r="A2106" t="s">
        <v>1351</v>
      </c>
      <c r="B2106" t="s">
        <v>1923</v>
      </c>
      <c r="C2106" t="s">
        <v>2072</v>
      </c>
      <c r="D2106" t="s">
        <v>7641</v>
      </c>
      <c r="E2106" t="s">
        <v>12637</v>
      </c>
      <c r="F2106" t="s">
        <v>15532</v>
      </c>
    </row>
    <row r="2107" spans="1:6" x14ac:dyDescent="0.25">
      <c r="A2107" t="s">
        <v>1322</v>
      </c>
      <c r="B2107" t="s">
        <v>1927</v>
      </c>
      <c r="C2107" t="s">
        <v>3735</v>
      </c>
      <c r="D2107" t="s">
        <v>7642</v>
      </c>
      <c r="E2107" t="s">
        <v>12638</v>
      </c>
      <c r="F2107" t="s">
        <v>15536</v>
      </c>
    </row>
    <row r="2108" spans="1:6" x14ac:dyDescent="0.25">
      <c r="A2108" t="s">
        <v>1352</v>
      </c>
      <c r="B2108" t="s">
        <v>1929</v>
      </c>
      <c r="C2108" t="s">
        <v>3736</v>
      </c>
      <c r="D2108" t="s">
        <v>7643</v>
      </c>
      <c r="E2108" t="s">
        <v>12639</v>
      </c>
      <c r="F2108" t="s">
        <v>15532</v>
      </c>
    </row>
    <row r="2109" spans="1:6" x14ac:dyDescent="0.25">
      <c r="A2109" t="s">
        <v>723</v>
      </c>
      <c r="B2109" t="s">
        <v>1923</v>
      </c>
      <c r="C2109" t="s">
        <v>3737</v>
      </c>
      <c r="D2109" t="s">
        <v>7644</v>
      </c>
      <c r="E2109" t="s">
        <v>12640</v>
      </c>
      <c r="F2109" t="s">
        <v>15532</v>
      </c>
    </row>
    <row r="2110" spans="1:6" x14ac:dyDescent="0.25">
      <c r="A2110" t="s">
        <v>1114</v>
      </c>
      <c r="B2110" t="s">
        <v>1923</v>
      </c>
      <c r="C2110" t="s">
        <v>3738</v>
      </c>
      <c r="D2110" t="s">
        <v>7645</v>
      </c>
      <c r="E2110" t="s">
        <v>12641</v>
      </c>
      <c r="F2110" t="s">
        <v>15532</v>
      </c>
    </row>
    <row r="2111" spans="1:6" x14ac:dyDescent="0.25">
      <c r="A2111" t="s">
        <v>736</v>
      </c>
      <c r="B2111" t="s">
        <v>1924</v>
      </c>
      <c r="C2111" t="s">
        <v>3739</v>
      </c>
      <c r="D2111" t="s">
        <v>7646</v>
      </c>
      <c r="E2111" t="s">
        <v>12642</v>
      </c>
      <c r="F2111" t="s">
        <v>15533</v>
      </c>
    </row>
    <row r="2112" spans="1:6" x14ac:dyDescent="0.25">
      <c r="A2112" t="s">
        <v>1353</v>
      </c>
      <c r="B2112" t="s">
        <v>1930</v>
      </c>
      <c r="C2112" t="s">
        <v>2440</v>
      </c>
      <c r="D2112" t="s">
        <v>7647</v>
      </c>
      <c r="E2112" t="s">
        <v>12643</v>
      </c>
      <c r="F2112" t="s">
        <v>15538</v>
      </c>
    </row>
    <row r="2113" spans="1:6" x14ac:dyDescent="0.25">
      <c r="A2113" t="s">
        <v>689</v>
      </c>
      <c r="B2113" t="s">
        <v>1924</v>
      </c>
      <c r="C2113" t="s">
        <v>3740</v>
      </c>
      <c r="D2113" t="s">
        <v>7648</v>
      </c>
      <c r="E2113" t="s">
        <v>12644</v>
      </c>
      <c r="F2113" t="s">
        <v>15533</v>
      </c>
    </row>
    <row r="2114" spans="1:6" x14ac:dyDescent="0.25">
      <c r="A2114" t="s">
        <v>791</v>
      </c>
      <c r="B2114" t="s">
        <v>1928</v>
      </c>
      <c r="C2114" t="s">
        <v>3741</v>
      </c>
      <c r="D2114" t="s">
        <v>7649</v>
      </c>
      <c r="E2114" t="s">
        <v>12645</v>
      </c>
      <c r="F2114" t="s">
        <v>15537</v>
      </c>
    </row>
    <row r="2115" spans="1:6" x14ac:dyDescent="0.25">
      <c r="A2115" t="s">
        <v>1354</v>
      </c>
      <c r="B2115" t="s">
        <v>1923</v>
      </c>
      <c r="C2115" t="s">
        <v>3742</v>
      </c>
      <c r="D2115" t="s">
        <v>7650</v>
      </c>
      <c r="E2115" t="s">
        <v>12646</v>
      </c>
      <c r="F2115" t="s">
        <v>15532</v>
      </c>
    </row>
    <row r="2116" spans="1:6" x14ac:dyDescent="0.25">
      <c r="A2116" t="s">
        <v>920</v>
      </c>
      <c r="B2116" t="s">
        <v>1930</v>
      </c>
      <c r="C2116" t="s">
        <v>3743</v>
      </c>
      <c r="D2116" t="s">
        <v>7651</v>
      </c>
      <c r="E2116" t="s">
        <v>12647</v>
      </c>
      <c r="F2116" t="s">
        <v>15538</v>
      </c>
    </row>
    <row r="2117" spans="1:6" x14ac:dyDescent="0.25">
      <c r="A2117" t="s">
        <v>1294</v>
      </c>
      <c r="B2117" t="s">
        <v>1929</v>
      </c>
      <c r="C2117" t="s">
        <v>3744</v>
      </c>
      <c r="D2117" t="s">
        <v>7652</v>
      </c>
      <c r="E2117" t="s">
        <v>12648</v>
      </c>
      <c r="F2117" t="s">
        <v>15532</v>
      </c>
    </row>
    <row r="2118" spans="1:6" x14ac:dyDescent="0.25">
      <c r="A2118" t="s">
        <v>657</v>
      </c>
      <c r="B2118" t="s">
        <v>1923</v>
      </c>
      <c r="C2118" t="s">
        <v>3381</v>
      </c>
      <c r="D2118" t="s">
        <v>7653</v>
      </c>
      <c r="E2118" t="s">
        <v>12649</v>
      </c>
      <c r="F2118" t="s">
        <v>15532</v>
      </c>
    </row>
    <row r="2119" spans="1:6" x14ac:dyDescent="0.25">
      <c r="A2119" t="s">
        <v>345</v>
      </c>
      <c r="B2119" t="s">
        <v>1925</v>
      </c>
      <c r="C2119" t="s">
        <v>3745</v>
      </c>
      <c r="D2119" t="s">
        <v>7654</v>
      </c>
      <c r="E2119" t="s">
        <v>12650</v>
      </c>
      <c r="F2119" t="s">
        <v>15534</v>
      </c>
    </row>
    <row r="2120" spans="1:6" x14ac:dyDescent="0.25">
      <c r="A2120" t="s">
        <v>1355</v>
      </c>
      <c r="B2120" t="s">
        <v>1923</v>
      </c>
      <c r="C2120" t="s">
        <v>3746</v>
      </c>
      <c r="D2120" t="s">
        <v>7655</v>
      </c>
      <c r="E2120" t="s">
        <v>12651</v>
      </c>
      <c r="F2120" t="s">
        <v>15532</v>
      </c>
    </row>
    <row r="2121" spans="1:6" x14ac:dyDescent="0.25">
      <c r="A2121" t="s">
        <v>18</v>
      </c>
      <c r="B2121" t="s">
        <v>1925</v>
      </c>
      <c r="C2121" t="s">
        <v>2313</v>
      </c>
      <c r="D2121" t="s">
        <v>7656</v>
      </c>
      <c r="E2121" t="s">
        <v>12652</v>
      </c>
      <c r="F2121" t="s">
        <v>15534</v>
      </c>
    </row>
    <row r="2122" spans="1:6" x14ac:dyDescent="0.25">
      <c r="A2122" t="s">
        <v>1063</v>
      </c>
      <c r="B2122" t="s">
        <v>1929</v>
      </c>
      <c r="C2122" t="s">
        <v>3747</v>
      </c>
      <c r="D2122" t="s">
        <v>7657</v>
      </c>
      <c r="E2122" t="s">
        <v>12653</v>
      </c>
      <c r="F2122" t="s">
        <v>15532</v>
      </c>
    </row>
    <row r="2123" spans="1:6" x14ac:dyDescent="0.25">
      <c r="A2123" t="s">
        <v>1356</v>
      </c>
      <c r="B2123" t="s">
        <v>1923</v>
      </c>
      <c r="C2123" t="s">
        <v>3748</v>
      </c>
      <c r="D2123" t="s">
        <v>7658</v>
      </c>
      <c r="E2123" t="s">
        <v>12654</v>
      </c>
      <c r="F2123" t="s">
        <v>15532</v>
      </c>
    </row>
    <row r="2124" spans="1:6" x14ac:dyDescent="0.25">
      <c r="A2124" t="s">
        <v>1357</v>
      </c>
      <c r="B2124" t="s">
        <v>1925</v>
      </c>
      <c r="C2124" t="s">
        <v>2898</v>
      </c>
      <c r="D2124" t="s">
        <v>7659</v>
      </c>
      <c r="E2124" t="s">
        <v>12655</v>
      </c>
      <c r="F2124" t="s">
        <v>15534</v>
      </c>
    </row>
    <row r="2125" spans="1:6" x14ac:dyDescent="0.25">
      <c r="A2125" t="s">
        <v>752</v>
      </c>
      <c r="B2125" t="s">
        <v>1929</v>
      </c>
      <c r="C2125" t="s">
        <v>3749</v>
      </c>
      <c r="D2125" t="s">
        <v>7660</v>
      </c>
      <c r="E2125" t="s">
        <v>12656</v>
      </c>
      <c r="F2125" t="s">
        <v>15532</v>
      </c>
    </row>
    <row r="2126" spans="1:6" x14ac:dyDescent="0.25">
      <c r="A2126" t="s">
        <v>1358</v>
      </c>
      <c r="B2126" t="s">
        <v>1930</v>
      </c>
      <c r="C2126" t="s">
        <v>3750</v>
      </c>
      <c r="D2126" t="s">
        <v>7661</v>
      </c>
      <c r="E2126" t="s">
        <v>12657</v>
      </c>
      <c r="F2126" t="s">
        <v>15538</v>
      </c>
    </row>
    <row r="2127" spans="1:6" x14ac:dyDescent="0.25">
      <c r="A2127" t="s">
        <v>1359</v>
      </c>
      <c r="B2127" t="s">
        <v>1930</v>
      </c>
      <c r="C2127" t="s">
        <v>2757</v>
      </c>
      <c r="D2127" t="s">
        <v>7662</v>
      </c>
      <c r="E2127" t="s">
        <v>12658</v>
      </c>
      <c r="F2127" t="s">
        <v>15538</v>
      </c>
    </row>
    <row r="2128" spans="1:6" x14ac:dyDescent="0.25">
      <c r="A2128" t="s">
        <v>948</v>
      </c>
      <c r="B2128" t="s">
        <v>1926</v>
      </c>
      <c r="C2128" t="s">
        <v>3751</v>
      </c>
      <c r="D2128" t="s">
        <v>7663</v>
      </c>
      <c r="E2128" t="s">
        <v>12659</v>
      </c>
      <c r="F2128" t="s">
        <v>15535</v>
      </c>
    </row>
    <row r="2129" spans="1:6" x14ac:dyDescent="0.25">
      <c r="A2129" t="s">
        <v>1150</v>
      </c>
      <c r="B2129" t="s">
        <v>1926</v>
      </c>
      <c r="C2129" t="s">
        <v>3324</v>
      </c>
      <c r="D2129" t="s">
        <v>7664</v>
      </c>
      <c r="E2129" t="s">
        <v>12660</v>
      </c>
      <c r="F2129" t="s">
        <v>15535</v>
      </c>
    </row>
    <row r="2130" spans="1:6" x14ac:dyDescent="0.25">
      <c r="A2130" t="s">
        <v>1360</v>
      </c>
      <c r="B2130" t="s">
        <v>1925</v>
      </c>
      <c r="C2130" t="s">
        <v>3752</v>
      </c>
      <c r="D2130" t="s">
        <v>7665</v>
      </c>
      <c r="E2130" t="s">
        <v>12661</v>
      </c>
      <c r="F2130" t="s">
        <v>15534</v>
      </c>
    </row>
    <row r="2131" spans="1:6" x14ac:dyDescent="0.25">
      <c r="A2131" t="s">
        <v>1172</v>
      </c>
      <c r="B2131" t="s">
        <v>1926</v>
      </c>
      <c r="C2131" t="s">
        <v>3399</v>
      </c>
      <c r="D2131" t="s">
        <v>7666</v>
      </c>
      <c r="E2131" t="s">
        <v>12662</v>
      </c>
      <c r="F2131" t="s">
        <v>15535</v>
      </c>
    </row>
    <row r="2132" spans="1:6" x14ac:dyDescent="0.25">
      <c r="A2132" t="s">
        <v>806</v>
      </c>
      <c r="B2132" t="s">
        <v>1924</v>
      </c>
      <c r="C2132" t="s">
        <v>3753</v>
      </c>
      <c r="D2132" t="s">
        <v>7667</v>
      </c>
      <c r="E2132" t="s">
        <v>12663</v>
      </c>
      <c r="F2132" t="s">
        <v>15533</v>
      </c>
    </row>
    <row r="2133" spans="1:6" x14ac:dyDescent="0.25">
      <c r="A2133" t="s">
        <v>453</v>
      </c>
      <c r="B2133" t="s">
        <v>1927</v>
      </c>
      <c r="C2133" t="s">
        <v>3754</v>
      </c>
      <c r="D2133" t="s">
        <v>7668</v>
      </c>
      <c r="E2133" t="s">
        <v>12664</v>
      </c>
      <c r="F2133" t="s">
        <v>15536</v>
      </c>
    </row>
    <row r="2134" spans="1:6" x14ac:dyDescent="0.25">
      <c r="A2134" t="s">
        <v>1361</v>
      </c>
      <c r="B2134" t="s">
        <v>1926</v>
      </c>
      <c r="C2134" t="s">
        <v>3755</v>
      </c>
      <c r="D2134" t="s">
        <v>7669</v>
      </c>
      <c r="E2134" t="s">
        <v>12665</v>
      </c>
      <c r="F2134" t="s">
        <v>15535</v>
      </c>
    </row>
    <row r="2135" spans="1:6" x14ac:dyDescent="0.25">
      <c r="A2135" t="s">
        <v>531</v>
      </c>
      <c r="B2135" t="s">
        <v>1925</v>
      </c>
      <c r="C2135" t="s">
        <v>3756</v>
      </c>
      <c r="D2135" t="s">
        <v>7670</v>
      </c>
      <c r="E2135" t="s">
        <v>12666</v>
      </c>
      <c r="F2135" t="s">
        <v>15534</v>
      </c>
    </row>
    <row r="2136" spans="1:6" x14ac:dyDescent="0.25">
      <c r="A2136" t="s">
        <v>1274</v>
      </c>
      <c r="B2136" t="s">
        <v>1924</v>
      </c>
      <c r="C2136" t="s">
        <v>3011</v>
      </c>
      <c r="D2136" t="s">
        <v>7671</v>
      </c>
      <c r="E2136" t="s">
        <v>12667</v>
      </c>
      <c r="F2136" t="s">
        <v>15533</v>
      </c>
    </row>
    <row r="2137" spans="1:6" x14ac:dyDescent="0.25">
      <c r="A2137" t="s">
        <v>1205</v>
      </c>
      <c r="B2137" t="s">
        <v>1923</v>
      </c>
      <c r="C2137" t="s">
        <v>3757</v>
      </c>
      <c r="D2137" t="s">
        <v>7672</v>
      </c>
      <c r="E2137" t="s">
        <v>12668</v>
      </c>
      <c r="F2137" t="s">
        <v>15532</v>
      </c>
    </row>
    <row r="2138" spans="1:6" x14ac:dyDescent="0.25">
      <c r="A2138" t="s">
        <v>1362</v>
      </c>
      <c r="B2138" t="s">
        <v>1925</v>
      </c>
      <c r="C2138" t="s">
        <v>3758</v>
      </c>
      <c r="D2138" t="s">
        <v>7673</v>
      </c>
      <c r="E2138" t="s">
        <v>12669</v>
      </c>
      <c r="F2138" t="s">
        <v>15534</v>
      </c>
    </row>
    <row r="2139" spans="1:6" x14ac:dyDescent="0.25">
      <c r="A2139" t="s">
        <v>405</v>
      </c>
      <c r="B2139" t="s">
        <v>1930</v>
      </c>
      <c r="C2139" t="s">
        <v>3759</v>
      </c>
      <c r="D2139" t="s">
        <v>7674</v>
      </c>
      <c r="E2139" t="s">
        <v>12670</v>
      </c>
      <c r="F2139" t="s">
        <v>15538</v>
      </c>
    </row>
    <row r="2140" spans="1:6" x14ac:dyDescent="0.25">
      <c r="A2140" t="s">
        <v>1036</v>
      </c>
      <c r="B2140" t="s">
        <v>1923</v>
      </c>
      <c r="C2140" t="s">
        <v>3760</v>
      </c>
      <c r="D2140" t="s">
        <v>7675</v>
      </c>
      <c r="E2140" t="s">
        <v>12671</v>
      </c>
      <c r="F2140" t="s">
        <v>15532</v>
      </c>
    </row>
    <row r="2141" spans="1:6" x14ac:dyDescent="0.25">
      <c r="A2141" t="s">
        <v>1363</v>
      </c>
      <c r="B2141" t="s">
        <v>1927</v>
      </c>
      <c r="C2141" t="s">
        <v>3761</v>
      </c>
      <c r="D2141" t="s">
        <v>7676</v>
      </c>
      <c r="E2141" t="s">
        <v>12672</v>
      </c>
      <c r="F2141" t="s">
        <v>15536</v>
      </c>
    </row>
    <row r="2142" spans="1:6" x14ac:dyDescent="0.25">
      <c r="A2142" t="s">
        <v>390</v>
      </c>
      <c r="B2142" t="s">
        <v>1925</v>
      </c>
      <c r="C2142" t="s">
        <v>3762</v>
      </c>
      <c r="D2142" t="s">
        <v>7677</v>
      </c>
      <c r="E2142" t="s">
        <v>12673</v>
      </c>
      <c r="F2142" t="s">
        <v>15534</v>
      </c>
    </row>
    <row r="2143" spans="1:6" x14ac:dyDescent="0.25">
      <c r="A2143" t="s">
        <v>1200</v>
      </c>
      <c r="B2143" t="s">
        <v>1925</v>
      </c>
      <c r="C2143" t="s">
        <v>3763</v>
      </c>
      <c r="D2143" t="s">
        <v>7678</v>
      </c>
      <c r="E2143" t="s">
        <v>12674</v>
      </c>
      <c r="F2143" t="s">
        <v>15534</v>
      </c>
    </row>
    <row r="2144" spans="1:6" x14ac:dyDescent="0.25">
      <c r="A2144" t="s">
        <v>161</v>
      </c>
      <c r="B2144" t="s">
        <v>1928</v>
      </c>
      <c r="C2144" t="s">
        <v>3764</v>
      </c>
      <c r="D2144" t="s">
        <v>7679</v>
      </c>
      <c r="E2144" t="s">
        <v>12675</v>
      </c>
      <c r="F2144" t="s">
        <v>15537</v>
      </c>
    </row>
    <row r="2145" spans="1:6" x14ac:dyDescent="0.25">
      <c r="A2145" t="s">
        <v>1364</v>
      </c>
      <c r="B2145" t="s">
        <v>1928</v>
      </c>
      <c r="C2145" t="s">
        <v>3065</v>
      </c>
      <c r="D2145" t="s">
        <v>7680</v>
      </c>
      <c r="E2145" t="s">
        <v>12676</v>
      </c>
      <c r="F2145" t="s">
        <v>15537</v>
      </c>
    </row>
    <row r="2146" spans="1:6" x14ac:dyDescent="0.25">
      <c r="A2146" t="s">
        <v>47</v>
      </c>
      <c r="B2146" t="s">
        <v>1929</v>
      </c>
      <c r="C2146" t="s">
        <v>3765</v>
      </c>
      <c r="D2146" t="s">
        <v>7681</v>
      </c>
      <c r="E2146" t="s">
        <v>12677</v>
      </c>
      <c r="F2146" t="s">
        <v>15532</v>
      </c>
    </row>
    <row r="2147" spans="1:6" x14ac:dyDescent="0.25">
      <c r="A2147" t="s">
        <v>999</v>
      </c>
      <c r="B2147" t="s">
        <v>1926</v>
      </c>
      <c r="C2147" t="s">
        <v>3684</v>
      </c>
      <c r="D2147" t="s">
        <v>7682</v>
      </c>
      <c r="E2147" t="s">
        <v>12678</v>
      </c>
      <c r="F2147" t="s">
        <v>15535</v>
      </c>
    </row>
    <row r="2148" spans="1:6" x14ac:dyDescent="0.25">
      <c r="A2148" t="s">
        <v>799</v>
      </c>
      <c r="B2148" t="s">
        <v>1924</v>
      </c>
      <c r="C2148" t="s">
        <v>3766</v>
      </c>
      <c r="D2148" t="s">
        <v>7683</v>
      </c>
      <c r="E2148" t="s">
        <v>12679</v>
      </c>
      <c r="F2148" t="s">
        <v>15533</v>
      </c>
    </row>
    <row r="2149" spans="1:6" x14ac:dyDescent="0.25">
      <c r="A2149" t="s">
        <v>684</v>
      </c>
      <c r="B2149" t="s">
        <v>1923</v>
      </c>
      <c r="C2149" t="s">
        <v>3767</v>
      </c>
      <c r="D2149" t="s">
        <v>7684</v>
      </c>
      <c r="E2149" t="s">
        <v>12680</v>
      </c>
      <c r="F2149" t="s">
        <v>15532</v>
      </c>
    </row>
    <row r="2150" spans="1:6" x14ac:dyDescent="0.25">
      <c r="A2150" t="s">
        <v>1365</v>
      </c>
      <c r="B2150" t="s">
        <v>1927</v>
      </c>
      <c r="C2150" t="s">
        <v>2139</v>
      </c>
      <c r="D2150" t="s">
        <v>7685</v>
      </c>
      <c r="E2150" t="s">
        <v>12681</v>
      </c>
      <c r="F2150" t="s">
        <v>15536</v>
      </c>
    </row>
    <row r="2151" spans="1:6" x14ac:dyDescent="0.25">
      <c r="A2151" t="s">
        <v>1192</v>
      </c>
      <c r="B2151" t="s">
        <v>1926</v>
      </c>
      <c r="C2151" t="s">
        <v>3768</v>
      </c>
      <c r="D2151" t="s">
        <v>7686</v>
      </c>
      <c r="E2151" t="s">
        <v>12682</v>
      </c>
      <c r="F2151" t="s">
        <v>15535</v>
      </c>
    </row>
    <row r="2152" spans="1:6" x14ac:dyDescent="0.25">
      <c r="A2152" t="s">
        <v>1366</v>
      </c>
      <c r="B2152" t="s">
        <v>1928</v>
      </c>
      <c r="C2152" t="s">
        <v>3769</v>
      </c>
      <c r="D2152" t="s">
        <v>7687</v>
      </c>
      <c r="E2152" t="s">
        <v>12683</v>
      </c>
      <c r="F2152" t="s">
        <v>15537</v>
      </c>
    </row>
    <row r="2153" spans="1:6" x14ac:dyDescent="0.25">
      <c r="A2153" t="s">
        <v>890</v>
      </c>
      <c r="B2153" t="s">
        <v>1924</v>
      </c>
      <c r="C2153" t="s">
        <v>3770</v>
      </c>
      <c r="D2153" t="s">
        <v>7688</v>
      </c>
      <c r="E2153" t="s">
        <v>12684</v>
      </c>
      <c r="F2153" t="s">
        <v>15533</v>
      </c>
    </row>
    <row r="2154" spans="1:6" x14ac:dyDescent="0.25">
      <c r="A2154" t="s">
        <v>190</v>
      </c>
      <c r="B2154" t="s">
        <v>1925</v>
      </c>
      <c r="C2154" t="s">
        <v>2033</v>
      </c>
      <c r="D2154" t="s">
        <v>7689</v>
      </c>
      <c r="E2154" t="s">
        <v>12685</v>
      </c>
      <c r="F2154" t="s">
        <v>15534</v>
      </c>
    </row>
    <row r="2155" spans="1:6" x14ac:dyDescent="0.25">
      <c r="A2155" t="s">
        <v>666</v>
      </c>
      <c r="B2155" t="s">
        <v>1925</v>
      </c>
      <c r="C2155" t="s">
        <v>3771</v>
      </c>
      <c r="D2155" t="s">
        <v>7690</v>
      </c>
      <c r="E2155" t="s">
        <v>12686</v>
      </c>
      <c r="F2155" t="s">
        <v>15534</v>
      </c>
    </row>
    <row r="2156" spans="1:6" x14ac:dyDescent="0.25">
      <c r="A2156" t="s">
        <v>1367</v>
      </c>
      <c r="B2156" t="s">
        <v>1928</v>
      </c>
      <c r="C2156" t="s">
        <v>3772</v>
      </c>
      <c r="D2156" t="s">
        <v>7691</v>
      </c>
      <c r="E2156" t="s">
        <v>12687</v>
      </c>
      <c r="F2156" t="s">
        <v>15537</v>
      </c>
    </row>
    <row r="2157" spans="1:6" x14ac:dyDescent="0.25">
      <c r="A2157" t="s">
        <v>866</v>
      </c>
      <c r="B2157" t="s">
        <v>1924</v>
      </c>
      <c r="C2157" t="s">
        <v>2561</v>
      </c>
      <c r="D2157" t="s">
        <v>7692</v>
      </c>
      <c r="E2157" t="s">
        <v>12688</v>
      </c>
      <c r="F2157" t="s">
        <v>15533</v>
      </c>
    </row>
    <row r="2158" spans="1:6" x14ac:dyDescent="0.25">
      <c r="A2158" t="s">
        <v>1368</v>
      </c>
      <c r="B2158" t="s">
        <v>1929</v>
      </c>
      <c r="C2158" t="s">
        <v>3773</v>
      </c>
      <c r="D2158" t="s">
        <v>7693</v>
      </c>
      <c r="E2158" t="s">
        <v>12689</v>
      </c>
      <c r="F2158" t="s">
        <v>15532</v>
      </c>
    </row>
    <row r="2159" spans="1:6" x14ac:dyDescent="0.25">
      <c r="A2159" t="s">
        <v>417</v>
      </c>
      <c r="B2159" t="s">
        <v>1928</v>
      </c>
      <c r="C2159" t="s">
        <v>3774</v>
      </c>
      <c r="D2159" t="s">
        <v>7694</v>
      </c>
      <c r="E2159" t="s">
        <v>12690</v>
      </c>
      <c r="F2159" t="s">
        <v>15537</v>
      </c>
    </row>
    <row r="2160" spans="1:6" x14ac:dyDescent="0.25">
      <c r="A2160" t="s">
        <v>1369</v>
      </c>
      <c r="B2160" t="s">
        <v>1928</v>
      </c>
      <c r="C2160" t="s">
        <v>3775</v>
      </c>
      <c r="D2160" t="s">
        <v>7695</v>
      </c>
      <c r="E2160" t="s">
        <v>12691</v>
      </c>
      <c r="F2160" t="s">
        <v>15537</v>
      </c>
    </row>
    <row r="2161" spans="1:6" x14ac:dyDescent="0.25">
      <c r="A2161" t="s">
        <v>1370</v>
      </c>
      <c r="B2161" t="s">
        <v>1927</v>
      </c>
      <c r="C2161" t="s">
        <v>3776</v>
      </c>
      <c r="D2161" t="s">
        <v>7696</v>
      </c>
      <c r="E2161" t="s">
        <v>12692</v>
      </c>
      <c r="F2161" t="s">
        <v>15536</v>
      </c>
    </row>
    <row r="2162" spans="1:6" x14ac:dyDescent="0.25">
      <c r="A2162" t="s">
        <v>1371</v>
      </c>
      <c r="B2162" t="s">
        <v>1925</v>
      </c>
      <c r="C2162" t="s">
        <v>2453</v>
      </c>
      <c r="D2162" t="s">
        <v>7697</v>
      </c>
      <c r="E2162" t="s">
        <v>12693</v>
      </c>
      <c r="F2162" t="s">
        <v>15534</v>
      </c>
    </row>
    <row r="2163" spans="1:6" x14ac:dyDescent="0.25">
      <c r="A2163" t="s">
        <v>1372</v>
      </c>
      <c r="B2163" t="s">
        <v>1929</v>
      </c>
      <c r="C2163" t="s">
        <v>3777</v>
      </c>
      <c r="D2163" t="s">
        <v>7698</v>
      </c>
      <c r="E2163" t="s">
        <v>12694</v>
      </c>
      <c r="F2163" t="s">
        <v>15532</v>
      </c>
    </row>
    <row r="2164" spans="1:6" x14ac:dyDescent="0.25">
      <c r="A2164" t="s">
        <v>1373</v>
      </c>
      <c r="B2164" t="s">
        <v>1929</v>
      </c>
      <c r="C2164" t="s">
        <v>3778</v>
      </c>
      <c r="D2164" t="s">
        <v>7699</v>
      </c>
      <c r="E2164" t="s">
        <v>12695</v>
      </c>
      <c r="F2164" t="s">
        <v>15532</v>
      </c>
    </row>
    <row r="2165" spans="1:6" x14ac:dyDescent="0.25">
      <c r="A2165" t="s">
        <v>120</v>
      </c>
      <c r="B2165" t="s">
        <v>1929</v>
      </c>
      <c r="C2165" t="s">
        <v>2952</v>
      </c>
      <c r="D2165" t="s">
        <v>7700</v>
      </c>
      <c r="E2165" t="s">
        <v>12696</v>
      </c>
      <c r="F2165" t="s">
        <v>15532</v>
      </c>
    </row>
    <row r="2166" spans="1:6" x14ac:dyDescent="0.25">
      <c r="A2166" t="s">
        <v>1374</v>
      </c>
      <c r="B2166" t="s">
        <v>1925</v>
      </c>
      <c r="C2166" t="s">
        <v>3779</v>
      </c>
      <c r="D2166" t="s">
        <v>7701</v>
      </c>
      <c r="E2166" t="s">
        <v>12697</v>
      </c>
      <c r="F2166" t="s">
        <v>15534</v>
      </c>
    </row>
    <row r="2167" spans="1:6" x14ac:dyDescent="0.25">
      <c r="A2167" t="s">
        <v>67</v>
      </c>
      <c r="B2167" t="s">
        <v>1924</v>
      </c>
      <c r="C2167" t="s">
        <v>2031</v>
      </c>
      <c r="D2167" t="s">
        <v>7702</v>
      </c>
      <c r="E2167" t="s">
        <v>12698</v>
      </c>
      <c r="F2167" t="s">
        <v>15533</v>
      </c>
    </row>
    <row r="2168" spans="1:6" x14ac:dyDescent="0.25">
      <c r="A2168" t="s">
        <v>1121</v>
      </c>
      <c r="B2168" t="s">
        <v>1930</v>
      </c>
      <c r="C2168" t="s">
        <v>3780</v>
      </c>
      <c r="D2168" t="s">
        <v>7703</v>
      </c>
      <c r="E2168" t="s">
        <v>12699</v>
      </c>
      <c r="F2168" t="s">
        <v>15538</v>
      </c>
    </row>
    <row r="2169" spans="1:6" x14ac:dyDescent="0.25">
      <c r="A2169" t="s">
        <v>351</v>
      </c>
      <c r="B2169" t="s">
        <v>1926</v>
      </c>
      <c r="C2169" t="s">
        <v>2126</v>
      </c>
      <c r="D2169" t="s">
        <v>7704</v>
      </c>
      <c r="E2169" t="s">
        <v>12700</v>
      </c>
      <c r="F2169" t="s">
        <v>15535</v>
      </c>
    </row>
    <row r="2170" spans="1:6" x14ac:dyDescent="0.25">
      <c r="A2170" t="s">
        <v>1375</v>
      </c>
      <c r="B2170" t="s">
        <v>1927</v>
      </c>
      <c r="C2170" t="s">
        <v>3781</v>
      </c>
      <c r="D2170" t="s">
        <v>7705</v>
      </c>
      <c r="E2170" t="s">
        <v>12701</v>
      </c>
      <c r="F2170" t="s">
        <v>15536</v>
      </c>
    </row>
    <row r="2171" spans="1:6" x14ac:dyDescent="0.25">
      <c r="A2171" t="s">
        <v>388</v>
      </c>
      <c r="B2171" t="s">
        <v>1925</v>
      </c>
      <c r="C2171" t="s">
        <v>2206</v>
      </c>
      <c r="D2171" t="s">
        <v>7706</v>
      </c>
      <c r="E2171" t="s">
        <v>12702</v>
      </c>
      <c r="F2171" t="s">
        <v>15534</v>
      </c>
    </row>
    <row r="2172" spans="1:6" x14ac:dyDescent="0.25">
      <c r="A2172" t="s">
        <v>254</v>
      </c>
      <c r="B2172" t="s">
        <v>1925</v>
      </c>
      <c r="C2172" t="s">
        <v>3127</v>
      </c>
      <c r="D2172" t="s">
        <v>7707</v>
      </c>
      <c r="E2172" t="s">
        <v>12703</v>
      </c>
      <c r="F2172" t="s">
        <v>15534</v>
      </c>
    </row>
    <row r="2173" spans="1:6" x14ac:dyDescent="0.25">
      <c r="A2173" t="s">
        <v>1376</v>
      </c>
      <c r="B2173" t="s">
        <v>1928</v>
      </c>
      <c r="C2173" t="s">
        <v>3782</v>
      </c>
      <c r="D2173" t="s">
        <v>7708</v>
      </c>
      <c r="E2173" t="s">
        <v>12704</v>
      </c>
      <c r="F2173" t="s">
        <v>15537</v>
      </c>
    </row>
    <row r="2174" spans="1:6" x14ac:dyDescent="0.25">
      <c r="A2174" t="s">
        <v>1337</v>
      </c>
      <c r="B2174" t="s">
        <v>1928</v>
      </c>
      <c r="C2174" t="s">
        <v>2037</v>
      </c>
      <c r="D2174" t="s">
        <v>7709</v>
      </c>
      <c r="E2174" t="s">
        <v>12705</v>
      </c>
      <c r="F2174" t="s">
        <v>15537</v>
      </c>
    </row>
    <row r="2175" spans="1:6" x14ac:dyDescent="0.25">
      <c r="A2175" t="s">
        <v>1377</v>
      </c>
      <c r="B2175" t="s">
        <v>1925</v>
      </c>
      <c r="C2175" t="s">
        <v>3783</v>
      </c>
      <c r="D2175" t="s">
        <v>7710</v>
      </c>
      <c r="E2175" t="s">
        <v>12706</v>
      </c>
      <c r="F2175" t="s">
        <v>15534</v>
      </c>
    </row>
    <row r="2176" spans="1:6" x14ac:dyDescent="0.25">
      <c r="A2176" t="s">
        <v>11</v>
      </c>
      <c r="B2176" t="s">
        <v>1928</v>
      </c>
      <c r="C2176" t="s">
        <v>3784</v>
      </c>
      <c r="D2176" t="s">
        <v>7711</v>
      </c>
      <c r="E2176" t="s">
        <v>12707</v>
      </c>
      <c r="F2176" t="s">
        <v>15537</v>
      </c>
    </row>
    <row r="2177" spans="1:6" x14ac:dyDescent="0.25">
      <c r="A2177" t="s">
        <v>1378</v>
      </c>
      <c r="B2177" t="s">
        <v>1929</v>
      </c>
      <c r="C2177" t="s">
        <v>2070</v>
      </c>
      <c r="D2177" t="s">
        <v>7712</v>
      </c>
      <c r="E2177" t="s">
        <v>12708</v>
      </c>
      <c r="F2177" t="s">
        <v>15532</v>
      </c>
    </row>
    <row r="2178" spans="1:6" x14ac:dyDescent="0.25">
      <c r="A2178" t="s">
        <v>1051</v>
      </c>
      <c r="B2178" t="s">
        <v>1923</v>
      </c>
      <c r="C2178" t="s">
        <v>3785</v>
      </c>
      <c r="D2178" t="s">
        <v>7713</v>
      </c>
      <c r="E2178" t="s">
        <v>12709</v>
      </c>
      <c r="F2178" t="s">
        <v>15532</v>
      </c>
    </row>
    <row r="2179" spans="1:6" x14ac:dyDescent="0.25">
      <c r="A2179" t="s">
        <v>584</v>
      </c>
      <c r="B2179" t="s">
        <v>1926</v>
      </c>
      <c r="C2179" t="s">
        <v>3786</v>
      </c>
      <c r="D2179" t="s">
        <v>7714</v>
      </c>
      <c r="E2179" t="s">
        <v>12710</v>
      </c>
      <c r="F2179" t="s">
        <v>15535</v>
      </c>
    </row>
    <row r="2180" spans="1:6" x14ac:dyDescent="0.25">
      <c r="A2180" t="s">
        <v>1166</v>
      </c>
      <c r="B2180" t="s">
        <v>1925</v>
      </c>
      <c r="C2180" t="s">
        <v>2671</v>
      </c>
      <c r="D2180" t="s">
        <v>7715</v>
      </c>
      <c r="E2180" t="s">
        <v>12711</v>
      </c>
      <c r="F2180" t="s">
        <v>15534</v>
      </c>
    </row>
    <row r="2181" spans="1:6" x14ac:dyDescent="0.25">
      <c r="A2181" t="s">
        <v>380</v>
      </c>
      <c r="B2181" t="s">
        <v>1929</v>
      </c>
      <c r="C2181" t="s">
        <v>3787</v>
      </c>
      <c r="D2181" t="s">
        <v>7716</v>
      </c>
      <c r="E2181" t="s">
        <v>12712</v>
      </c>
      <c r="F2181" t="s">
        <v>15532</v>
      </c>
    </row>
    <row r="2182" spans="1:6" x14ac:dyDescent="0.25">
      <c r="A2182" t="s">
        <v>1341</v>
      </c>
      <c r="B2182" t="s">
        <v>1925</v>
      </c>
      <c r="C2182" t="s">
        <v>3788</v>
      </c>
      <c r="D2182" t="s">
        <v>7717</v>
      </c>
      <c r="E2182" t="s">
        <v>12713</v>
      </c>
      <c r="F2182" t="s">
        <v>15534</v>
      </c>
    </row>
    <row r="2183" spans="1:6" x14ac:dyDescent="0.25">
      <c r="A2183" t="s">
        <v>489</v>
      </c>
      <c r="B2183" t="s">
        <v>1925</v>
      </c>
      <c r="C2183" t="s">
        <v>3789</v>
      </c>
      <c r="D2183" t="s">
        <v>7718</v>
      </c>
      <c r="E2183" t="s">
        <v>12714</v>
      </c>
      <c r="F2183" t="s">
        <v>15534</v>
      </c>
    </row>
    <row r="2184" spans="1:6" x14ac:dyDescent="0.25">
      <c r="A2184" t="s">
        <v>593</v>
      </c>
      <c r="B2184" t="s">
        <v>1926</v>
      </c>
      <c r="C2184" t="s">
        <v>3790</v>
      </c>
      <c r="D2184" t="s">
        <v>7719</v>
      </c>
      <c r="E2184" t="s">
        <v>12715</v>
      </c>
      <c r="F2184" t="s">
        <v>15535</v>
      </c>
    </row>
    <row r="2185" spans="1:6" x14ac:dyDescent="0.25">
      <c r="A2185" t="s">
        <v>1068</v>
      </c>
      <c r="B2185" t="s">
        <v>1930</v>
      </c>
      <c r="C2185" t="s">
        <v>3791</v>
      </c>
      <c r="D2185" t="s">
        <v>7720</v>
      </c>
      <c r="E2185" t="s">
        <v>12716</v>
      </c>
      <c r="F2185" t="s">
        <v>15538</v>
      </c>
    </row>
    <row r="2186" spans="1:6" x14ac:dyDescent="0.25">
      <c r="A2186" t="s">
        <v>467</v>
      </c>
      <c r="B2186" t="s">
        <v>1927</v>
      </c>
      <c r="C2186" t="s">
        <v>3792</v>
      </c>
      <c r="D2186" t="s">
        <v>7721</v>
      </c>
      <c r="E2186" t="s">
        <v>12717</v>
      </c>
      <c r="F2186" t="s">
        <v>15536</v>
      </c>
    </row>
    <row r="2187" spans="1:6" x14ac:dyDescent="0.25">
      <c r="A2187" t="s">
        <v>474</v>
      </c>
      <c r="B2187" t="s">
        <v>1924</v>
      </c>
      <c r="C2187" t="s">
        <v>3793</v>
      </c>
      <c r="D2187" t="s">
        <v>7722</v>
      </c>
      <c r="E2187" t="s">
        <v>12718</v>
      </c>
      <c r="F2187" t="s">
        <v>15533</v>
      </c>
    </row>
    <row r="2188" spans="1:6" x14ac:dyDescent="0.25">
      <c r="A2188" t="s">
        <v>1136</v>
      </c>
      <c r="B2188" t="s">
        <v>1924</v>
      </c>
      <c r="C2188" t="s">
        <v>3794</v>
      </c>
      <c r="D2188" t="s">
        <v>7723</v>
      </c>
      <c r="E2188" t="s">
        <v>12719</v>
      </c>
      <c r="F2188" t="s">
        <v>15533</v>
      </c>
    </row>
    <row r="2189" spans="1:6" x14ac:dyDescent="0.25">
      <c r="A2189" t="s">
        <v>1379</v>
      </c>
      <c r="B2189" t="s">
        <v>1929</v>
      </c>
      <c r="C2189" t="s">
        <v>3175</v>
      </c>
      <c r="D2189" t="s">
        <v>7724</v>
      </c>
      <c r="E2189" t="s">
        <v>12720</v>
      </c>
      <c r="F2189" t="s">
        <v>15532</v>
      </c>
    </row>
    <row r="2190" spans="1:6" x14ac:dyDescent="0.25">
      <c r="A2190" t="s">
        <v>1380</v>
      </c>
      <c r="B2190" t="s">
        <v>1926</v>
      </c>
      <c r="C2190" t="s">
        <v>3795</v>
      </c>
      <c r="D2190" t="s">
        <v>7725</v>
      </c>
      <c r="E2190" t="s">
        <v>12721</v>
      </c>
      <c r="F2190" t="s">
        <v>15535</v>
      </c>
    </row>
    <row r="2191" spans="1:6" x14ac:dyDescent="0.25">
      <c r="A2191" t="s">
        <v>1005</v>
      </c>
      <c r="B2191" t="s">
        <v>1925</v>
      </c>
      <c r="C2191" t="s">
        <v>3796</v>
      </c>
      <c r="D2191" t="s">
        <v>7726</v>
      </c>
      <c r="E2191" t="s">
        <v>12722</v>
      </c>
      <c r="F2191" t="s">
        <v>15534</v>
      </c>
    </row>
    <row r="2192" spans="1:6" x14ac:dyDescent="0.25">
      <c r="A2192" t="s">
        <v>263</v>
      </c>
      <c r="B2192" t="s">
        <v>1927</v>
      </c>
      <c r="C2192" t="s">
        <v>3797</v>
      </c>
      <c r="D2192" t="s">
        <v>7727</v>
      </c>
      <c r="E2192" t="s">
        <v>12723</v>
      </c>
      <c r="F2192" t="s">
        <v>15536</v>
      </c>
    </row>
    <row r="2193" spans="1:6" x14ac:dyDescent="0.25">
      <c r="A2193" t="s">
        <v>1381</v>
      </c>
      <c r="B2193" t="s">
        <v>1926</v>
      </c>
      <c r="C2193" t="s">
        <v>3798</v>
      </c>
      <c r="D2193" t="s">
        <v>7728</v>
      </c>
      <c r="E2193" t="s">
        <v>12724</v>
      </c>
      <c r="F2193" t="s">
        <v>15535</v>
      </c>
    </row>
    <row r="2194" spans="1:6" x14ac:dyDescent="0.25">
      <c r="A2194" t="s">
        <v>1382</v>
      </c>
      <c r="B2194" t="s">
        <v>1929</v>
      </c>
      <c r="C2194" t="s">
        <v>3799</v>
      </c>
      <c r="D2194" t="s">
        <v>7729</v>
      </c>
      <c r="E2194" t="s">
        <v>12725</v>
      </c>
      <c r="F2194" t="s">
        <v>15532</v>
      </c>
    </row>
    <row r="2195" spans="1:6" x14ac:dyDescent="0.25">
      <c r="A2195" t="s">
        <v>394</v>
      </c>
      <c r="B2195" t="s">
        <v>1929</v>
      </c>
      <c r="C2195" t="s">
        <v>3800</v>
      </c>
      <c r="D2195" t="s">
        <v>7730</v>
      </c>
      <c r="E2195" t="s">
        <v>12726</v>
      </c>
      <c r="F2195" t="s">
        <v>15532</v>
      </c>
    </row>
    <row r="2196" spans="1:6" x14ac:dyDescent="0.25">
      <c r="A2196" t="s">
        <v>1109</v>
      </c>
      <c r="B2196" t="s">
        <v>1924</v>
      </c>
      <c r="C2196" t="s">
        <v>3801</v>
      </c>
      <c r="D2196" t="s">
        <v>7731</v>
      </c>
      <c r="E2196" t="s">
        <v>12727</v>
      </c>
      <c r="F2196" t="s">
        <v>15533</v>
      </c>
    </row>
    <row r="2197" spans="1:6" x14ac:dyDescent="0.25">
      <c r="A2197" t="s">
        <v>1383</v>
      </c>
      <c r="B2197" t="s">
        <v>1924</v>
      </c>
      <c r="C2197" t="s">
        <v>3802</v>
      </c>
      <c r="D2197" t="s">
        <v>7732</v>
      </c>
      <c r="E2197" t="s">
        <v>12728</v>
      </c>
      <c r="F2197" t="s">
        <v>15533</v>
      </c>
    </row>
    <row r="2198" spans="1:6" x14ac:dyDescent="0.25">
      <c r="A2198" t="s">
        <v>1384</v>
      </c>
      <c r="B2198" t="s">
        <v>1929</v>
      </c>
      <c r="C2198" t="s">
        <v>3803</v>
      </c>
      <c r="D2198" t="s">
        <v>7733</v>
      </c>
      <c r="E2198" t="s">
        <v>12729</v>
      </c>
      <c r="F2198" t="s">
        <v>15532</v>
      </c>
    </row>
    <row r="2199" spans="1:6" x14ac:dyDescent="0.25">
      <c r="A2199" t="s">
        <v>138</v>
      </c>
      <c r="B2199" t="s">
        <v>1923</v>
      </c>
      <c r="C2199" t="s">
        <v>3804</v>
      </c>
      <c r="D2199" t="s">
        <v>7734</v>
      </c>
      <c r="E2199" t="s">
        <v>12730</v>
      </c>
      <c r="F2199" t="s">
        <v>15532</v>
      </c>
    </row>
    <row r="2200" spans="1:6" x14ac:dyDescent="0.25">
      <c r="A2200" t="s">
        <v>863</v>
      </c>
      <c r="B2200" t="s">
        <v>1923</v>
      </c>
      <c r="C2200" t="s">
        <v>2511</v>
      </c>
      <c r="D2200" t="s">
        <v>7735</v>
      </c>
      <c r="E2200" t="s">
        <v>12731</v>
      </c>
      <c r="F2200" t="s">
        <v>15532</v>
      </c>
    </row>
    <row r="2201" spans="1:6" x14ac:dyDescent="0.25">
      <c r="A2201" t="s">
        <v>1385</v>
      </c>
      <c r="B2201" t="s">
        <v>1926</v>
      </c>
      <c r="C2201" t="s">
        <v>3805</v>
      </c>
      <c r="D2201" t="s">
        <v>7736</v>
      </c>
      <c r="E2201" t="s">
        <v>12732</v>
      </c>
      <c r="F2201" t="s">
        <v>15535</v>
      </c>
    </row>
    <row r="2202" spans="1:6" x14ac:dyDescent="0.25">
      <c r="A2202" t="s">
        <v>839</v>
      </c>
      <c r="B2202" t="s">
        <v>1925</v>
      </c>
      <c r="C2202" t="s">
        <v>3267</v>
      </c>
      <c r="D2202" t="s">
        <v>7737</v>
      </c>
      <c r="E2202" t="s">
        <v>12733</v>
      </c>
      <c r="F2202" t="s">
        <v>15534</v>
      </c>
    </row>
    <row r="2203" spans="1:6" x14ac:dyDescent="0.25">
      <c r="A2203" t="s">
        <v>1310</v>
      </c>
      <c r="B2203" t="s">
        <v>1927</v>
      </c>
      <c r="C2203" t="s">
        <v>3806</v>
      </c>
      <c r="D2203" t="s">
        <v>7738</v>
      </c>
      <c r="E2203" t="s">
        <v>12734</v>
      </c>
      <c r="F2203" t="s">
        <v>15536</v>
      </c>
    </row>
    <row r="2204" spans="1:6" x14ac:dyDescent="0.25">
      <c r="A2204" t="s">
        <v>1386</v>
      </c>
      <c r="B2204" t="s">
        <v>1928</v>
      </c>
      <c r="C2204" t="s">
        <v>3688</v>
      </c>
      <c r="D2204" t="s">
        <v>7739</v>
      </c>
      <c r="E2204" t="s">
        <v>12735</v>
      </c>
      <c r="F2204" t="s">
        <v>15537</v>
      </c>
    </row>
    <row r="2205" spans="1:6" x14ac:dyDescent="0.25">
      <c r="A2205" t="s">
        <v>193</v>
      </c>
      <c r="B2205" t="s">
        <v>1925</v>
      </c>
      <c r="C2205" t="s">
        <v>3807</v>
      </c>
      <c r="D2205" t="s">
        <v>7740</v>
      </c>
      <c r="E2205" t="s">
        <v>12736</v>
      </c>
      <c r="F2205" t="s">
        <v>15534</v>
      </c>
    </row>
    <row r="2206" spans="1:6" x14ac:dyDescent="0.25">
      <c r="A2206" t="s">
        <v>1387</v>
      </c>
      <c r="B2206" t="s">
        <v>1925</v>
      </c>
      <c r="C2206" t="s">
        <v>3808</v>
      </c>
      <c r="D2206" t="s">
        <v>7741</v>
      </c>
      <c r="E2206" t="s">
        <v>12737</v>
      </c>
      <c r="F2206" t="s">
        <v>15534</v>
      </c>
    </row>
    <row r="2207" spans="1:6" x14ac:dyDescent="0.25">
      <c r="A2207" t="s">
        <v>1378</v>
      </c>
      <c r="B2207" t="s">
        <v>1928</v>
      </c>
      <c r="C2207" t="s">
        <v>3809</v>
      </c>
      <c r="D2207" t="s">
        <v>7742</v>
      </c>
      <c r="E2207" t="s">
        <v>12738</v>
      </c>
      <c r="F2207" t="s">
        <v>15537</v>
      </c>
    </row>
    <row r="2208" spans="1:6" x14ac:dyDescent="0.25">
      <c r="A2208" t="s">
        <v>683</v>
      </c>
      <c r="B2208" t="s">
        <v>1923</v>
      </c>
      <c r="C2208" t="s">
        <v>3810</v>
      </c>
      <c r="D2208" t="s">
        <v>7743</v>
      </c>
      <c r="E2208" t="s">
        <v>12739</v>
      </c>
      <c r="F2208" t="s">
        <v>15532</v>
      </c>
    </row>
    <row r="2209" spans="1:6" x14ac:dyDescent="0.25">
      <c r="A2209" t="s">
        <v>481</v>
      </c>
      <c r="B2209" t="s">
        <v>1926</v>
      </c>
      <c r="C2209" t="s">
        <v>3811</v>
      </c>
      <c r="D2209" t="s">
        <v>7744</v>
      </c>
      <c r="E2209" t="s">
        <v>12740</v>
      </c>
      <c r="F2209" t="s">
        <v>15535</v>
      </c>
    </row>
    <row r="2210" spans="1:6" x14ac:dyDescent="0.25">
      <c r="A2210" t="s">
        <v>1388</v>
      </c>
      <c r="B2210" t="s">
        <v>1926</v>
      </c>
      <c r="C2210" t="s">
        <v>3812</v>
      </c>
      <c r="D2210" t="s">
        <v>7745</v>
      </c>
      <c r="E2210" t="s">
        <v>12741</v>
      </c>
      <c r="F2210" t="s">
        <v>15535</v>
      </c>
    </row>
    <row r="2211" spans="1:6" x14ac:dyDescent="0.25">
      <c r="A2211" t="s">
        <v>1389</v>
      </c>
      <c r="B2211" t="s">
        <v>1927</v>
      </c>
      <c r="C2211" t="s">
        <v>3813</v>
      </c>
      <c r="D2211" t="s">
        <v>7746</v>
      </c>
      <c r="E2211" t="s">
        <v>12742</v>
      </c>
      <c r="F2211" t="s">
        <v>15536</v>
      </c>
    </row>
    <row r="2212" spans="1:6" x14ac:dyDescent="0.25">
      <c r="A2212" t="s">
        <v>1390</v>
      </c>
      <c r="B2212" t="s">
        <v>1926</v>
      </c>
      <c r="C2212" t="s">
        <v>3814</v>
      </c>
      <c r="D2212" t="s">
        <v>7747</v>
      </c>
      <c r="E2212" t="s">
        <v>12743</v>
      </c>
      <c r="F2212" t="s">
        <v>15535</v>
      </c>
    </row>
    <row r="2213" spans="1:6" x14ac:dyDescent="0.25">
      <c r="A2213" t="s">
        <v>1079</v>
      </c>
      <c r="B2213" t="s">
        <v>1929</v>
      </c>
      <c r="C2213" t="s">
        <v>3138</v>
      </c>
      <c r="D2213" t="s">
        <v>7748</v>
      </c>
      <c r="E2213" t="s">
        <v>12744</v>
      </c>
      <c r="F2213" t="s">
        <v>15532</v>
      </c>
    </row>
    <row r="2214" spans="1:6" x14ac:dyDescent="0.25">
      <c r="A2214" t="s">
        <v>917</v>
      </c>
      <c r="B2214" t="s">
        <v>1925</v>
      </c>
      <c r="C2214" t="s">
        <v>3815</v>
      </c>
      <c r="D2214" t="s">
        <v>7749</v>
      </c>
      <c r="E2214" t="s">
        <v>12745</v>
      </c>
      <c r="F2214" t="s">
        <v>15534</v>
      </c>
    </row>
    <row r="2215" spans="1:6" x14ac:dyDescent="0.25">
      <c r="A2215" t="s">
        <v>61</v>
      </c>
      <c r="B2215" t="s">
        <v>1923</v>
      </c>
      <c r="C2215" t="s">
        <v>3816</v>
      </c>
      <c r="D2215" t="s">
        <v>7750</v>
      </c>
      <c r="E2215" t="s">
        <v>12746</v>
      </c>
      <c r="F2215" t="s">
        <v>15532</v>
      </c>
    </row>
    <row r="2216" spans="1:6" x14ac:dyDescent="0.25">
      <c r="A2216" t="s">
        <v>1391</v>
      </c>
      <c r="B2216" t="s">
        <v>1925</v>
      </c>
      <c r="C2216" t="s">
        <v>3817</v>
      </c>
      <c r="D2216" t="s">
        <v>7751</v>
      </c>
      <c r="E2216" t="s">
        <v>12747</v>
      </c>
      <c r="F2216" t="s">
        <v>15534</v>
      </c>
    </row>
    <row r="2217" spans="1:6" x14ac:dyDescent="0.25">
      <c r="A2217" t="s">
        <v>1392</v>
      </c>
      <c r="B2217" t="s">
        <v>1928</v>
      </c>
      <c r="C2217" t="s">
        <v>2848</v>
      </c>
      <c r="D2217" t="s">
        <v>7752</v>
      </c>
      <c r="E2217" t="s">
        <v>12748</v>
      </c>
      <c r="F2217" t="s">
        <v>15537</v>
      </c>
    </row>
    <row r="2218" spans="1:6" x14ac:dyDescent="0.25">
      <c r="A2218" t="s">
        <v>1319</v>
      </c>
      <c r="B2218" t="s">
        <v>1927</v>
      </c>
      <c r="C2218" t="s">
        <v>3818</v>
      </c>
      <c r="D2218" t="s">
        <v>7753</v>
      </c>
      <c r="E2218" t="s">
        <v>12749</v>
      </c>
      <c r="F2218" t="s">
        <v>15536</v>
      </c>
    </row>
    <row r="2219" spans="1:6" x14ac:dyDescent="0.25">
      <c r="A2219" t="s">
        <v>599</v>
      </c>
      <c r="B2219" t="s">
        <v>1928</v>
      </c>
      <c r="C2219" t="s">
        <v>3819</v>
      </c>
      <c r="D2219" t="s">
        <v>7754</v>
      </c>
      <c r="E2219" t="s">
        <v>12750</v>
      </c>
      <c r="F2219" t="s">
        <v>15537</v>
      </c>
    </row>
    <row r="2220" spans="1:6" x14ac:dyDescent="0.25">
      <c r="A2220" t="s">
        <v>47</v>
      </c>
      <c r="B2220" t="s">
        <v>1929</v>
      </c>
      <c r="C2220" t="s">
        <v>3820</v>
      </c>
      <c r="D2220" t="s">
        <v>7755</v>
      </c>
      <c r="E2220" t="s">
        <v>12751</v>
      </c>
      <c r="F2220" t="s">
        <v>15532</v>
      </c>
    </row>
    <row r="2221" spans="1:6" x14ac:dyDescent="0.25">
      <c r="A2221" t="s">
        <v>958</v>
      </c>
      <c r="B2221" t="s">
        <v>1926</v>
      </c>
      <c r="C2221" t="s">
        <v>3821</v>
      </c>
      <c r="D2221" t="s">
        <v>7756</v>
      </c>
      <c r="E2221" t="s">
        <v>12752</v>
      </c>
      <c r="F2221" t="s">
        <v>15535</v>
      </c>
    </row>
    <row r="2222" spans="1:6" x14ac:dyDescent="0.25">
      <c r="A2222" t="s">
        <v>1277</v>
      </c>
      <c r="B2222" t="s">
        <v>1923</v>
      </c>
      <c r="C2222" t="s">
        <v>2149</v>
      </c>
      <c r="D2222" t="s">
        <v>7757</v>
      </c>
      <c r="E2222" t="s">
        <v>12753</v>
      </c>
      <c r="F2222" t="s">
        <v>15532</v>
      </c>
    </row>
    <row r="2223" spans="1:6" x14ac:dyDescent="0.25">
      <c r="A2223" t="s">
        <v>712</v>
      </c>
      <c r="B2223" t="s">
        <v>1930</v>
      </c>
      <c r="C2223" t="s">
        <v>3822</v>
      </c>
      <c r="D2223" t="s">
        <v>7758</v>
      </c>
      <c r="E2223" t="s">
        <v>12754</v>
      </c>
      <c r="F2223" t="s">
        <v>15538</v>
      </c>
    </row>
    <row r="2224" spans="1:6" x14ac:dyDescent="0.25">
      <c r="A2224" t="s">
        <v>1058</v>
      </c>
      <c r="B2224" t="s">
        <v>1929</v>
      </c>
      <c r="C2224" t="s">
        <v>3823</v>
      </c>
      <c r="D2224" t="s">
        <v>7759</v>
      </c>
      <c r="E2224" t="s">
        <v>12755</v>
      </c>
      <c r="F2224" t="s">
        <v>15532</v>
      </c>
    </row>
    <row r="2225" spans="1:6" x14ac:dyDescent="0.25">
      <c r="A2225" t="s">
        <v>1393</v>
      </c>
      <c r="B2225" t="s">
        <v>1928</v>
      </c>
      <c r="C2225" t="s">
        <v>3824</v>
      </c>
      <c r="D2225" t="s">
        <v>7760</v>
      </c>
      <c r="E2225" t="s">
        <v>12756</v>
      </c>
      <c r="F2225" t="s">
        <v>15537</v>
      </c>
    </row>
    <row r="2226" spans="1:6" x14ac:dyDescent="0.25">
      <c r="A2226" t="s">
        <v>1394</v>
      </c>
      <c r="B2226" t="s">
        <v>1924</v>
      </c>
      <c r="C2226" t="s">
        <v>3825</v>
      </c>
      <c r="D2226" t="s">
        <v>7761</v>
      </c>
      <c r="E2226" t="s">
        <v>12757</v>
      </c>
      <c r="F2226" t="s">
        <v>15533</v>
      </c>
    </row>
    <row r="2227" spans="1:6" x14ac:dyDescent="0.25">
      <c r="A2227" t="s">
        <v>1144</v>
      </c>
      <c r="B2227" t="s">
        <v>1927</v>
      </c>
      <c r="C2227" t="s">
        <v>3826</v>
      </c>
      <c r="D2227" t="s">
        <v>7762</v>
      </c>
      <c r="E2227" t="s">
        <v>12758</v>
      </c>
      <c r="F2227" t="s">
        <v>15536</v>
      </c>
    </row>
    <row r="2228" spans="1:6" x14ac:dyDescent="0.25">
      <c r="A2228" t="s">
        <v>1395</v>
      </c>
      <c r="B2228" t="s">
        <v>1929</v>
      </c>
      <c r="C2228" t="s">
        <v>3827</v>
      </c>
      <c r="D2228" t="s">
        <v>7763</v>
      </c>
      <c r="E2228" t="s">
        <v>12759</v>
      </c>
      <c r="F2228" t="s">
        <v>15532</v>
      </c>
    </row>
    <row r="2229" spans="1:6" x14ac:dyDescent="0.25">
      <c r="A2229" t="s">
        <v>1396</v>
      </c>
      <c r="B2229" t="s">
        <v>1930</v>
      </c>
      <c r="C2229" t="s">
        <v>3828</v>
      </c>
      <c r="D2229" t="s">
        <v>7764</v>
      </c>
      <c r="E2229" t="s">
        <v>12760</v>
      </c>
      <c r="F2229" t="s">
        <v>15538</v>
      </c>
    </row>
    <row r="2230" spans="1:6" x14ac:dyDescent="0.25">
      <c r="A2230" t="s">
        <v>960</v>
      </c>
      <c r="B2230" t="s">
        <v>1929</v>
      </c>
      <c r="C2230" t="s">
        <v>3829</v>
      </c>
      <c r="D2230" t="s">
        <v>7765</v>
      </c>
      <c r="E2230" t="s">
        <v>12761</v>
      </c>
      <c r="F2230" t="s">
        <v>15532</v>
      </c>
    </row>
    <row r="2231" spans="1:6" x14ac:dyDescent="0.25">
      <c r="A2231" t="s">
        <v>154</v>
      </c>
      <c r="B2231" t="s">
        <v>1927</v>
      </c>
      <c r="C2231" t="s">
        <v>3830</v>
      </c>
      <c r="D2231" t="s">
        <v>7766</v>
      </c>
      <c r="E2231" t="s">
        <v>12762</v>
      </c>
      <c r="F2231" t="s">
        <v>15536</v>
      </c>
    </row>
    <row r="2232" spans="1:6" x14ac:dyDescent="0.25">
      <c r="A2232" t="s">
        <v>980</v>
      </c>
      <c r="B2232" t="s">
        <v>1927</v>
      </c>
      <c r="C2232" t="s">
        <v>3831</v>
      </c>
      <c r="D2232" t="s">
        <v>7767</v>
      </c>
      <c r="E2232" t="s">
        <v>12763</v>
      </c>
      <c r="F2232" t="s">
        <v>15536</v>
      </c>
    </row>
    <row r="2233" spans="1:6" x14ac:dyDescent="0.25">
      <c r="A2233" t="s">
        <v>1397</v>
      </c>
      <c r="B2233" t="s">
        <v>1926</v>
      </c>
      <c r="C2233" t="s">
        <v>2843</v>
      </c>
      <c r="D2233" t="s">
        <v>7768</v>
      </c>
      <c r="E2233" t="s">
        <v>12764</v>
      </c>
      <c r="F2233" t="s">
        <v>15535</v>
      </c>
    </row>
    <row r="2234" spans="1:6" x14ac:dyDescent="0.25">
      <c r="A2234" t="s">
        <v>770</v>
      </c>
      <c r="B2234" t="s">
        <v>1926</v>
      </c>
      <c r="C2234" t="s">
        <v>3832</v>
      </c>
      <c r="D2234" t="s">
        <v>7769</v>
      </c>
      <c r="E2234" t="s">
        <v>12765</v>
      </c>
      <c r="F2234" t="s">
        <v>15535</v>
      </c>
    </row>
    <row r="2235" spans="1:6" x14ac:dyDescent="0.25">
      <c r="A2235" t="s">
        <v>1398</v>
      </c>
      <c r="B2235" t="s">
        <v>1930</v>
      </c>
      <c r="C2235" t="s">
        <v>3833</v>
      </c>
      <c r="D2235" t="s">
        <v>7770</v>
      </c>
      <c r="E2235" t="s">
        <v>12766</v>
      </c>
      <c r="F2235" t="s">
        <v>15538</v>
      </c>
    </row>
    <row r="2236" spans="1:6" x14ac:dyDescent="0.25">
      <c r="A2236" t="s">
        <v>608</v>
      </c>
      <c r="B2236" t="s">
        <v>1928</v>
      </c>
      <c r="C2236" t="s">
        <v>3774</v>
      </c>
      <c r="D2236" t="s">
        <v>7771</v>
      </c>
      <c r="E2236" t="s">
        <v>12767</v>
      </c>
      <c r="F2236" t="s">
        <v>15537</v>
      </c>
    </row>
    <row r="2237" spans="1:6" x14ac:dyDescent="0.25">
      <c r="A2237" t="s">
        <v>1346</v>
      </c>
      <c r="B2237" t="s">
        <v>1925</v>
      </c>
      <c r="C2237" t="s">
        <v>3834</v>
      </c>
      <c r="D2237" t="s">
        <v>7772</v>
      </c>
      <c r="E2237" t="s">
        <v>12768</v>
      </c>
      <c r="F2237" t="s">
        <v>15534</v>
      </c>
    </row>
    <row r="2238" spans="1:6" x14ac:dyDescent="0.25">
      <c r="A2238" t="s">
        <v>1399</v>
      </c>
      <c r="B2238" t="s">
        <v>1930</v>
      </c>
      <c r="C2238" t="s">
        <v>3835</v>
      </c>
      <c r="D2238" t="s">
        <v>7773</v>
      </c>
      <c r="E2238" t="s">
        <v>12769</v>
      </c>
      <c r="F2238" t="s">
        <v>15538</v>
      </c>
    </row>
    <row r="2239" spans="1:6" x14ac:dyDescent="0.25">
      <c r="A2239" t="s">
        <v>872</v>
      </c>
      <c r="B2239" t="s">
        <v>1923</v>
      </c>
      <c r="C2239" t="s">
        <v>2071</v>
      </c>
      <c r="D2239" t="s">
        <v>7774</v>
      </c>
      <c r="E2239" t="s">
        <v>12770</v>
      </c>
      <c r="F2239" t="s">
        <v>15532</v>
      </c>
    </row>
    <row r="2240" spans="1:6" x14ac:dyDescent="0.25">
      <c r="A2240" t="s">
        <v>776</v>
      </c>
      <c r="B2240" t="s">
        <v>1923</v>
      </c>
      <c r="C2240" t="s">
        <v>3767</v>
      </c>
      <c r="D2240" t="s">
        <v>7775</v>
      </c>
      <c r="E2240" t="s">
        <v>12771</v>
      </c>
      <c r="F2240" t="s">
        <v>15532</v>
      </c>
    </row>
    <row r="2241" spans="1:6" x14ac:dyDescent="0.25">
      <c r="A2241" t="s">
        <v>1370</v>
      </c>
      <c r="B2241" t="s">
        <v>1930</v>
      </c>
      <c r="C2241" t="s">
        <v>3836</v>
      </c>
      <c r="D2241" t="s">
        <v>7776</v>
      </c>
      <c r="E2241" t="s">
        <v>12772</v>
      </c>
      <c r="F2241" t="s">
        <v>15538</v>
      </c>
    </row>
    <row r="2242" spans="1:6" x14ac:dyDescent="0.25">
      <c r="A2242" t="s">
        <v>336</v>
      </c>
      <c r="B2242" t="s">
        <v>1930</v>
      </c>
      <c r="C2242" t="s">
        <v>3837</v>
      </c>
      <c r="D2242" t="s">
        <v>7777</v>
      </c>
      <c r="E2242" t="s">
        <v>12773</v>
      </c>
      <c r="F2242" t="s">
        <v>15538</v>
      </c>
    </row>
    <row r="2243" spans="1:6" x14ac:dyDescent="0.25">
      <c r="A2243" t="s">
        <v>1400</v>
      </c>
      <c r="B2243" t="s">
        <v>1928</v>
      </c>
      <c r="C2243" t="s">
        <v>3838</v>
      </c>
      <c r="D2243" t="s">
        <v>7778</v>
      </c>
      <c r="E2243" t="s">
        <v>12774</v>
      </c>
      <c r="F2243" t="s">
        <v>15537</v>
      </c>
    </row>
    <row r="2244" spans="1:6" x14ac:dyDescent="0.25">
      <c r="A2244" t="s">
        <v>1073</v>
      </c>
      <c r="B2244" t="s">
        <v>1926</v>
      </c>
      <c r="C2244" t="s">
        <v>3839</v>
      </c>
      <c r="D2244" t="s">
        <v>7779</v>
      </c>
      <c r="E2244" t="s">
        <v>12775</v>
      </c>
      <c r="F2244" t="s">
        <v>15535</v>
      </c>
    </row>
    <row r="2245" spans="1:6" x14ac:dyDescent="0.25">
      <c r="A2245" t="s">
        <v>393</v>
      </c>
      <c r="B2245" t="s">
        <v>1927</v>
      </c>
      <c r="C2245" t="s">
        <v>3792</v>
      </c>
      <c r="D2245" t="s">
        <v>7780</v>
      </c>
      <c r="E2245" t="s">
        <v>12776</v>
      </c>
      <c r="F2245" t="s">
        <v>15536</v>
      </c>
    </row>
    <row r="2246" spans="1:6" x14ac:dyDescent="0.25">
      <c r="A2246" t="s">
        <v>1401</v>
      </c>
      <c r="B2246" t="s">
        <v>1930</v>
      </c>
      <c r="C2246" t="s">
        <v>3840</v>
      </c>
      <c r="D2246" t="s">
        <v>7781</v>
      </c>
      <c r="E2246" t="s">
        <v>12777</v>
      </c>
      <c r="F2246" t="s">
        <v>15538</v>
      </c>
    </row>
    <row r="2247" spans="1:6" x14ac:dyDescent="0.25">
      <c r="A2247" t="s">
        <v>1202</v>
      </c>
      <c r="B2247" t="s">
        <v>1923</v>
      </c>
      <c r="C2247" t="s">
        <v>3841</v>
      </c>
      <c r="D2247" t="s">
        <v>7782</v>
      </c>
      <c r="E2247" t="s">
        <v>12778</v>
      </c>
      <c r="F2247" t="s">
        <v>15532</v>
      </c>
    </row>
    <row r="2248" spans="1:6" x14ac:dyDescent="0.25">
      <c r="A2248" t="s">
        <v>639</v>
      </c>
      <c r="B2248" t="s">
        <v>1929</v>
      </c>
      <c r="C2248" t="s">
        <v>3155</v>
      </c>
      <c r="D2248" t="s">
        <v>7783</v>
      </c>
      <c r="E2248" t="s">
        <v>12779</v>
      </c>
      <c r="F2248" t="s">
        <v>15532</v>
      </c>
    </row>
    <row r="2249" spans="1:6" x14ac:dyDescent="0.25">
      <c r="A2249" t="s">
        <v>1402</v>
      </c>
      <c r="B2249" t="s">
        <v>1929</v>
      </c>
      <c r="C2249" t="s">
        <v>3842</v>
      </c>
      <c r="D2249" t="s">
        <v>7784</v>
      </c>
      <c r="E2249" t="s">
        <v>12780</v>
      </c>
      <c r="F2249" t="s">
        <v>15532</v>
      </c>
    </row>
    <row r="2250" spans="1:6" x14ac:dyDescent="0.25">
      <c r="A2250" t="s">
        <v>124</v>
      </c>
      <c r="B2250" t="s">
        <v>1928</v>
      </c>
      <c r="C2250" t="s">
        <v>3843</v>
      </c>
      <c r="D2250" t="s">
        <v>7785</v>
      </c>
      <c r="E2250" t="s">
        <v>12781</v>
      </c>
      <c r="F2250" t="s">
        <v>15537</v>
      </c>
    </row>
    <row r="2251" spans="1:6" x14ac:dyDescent="0.25">
      <c r="A2251" t="s">
        <v>1140</v>
      </c>
      <c r="B2251" t="s">
        <v>1924</v>
      </c>
      <c r="C2251" t="s">
        <v>3844</v>
      </c>
      <c r="D2251" t="s">
        <v>7786</v>
      </c>
      <c r="E2251" t="s">
        <v>12782</v>
      </c>
      <c r="F2251" t="s">
        <v>15533</v>
      </c>
    </row>
    <row r="2252" spans="1:6" x14ac:dyDescent="0.25">
      <c r="A2252" t="s">
        <v>201</v>
      </c>
      <c r="B2252" t="s">
        <v>1929</v>
      </c>
      <c r="C2252" t="s">
        <v>3845</v>
      </c>
      <c r="D2252" t="s">
        <v>7787</v>
      </c>
      <c r="E2252" t="s">
        <v>12783</v>
      </c>
      <c r="F2252" t="s">
        <v>15532</v>
      </c>
    </row>
    <row r="2253" spans="1:6" x14ac:dyDescent="0.25">
      <c r="A2253" t="s">
        <v>221</v>
      </c>
      <c r="B2253" t="s">
        <v>1923</v>
      </c>
      <c r="C2253" t="s">
        <v>3846</v>
      </c>
      <c r="D2253" t="s">
        <v>7788</v>
      </c>
      <c r="E2253" t="s">
        <v>12784</v>
      </c>
      <c r="F2253" t="s">
        <v>15532</v>
      </c>
    </row>
    <row r="2254" spans="1:6" x14ac:dyDescent="0.25">
      <c r="A2254" t="s">
        <v>1155</v>
      </c>
      <c r="B2254" t="s">
        <v>1926</v>
      </c>
      <c r="C2254" t="s">
        <v>3630</v>
      </c>
      <c r="D2254" t="s">
        <v>7789</v>
      </c>
      <c r="E2254" t="s">
        <v>12785</v>
      </c>
      <c r="F2254" t="s">
        <v>15535</v>
      </c>
    </row>
    <row r="2255" spans="1:6" x14ac:dyDescent="0.25">
      <c r="A2255" t="s">
        <v>1359</v>
      </c>
      <c r="B2255" t="s">
        <v>1924</v>
      </c>
      <c r="C2255" t="s">
        <v>3847</v>
      </c>
      <c r="D2255" t="s">
        <v>7790</v>
      </c>
      <c r="E2255" t="s">
        <v>12786</v>
      </c>
      <c r="F2255" t="s">
        <v>15533</v>
      </c>
    </row>
    <row r="2256" spans="1:6" x14ac:dyDescent="0.25">
      <c r="A2256" t="s">
        <v>56</v>
      </c>
      <c r="B2256" t="s">
        <v>1923</v>
      </c>
      <c r="C2256" t="s">
        <v>3848</v>
      </c>
      <c r="D2256" t="s">
        <v>7791</v>
      </c>
      <c r="E2256" t="s">
        <v>12787</v>
      </c>
      <c r="F2256" t="s">
        <v>15532</v>
      </c>
    </row>
    <row r="2257" spans="1:6" x14ac:dyDescent="0.25">
      <c r="A2257" t="s">
        <v>1403</v>
      </c>
      <c r="B2257" t="s">
        <v>1926</v>
      </c>
      <c r="C2257" t="s">
        <v>3849</v>
      </c>
      <c r="D2257" t="s">
        <v>7792</v>
      </c>
      <c r="E2257" t="s">
        <v>12788</v>
      </c>
      <c r="F2257" t="s">
        <v>15535</v>
      </c>
    </row>
    <row r="2258" spans="1:6" x14ac:dyDescent="0.25">
      <c r="A2258" t="s">
        <v>711</v>
      </c>
      <c r="B2258" t="s">
        <v>1929</v>
      </c>
      <c r="C2258" t="s">
        <v>3850</v>
      </c>
      <c r="D2258" t="s">
        <v>7793</v>
      </c>
      <c r="E2258" t="s">
        <v>12789</v>
      </c>
      <c r="F2258" t="s">
        <v>15532</v>
      </c>
    </row>
    <row r="2259" spans="1:6" x14ac:dyDescent="0.25">
      <c r="A2259" t="s">
        <v>1404</v>
      </c>
      <c r="B2259" t="s">
        <v>1924</v>
      </c>
      <c r="C2259" t="s">
        <v>3851</v>
      </c>
      <c r="D2259" t="s">
        <v>7794</v>
      </c>
      <c r="E2259" t="s">
        <v>12790</v>
      </c>
      <c r="F2259" t="s">
        <v>15533</v>
      </c>
    </row>
    <row r="2260" spans="1:6" x14ac:dyDescent="0.25">
      <c r="A2260" t="s">
        <v>676</v>
      </c>
      <c r="B2260" t="s">
        <v>1930</v>
      </c>
      <c r="C2260" t="s">
        <v>3852</v>
      </c>
      <c r="D2260" t="s">
        <v>7795</v>
      </c>
      <c r="E2260" t="s">
        <v>12791</v>
      </c>
      <c r="F2260" t="s">
        <v>15538</v>
      </c>
    </row>
    <row r="2261" spans="1:6" x14ac:dyDescent="0.25">
      <c r="A2261" t="s">
        <v>674</v>
      </c>
      <c r="B2261" t="s">
        <v>1930</v>
      </c>
      <c r="C2261" t="s">
        <v>3853</v>
      </c>
      <c r="D2261" t="s">
        <v>7796</v>
      </c>
      <c r="E2261" t="s">
        <v>12792</v>
      </c>
      <c r="F2261" t="s">
        <v>15538</v>
      </c>
    </row>
    <row r="2262" spans="1:6" x14ac:dyDescent="0.25">
      <c r="A2262" t="s">
        <v>437</v>
      </c>
      <c r="B2262" t="s">
        <v>1924</v>
      </c>
      <c r="C2262" t="s">
        <v>3854</v>
      </c>
      <c r="D2262" t="s">
        <v>7797</v>
      </c>
      <c r="E2262" t="s">
        <v>12793</v>
      </c>
      <c r="F2262" t="s">
        <v>15533</v>
      </c>
    </row>
    <row r="2263" spans="1:6" x14ac:dyDescent="0.25">
      <c r="A2263" t="s">
        <v>51</v>
      </c>
      <c r="B2263" t="s">
        <v>1923</v>
      </c>
      <c r="C2263" t="s">
        <v>3663</v>
      </c>
      <c r="D2263" t="s">
        <v>7798</v>
      </c>
      <c r="E2263" t="s">
        <v>12794</v>
      </c>
      <c r="F2263" t="s">
        <v>15532</v>
      </c>
    </row>
    <row r="2264" spans="1:6" x14ac:dyDescent="0.25">
      <c r="A2264" t="s">
        <v>1405</v>
      </c>
      <c r="B2264" t="s">
        <v>1926</v>
      </c>
      <c r="C2264" t="s">
        <v>3630</v>
      </c>
      <c r="D2264" t="s">
        <v>7799</v>
      </c>
      <c r="E2264" t="s">
        <v>12795</v>
      </c>
      <c r="F2264" t="s">
        <v>15535</v>
      </c>
    </row>
    <row r="2265" spans="1:6" x14ac:dyDescent="0.25">
      <c r="A2265" t="s">
        <v>1406</v>
      </c>
      <c r="B2265" t="s">
        <v>1929</v>
      </c>
      <c r="C2265" t="s">
        <v>3855</v>
      </c>
      <c r="D2265" t="s">
        <v>7800</v>
      </c>
      <c r="E2265" t="s">
        <v>12796</v>
      </c>
      <c r="F2265" t="s">
        <v>15532</v>
      </c>
    </row>
    <row r="2266" spans="1:6" x14ac:dyDescent="0.25">
      <c r="A2266" t="s">
        <v>586</v>
      </c>
      <c r="B2266" t="s">
        <v>1929</v>
      </c>
      <c r="C2266" t="s">
        <v>3321</v>
      </c>
      <c r="D2266" t="s">
        <v>7801</v>
      </c>
      <c r="E2266" t="s">
        <v>12797</v>
      </c>
      <c r="F2266" t="s">
        <v>15532</v>
      </c>
    </row>
    <row r="2267" spans="1:6" x14ac:dyDescent="0.25">
      <c r="A2267" t="s">
        <v>1314</v>
      </c>
      <c r="B2267" t="s">
        <v>1930</v>
      </c>
      <c r="C2267" t="s">
        <v>2227</v>
      </c>
      <c r="D2267" t="s">
        <v>7802</v>
      </c>
      <c r="E2267" t="s">
        <v>12798</v>
      </c>
      <c r="F2267" t="s">
        <v>15538</v>
      </c>
    </row>
    <row r="2268" spans="1:6" x14ac:dyDescent="0.25">
      <c r="A2268" t="s">
        <v>1259</v>
      </c>
      <c r="B2268" t="s">
        <v>1926</v>
      </c>
      <c r="C2268" t="s">
        <v>2277</v>
      </c>
      <c r="D2268" t="s">
        <v>7803</v>
      </c>
      <c r="E2268" t="s">
        <v>12799</v>
      </c>
      <c r="F2268" t="s">
        <v>15535</v>
      </c>
    </row>
    <row r="2269" spans="1:6" x14ac:dyDescent="0.25">
      <c r="A2269" t="s">
        <v>1407</v>
      </c>
      <c r="B2269" t="s">
        <v>1927</v>
      </c>
      <c r="C2269" t="s">
        <v>3856</v>
      </c>
      <c r="D2269" t="s">
        <v>7804</v>
      </c>
      <c r="E2269" t="s">
        <v>12800</v>
      </c>
      <c r="F2269" t="s">
        <v>15536</v>
      </c>
    </row>
    <row r="2270" spans="1:6" x14ac:dyDescent="0.25">
      <c r="A2270" t="s">
        <v>511</v>
      </c>
      <c r="B2270" t="s">
        <v>1927</v>
      </c>
      <c r="C2270" t="s">
        <v>2861</v>
      </c>
      <c r="D2270" t="s">
        <v>7805</v>
      </c>
      <c r="E2270" t="s">
        <v>12801</v>
      </c>
      <c r="F2270" t="s">
        <v>15536</v>
      </c>
    </row>
    <row r="2271" spans="1:6" x14ac:dyDescent="0.25">
      <c r="A2271" t="s">
        <v>1408</v>
      </c>
      <c r="B2271" t="s">
        <v>1923</v>
      </c>
      <c r="C2271" t="s">
        <v>2744</v>
      </c>
      <c r="D2271" t="s">
        <v>7806</v>
      </c>
      <c r="E2271" t="s">
        <v>12802</v>
      </c>
      <c r="F2271" t="s">
        <v>15532</v>
      </c>
    </row>
    <row r="2272" spans="1:6" x14ac:dyDescent="0.25">
      <c r="A2272" t="s">
        <v>1409</v>
      </c>
      <c r="B2272" t="s">
        <v>1923</v>
      </c>
      <c r="C2272" t="s">
        <v>3857</v>
      </c>
      <c r="D2272" t="s">
        <v>7807</v>
      </c>
      <c r="E2272" t="s">
        <v>12803</v>
      </c>
      <c r="F2272" t="s">
        <v>15532</v>
      </c>
    </row>
    <row r="2273" spans="1:6" x14ac:dyDescent="0.25">
      <c r="A2273" t="s">
        <v>872</v>
      </c>
      <c r="B2273" t="s">
        <v>1924</v>
      </c>
      <c r="C2273" t="s">
        <v>3858</v>
      </c>
      <c r="D2273" t="s">
        <v>7808</v>
      </c>
      <c r="E2273" t="s">
        <v>12804</v>
      </c>
      <c r="F2273" t="s">
        <v>15533</v>
      </c>
    </row>
    <row r="2274" spans="1:6" x14ac:dyDescent="0.25">
      <c r="A2274" t="s">
        <v>1204</v>
      </c>
      <c r="B2274" t="s">
        <v>1923</v>
      </c>
      <c r="C2274" t="s">
        <v>2744</v>
      </c>
      <c r="D2274" t="s">
        <v>7809</v>
      </c>
      <c r="E2274" t="s">
        <v>12805</v>
      </c>
      <c r="F2274" t="s">
        <v>15532</v>
      </c>
    </row>
    <row r="2275" spans="1:6" x14ac:dyDescent="0.25">
      <c r="A2275" t="s">
        <v>582</v>
      </c>
      <c r="B2275" t="s">
        <v>1923</v>
      </c>
      <c r="C2275" t="s">
        <v>3859</v>
      </c>
      <c r="D2275" t="s">
        <v>7810</v>
      </c>
      <c r="E2275" t="s">
        <v>12806</v>
      </c>
      <c r="F2275" t="s">
        <v>15532</v>
      </c>
    </row>
    <row r="2276" spans="1:6" x14ac:dyDescent="0.25">
      <c r="A2276" t="s">
        <v>1410</v>
      </c>
      <c r="B2276" t="s">
        <v>1924</v>
      </c>
      <c r="C2276" t="s">
        <v>3860</v>
      </c>
      <c r="D2276" t="s">
        <v>7811</v>
      </c>
      <c r="E2276" t="s">
        <v>12807</v>
      </c>
      <c r="F2276" t="s">
        <v>15533</v>
      </c>
    </row>
    <row r="2277" spans="1:6" x14ac:dyDescent="0.25">
      <c r="A2277" t="s">
        <v>209</v>
      </c>
      <c r="B2277" t="s">
        <v>1928</v>
      </c>
      <c r="C2277" t="s">
        <v>2984</v>
      </c>
      <c r="D2277" t="s">
        <v>7812</v>
      </c>
      <c r="E2277" t="s">
        <v>12808</v>
      </c>
      <c r="F2277" t="s">
        <v>15537</v>
      </c>
    </row>
    <row r="2278" spans="1:6" x14ac:dyDescent="0.25">
      <c r="A2278" t="s">
        <v>1411</v>
      </c>
      <c r="B2278" t="s">
        <v>1923</v>
      </c>
      <c r="C2278" t="s">
        <v>3861</v>
      </c>
      <c r="D2278" t="s">
        <v>7813</v>
      </c>
      <c r="E2278" t="s">
        <v>12809</v>
      </c>
      <c r="F2278" t="s">
        <v>15532</v>
      </c>
    </row>
    <row r="2279" spans="1:6" x14ac:dyDescent="0.25">
      <c r="A2279" t="s">
        <v>1412</v>
      </c>
      <c r="B2279" t="s">
        <v>1926</v>
      </c>
      <c r="C2279" t="s">
        <v>3862</v>
      </c>
      <c r="D2279" t="s">
        <v>7814</v>
      </c>
      <c r="E2279" t="s">
        <v>12810</v>
      </c>
      <c r="F2279" t="s">
        <v>15535</v>
      </c>
    </row>
    <row r="2280" spans="1:6" x14ac:dyDescent="0.25">
      <c r="A2280" t="s">
        <v>1413</v>
      </c>
      <c r="B2280" t="s">
        <v>1928</v>
      </c>
      <c r="C2280" t="s">
        <v>3528</v>
      </c>
      <c r="D2280" t="s">
        <v>7815</v>
      </c>
      <c r="E2280" t="s">
        <v>12811</v>
      </c>
      <c r="F2280" t="s">
        <v>15537</v>
      </c>
    </row>
    <row r="2281" spans="1:6" x14ac:dyDescent="0.25">
      <c r="A2281" t="s">
        <v>1414</v>
      </c>
      <c r="B2281" t="s">
        <v>1930</v>
      </c>
      <c r="C2281" t="s">
        <v>3863</v>
      </c>
      <c r="D2281" t="s">
        <v>7816</v>
      </c>
      <c r="E2281" t="s">
        <v>12812</v>
      </c>
      <c r="F2281" t="s">
        <v>15538</v>
      </c>
    </row>
    <row r="2282" spans="1:6" x14ac:dyDescent="0.25">
      <c r="A2282" t="s">
        <v>434</v>
      </c>
      <c r="B2282" t="s">
        <v>1926</v>
      </c>
      <c r="C2282" t="s">
        <v>3107</v>
      </c>
      <c r="D2282" t="s">
        <v>7817</v>
      </c>
      <c r="E2282" t="s">
        <v>12813</v>
      </c>
      <c r="F2282" t="s">
        <v>15535</v>
      </c>
    </row>
    <row r="2283" spans="1:6" x14ac:dyDescent="0.25">
      <c r="A2283" t="s">
        <v>867</v>
      </c>
      <c r="B2283" t="s">
        <v>1925</v>
      </c>
      <c r="C2283" t="s">
        <v>3864</v>
      </c>
      <c r="D2283" t="s">
        <v>7818</v>
      </c>
      <c r="E2283" t="s">
        <v>12814</v>
      </c>
      <c r="F2283" t="s">
        <v>15534</v>
      </c>
    </row>
    <row r="2284" spans="1:6" x14ac:dyDescent="0.25">
      <c r="A2284" t="s">
        <v>1415</v>
      </c>
      <c r="B2284" t="s">
        <v>1927</v>
      </c>
      <c r="C2284" t="s">
        <v>3865</v>
      </c>
      <c r="D2284" t="s">
        <v>7819</v>
      </c>
      <c r="E2284" t="s">
        <v>12815</v>
      </c>
      <c r="F2284" t="s">
        <v>15536</v>
      </c>
    </row>
    <row r="2285" spans="1:6" x14ac:dyDescent="0.25">
      <c r="A2285" t="s">
        <v>1416</v>
      </c>
      <c r="B2285" t="s">
        <v>1926</v>
      </c>
      <c r="C2285" t="s">
        <v>3866</v>
      </c>
      <c r="D2285" t="s">
        <v>7820</v>
      </c>
      <c r="E2285" t="s">
        <v>12816</v>
      </c>
      <c r="F2285" t="s">
        <v>15535</v>
      </c>
    </row>
    <row r="2286" spans="1:6" x14ac:dyDescent="0.25">
      <c r="A2286" t="s">
        <v>565</v>
      </c>
      <c r="B2286" t="s">
        <v>1923</v>
      </c>
      <c r="C2286" t="s">
        <v>2970</v>
      </c>
      <c r="D2286" t="s">
        <v>7821</v>
      </c>
      <c r="E2286" t="s">
        <v>12817</v>
      </c>
      <c r="F2286" t="s">
        <v>15532</v>
      </c>
    </row>
    <row r="2287" spans="1:6" x14ac:dyDescent="0.25">
      <c r="A2287" t="s">
        <v>780</v>
      </c>
      <c r="B2287" t="s">
        <v>1923</v>
      </c>
      <c r="C2287" t="s">
        <v>3867</v>
      </c>
      <c r="D2287" t="s">
        <v>7822</v>
      </c>
      <c r="E2287" t="s">
        <v>12818</v>
      </c>
      <c r="F2287" t="s">
        <v>15532</v>
      </c>
    </row>
    <row r="2288" spans="1:6" x14ac:dyDescent="0.25">
      <c r="A2288" t="s">
        <v>657</v>
      </c>
      <c r="B2288" t="s">
        <v>1926</v>
      </c>
      <c r="C2288" t="s">
        <v>3868</v>
      </c>
      <c r="D2288" t="s">
        <v>7823</v>
      </c>
      <c r="E2288" t="s">
        <v>12819</v>
      </c>
      <c r="F2288" t="s">
        <v>15535</v>
      </c>
    </row>
    <row r="2289" spans="1:6" x14ac:dyDescent="0.25">
      <c r="A2289" t="s">
        <v>528</v>
      </c>
      <c r="B2289" t="s">
        <v>1926</v>
      </c>
      <c r="C2289" t="s">
        <v>2298</v>
      </c>
      <c r="D2289" t="s">
        <v>7824</v>
      </c>
      <c r="E2289" t="s">
        <v>12820</v>
      </c>
      <c r="F2289" t="s">
        <v>15535</v>
      </c>
    </row>
    <row r="2290" spans="1:6" x14ac:dyDescent="0.25">
      <c r="A2290" t="s">
        <v>1161</v>
      </c>
      <c r="B2290" t="s">
        <v>1928</v>
      </c>
      <c r="C2290" t="s">
        <v>3869</v>
      </c>
      <c r="D2290" t="s">
        <v>7825</v>
      </c>
      <c r="E2290" t="s">
        <v>12821</v>
      </c>
      <c r="F2290" t="s">
        <v>15537</v>
      </c>
    </row>
    <row r="2291" spans="1:6" x14ac:dyDescent="0.25">
      <c r="A2291" t="s">
        <v>1417</v>
      </c>
      <c r="B2291" t="s">
        <v>1925</v>
      </c>
      <c r="C2291" t="s">
        <v>3870</v>
      </c>
      <c r="D2291" t="s">
        <v>7826</v>
      </c>
      <c r="E2291" t="s">
        <v>12822</v>
      </c>
      <c r="F2291" t="s">
        <v>15534</v>
      </c>
    </row>
    <row r="2292" spans="1:6" x14ac:dyDescent="0.25">
      <c r="A2292" t="s">
        <v>314</v>
      </c>
      <c r="B2292" t="s">
        <v>1926</v>
      </c>
      <c r="C2292" t="s">
        <v>2541</v>
      </c>
      <c r="D2292" t="s">
        <v>7827</v>
      </c>
      <c r="E2292" t="s">
        <v>12823</v>
      </c>
      <c r="F2292" t="s">
        <v>15535</v>
      </c>
    </row>
    <row r="2293" spans="1:6" x14ac:dyDescent="0.25">
      <c r="A2293" t="s">
        <v>1418</v>
      </c>
      <c r="B2293" t="s">
        <v>1927</v>
      </c>
      <c r="C2293" t="s">
        <v>3871</v>
      </c>
      <c r="D2293" t="s">
        <v>7828</v>
      </c>
      <c r="E2293" t="s">
        <v>12824</v>
      </c>
      <c r="F2293" t="s">
        <v>15536</v>
      </c>
    </row>
    <row r="2294" spans="1:6" x14ac:dyDescent="0.25">
      <c r="A2294" t="s">
        <v>1419</v>
      </c>
      <c r="B2294" t="s">
        <v>1923</v>
      </c>
      <c r="C2294" t="s">
        <v>3298</v>
      </c>
      <c r="D2294" t="s">
        <v>7829</v>
      </c>
      <c r="E2294" t="s">
        <v>12825</v>
      </c>
      <c r="F2294" t="s">
        <v>15532</v>
      </c>
    </row>
    <row r="2295" spans="1:6" x14ac:dyDescent="0.25">
      <c r="A2295" t="s">
        <v>1420</v>
      </c>
      <c r="B2295" t="s">
        <v>1928</v>
      </c>
      <c r="C2295" t="s">
        <v>3872</v>
      </c>
      <c r="D2295" t="s">
        <v>7830</v>
      </c>
      <c r="E2295" t="s">
        <v>12826</v>
      </c>
      <c r="F2295" t="s">
        <v>15537</v>
      </c>
    </row>
    <row r="2296" spans="1:6" x14ac:dyDescent="0.25">
      <c r="A2296" t="s">
        <v>817</v>
      </c>
      <c r="B2296" t="s">
        <v>1928</v>
      </c>
      <c r="C2296" t="s">
        <v>3873</v>
      </c>
      <c r="D2296" t="s">
        <v>7831</v>
      </c>
      <c r="E2296" t="s">
        <v>12827</v>
      </c>
      <c r="F2296" t="s">
        <v>15537</v>
      </c>
    </row>
    <row r="2297" spans="1:6" x14ac:dyDescent="0.25">
      <c r="A2297" t="s">
        <v>63</v>
      </c>
      <c r="B2297" t="s">
        <v>1929</v>
      </c>
      <c r="C2297" t="s">
        <v>3304</v>
      </c>
      <c r="D2297" t="s">
        <v>7832</v>
      </c>
      <c r="E2297" t="s">
        <v>12828</v>
      </c>
      <c r="F2297" t="s">
        <v>15532</v>
      </c>
    </row>
    <row r="2298" spans="1:6" x14ac:dyDescent="0.25">
      <c r="A2298" t="s">
        <v>328</v>
      </c>
      <c r="B2298" t="s">
        <v>1927</v>
      </c>
      <c r="C2298" t="s">
        <v>3874</v>
      </c>
      <c r="D2298" t="s">
        <v>7833</v>
      </c>
      <c r="E2298" t="s">
        <v>12829</v>
      </c>
      <c r="F2298" t="s">
        <v>15536</v>
      </c>
    </row>
    <row r="2299" spans="1:6" x14ac:dyDescent="0.25">
      <c r="A2299" t="s">
        <v>1392</v>
      </c>
      <c r="B2299" t="s">
        <v>1927</v>
      </c>
      <c r="C2299" t="s">
        <v>3875</v>
      </c>
      <c r="D2299" t="s">
        <v>7834</v>
      </c>
      <c r="E2299" t="s">
        <v>12830</v>
      </c>
      <c r="F2299" t="s">
        <v>15536</v>
      </c>
    </row>
    <row r="2300" spans="1:6" x14ac:dyDescent="0.25">
      <c r="A2300" t="s">
        <v>823</v>
      </c>
      <c r="B2300" t="s">
        <v>1928</v>
      </c>
      <c r="C2300" t="s">
        <v>2340</v>
      </c>
      <c r="D2300" t="s">
        <v>7835</v>
      </c>
      <c r="E2300" t="s">
        <v>12831</v>
      </c>
      <c r="F2300" t="s">
        <v>15537</v>
      </c>
    </row>
    <row r="2301" spans="1:6" x14ac:dyDescent="0.25">
      <c r="A2301" t="s">
        <v>1421</v>
      </c>
      <c r="B2301" t="s">
        <v>1923</v>
      </c>
      <c r="C2301" t="s">
        <v>3876</v>
      </c>
      <c r="D2301" t="s">
        <v>7836</v>
      </c>
      <c r="E2301" t="s">
        <v>12832</v>
      </c>
      <c r="F2301" t="s">
        <v>15532</v>
      </c>
    </row>
    <row r="2302" spans="1:6" x14ac:dyDescent="0.25">
      <c r="A2302" t="s">
        <v>1422</v>
      </c>
      <c r="B2302" t="s">
        <v>1927</v>
      </c>
      <c r="C2302" t="s">
        <v>3015</v>
      </c>
      <c r="D2302" t="s">
        <v>7837</v>
      </c>
      <c r="E2302" t="s">
        <v>12833</v>
      </c>
      <c r="F2302" t="s">
        <v>15536</v>
      </c>
    </row>
    <row r="2303" spans="1:6" x14ac:dyDescent="0.25">
      <c r="A2303" t="s">
        <v>1027</v>
      </c>
      <c r="B2303" t="s">
        <v>1926</v>
      </c>
      <c r="C2303" t="s">
        <v>3877</v>
      </c>
      <c r="D2303" t="s">
        <v>7838</v>
      </c>
      <c r="E2303" t="s">
        <v>12834</v>
      </c>
      <c r="F2303" t="s">
        <v>15535</v>
      </c>
    </row>
    <row r="2304" spans="1:6" x14ac:dyDescent="0.25">
      <c r="A2304" t="s">
        <v>1423</v>
      </c>
      <c r="B2304" t="s">
        <v>1928</v>
      </c>
      <c r="C2304" t="s">
        <v>3878</v>
      </c>
      <c r="D2304" t="s">
        <v>7839</v>
      </c>
      <c r="E2304" t="s">
        <v>12835</v>
      </c>
      <c r="F2304" t="s">
        <v>15537</v>
      </c>
    </row>
    <row r="2305" spans="1:6" x14ac:dyDescent="0.25">
      <c r="A2305" t="s">
        <v>1424</v>
      </c>
      <c r="B2305" t="s">
        <v>1923</v>
      </c>
      <c r="C2305" t="s">
        <v>3879</v>
      </c>
      <c r="D2305" t="s">
        <v>7840</v>
      </c>
      <c r="E2305" t="s">
        <v>12836</v>
      </c>
      <c r="F2305" t="s">
        <v>15532</v>
      </c>
    </row>
    <row r="2306" spans="1:6" x14ac:dyDescent="0.25">
      <c r="A2306" t="s">
        <v>1425</v>
      </c>
      <c r="B2306" t="s">
        <v>1927</v>
      </c>
      <c r="C2306" t="s">
        <v>3880</v>
      </c>
      <c r="D2306" t="s">
        <v>7841</v>
      </c>
      <c r="E2306" t="s">
        <v>12837</v>
      </c>
      <c r="F2306" t="s">
        <v>15536</v>
      </c>
    </row>
    <row r="2307" spans="1:6" x14ac:dyDescent="0.25">
      <c r="A2307" t="s">
        <v>1230</v>
      </c>
      <c r="B2307" t="s">
        <v>1924</v>
      </c>
      <c r="C2307" t="s">
        <v>3881</v>
      </c>
      <c r="D2307" t="s">
        <v>7842</v>
      </c>
      <c r="E2307" t="s">
        <v>12838</v>
      </c>
      <c r="F2307" t="s">
        <v>15533</v>
      </c>
    </row>
    <row r="2308" spans="1:6" x14ac:dyDescent="0.25">
      <c r="A2308" t="s">
        <v>1426</v>
      </c>
      <c r="B2308" t="s">
        <v>1929</v>
      </c>
      <c r="C2308" t="s">
        <v>3882</v>
      </c>
      <c r="D2308" t="s">
        <v>7843</v>
      </c>
      <c r="E2308" t="s">
        <v>12839</v>
      </c>
      <c r="F2308" t="s">
        <v>15532</v>
      </c>
    </row>
    <row r="2309" spans="1:6" x14ac:dyDescent="0.25">
      <c r="A2309" t="s">
        <v>1427</v>
      </c>
      <c r="B2309" t="s">
        <v>1925</v>
      </c>
      <c r="C2309" t="s">
        <v>3883</v>
      </c>
      <c r="D2309" t="s">
        <v>7844</v>
      </c>
      <c r="E2309" t="s">
        <v>12840</v>
      </c>
      <c r="F2309" t="s">
        <v>15534</v>
      </c>
    </row>
    <row r="2310" spans="1:6" x14ac:dyDescent="0.25">
      <c r="A2310" t="s">
        <v>217</v>
      </c>
      <c r="B2310" t="s">
        <v>1927</v>
      </c>
      <c r="C2310" t="s">
        <v>3884</v>
      </c>
      <c r="D2310" t="s">
        <v>7845</v>
      </c>
      <c r="E2310" t="s">
        <v>12841</v>
      </c>
      <c r="F2310" t="s">
        <v>15536</v>
      </c>
    </row>
    <row r="2311" spans="1:6" x14ac:dyDescent="0.25">
      <c r="A2311" t="s">
        <v>440</v>
      </c>
      <c r="B2311" t="s">
        <v>1929</v>
      </c>
      <c r="C2311" t="s">
        <v>3885</v>
      </c>
      <c r="D2311" t="s">
        <v>7846</v>
      </c>
      <c r="E2311" t="s">
        <v>12842</v>
      </c>
      <c r="F2311" t="s">
        <v>15532</v>
      </c>
    </row>
    <row r="2312" spans="1:6" x14ac:dyDescent="0.25">
      <c r="A2312" t="s">
        <v>469</v>
      </c>
      <c r="B2312" t="s">
        <v>1928</v>
      </c>
      <c r="C2312" t="s">
        <v>3886</v>
      </c>
      <c r="D2312" t="s">
        <v>7847</v>
      </c>
      <c r="E2312" t="s">
        <v>12843</v>
      </c>
      <c r="F2312" t="s">
        <v>15537</v>
      </c>
    </row>
    <row r="2313" spans="1:6" x14ac:dyDescent="0.25">
      <c r="A2313" t="s">
        <v>198</v>
      </c>
      <c r="B2313" t="s">
        <v>1927</v>
      </c>
      <c r="C2313" t="s">
        <v>2353</v>
      </c>
      <c r="D2313" t="s">
        <v>7848</v>
      </c>
      <c r="E2313" t="s">
        <v>12844</v>
      </c>
      <c r="F2313" t="s">
        <v>15536</v>
      </c>
    </row>
    <row r="2314" spans="1:6" x14ac:dyDescent="0.25">
      <c r="A2314" t="s">
        <v>1428</v>
      </c>
      <c r="B2314" t="s">
        <v>1927</v>
      </c>
      <c r="C2314" t="s">
        <v>3887</v>
      </c>
      <c r="D2314" t="s">
        <v>7849</v>
      </c>
      <c r="E2314" t="s">
        <v>12845</v>
      </c>
      <c r="F2314" t="s">
        <v>15536</v>
      </c>
    </row>
    <row r="2315" spans="1:6" x14ac:dyDescent="0.25">
      <c r="A2315" t="s">
        <v>1429</v>
      </c>
      <c r="B2315" t="s">
        <v>1923</v>
      </c>
      <c r="C2315" t="s">
        <v>3888</v>
      </c>
      <c r="D2315" t="s">
        <v>7850</v>
      </c>
      <c r="E2315" t="s">
        <v>12846</v>
      </c>
      <c r="F2315" t="s">
        <v>15532</v>
      </c>
    </row>
    <row r="2316" spans="1:6" x14ac:dyDescent="0.25">
      <c r="A2316" t="s">
        <v>1430</v>
      </c>
      <c r="B2316" t="s">
        <v>1927</v>
      </c>
      <c r="C2316" t="s">
        <v>2294</v>
      </c>
      <c r="D2316" t="s">
        <v>7851</v>
      </c>
      <c r="E2316" t="s">
        <v>12847</v>
      </c>
      <c r="F2316" t="s">
        <v>15536</v>
      </c>
    </row>
    <row r="2317" spans="1:6" x14ac:dyDescent="0.25">
      <c r="A2317" t="s">
        <v>1431</v>
      </c>
      <c r="B2317" t="s">
        <v>1923</v>
      </c>
      <c r="C2317" t="s">
        <v>2133</v>
      </c>
      <c r="D2317" t="s">
        <v>7852</v>
      </c>
      <c r="E2317" t="s">
        <v>12848</v>
      </c>
      <c r="F2317" t="s">
        <v>15532</v>
      </c>
    </row>
    <row r="2318" spans="1:6" x14ac:dyDescent="0.25">
      <c r="A2318" t="s">
        <v>859</v>
      </c>
      <c r="B2318" t="s">
        <v>1924</v>
      </c>
      <c r="C2318" t="s">
        <v>3889</v>
      </c>
      <c r="D2318" t="s">
        <v>7853</v>
      </c>
      <c r="E2318" t="s">
        <v>12849</v>
      </c>
      <c r="F2318" t="s">
        <v>15533</v>
      </c>
    </row>
    <row r="2319" spans="1:6" x14ac:dyDescent="0.25">
      <c r="A2319" t="s">
        <v>374</v>
      </c>
      <c r="B2319" t="s">
        <v>1927</v>
      </c>
      <c r="C2319" t="s">
        <v>2205</v>
      </c>
      <c r="D2319" t="s">
        <v>7854</v>
      </c>
      <c r="E2319" t="s">
        <v>12850</v>
      </c>
      <c r="F2319" t="s">
        <v>15536</v>
      </c>
    </row>
    <row r="2320" spans="1:6" x14ac:dyDescent="0.25">
      <c r="A2320" t="s">
        <v>993</v>
      </c>
      <c r="B2320" t="s">
        <v>1924</v>
      </c>
      <c r="C2320" t="s">
        <v>3890</v>
      </c>
      <c r="D2320" t="s">
        <v>7855</v>
      </c>
      <c r="E2320" t="s">
        <v>12851</v>
      </c>
      <c r="F2320" t="s">
        <v>15533</v>
      </c>
    </row>
    <row r="2321" spans="1:6" x14ac:dyDescent="0.25">
      <c r="A2321" t="s">
        <v>1372</v>
      </c>
      <c r="B2321" t="s">
        <v>1927</v>
      </c>
      <c r="C2321" t="s">
        <v>3199</v>
      </c>
      <c r="D2321" t="s">
        <v>7856</v>
      </c>
      <c r="E2321" t="s">
        <v>12852</v>
      </c>
      <c r="F2321" t="s">
        <v>15536</v>
      </c>
    </row>
    <row r="2322" spans="1:6" x14ac:dyDescent="0.25">
      <c r="A2322" t="s">
        <v>1313</v>
      </c>
      <c r="B2322" t="s">
        <v>1923</v>
      </c>
      <c r="C2322" t="s">
        <v>3785</v>
      </c>
      <c r="D2322" t="s">
        <v>7857</v>
      </c>
      <c r="E2322" t="s">
        <v>12853</v>
      </c>
      <c r="F2322" t="s">
        <v>15532</v>
      </c>
    </row>
    <row r="2323" spans="1:6" x14ac:dyDescent="0.25">
      <c r="A2323" t="s">
        <v>1161</v>
      </c>
      <c r="B2323" t="s">
        <v>1927</v>
      </c>
      <c r="C2323" t="s">
        <v>3891</v>
      </c>
      <c r="D2323" t="s">
        <v>7858</v>
      </c>
      <c r="E2323" t="s">
        <v>12854</v>
      </c>
      <c r="F2323" t="s">
        <v>15536</v>
      </c>
    </row>
    <row r="2324" spans="1:6" x14ac:dyDescent="0.25">
      <c r="A2324" t="s">
        <v>283</v>
      </c>
      <c r="B2324" t="s">
        <v>1930</v>
      </c>
      <c r="C2324" t="s">
        <v>3892</v>
      </c>
      <c r="D2324" t="s">
        <v>7859</v>
      </c>
      <c r="E2324" t="s">
        <v>12855</v>
      </c>
      <c r="F2324" t="s">
        <v>15538</v>
      </c>
    </row>
    <row r="2325" spans="1:6" x14ac:dyDescent="0.25">
      <c r="A2325" t="s">
        <v>1432</v>
      </c>
      <c r="B2325" t="s">
        <v>1924</v>
      </c>
      <c r="C2325" t="s">
        <v>3893</v>
      </c>
      <c r="D2325" t="s">
        <v>7860</v>
      </c>
      <c r="E2325" t="s">
        <v>12856</v>
      </c>
      <c r="F2325" t="s">
        <v>15533</v>
      </c>
    </row>
    <row r="2326" spans="1:6" x14ac:dyDescent="0.25">
      <c r="A2326" t="s">
        <v>1433</v>
      </c>
      <c r="B2326" t="s">
        <v>1927</v>
      </c>
      <c r="C2326" t="s">
        <v>3021</v>
      </c>
      <c r="D2326" t="s">
        <v>7861</v>
      </c>
      <c r="E2326" t="s">
        <v>12857</v>
      </c>
      <c r="F2326" t="s">
        <v>15536</v>
      </c>
    </row>
    <row r="2327" spans="1:6" x14ac:dyDescent="0.25">
      <c r="A2327" t="s">
        <v>1434</v>
      </c>
      <c r="B2327" t="s">
        <v>1926</v>
      </c>
      <c r="C2327" t="s">
        <v>3894</v>
      </c>
      <c r="D2327" t="s">
        <v>7862</v>
      </c>
      <c r="E2327" t="s">
        <v>12858</v>
      </c>
      <c r="F2327" t="s">
        <v>15535</v>
      </c>
    </row>
    <row r="2328" spans="1:6" x14ac:dyDescent="0.25">
      <c r="A2328" t="s">
        <v>114</v>
      </c>
      <c r="B2328" t="s">
        <v>1928</v>
      </c>
      <c r="C2328" t="s">
        <v>3895</v>
      </c>
      <c r="D2328" t="s">
        <v>7863</v>
      </c>
      <c r="E2328" t="s">
        <v>12859</v>
      </c>
      <c r="F2328" t="s">
        <v>15537</v>
      </c>
    </row>
    <row r="2329" spans="1:6" x14ac:dyDescent="0.25">
      <c r="A2329" t="s">
        <v>82</v>
      </c>
      <c r="B2329" t="s">
        <v>1923</v>
      </c>
      <c r="C2329" t="s">
        <v>3896</v>
      </c>
      <c r="D2329" t="s">
        <v>7864</v>
      </c>
      <c r="E2329" t="s">
        <v>12860</v>
      </c>
      <c r="F2329" t="s">
        <v>15532</v>
      </c>
    </row>
    <row r="2330" spans="1:6" x14ac:dyDescent="0.25">
      <c r="A2330" t="s">
        <v>940</v>
      </c>
      <c r="B2330" t="s">
        <v>1929</v>
      </c>
      <c r="C2330" t="s">
        <v>3897</v>
      </c>
      <c r="D2330" t="s">
        <v>7865</v>
      </c>
      <c r="E2330" t="s">
        <v>12861</v>
      </c>
      <c r="F2330" t="s">
        <v>15532</v>
      </c>
    </row>
    <row r="2331" spans="1:6" x14ac:dyDescent="0.25">
      <c r="A2331" t="s">
        <v>1382</v>
      </c>
      <c r="B2331" t="s">
        <v>1923</v>
      </c>
      <c r="C2331" t="s">
        <v>3898</v>
      </c>
      <c r="D2331" t="s">
        <v>7866</v>
      </c>
      <c r="E2331" t="s">
        <v>12862</v>
      </c>
      <c r="F2331" t="s">
        <v>15532</v>
      </c>
    </row>
    <row r="2332" spans="1:6" x14ac:dyDescent="0.25">
      <c r="A2332" t="s">
        <v>349</v>
      </c>
      <c r="B2332" t="s">
        <v>1923</v>
      </c>
      <c r="C2332" t="s">
        <v>1978</v>
      </c>
      <c r="D2332" t="s">
        <v>7867</v>
      </c>
      <c r="E2332" t="s">
        <v>12863</v>
      </c>
      <c r="F2332" t="s">
        <v>15532</v>
      </c>
    </row>
    <row r="2333" spans="1:6" x14ac:dyDescent="0.25">
      <c r="A2333" t="s">
        <v>718</v>
      </c>
      <c r="B2333" t="s">
        <v>1929</v>
      </c>
      <c r="C2333" t="s">
        <v>3899</v>
      </c>
      <c r="D2333" t="s">
        <v>7868</v>
      </c>
      <c r="E2333" t="s">
        <v>12864</v>
      </c>
      <c r="F2333" t="s">
        <v>15532</v>
      </c>
    </row>
    <row r="2334" spans="1:6" x14ac:dyDescent="0.25">
      <c r="A2334" t="s">
        <v>853</v>
      </c>
      <c r="B2334" t="s">
        <v>1930</v>
      </c>
      <c r="C2334" t="s">
        <v>3392</v>
      </c>
      <c r="D2334" t="s">
        <v>7869</v>
      </c>
      <c r="E2334" t="s">
        <v>12865</v>
      </c>
      <c r="F2334" t="s">
        <v>15538</v>
      </c>
    </row>
    <row r="2335" spans="1:6" x14ac:dyDescent="0.25">
      <c r="A2335" t="s">
        <v>1435</v>
      </c>
      <c r="B2335" t="s">
        <v>1929</v>
      </c>
      <c r="C2335" t="s">
        <v>3900</v>
      </c>
      <c r="D2335" t="s">
        <v>7870</v>
      </c>
      <c r="E2335" t="s">
        <v>12866</v>
      </c>
      <c r="F2335" t="s">
        <v>15532</v>
      </c>
    </row>
    <row r="2336" spans="1:6" x14ac:dyDescent="0.25">
      <c r="A2336" t="s">
        <v>586</v>
      </c>
      <c r="B2336" t="s">
        <v>1926</v>
      </c>
      <c r="C2336" t="s">
        <v>2552</v>
      </c>
      <c r="D2336" t="s">
        <v>7871</v>
      </c>
      <c r="E2336" t="s">
        <v>12867</v>
      </c>
      <c r="F2336" t="s">
        <v>15535</v>
      </c>
    </row>
    <row r="2337" spans="1:6" x14ac:dyDescent="0.25">
      <c r="A2337" t="s">
        <v>1347</v>
      </c>
      <c r="B2337" t="s">
        <v>1927</v>
      </c>
      <c r="C2337" t="s">
        <v>3901</v>
      </c>
      <c r="D2337" t="s">
        <v>7872</v>
      </c>
      <c r="E2337" t="s">
        <v>12868</v>
      </c>
      <c r="F2337" t="s">
        <v>15536</v>
      </c>
    </row>
    <row r="2338" spans="1:6" x14ac:dyDescent="0.25">
      <c r="A2338" t="s">
        <v>809</v>
      </c>
      <c r="B2338" t="s">
        <v>1926</v>
      </c>
      <c r="C2338" t="s">
        <v>3902</v>
      </c>
      <c r="D2338" t="s">
        <v>7873</v>
      </c>
      <c r="E2338" t="s">
        <v>12869</v>
      </c>
      <c r="F2338" t="s">
        <v>15535</v>
      </c>
    </row>
    <row r="2339" spans="1:6" x14ac:dyDescent="0.25">
      <c r="A2339" t="s">
        <v>455</v>
      </c>
      <c r="B2339" t="s">
        <v>1930</v>
      </c>
      <c r="C2339" t="s">
        <v>3903</v>
      </c>
      <c r="D2339" t="s">
        <v>7874</v>
      </c>
      <c r="E2339" t="s">
        <v>12870</v>
      </c>
      <c r="F2339" t="s">
        <v>15538</v>
      </c>
    </row>
    <row r="2340" spans="1:6" x14ac:dyDescent="0.25">
      <c r="A2340" t="s">
        <v>868</v>
      </c>
      <c r="B2340" t="s">
        <v>1928</v>
      </c>
      <c r="C2340" t="s">
        <v>3904</v>
      </c>
      <c r="D2340" t="s">
        <v>7875</v>
      </c>
      <c r="E2340" t="s">
        <v>12871</v>
      </c>
      <c r="F2340" t="s">
        <v>15537</v>
      </c>
    </row>
    <row r="2341" spans="1:6" x14ac:dyDescent="0.25">
      <c r="A2341" t="s">
        <v>1436</v>
      </c>
      <c r="B2341" t="s">
        <v>1929</v>
      </c>
      <c r="C2341" t="s">
        <v>3905</v>
      </c>
      <c r="D2341" t="s">
        <v>7876</v>
      </c>
      <c r="E2341" t="s">
        <v>12872</v>
      </c>
      <c r="F2341" t="s">
        <v>15532</v>
      </c>
    </row>
    <row r="2342" spans="1:6" x14ac:dyDescent="0.25">
      <c r="A2342" t="s">
        <v>579</v>
      </c>
      <c r="B2342" t="s">
        <v>1925</v>
      </c>
      <c r="C2342" t="s">
        <v>3906</v>
      </c>
      <c r="D2342" t="s">
        <v>7877</v>
      </c>
      <c r="E2342" t="s">
        <v>12873</v>
      </c>
      <c r="F2342" t="s">
        <v>15534</v>
      </c>
    </row>
    <row r="2343" spans="1:6" x14ac:dyDescent="0.25">
      <c r="A2343" t="s">
        <v>270</v>
      </c>
      <c r="B2343" t="s">
        <v>1926</v>
      </c>
      <c r="C2343" t="s">
        <v>3515</v>
      </c>
      <c r="D2343" t="s">
        <v>7878</v>
      </c>
      <c r="E2343" t="s">
        <v>12874</v>
      </c>
      <c r="F2343" t="s">
        <v>15535</v>
      </c>
    </row>
    <row r="2344" spans="1:6" x14ac:dyDescent="0.25">
      <c r="A2344" t="s">
        <v>65</v>
      </c>
      <c r="B2344" t="s">
        <v>1929</v>
      </c>
      <c r="C2344" t="s">
        <v>3443</v>
      </c>
      <c r="D2344" t="s">
        <v>7879</v>
      </c>
      <c r="E2344" t="s">
        <v>12875</v>
      </c>
      <c r="F2344" t="s">
        <v>15532</v>
      </c>
    </row>
    <row r="2345" spans="1:6" x14ac:dyDescent="0.25">
      <c r="A2345" t="s">
        <v>727</v>
      </c>
      <c r="B2345" t="s">
        <v>1927</v>
      </c>
      <c r="C2345" t="s">
        <v>2581</v>
      </c>
      <c r="D2345" t="s">
        <v>7880</v>
      </c>
      <c r="E2345" t="s">
        <v>12876</v>
      </c>
      <c r="F2345" t="s">
        <v>15536</v>
      </c>
    </row>
    <row r="2346" spans="1:6" x14ac:dyDescent="0.25">
      <c r="A2346" t="s">
        <v>1437</v>
      </c>
      <c r="B2346" t="s">
        <v>1927</v>
      </c>
      <c r="C2346" t="s">
        <v>3199</v>
      </c>
      <c r="D2346" t="s">
        <v>7881</v>
      </c>
      <c r="E2346" t="s">
        <v>12877</v>
      </c>
      <c r="F2346" t="s">
        <v>15536</v>
      </c>
    </row>
    <row r="2347" spans="1:6" x14ac:dyDescent="0.25">
      <c r="A2347" t="s">
        <v>1438</v>
      </c>
      <c r="B2347" t="s">
        <v>1926</v>
      </c>
      <c r="C2347" t="s">
        <v>3907</v>
      </c>
      <c r="D2347" t="s">
        <v>7882</v>
      </c>
      <c r="E2347" t="s">
        <v>12878</v>
      </c>
      <c r="F2347" t="s">
        <v>15535</v>
      </c>
    </row>
    <row r="2348" spans="1:6" x14ac:dyDescent="0.25">
      <c r="A2348" t="s">
        <v>1439</v>
      </c>
      <c r="B2348" t="s">
        <v>1927</v>
      </c>
      <c r="C2348" t="s">
        <v>3908</v>
      </c>
      <c r="D2348" t="s">
        <v>7883</v>
      </c>
      <c r="E2348" t="s">
        <v>12879</v>
      </c>
      <c r="F2348" t="s">
        <v>15536</v>
      </c>
    </row>
    <row r="2349" spans="1:6" x14ac:dyDescent="0.25">
      <c r="A2349" t="s">
        <v>1135</v>
      </c>
      <c r="B2349" t="s">
        <v>1926</v>
      </c>
      <c r="C2349" t="s">
        <v>3909</v>
      </c>
      <c r="D2349" t="s">
        <v>7884</v>
      </c>
      <c r="E2349" t="s">
        <v>12880</v>
      </c>
      <c r="F2349" t="s">
        <v>15535</v>
      </c>
    </row>
    <row r="2350" spans="1:6" x14ac:dyDescent="0.25">
      <c r="A2350" t="s">
        <v>1440</v>
      </c>
      <c r="B2350" t="s">
        <v>1927</v>
      </c>
      <c r="C2350" t="s">
        <v>3910</v>
      </c>
      <c r="D2350" t="s">
        <v>7885</v>
      </c>
      <c r="E2350" t="s">
        <v>12881</v>
      </c>
      <c r="F2350" t="s">
        <v>15536</v>
      </c>
    </row>
    <row r="2351" spans="1:6" x14ac:dyDescent="0.25">
      <c r="A2351" t="s">
        <v>1414</v>
      </c>
      <c r="B2351" t="s">
        <v>1930</v>
      </c>
      <c r="C2351" t="s">
        <v>3911</v>
      </c>
      <c r="D2351" t="s">
        <v>7886</v>
      </c>
      <c r="E2351" t="s">
        <v>12882</v>
      </c>
      <c r="F2351" t="s">
        <v>15538</v>
      </c>
    </row>
    <row r="2352" spans="1:6" x14ac:dyDescent="0.25">
      <c r="A2352" t="s">
        <v>227</v>
      </c>
      <c r="B2352" t="s">
        <v>1926</v>
      </c>
      <c r="C2352" t="s">
        <v>3912</v>
      </c>
      <c r="D2352" t="s">
        <v>7887</v>
      </c>
      <c r="E2352" t="s">
        <v>12883</v>
      </c>
      <c r="F2352" t="s">
        <v>15535</v>
      </c>
    </row>
    <row r="2353" spans="1:6" x14ac:dyDescent="0.25">
      <c r="A2353" t="s">
        <v>1441</v>
      </c>
      <c r="B2353" t="s">
        <v>1927</v>
      </c>
      <c r="C2353" t="s">
        <v>3913</v>
      </c>
      <c r="D2353" t="s">
        <v>7888</v>
      </c>
      <c r="E2353" t="s">
        <v>12884</v>
      </c>
      <c r="F2353" t="s">
        <v>15536</v>
      </c>
    </row>
    <row r="2354" spans="1:6" x14ac:dyDescent="0.25">
      <c r="A2354" t="s">
        <v>1386</v>
      </c>
      <c r="B2354" t="s">
        <v>1927</v>
      </c>
      <c r="C2354" t="s">
        <v>3914</v>
      </c>
      <c r="D2354" t="s">
        <v>7889</v>
      </c>
      <c r="E2354" t="s">
        <v>12885</v>
      </c>
      <c r="F2354" t="s">
        <v>15536</v>
      </c>
    </row>
    <row r="2355" spans="1:6" x14ac:dyDescent="0.25">
      <c r="A2355" t="s">
        <v>1442</v>
      </c>
      <c r="B2355" t="s">
        <v>1924</v>
      </c>
      <c r="C2355" t="s">
        <v>3893</v>
      </c>
      <c r="D2355" t="s">
        <v>7890</v>
      </c>
      <c r="E2355" t="s">
        <v>12886</v>
      </c>
      <c r="F2355" t="s">
        <v>15533</v>
      </c>
    </row>
    <row r="2356" spans="1:6" x14ac:dyDescent="0.25">
      <c r="A2356" t="s">
        <v>1443</v>
      </c>
      <c r="B2356" t="s">
        <v>1923</v>
      </c>
      <c r="C2356" t="s">
        <v>3915</v>
      </c>
      <c r="D2356" t="s">
        <v>7891</v>
      </c>
      <c r="E2356" t="s">
        <v>12887</v>
      </c>
      <c r="F2356" t="s">
        <v>15532</v>
      </c>
    </row>
    <row r="2357" spans="1:6" x14ac:dyDescent="0.25">
      <c r="A2357" t="s">
        <v>1444</v>
      </c>
      <c r="B2357" t="s">
        <v>1924</v>
      </c>
      <c r="C2357" t="s">
        <v>3916</v>
      </c>
      <c r="D2357" t="s">
        <v>7892</v>
      </c>
      <c r="E2357" t="s">
        <v>12888</v>
      </c>
      <c r="F2357" t="s">
        <v>15533</v>
      </c>
    </row>
    <row r="2358" spans="1:6" x14ac:dyDescent="0.25">
      <c r="A2358" t="s">
        <v>1386</v>
      </c>
      <c r="B2358" t="s">
        <v>1930</v>
      </c>
      <c r="C2358" t="s">
        <v>3917</v>
      </c>
      <c r="D2358" t="s">
        <v>7893</v>
      </c>
      <c r="E2358" t="s">
        <v>12889</v>
      </c>
      <c r="F2358" t="s">
        <v>15538</v>
      </c>
    </row>
    <row r="2359" spans="1:6" x14ac:dyDescent="0.25">
      <c r="A2359" t="s">
        <v>1445</v>
      </c>
      <c r="B2359" t="s">
        <v>1924</v>
      </c>
      <c r="C2359" t="s">
        <v>3027</v>
      </c>
      <c r="D2359" t="s">
        <v>7894</v>
      </c>
      <c r="E2359" t="s">
        <v>12890</v>
      </c>
      <c r="F2359" t="s">
        <v>15533</v>
      </c>
    </row>
    <row r="2360" spans="1:6" x14ac:dyDescent="0.25">
      <c r="A2360" t="s">
        <v>1446</v>
      </c>
      <c r="B2360" t="s">
        <v>1926</v>
      </c>
      <c r="C2360" t="s">
        <v>3918</v>
      </c>
      <c r="D2360" t="s">
        <v>7895</v>
      </c>
      <c r="E2360" t="s">
        <v>12891</v>
      </c>
      <c r="F2360" t="s">
        <v>15535</v>
      </c>
    </row>
    <row r="2361" spans="1:6" x14ac:dyDescent="0.25">
      <c r="A2361" t="s">
        <v>1447</v>
      </c>
      <c r="B2361" t="s">
        <v>1923</v>
      </c>
      <c r="C2361" t="s">
        <v>2517</v>
      </c>
      <c r="D2361" t="s">
        <v>7896</v>
      </c>
      <c r="E2361" t="s">
        <v>12892</v>
      </c>
      <c r="F2361" t="s">
        <v>15532</v>
      </c>
    </row>
    <row r="2362" spans="1:6" x14ac:dyDescent="0.25">
      <c r="A2362" t="s">
        <v>365</v>
      </c>
      <c r="B2362" t="s">
        <v>1924</v>
      </c>
      <c r="C2362" t="s">
        <v>3770</v>
      </c>
      <c r="D2362" t="s">
        <v>7897</v>
      </c>
      <c r="E2362" t="s">
        <v>12893</v>
      </c>
      <c r="F2362" t="s">
        <v>15533</v>
      </c>
    </row>
    <row r="2363" spans="1:6" x14ac:dyDescent="0.25">
      <c r="A2363" t="s">
        <v>427</v>
      </c>
      <c r="B2363" t="s">
        <v>1926</v>
      </c>
      <c r="C2363" t="s">
        <v>3919</v>
      </c>
      <c r="D2363" t="s">
        <v>7898</v>
      </c>
      <c r="E2363" t="s">
        <v>12894</v>
      </c>
      <c r="F2363" t="s">
        <v>15535</v>
      </c>
    </row>
    <row r="2364" spans="1:6" x14ac:dyDescent="0.25">
      <c r="A2364" t="s">
        <v>1097</v>
      </c>
      <c r="B2364" t="s">
        <v>1923</v>
      </c>
      <c r="C2364" t="s">
        <v>3920</v>
      </c>
      <c r="D2364" t="s">
        <v>7899</v>
      </c>
      <c r="E2364" t="s">
        <v>12895</v>
      </c>
      <c r="F2364" t="s">
        <v>15532</v>
      </c>
    </row>
    <row r="2365" spans="1:6" x14ac:dyDescent="0.25">
      <c r="A2365" t="s">
        <v>567</v>
      </c>
      <c r="B2365" t="s">
        <v>1926</v>
      </c>
      <c r="C2365" t="s">
        <v>3921</v>
      </c>
      <c r="D2365" t="s">
        <v>7900</v>
      </c>
      <c r="E2365" t="s">
        <v>12896</v>
      </c>
      <c r="F2365" t="s">
        <v>15535</v>
      </c>
    </row>
    <row r="2366" spans="1:6" x14ac:dyDescent="0.25">
      <c r="A2366" t="s">
        <v>1448</v>
      </c>
      <c r="B2366" t="s">
        <v>1928</v>
      </c>
      <c r="C2366" t="s">
        <v>3922</v>
      </c>
      <c r="D2366" t="s">
        <v>7901</v>
      </c>
      <c r="E2366" t="s">
        <v>12897</v>
      </c>
      <c r="F2366" t="s">
        <v>15537</v>
      </c>
    </row>
    <row r="2367" spans="1:6" x14ac:dyDescent="0.25">
      <c r="A2367" t="s">
        <v>1449</v>
      </c>
      <c r="B2367" t="s">
        <v>1929</v>
      </c>
      <c r="C2367" t="s">
        <v>3923</v>
      </c>
      <c r="D2367" t="s">
        <v>7902</v>
      </c>
      <c r="E2367" t="s">
        <v>12898</v>
      </c>
      <c r="F2367" t="s">
        <v>15532</v>
      </c>
    </row>
    <row r="2368" spans="1:6" x14ac:dyDescent="0.25">
      <c r="A2368" t="s">
        <v>826</v>
      </c>
      <c r="B2368" t="s">
        <v>1927</v>
      </c>
      <c r="C2368" t="s">
        <v>3217</v>
      </c>
      <c r="D2368" t="s">
        <v>7903</v>
      </c>
      <c r="E2368" t="s">
        <v>12899</v>
      </c>
      <c r="F2368" t="s">
        <v>15536</v>
      </c>
    </row>
    <row r="2369" spans="1:6" x14ac:dyDescent="0.25">
      <c r="A2369" t="s">
        <v>1450</v>
      </c>
      <c r="B2369" t="s">
        <v>1925</v>
      </c>
      <c r="C2369" t="s">
        <v>3924</v>
      </c>
      <c r="D2369" t="s">
        <v>7904</v>
      </c>
      <c r="E2369" t="s">
        <v>12900</v>
      </c>
      <c r="F2369" t="s">
        <v>15534</v>
      </c>
    </row>
    <row r="2370" spans="1:6" x14ac:dyDescent="0.25">
      <c r="A2370" t="s">
        <v>462</v>
      </c>
      <c r="B2370" t="s">
        <v>1926</v>
      </c>
      <c r="C2370" t="s">
        <v>3925</v>
      </c>
      <c r="D2370" t="s">
        <v>7905</v>
      </c>
      <c r="E2370" t="s">
        <v>12901</v>
      </c>
      <c r="F2370" t="s">
        <v>15535</v>
      </c>
    </row>
    <row r="2371" spans="1:6" x14ac:dyDescent="0.25">
      <c r="A2371" t="s">
        <v>127</v>
      </c>
      <c r="B2371" t="s">
        <v>1929</v>
      </c>
      <c r="C2371" t="s">
        <v>2779</v>
      </c>
      <c r="D2371" t="s">
        <v>7906</v>
      </c>
      <c r="E2371" t="s">
        <v>12902</v>
      </c>
      <c r="F2371" t="s">
        <v>15532</v>
      </c>
    </row>
    <row r="2372" spans="1:6" x14ac:dyDescent="0.25">
      <c r="A2372" t="s">
        <v>84</v>
      </c>
      <c r="B2372" t="s">
        <v>1924</v>
      </c>
      <c r="C2372" t="s">
        <v>3926</v>
      </c>
      <c r="D2372" t="s">
        <v>7907</v>
      </c>
      <c r="E2372" t="s">
        <v>12903</v>
      </c>
      <c r="F2372" t="s">
        <v>15533</v>
      </c>
    </row>
    <row r="2373" spans="1:6" x14ac:dyDescent="0.25">
      <c r="A2373" t="s">
        <v>283</v>
      </c>
      <c r="B2373" t="s">
        <v>1926</v>
      </c>
      <c r="C2373" t="s">
        <v>3927</v>
      </c>
      <c r="D2373" t="s">
        <v>7908</v>
      </c>
      <c r="E2373" t="s">
        <v>12904</v>
      </c>
      <c r="F2373" t="s">
        <v>15535</v>
      </c>
    </row>
    <row r="2374" spans="1:6" x14ac:dyDescent="0.25">
      <c r="A2374" t="s">
        <v>1135</v>
      </c>
      <c r="B2374" t="s">
        <v>1928</v>
      </c>
      <c r="C2374" t="s">
        <v>3928</v>
      </c>
      <c r="D2374" t="s">
        <v>7909</v>
      </c>
      <c r="E2374" t="s">
        <v>12905</v>
      </c>
      <c r="F2374" t="s">
        <v>15537</v>
      </c>
    </row>
    <row r="2375" spans="1:6" x14ac:dyDescent="0.25">
      <c r="A2375" t="s">
        <v>1451</v>
      </c>
      <c r="B2375" t="s">
        <v>1928</v>
      </c>
      <c r="C2375" t="s">
        <v>3929</v>
      </c>
      <c r="D2375" t="s">
        <v>7910</v>
      </c>
      <c r="E2375" t="s">
        <v>12906</v>
      </c>
      <c r="F2375" t="s">
        <v>15537</v>
      </c>
    </row>
    <row r="2376" spans="1:6" x14ac:dyDescent="0.25">
      <c r="A2376" t="s">
        <v>711</v>
      </c>
      <c r="B2376" t="s">
        <v>1927</v>
      </c>
      <c r="C2376" t="s">
        <v>3930</v>
      </c>
      <c r="D2376" t="s">
        <v>7911</v>
      </c>
      <c r="E2376" t="s">
        <v>12907</v>
      </c>
      <c r="F2376" t="s">
        <v>15536</v>
      </c>
    </row>
    <row r="2377" spans="1:6" x14ac:dyDescent="0.25">
      <c r="A2377" t="s">
        <v>1452</v>
      </c>
      <c r="B2377" t="s">
        <v>1928</v>
      </c>
      <c r="C2377" t="s">
        <v>3931</v>
      </c>
      <c r="D2377" t="s">
        <v>7912</v>
      </c>
      <c r="E2377" t="s">
        <v>12908</v>
      </c>
      <c r="F2377" t="s">
        <v>15537</v>
      </c>
    </row>
    <row r="2378" spans="1:6" x14ac:dyDescent="0.25">
      <c r="A2378" t="s">
        <v>935</v>
      </c>
      <c r="B2378" t="s">
        <v>1924</v>
      </c>
      <c r="C2378" t="s">
        <v>3932</v>
      </c>
      <c r="D2378" t="s">
        <v>7913</v>
      </c>
      <c r="E2378" t="s">
        <v>12909</v>
      </c>
      <c r="F2378" t="s">
        <v>15533</v>
      </c>
    </row>
    <row r="2379" spans="1:6" x14ac:dyDescent="0.25">
      <c r="A2379" t="s">
        <v>1453</v>
      </c>
      <c r="B2379" t="s">
        <v>1926</v>
      </c>
      <c r="C2379" t="s">
        <v>3933</v>
      </c>
      <c r="D2379" t="s">
        <v>7914</v>
      </c>
      <c r="E2379" t="s">
        <v>12910</v>
      </c>
      <c r="F2379" t="s">
        <v>15535</v>
      </c>
    </row>
    <row r="2380" spans="1:6" x14ac:dyDescent="0.25">
      <c r="A2380" t="s">
        <v>1196</v>
      </c>
      <c r="B2380" t="s">
        <v>1923</v>
      </c>
      <c r="C2380" t="s">
        <v>3042</v>
      </c>
      <c r="D2380" t="s">
        <v>7915</v>
      </c>
      <c r="E2380" t="s">
        <v>12911</v>
      </c>
      <c r="F2380" t="s">
        <v>15532</v>
      </c>
    </row>
    <row r="2381" spans="1:6" x14ac:dyDescent="0.25">
      <c r="A2381" t="s">
        <v>1454</v>
      </c>
      <c r="B2381" t="s">
        <v>1930</v>
      </c>
      <c r="C2381" t="s">
        <v>3934</v>
      </c>
      <c r="D2381" t="s">
        <v>7916</v>
      </c>
      <c r="E2381" t="s">
        <v>12912</v>
      </c>
      <c r="F2381" t="s">
        <v>15538</v>
      </c>
    </row>
    <row r="2382" spans="1:6" x14ac:dyDescent="0.25">
      <c r="A2382" t="s">
        <v>511</v>
      </c>
      <c r="B2382" t="s">
        <v>1923</v>
      </c>
      <c r="C2382" t="s">
        <v>3935</v>
      </c>
      <c r="D2382" t="s">
        <v>7917</v>
      </c>
      <c r="E2382" t="s">
        <v>12913</v>
      </c>
      <c r="F2382" t="s">
        <v>15532</v>
      </c>
    </row>
    <row r="2383" spans="1:6" x14ac:dyDescent="0.25">
      <c r="A2383" t="s">
        <v>64</v>
      </c>
      <c r="B2383" t="s">
        <v>1923</v>
      </c>
      <c r="C2383" t="s">
        <v>3936</v>
      </c>
      <c r="D2383" t="s">
        <v>7918</v>
      </c>
      <c r="E2383" t="s">
        <v>12914</v>
      </c>
      <c r="F2383" t="s">
        <v>15532</v>
      </c>
    </row>
    <row r="2384" spans="1:6" x14ac:dyDescent="0.25">
      <c r="A2384" t="s">
        <v>403</v>
      </c>
      <c r="B2384" t="s">
        <v>1926</v>
      </c>
      <c r="C2384" t="s">
        <v>3501</v>
      </c>
      <c r="D2384" t="s">
        <v>7919</v>
      </c>
      <c r="E2384" t="s">
        <v>12915</v>
      </c>
      <c r="F2384" t="s">
        <v>15535</v>
      </c>
    </row>
    <row r="2385" spans="1:6" x14ac:dyDescent="0.25">
      <c r="A2385" t="s">
        <v>77</v>
      </c>
      <c r="B2385" t="s">
        <v>1923</v>
      </c>
      <c r="C2385" t="s">
        <v>3937</v>
      </c>
      <c r="D2385" t="s">
        <v>7920</v>
      </c>
      <c r="E2385" t="s">
        <v>12916</v>
      </c>
      <c r="F2385" t="s">
        <v>15532</v>
      </c>
    </row>
    <row r="2386" spans="1:6" x14ac:dyDescent="0.25">
      <c r="A2386" t="s">
        <v>544</v>
      </c>
      <c r="B2386" t="s">
        <v>1930</v>
      </c>
      <c r="C2386" t="s">
        <v>2763</v>
      </c>
      <c r="D2386" t="s">
        <v>7921</v>
      </c>
      <c r="E2386" t="s">
        <v>12917</v>
      </c>
      <c r="F2386" t="s">
        <v>15538</v>
      </c>
    </row>
    <row r="2387" spans="1:6" x14ac:dyDescent="0.25">
      <c r="A2387" t="s">
        <v>213</v>
      </c>
      <c r="B2387" t="s">
        <v>1923</v>
      </c>
      <c r="C2387" t="s">
        <v>2366</v>
      </c>
      <c r="D2387" t="s">
        <v>7922</v>
      </c>
      <c r="E2387" t="s">
        <v>12918</v>
      </c>
      <c r="F2387" t="s">
        <v>15532</v>
      </c>
    </row>
    <row r="2388" spans="1:6" x14ac:dyDescent="0.25">
      <c r="A2388" t="s">
        <v>995</v>
      </c>
      <c r="B2388" t="s">
        <v>1930</v>
      </c>
      <c r="C2388" t="s">
        <v>3938</v>
      </c>
      <c r="D2388" t="s">
        <v>7923</v>
      </c>
      <c r="E2388" t="s">
        <v>12919</v>
      </c>
      <c r="F2388" t="s">
        <v>15538</v>
      </c>
    </row>
    <row r="2389" spans="1:6" x14ac:dyDescent="0.25">
      <c r="A2389" t="s">
        <v>1175</v>
      </c>
      <c r="B2389" t="s">
        <v>1928</v>
      </c>
      <c r="C2389" t="s">
        <v>3939</v>
      </c>
      <c r="D2389" t="s">
        <v>7924</v>
      </c>
      <c r="E2389" t="s">
        <v>12920</v>
      </c>
      <c r="F2389" t="s">
        <v>15537</v>
      </c>
    </row>
    <row r="2390" spans="1:6" x14ac:dyDescent="0.25">
      <c r="A2390" t="s">
        <v>575</v>
      </c>
      <c r="B2390" t="s">
        <v>1923</v>
      </c>
      <c r="C2390" t="s">
        <v>3940</v>
      </c>
      <c r="D2390" t="s">
        <v>7925</v>
      </c>
      <c r="E2390" t="s">
        <v>12921</v>
      </c>
      <c r="F2390" t="s">
        <v>15532</v>
      </c>
    </row>
    <row r="2391" spans="1:6" x14ac:dyDescent="0.25">
      <c r="A2391" t="s">
        <v>1115</v>
      </c>
      <c r="B2391" t="s">
        <v>1923</v>
      </c>
      <c r="C2391" t="s">
        <v>3941</v>
      </c>
      <c r="D2391" t="s">
        <v>7926</v>
      </c>
      <c r="E2391" t="s">
        <v>12922</v>
      </c>
      <c r="F2391" t="s">
        <v>15532</v>
      </c>
    </row>
    <row r="2392" spans="1:6" x14ac:dyDescent="0.25">
      <c r="A2392" t="s">
        <v>917</v>
      </c>
      <c r="B2392" t="s">
        <v>1928</v>
      </c>
      <c r="C2392" t="s">
        <v>3942</v>
      </c>
      <c r="D2392" t="s">
        <v>7927</v>
      </c>
      <c r="E2392" t="s">
        <v>12923</v>
      </c>
      <c r="F2392" t="s">
        <v>15537</v>
      </c>
    </row>
    <row r="2393" spans="1:6" x14ac:dyDescent="0.25">
      <c r="A2393" t="s">
        <v>264</v>
      </c>
      <c r="B2393" t="s">
        <v>1929</v>
      </c>
      <c r="C2393" t="s">
        <v>3943</v>
      </c>
      <c r="D2393" t="s">
        <v>7928</v>
      </c>
      <c r="E2393" t="s">
        <v>12924</v>
      </c>
      <c r="F2393" t="s">
        <v>15532</v>
      </c>
    </row>
    <row r="2394" spans="1:6" x14ac:dyDescent="0.25">
      <c r="A2394" t="s">
        <v>365</v>
      </c>
      <c r="B2394" t="s">
        <v>1925</v>
      </c>
      <c r="C2394" t="s">
        <v>3944</v>
      </c>
      <c r="D2394" t="s">
        <v>7929</v>
      </c>
      <c r="E2394" t="s">
        <v>12925</v>
      </c>
      <c r="F2394" t="s">
        <v>15534</v>
      </c>
    </row>
    <row r="2395" spans="1:6" x14ac:dyDescent="0.25">
      <c r="A2395" t="s">
        <v>1455</v>
      </c>
      <c r="B2395" t="s">
        <v>1930</v>
      </c>
      <c r="C2395" t="s">
        <v>3822</v>
      </c>
      <c r="D2395" t="s">
        <v>7930</v>
      </c>
      <c r="E2395" t="s">
        <v>12926</v>
      </c>
      <c r="F2395" t="s">
        <v>15538</v>
      </c>
    </row>
    <row r="2396" spans="1:6" x14ac:dyDescent="0.25">
      <c r="A2396" t="s">
        <v>328</v>
      </c>
      <c r="B2396" t="s">
        <v>1925</v>
      </c>
      <c r="C2396" t="s">
        <v>3945</v>
      </c>
      <c r="D2396" t="s">
        <v>7931</v>
      </c>
      <c r="E2396" t="s">
        <v>12927</v>
      </c>
      <c r="F2396" t="s">
        <v>15534</v>
      </c>
    </row>
    <row r="2397" spans="1:6" x14ac:dyDescent="0.25">
      <c r="A2397" t="s">
        <v>588</v>
      </c>
      <c r="B2397" t="s">
        <v>1928</v>
      </c>
      <c r="C2397" t="s">
        <v>3946</v>
      </c>
      <c r="D2397" t="s">
        <v>7932</v>
      </c>
      <c r="E2397" t="s">
        <v>12928</v>
      </c>
      <c r="F2397" t="s">
        <v>15537</v>
      </c>
    </row>
    <row r="2398" spans="1:6" x14ac:dyDescent="0.25">
      <c r="A2398" t="s">
        <v>557</v>
      </c>
      <c r="B2398" t="s">
        <v>1925</v>
      </c>
      <c r="C2398" t="s">
        <v>3947</v>
      </c>
      <c r="D2398" t="s">
        <v>7933</v>
      </c>
      <c r="E2398" t="s">
        <v>12929</v>
      </c>
      <c r="F2398" t="s">
        <v>15534</v>
      </c>
    </row>
    <row r="2399" spans="1:6" x14ac:dyDescent="0.25">
      <c r="A2399" t="s">
        <v>1456</v>
      </c>
      <c r="B2399" t="s">
        <v>1929</v>
      </c>
      <c r="C2399" t="s">
        <v>2858</v>
      </c>
      <c r="D2399" t="s">
        <v>7934</v>
      </c>
      <c r="E2399" t="s">
        <v>12930</v>
      </c>
      <c r="F2399" t="s">
        <v>15532</v>
      </c>
    </row>
    <row r="2400" spans="1:6" x14ac:dyDescent="0.25">
      <c r="A2400" t="s">
        <v>1457</v>
      </c>
      <c r="B2400" t="s">
        <v>1925</v>
      </c>
      <c r="C2400" t="s">
        <v>2703</v>
      </c>
      <c r="D2400" t="s">
        <v>7935</v>
      </c>
      <c r="E2400" t="s">
        <v>12931</v>
      </c>
      <c r="F2400" t="s">
        <v>15534</v>
      </c>
    </row>
    <row r="2401" spans="1:6" x14ac:dyDescent="0.25">
      <c r="A2401" t="s">
        <v>138</v>
      </c>
      <c r="B2401" t="s">
        <v>1925</v>
      </c>
      <c r="C2401" t="s">
        <v>2736</v>
      </c>
      <c r="D2401" t="s">
        <v>7936</v>
      </c>
      <c r="E2401" t="s">
        <v>12932</v>
      </c>
      <c r="F2401" t="s">
        <v>15534</v>
      </c>
    </row>
    <row r="2402" spans="1:6" x14ac:dyDescent="0.25">
      <c r="A2402" t="s">
        <v>737</v>
      </c>
      <c r="B2402" t="s">
        <v>1925</v>
      </c>
      <c r="C2402" t="s">
        <v>3578</v>
      </c>
      <c r="D2402" t="s">
        <v>7937</v>
      </c>
      <c r="E2402" t="s">
        <v>12933</v>
      </c>
      <c r="F2402" t="s">
        <v>15534</v>
      </c>
    </row>
    <row r="2403" spans="1:6" x14ac:dyDescent="0.25">
      <c r="A2403" t="s">
        <v>647</v>
      </c>
      <c r="B2403" t="s">
        <v>1928</v>
      </c>
      <c r="C2403" t="s">
        <v>2131</v>
      </c>
      <c r="D2403" t="s">
        <v>7938</v>
      </c>
      <c r="E2403" t="s">
        <v>12934</v>
      </c>
      <c r="F2403" t="s">
        <v>15537</v>
      </c>
    </row>
    <row r="2404" spans="1:6" x14ac:dyDescent="0.25">
      <c r="A2404" t="s">
        <v>1458</v>
      </c>
      <c r="B2404" t="s">
        <v>1924</v>
      </c>
      <c r="C2404" t="s">
        <v>3020</v>
      </c>
      <c r="D2404" t="s">
        <v>7939</v>
      </c>
      <c r="E2404" t="s">
        <v>12935</v>
      </c>
      <c r="F2404" t="s">
        <v>15533</v>
      </c>
    </row>
    <row r="2405" spans="1:6" x14ac:dyDescent="0.25">
      <c r="A2405" t="s">
        <v>659</v>
      </c>
      <c r="B2405" t="s">
        <v>1928</v>
      </c>
      <c r="C2405" t="s">
        <v>3044</v>
      </c>
      <c r="D2405" t="s">
        <v>7940</v>
      </c>
      <c r="E2405" t="s">
        <v>12936</v>
      </c>
      <c r="F2405" t="s">
        <v>15537</v>
      </c>
    </row>
    <row r="2406" spans="1:6" x14ac:dyDescent="0.25">
      <c r="A2406" t="s">
        <v>1459</v>
      </c>
      <c r="B2406" t="s">
        <v>1929</v>
      </c>
      <c r="C2406" t="s">
        <v>3948</v>
      </c>
      <c r="D2406" t="s">
        <v>7941</v>
      </c>
      <c r="E2406" t="s">
        <v>12937</v>
      </c>
      <c r="F2406" t="s">
        <v>15532</v>
      </c>
    </row>
    <row r="2407" spans="1:6" x14ac:dyDescent="0.25">
      <c r="A2407" t="s">
        <v>47</v>
      </c>
      <c r="B2407" t="s">
        <v>1924</v>
      </c>
      <c r="C2407" t="s">
        <v>3949</v>
      </c>
      <c r="D2407" t="s">
        <v>7942</v>
      </c>
      <c r="E2407" t="s">
        <v>12938</v>
      </c>
      <c r="F2407" t="s">
        <v>15533</v>
      </c>
    </row>
    <row r="2408" spans="1:6" x14ac:dyDescent="0.25">
      <c r="A2408" t="s">
        <v>1460</v>
      </c>
      <c r="B2408" t="s">
        <v>1928</v>
      </c>
      <c r="C2408" t="s">
        <v>3950</v>
      </c>
      <c r="D2408" t="s">
        <v>7943</v>
      </c>
      <c r="E2408" t="s">
        <v>12939</v>
      </c>
      <c r="F2408" t="s">
        <v>15537</v>
      </c>
    </row>
    <row r="2409" spans="1:6" x14ac:dyDescent="0.25">
      <c r="A2409" t="s">
        <v>562</v>
      </c>
      <c r="B2409" t="s">
        <v>1924</v>
      </c>
      <c r="C2409" t="s">
        <v>3951</v>
      </c>
      <c r="D2409" t="s">
        <v>7944</v>
      </c>
      <c r="E2409" t="s">
        <v>12940</v>
      </c>
      <c r="F2409" t="s">
        <v>15533</v>
      </c>
    </row>
    <row r="2410" spans="1:6" x14ac:dyDescent="0.25">
      <c r="A2410" t="s">
        <v>1461</v>
      </c>
      <c r="B2410" t="s">
        <v>1926</v>
      </c>
      <c r="C2410" t="s">
        <v>3952</v>
      </c>
      <c r="D2410" t="s">
        <v>7945</v>
      </c>
      <c r="E2410" t="s">
        <v>12941</v>
      </c>
      <c r="F2410" t="s">
        <v>15535</v>
      </c>
    </row>
    <row r="2411" spans="1:6" x14ac:dyDescent="0.25">
      <c r="A2411" t="s">
        <v>377</v>
      </c>
      <c r="B2411" t="s">
        <v>1923</v>
      </c>
      <c r="C2411" t="s">
        <v>3953</v>
      </c>
      <c r="D2411" t="s">
        <v>7946</v>
      </c>
      <c r="E2411" t="s">
        <v>12942</v>
      </c>
      <c r="F2411" t="s">
        <v>15532</v>
      </c>
    </row>
    <row r="2412" spans="1:6" x14ac:dyDescent="0.25">
      <c r="A2412" t="s">
        <v>1462</v>
      </c>
      <c r="B2412" t="s">
        <v>1929</v>
      </c>
      <c r="C2412" t="s">
        <v>3672</v>
      </c>
      <c r="D2412" t="s">
        <v>7947</v>
      </c>
      <c r="E2412" t="s">
        <v>12943</v>
      </c>
      <c r="F2412" t="s">
        <v>15532</v>
      </c>
    </row>
    <row r="2413" spans="1:6" x14ac:dyDescent="0.25">
      <c r="A2413" t="s">
        <v>1358</v>
      </c>
      <c r="B2413" t="s">
        <v>1926</v>
      </c>
      <c r="C2413" t="s">
        <v>2235</v>
      </c>
      <c r="D2413" t="s">
        <v>7948</v>
      </c>
      <c r="E2413" t="s">
        <v>12944</v>
      </c>
      <c r="F2413" t="s">
        <v>15535</v>
      </c>
    </row>
    <row r="2414" spans="1:6" x14ac:dyDescent="0.25">
      <c r="A2414" t="s">
        <v>425</v>
      </c>
      <c r="B2414" t="s">
        <v>1929</v>
      </c>
      <c r="C2414" t="s">
        <v>3954</v>
      </c>
      <c r="D2414" t="s">
        <v>7949</v>
      </c>
      <c r="E2414" t="s">
        <v>12945</v>
      </c>
      <c r="F2414" t="s">
        <v>15532</v>
      </c>
    </row>
    <row r="2415" spans="1:6" x14ac:dyDescent="0.25">
      <c r="A2415" t="s">
        <v>1056</v>
      </c>
      <c r="B2415" t="s">
        <v>1923</v>
      </c>
      <c r="C2415" t="s">
        <v>3955</v>
      </c>
      <c r="D2415" t="s">
        <v>7950</v>
      </c>
      <c r="E2415" t="s">
        <v>12946</v>
      </c>
      <c r="F2415" t="s">
        <v>15532</v>
      </c>
    </row>
    <row r="2416" spans="1:6" x14ac:dyDescent="0.25">
      <c r="A2416" t="s">
        <v>615</v>
      </c>
      <c r="B2416" t="s">
        <v>1929</v>
      </c>
      <c r="C2416" t="s">
        <v>3031</v>
      </c>
      <c r="D2416" t="s">
        <v>7951</v>
      </c>
      <c r="E2416" t="s">
        <v>12947</v>
      </c>
      <c r="F2416" t="s">
        <v>15532</v>
      </c>
    </row>
    <row r="2417" spans="1:6" x14ac:dyDescent="0.25">
      <c r="A2417" t="s">
        <v>473</v>
      </c>
      <c r="B2417" t="s">
        <v>1927</v>
      </c>
      <c r="C2417" t="s">
        <v>3956</v>
      </c>
      <c r="D2417" t="s">
        <v>7952</v>
      </c>
      <c r="E2417" t="s">
        <v>12948</v>
      </c>
      <c r="F2417" t="s">
        <v>15536</v>
      </c>
    </row>
    <row r="2418" spans="1:6" x14ac:dyDescent="0.25">
      <c r="A2418" t="s">
        <v>632</v>
      </c>
      <c r="B2418" t="s">
        <v>1927</v>
      </c>
      <c r="C2418" t="s">
        <v>2404</v>
      </c>
      <c r="D2418" t="s">
        <v>7953</v>
      </c>
      <c r="E2418" t="s">
        <v>12949</v>
      </c>
      <c r="F2418" t="s">
        <v>15536</v>
      </c>
    </row>
    <row r="2419" spans="1:6" x14ac:dyDescent="0.25">
      <c r="A2419" t="s">
        <v>1463</v>
      </c>
      <c r="B2419" t="s">
        <v>1930</v>
      </c>
      <c r="C2419" t="s">
        <v>2283</v>
      </c>
      <c r="D2419" t="s">
        <v>7954</v>
      </c>
      <c r="E2419" t="s">
        <v>12950</v>
      </c>
      <c r="F2419" t="s">
        <v>15538</v>
      </c>
    </row>
    <row r="2420" spans="1:6" x14ac:dyDescent="0.25">
      <c r="A2420" t="s">
        <v>56</v>
      </c>
      <c r="B2420" t="s">
        <v>1926</v>
      </c>
      <c r="C2420" t="s">
        <v>3957</v>
      </c>
      <c r="D2420" t="s">
        <v>7955</v>
      </c>
      <c r="E2420" t="s">
        <v>12951</v>
      </c>
      <c r="F2420" t="s">
        <v>15535</v>
      </c>
    </row>
    <row r="2421" spans="1:6" x14ac:dyDescent="0.25">
      <c r="A2421" t="s">
        <v>1464</v>
      </c>
      <c r="B2421" t="s">
        <v>1929</v>
      </c>
      <c r="C2421" t="s">
        <v>3438</v>
      </c>
      <c r="D2421" t="s">
        <v>7956</v>
      </c>
      <c r="E2421" t="s">
        <v>12952</v>
      </c>
      <c r="F2421" t="s">
        <v>15532</v>
      </c>
    </row>
    <row r="2422" spans="1:6" x14ac:dyDescent="0.25">
      <c r="A2422" t="s">
        <v>311</v>
      </c>
      <c r="B2422" t="s">
        <v>1923</v>
      </c>
      <c r="C2422" t="s">
        <v>3958</v>
      </c>
      <c r="D2422" t="s">
        <v>7957</v>
      </c>
      <c r="E2422" t="s">
        <v>12953</v>
      </c>
      <c r="F2422" t="s">
        <v>15532</v>
      </c>
    </row>
    <row r="2423" spans="1:6" x14ac:dyDescent="0.25">
      <c r="A2423" t="s">
        <v>1420</v>
      </c>
      <c r="B2423" t="s">
        <v>1923</v>
      </c>
      <c r="C2423" t="s">
        <v>3959</v>
      </c>
      <c r="D2423" t="s">
        <v>7958</v>
      </c>
      <c r="E2423" t="s">
        <v>12954</v>
      </c>
      <c r="F2423" t="s">
        <v>15532</v>
      </c>
    </row>
    <row r="2424" spans="1:6" x14ac:dyDescent="0.25">
      <c r="A2424" t="s">
        <v>1351</v>
      </c>
      <c r="B2424" t="s">
        <v>1923</v>
      </c>
      <c r="C2424" t="s">
        <v>3960</v>
      </c>
      <c r="D2424" t="s">
        <v>7959</v>
      </c>
      <c r="E2424" t="s">
        <v>12955</v>
      </c>
      <c r="F2424" t="s">
        <v>15532</v>
      </c>
    </row>
    <row r="2425" spans="1:6" x14ac:dyDescent="0.25">
      <c r="A2425" t="s">
        <v>343</v>
      </c>
      <c r="B2425" t="s">
        <v>1925</v>
      </c>
      <c r="C2425" t="s">
        <v>3961</v>
      </c>
      <c r="D2425" t="s">
        <v>7960</v>
      </c>
      <c r="E2425" t="s">
        <v>12956</v>
      </c>
      <c r="F2425" t="s">
        <v>15534</v>
      </c>
    </row>
    <row r="2426" spans="1:6" x14ac:dyDescent="0.25">
      <c r="A2426" t="s">
        <v>187</v>
      </c>
      <c r="B2426" t="s">
        <v>1927</v>
      </c>
      <c r="C2426" t="s">
        <v>3962</v>
      </c>
      <c r="D2426" t="s">
        <v>7961</v>
      </c>
      <c r="E2426" t="s">
        <v>12957</v>
      </c>
      <c r="F2426" t="s">
        <v>15536</v>
      </c>
    </row>
    <row r="2427" spans="1:6" x14ac:dyDescent="0.25">
      <c r="A2427" t="s">
        <v>1332</v>
      </c>
      <c r="B2427" t="s">
        <v>1929</v>
      </c>
      <c r="C2427" t="s">
        <v>3744</v>
      </c>
      <c r="D2427" t="s">
        <v>7962</v>
      </c>
      <c r="E2427" t="s">
        <v>12958</v>
      </c>
      <c r="F2427" t="s">
        <v>15532</v>
      </c>
    </row>
    <row r="2428" spans="1:6" x14ac:dyDescent="0.25">
      <c r="A2428" t="s">
        <v>1465</v>
      </c>
      <c r="B2428" t="s">
        <v>1928</v>
      </c>
      <c r="C2428" t="s">
        <v>2755</v>
      </c>
      <c r="D2428" t="s">
        <v>7963</v>
      </c>
      <c r="E2428" t="s">
        <v>12959</v>
      </c>
      <c r="F2428" t="s">
        <v>15537</v>
      </c>
    </row>
    <row r="2429" spans="1:6" x14ac:dyDescent="0.25">
      <c r="A2429" t="s">
        <v>248</v>
      </c>
      <c r="B2429" t="s">
        <v>1923</v>
      </c>
      <c r="C2429" t="s">
        <v>3963</v>
      </c>
      <c r="D2429" t="s">
        <v>7964</v>
      </c>
      <c r="E2429" t="s">
        <v>12960</v>
      </c>
      <c r="F2429" t="s">
        <v>15532</v>
      </c>
    </row>
    <row r="2430" spans="1:6" x14ac:dyDescent="0.25">
      <c r="A2430" t="s">
        <v>1466</v>
      </c>
      <c r="B2430" t="s">
        <v>1923</v>
      </c>
      <c r="C2430" t="s">
        <v>3964</v>
      </c>
      <c r="D2430" t="s">
        <v>7965</v>
      </c>
      <c r="E2430" t="s">
        <v>12961</v>
      </c>
      <c r="F2430" t="s">
        <v>15532</v>
      </c>
    </row>
    <row r="2431" spans="1:6" x14ac:dyDescent="0.25">
      <c r="A2431" t="s">
        <v>1409</v>
      </c>
      <c r="B2431" t="s">
        <v>1927</v>
      </c>
      <c r="C2431" t="s">
        <v>3965</v>
      </c>
      <c r="D2431" t="s">
        <v>7966</v>
      </c>
      <c r="E2431" t="s">
        <v>12962</v>
      </c>
      <c r="F2431" t="s">
        <v>15536</v>
      </c>
    </row>
    <row r="2432" spans="1:6" x14ac:dyDescent="0.25">
      <c r="A2432" t="s">
        <v>1467</v>
      </c>
      <c r="B2432" t="s">
        <v>1923</v>
      </c>
      <c r="C2432" t="s">
        <v>2892</v>
      </c>
      <c r="D2432" t="s">
        <v>7967</v>
      </c>
      <c r="E2432" t="s">
        <v>12963</v>
      </c>
      <c r="F2432" t="s">
        <v>15532</v>
      </c>
    </row>
    <row r="2433" spans="1:6" x14ac:dyDescent="0.25">
      <c r="A2433" t="s">
        <v>298</v>
      </c>
      <c r="B2433" t="s">
        <v>1925</v>
      </c>
      <c r="C2433" t="s">
        <v>3966</v>
      </c>
      <c r="D2433" t="s">
        <v>7968</v>
      </c>
      <c r="E2433" t="s">
        <v>12964</v>
      </c>
      <c r="F2433" t="s">
        <v>15534</v>
      </c>
    </row>
    <row r="2434" spans="1:6" x14ac:dyDescent="0.25">
      <c r="A2434" t="s">
        <v>200</v>
      </c>
      <c r="B2434" t="s">
        <v>1923</v>
      </c>
      <c r="C2434" t="s">
        <v>3967</v>
      </c>
      <c r="D2434" t="s">
        <v>7969</v>
      </c>
      <c r="E2434" t="s">
        <v>12965</v>
      </c>
      <c r="F2434" t="s">
        <v>15532</v>
      </c>
    </row>
    <row r="2435" spans="1:6" x14ac:dyDescent="0.25">
      <c r="A2435" t="s">
        <v>1468</v>
      </c>
      <c r="B2435" t="s">
        <v>1924</v>
      </c>
      <c r="C2435" t="s">
        <v>2107</v>
      </c>
      <c r="D2435" t="s">
        <v>7970</v>
      </c>
      <c r="E2435" t="s">
        <v>12966</v>
      </c>
      <c r="F2435" t="s">
        <v>15533</v>
      </c>
    </row>
    <row r="2436" spans="1:6" x14ac:dyDescent="0.25">
      <c r="A2436" t="s">
        <v>23</v>
      </c>
      <c r="B2436" t="s">
        <v>1928</v>
      </c>
      <c r="C2436" t="s">
        <v>3968</v>
      </c>
      <c r="D2436" t="s">
        <v>7971</v>
      </c>
      <c r="E2436" t="s">
        <v>12967</v>
      </c>
      <c r="F2436" t="s">
        <v>15537</v>
      </c>
    </row>
    <row r="2437" spans="1:6" x14ac:dyDescent="0.25">
      <c r="A2437" t="s">
        <v>1469</v>
      </c>
      <c r="B2437" t="s">
        <v>1929</v>
      </c>
      <c r="C2437" t="s">
        <v>3969</v>
      </c>
      <c r="D2437" t="s">
        <v>7972</v>
      </c>
      <c r="E2437" t="s">
        <v>12968</v>
      </c>
      <c r="F2437" t="s">
        <v>15532</v>
      </c>
    </row>
    <row r="2438" spans="1:6" x14ac:dyDescent="0.25">
      <c r="A2438" t="s">
        <v>1470</v>
      </c>
      <c r="B2438" t="s">
        <v>1925</v>
      </c>
      <c r="C2438" t="s">
        <v>3970</v>
      </c>
      <c r="D2438" t="s">
        <v>7973</v>
      </c>
      <c r="E2438" t="s">
        <v>12969</v>
      </c>
      <c r="F2438" t="s">
        <v>15534</v>
      </c>
    </row>
    <row r="2439" spans="1:6" x14ac:dyDescent="0.25">
      <c r="A2439" t="s">
        <v>1471</v>
      </c>
      <c r="B2439" t="s">
        <v>1924</v>
      </c>
      <c r="C2439" t="s">
        <v>3881</v>
      </c>
      <c r="D2439" t="s">
        <v>7974</v>
      </c>
      <c r="E2439" t="s">
        <v>12970</v>
      </c>
      <c r="F2439" t="s">
        <v>15533</v>
      </c>
    </row>
    <row r="2440" spans="1:6" x14ac:dyDescent="0.25">
      <c r="A2440" t="s">
        <v>46</v>
      </c>
      <c r="B2440" t="s">
        <v>1926</v>
      </c>
      <c r="C2440" t="s">
        <v>3971</v>
      </c>
      <c r="D2440" t="s">
        <v>7975</v>
      </c>
      <c r="E2440" t="s">
        <v>12971</v>
      </c>
      <c r="F2440" t="s">
        <v>15535</v>
      </c>
    </row>
    <row r="2441" spans="1:6" x14ac:dyDescent="0.25">
      <c r="A2441" t="s">
        <v>564</v>
      </c>
      <c r="B2441" t="s">
        <v>1928</v>
      </c>
      <c r="C2441" t="s">
        <v>2101</v>
      </c>
      <c r="D2441" t="s">
        <v>7976</v>
      </c>
      <c r="E2441" t="s">
        <v>12972</v>
      </c>
      <c r="F2441" t="s">
        <v>15537</v>
      </c>
    </row>
    <row r="2442" spans="1:6" x14ac:dyDescent="0.25">
      <c r="A2442" t="s">
        <v>1472</v>
      </c>
      <c r="B2442" t="s">
        <v>1927</v>
      </c>
      <c r="C2442" t="s">
        <v>3972</v>
      </c>
      <c r="D2442" t="s">
        <v>7977</v>
      </c>
      <c r="E2442" t="s">
        <v>12973</v>
      </c>
      <c r="F2442" t="s">
        <v>15536</v>
      </c>
    </row>
    <row r="2443" spans="1:6" x14ac:dyDescent="0.25">
      <c r="A2443" t="s">
        <v>337</v>
      </c>
      <c r="B2443" t="s">
        <v>1928</v>
      </c>
      <c r="C2443" t="s">
        <v>3973</v>
      </c>
      <c r="D2443" t="s">
        <v>7978</v>
      </c>
      <c r="E2443" t="s">
        <v>12974</v>
      </c>
      <c r="F2443" t="s">
        <v>15537</v>
      </c>
    </row>
    <row r="2444" spans="1:6" x14ac:dyDescent="0.25">
      <c r="A2444" t="s">
        <v>1122</v>
      </c>
      <c r="B2444" t="s">
        <v>1929</v>
      </c>
      <c r="C2444" t="s">
        <v>3558</v>
      </c>
      <c r="D2444" t="s">
        <v>7979</v>
      </c>
      <c r="E2444" t="s">
        <v>12975</v>
      </c>
      <c r="F2444" t="s">
        <v>15532</v>
      </c>
    </row>
    <row r="2445" spans="1:6" x14ac:dyDescent="0.25">
      <c r="A2445" t="s">
        <v>1473</v>
      </c>
      <c r="B2445" t="s">
        <v>1928</v>
      </c>
      <c r="C2445" t="s">
        <v>3974</v>
      </c>
      <c r="D2445" t="s">
        <v>7980</v>
      </c>
      <c r="E2445" t="s">
        <v>12976</v>
      </c>
      <c r="F2445" t="s">
        <v>15537</v>
      </c>
    </row>
    <row r="2446" spans="1:6" x14ac:dyDescent="0.25">
      <c r="A2446" t="s">
        <v>862</v>
      </c>
      <c r="B2446" t="s">
        <v>1928</v>
      </c>
      <c r="C2446" t="s">
        <v>2066</v>
      </c>
      <c r="D2446" t="s">
        <v>7981</v>
      </c>
      <c r="E2446" t="s">
        <v>12977</v>
      </c>
      <c r="F2446" t="s">
        <v>15537</v>
      </c>
    </row>
    <row r="2447" spans="1:6" x14ac:dyDescent="0.25">
      <c r="A2447" t="s">
        <v>714</v>
      </c>
      <c r="B2447" t="s">
        <v>1928</v>
      </c>
      <c r="C2447" t="s">
        <v>3191</v>
      </c>
      <c r="D2447" t="s">
        <v>7982</v>
      </c>
      <c r="E2447" t="s">
        <v>12978</v>
      </c>
      <c r="F2447" t="s">
        <v>15537</v>
      </c>
    </row>
    <row r="2448" spans="1:6" x14ac:dyDescent="0.25">
      <c r="A2448" t="s">
        <v>1132</v>
      </c>
      <c r="B2448" t="s">
        <v>1929</v>
      </c>
      <c r="C2448" t="s">
        <v>3975</v>
      </c>
      <c r="D2448" t="s">
        <v>7983</v>
      </c>
      <c r="E2448" t="s">
        <v>12979</v>
      </c>
      <c r="F2448" t="s">
        <v>15532</v>
      </c>
    </row>
    <row r="2449" spans="1:6" x14ac:dyDescent="0.25">
      <c r="A2449" t="s">
        <v>1474</v>
      </c>
      <c r="B2449" t="s">
        <v>1929</v>
      </c>
      <c r="C2449" t="s">
        <v>3976</v>
      </c>
      <c r="D2449" t="s">
        <v>7984</v>
      </c>
      <c r="E2449" t="s">
        <v>12980</v>
      </c>
      <c r="F2449" t="s">
        <v>15532</v>
      </c>
    </row>
    <row r="2450" spans="1:6" x14ac:dyDescent="0.25">
      <c r="A2450" t="s">
        <v>1042</v>
      </c>
      <c r="B2450" t="s">
        <v>1926</v>
      </c>
      <c r="C2450" t="s">
        <v>3977</v>
      </c>
      <c r="D2450" t="s">
        <v>7985</v>
      </c>
      <c r="E2450" t="s">
        <v>12981</v>
      </c>
      <c r="F2450" t="s">
        <v>15535</v>
      </c>
    </row>
    <row r="2451" spans="1:6" x14ac:dyDescent="0.25">
      <c r="A2451" t="s">
        <v>572</v>
      </c>
      <c r="B2451" t="s">
        <v>1929</v>
      </c>
      <c r="C2451" t="s">
        <v>3978</v>
      </c>
      <c r="D2451" t="s">
        <v>7986</v>
      </c>
      <c r="E2451" t="s">
        <v>12982</v>
      </c>
      <c r="F2451" t="s">
        <v>15532</v>
      </c>
    </row>
    <row r="2452" spans="1:6" x14ac:dyDescent="0.25">
      <c r="A2452" t="s">
        <v>803</v>
      </c>
      <c r="B2452" t="s">
        <v>1928</v>
      </c>
      <c r="C2452" t="s">
        <v>3180</v>
      </c>
      <c r="D2452" t="s">
        <v>7987</v>
      </c>
      <c r="E2452" t="s">
        <v>12983</v>
      </c>
      <c r="F2452" t="s">
        <v>15537</v>
      </c>
    </row>
    <row r="2453" spans="1:6" x14ac:dyDescent="0.25">
      <c r="A2453" t="s">
        <v>1475</v>
      </c>
      <c r="B2453" t="s">
        <v>1930</v>
      </c>
      <c r="C2453" t="s">
        <v>3979</v>
      </c>
      <c r="D2453" t="s">
        <v>7988</v>
      </c>
      <c r="E2453" t="s">
        <v>12984</v>
      </c>
      <c r="F2453" t="s">
        <v>15538</v>
      </c>
    </row>
    <row r="2454" spans="1:6" x14ac:dyDescent="0.25">
      <c r="A2454" t="s">
        <v>1262</v>
      </c>
      <c r="B2454" t="s">
        <v>1924</v>
      </c>
      <c r="C2454" t="s">
        <v>2638</v>
      </c>
      <c r="D2454" t="s">
        <v>7989</v>
      </c>
      <c r="E2454" t="s">
        <v>12985</v>
      </c>
      <c r="F2454" t="s">
        <v>15533</v>
      </c>
    </row>
    <row r="2455" spans="1:6" x14ac:dyDescent="0.25">
      <c r="A2455" t="s">
        <v>1476</v>
      </c>
      <c r="B2455" t="s">
        <v>1930</v>
      </c>
      <c r="C2455" t="s">
        <v>2016</v>
      </c>
      <c r="D2455" t="s">
        <v>7990</v>
      </c>
      <c r="E2455" t="s">
        <v>12986</v>
      </c>
      <c r="F2455" t="s">
        <v>15538</v>
      </c>
    </row>
    <row r="2456" spans="1:6" x14ac:dyDescent="0.25">
      <c r="A2456" t="s">
        <v>1477</v>
      </c>
      <c r="B2456" t="s">
        <v>1930</v>
      </c>
      <c r="C2456" t="s">
        <v>3536</v>
      </c>
      <c r="D2456" t="s">
        <v>7991</v>
      </c>
      <c r="E2456" t="s">
        <v>12987</v>
      </c>
      <c r="F2456" t="s">
        <v>15538</v>
      </c>
    </row>
    <row r="2457" spans="1:6" x14ac:dyDescent="0.25">
      <c r="A2457" t="s">
        <v>1478</v>
      </c>
      <c r="B2457" t="s">
        <v>1930</v>
      </c>
      <c r="C2457" t="s">
        <v>3980</v>
      </c>
      <c r="D2457" t="s">
        <v>7992</v>
      </c>
      <c r="E2457" t="s">
        <v>12988</v>
      </c>
      <c r="F2457" t="s">
        <v>15538</v>
      </c>
    </row>
    <row r="2458" spans="1:6" x14ac:dyDescent="0.25">
      <c r="A2458" t="s">
        <v>75</v>
      </c>
      <c r="B2458" t="s">
        <v>1928</v>
      </c>
      <c r="C2458" t="s">
        <v>3981</v>
      </c>
      <c r="D2458" t="s">
        <v>7993</v>
      </c>
      <c r="E2458" t="s">
        <v>12989</v>
      </c>
      <c r="F2458" t="s">
        <v>15537</v>
      </c>
    </row>
    <row r="2459" spans="1:6" x14ac:dyDescent="0.25">
      <c r="A2459" t="s">
        <v>229</v>
      </c>
      <c r="B2459" t="s">
        <v>1927</v>
      </c>
      <c r="C2459" t="s">
        <v>1950</v>
      </c>
      <c r="D2459" t="s">
        <v>7994</v>
      </c>
      <c r="E2459" t="s">
        <v>12990</v>
      </c>
      <c r="F2459" t="s">
        <v>15536</v>
      </c>
    </row>
    <row r="2460" spans="1:6" x14ac:dyDescent="0.25">
      <c r="A2460" t="s">
        <v>1479</v>
      </c>
      <c r="B2460" t="s">
        <v>1924</v>
      </c>
      <c r="C2460" t="s">
        <v>3982</v>
      </c>
      <c r="D2460" t="s">
        <v>7995</v>
      </c>
      <c r="E2460" t="s">
        <v>12991</v>
      </c>
      <c r="F2460" t="s">
        <v>15533</v>
      </c>
    </row>
    <row r="2461" spans="1:6" x14ac:dyDescent="0.25">
      <c r="A2461" t="s">
        <v>732</v>
      </c>
      <c r="B2461" t="s">
        <v>1930</v>
      </c>
      <c r="C2461" t="s">
        <v>3983</v>
      </c>
      <c r="D2461" t="s">
        <v>7996</v>
      </c>
      <c r="E2461" t="s">
        <v>12992</v>
      </c>
      <c r="F2461" t="s">
        <v>15538</v>
      </c>
    </row>
    <row r="2462" spans="1:6" x14ac:dyDescent="0.25">
      <c r="A2462" t="s">
        <v>1480</v>
      </c>
      <c r="B2462" t="s">
        <v>1929</v>
      </c>
      <c r="C2462" t="s">
        <v>3984</v>
      </c>
      <c r="D2462" t="s">
        <v>7997</v>
      </c>
      <c r="E2462" t="s">
        <v>12993</v>
      </c>
      <c r="F2462" t="s">
        <v>15532</v>
      </c>
    </row>
    <row r="2463" spans="1:6" x14ac:dyDescent="0.25">
      <c r="A2463" t="s">
        <v>1087</v>
      </c>
      <c r="B2463" t="s">
        <v>1929</v>
      </c>
      <c r="C2463" t="s">
        <v>3496</v>
      </c>
      <c r="D2463" t="s">
        <v>7998</v>
      </c>
      <c r="E2463" t="s">
        <v>12994</v>
      </c>
      <c r="F2463" t="s">
        <v>15532</v>
      </c>
    </row>
    <row r="2464" spans="1:6" x14ac:dyDescent="0.25">
      <c r="A2464" t="s">
        <v>542</v>
      </c>
      <c r="B2464" t="s">
        <v>1928</v>
      </c>
      <c r="C2464" t="s">
        <v>3554</v>
      </c>
      <c r="D2464" t="s">
        <v>7999</v>
      </c>
      <c r="E2464" t="s">
        <v>12995</v>
      </c>
      <c r="F2464" t="s">
        <v>15537</v>
      </c>
    </row>
    <row r="2465" spans="1:6" x14ac:dyDescent="0.25">
      <c r="A2465" t="s">
        <v>1476</v>
      </c>
      <c r="B2465" t="s">
        <v>1925</v>
      </c>
      <c r="C2465" t="s">
        <v>3756</v>
      </c>
      <c r="D2465" t="s">
        <v>8000</v>
      </c>
      <c r="E2465" t="s">
        <v>12996</v>
      </c>
      <c r="F2465" t="s">
        <v>15534</v>
      </c>
    </row>
    <row r="2466" spans="1:6" x14ac:dyDescent="0.25">
      <c r="A2466" t="s">
        <v>1481</v>
      </c>
      <c r="B2466" t="s">
        <v>1926</v>
      </c>
      <c r="C2466" t="s">
        <v>3985</v>
      </c>
      <c r="D2466" t="s">
        <v>8001</v>
      </c>
      <c r="E2466" t="s">
        <v>12997</v>
      </c>
      <c r="F2466" t="s">
        <v>15535</v>
      </c>
    </row>
    <row r="2467" spans="1:6" x14ac:dyDescent="0.25">
      <c r="A2467" t="s">
        <v>956</v>
      </c>
      <c r="B2467" t="s">
        <v>1929</v>
      </c>
      <c r="C2467" t="s">
        <v>3986</v>
      </c>
      <c r="D2467" t="s">
        <v>8002</v>
      </c>
      <c r="E2467" t="s">
        <v>12998</v>
      </c>
      <c r="F2467" t="s">
        <v>15532</v>
      </c>
    </row>
    <row r="2468" spans="1:6" x14ac:dyDescent="0.25">
      <c r="A2468" t="s">
        <v>1482</v>
      </c>
      <c r="B2468" t="s">
        <v>1925</v>
      </c>
      <c r="C2468" t="s">
        <v>3987</v>
      </c>
      <c r="D2468" t="s">
        <v>8003</v>
      </c>
      <c r="E2468" t="s">
        <v>12999</v>
      </c>
      <c r="F2468" t="s">
        <v>15534</v>
      </c>
    </row>
    <row r="2469" spans="1:6" x14ac:dyDescent="0.25">
      <c r="A2469" t="s">
        <v>1483</v>
      </c>
      <c r="B2469" t="s">
        <v>1924</v>
      </c>
      <c r="C2469" t="s">
        <v>3627</v>
      </c>
      <c r="D2469" t="s">
        <v>8004</v>
      </c>
      <c r="E2469" t="s">
        <v>13000</v>
      </c>
      <c r="F2469" t="s">
        <v>15533</v>
      </c>
    </row>
    <row r="2470" spans="1:6" x14ac:dyDescent="0.25">
      <c r="A2470" t="s">
        <v>1484</v>
      </c>
      <c r="B2470" t="s">
        <v>1930</v>
      </c>
      <c r="C2470" t="s">
        <v>3988</v>
      </c>
      <c r="D2470" t="s">
        <v>8005</v>
      </c>
      <c r="E2470" t="s">
        <v>13001</v>
      </c>
      <c r="F2470" t="s">
        <v>15538</v>
      </c>
    </row>
    <row r="2471" spans="1:6" x14ac:dyDescent="0.25">
      <c r="A2471" t="s">
        <v>971</v>
      </c>
      <c r="B2471" t="s">
        <v>1923</v>
      </c>
      <c r="C2471" t="s">
        <v>3896</v>
      </c>
      <c r="D2471" t="s">
        <v>8006</v>
      </c>
      <c r="E2471" t="s">
        <v>13002</v>
      </c>
      <c r="F2471" t="s">
        <v>15532</v>
      </c>
    </row>
    <row r="2472" spans="1:6" x14ac:dyDescent="0.25">
      <c r="A2472" t="s">
        <v>417</v>
      </c>
      <c r="B2472" t="s">
        <v>1923</v>
      </c>
      <c r="C2472" t="s">
        <v>3989</v>
      </c>
      <c r="D2472" t="s">
        <v>8007</v>
      </c>
      <c r="E2472" t="s">
        <v>13003</v>
      </c>
      <c r="F2472" t="s">
        <v>15532</v>
      </c>
    </row>
    <row r="2473" spans="1:6" x14ac:dyDescent="0.25">
      <c r="A2473" t="s">
        <v>1485</v>
      </c>
      <c r="B2473" t="s">
        <v>1929</v>
      </c>
      <c r="C2473" t="s">
        <v>3990</v>
      </c>
      <c r="D2473" t="s">
        <v>8008</v>
      </c>
      <c r="E2473" t="s">
        <v>13004</v>
      </c>
      <c r="F2473" t="s">
        <v>15532</v>
      </c>
    </row>
    <row r="2474" spans="1:6" x14ac:dyDescent="0.25">
      <c r="A2474" t="s">
        <v>1486</v>
      </c>
      <c r="B2474" t="s">
        <v>1923</v>
      </c>
      <c r="C2474" t="s">
        <v>3495</v>
      </c>
      <c r="D2474" t="s">
        <v>8009</v>
      </c>
      <c r="E2474" t="s">
        <v>13005</v>
      </c>
      <c r="F2474" t="s">
        <v>15532</v>
      </c>
    </row>
    <row r="2475" spans="1:6" x14ac:dyDescent="0.25">
      <c r="A2475" t="s">
        <v>1487</v>
      </c>
      <c r="B2475" t="s">
        <v>1925</v>
      </c>
      <c r="C2475" t="s">
        <v>3991</v>
      </c>
      <c r="D2475" t="s">
        <v>8010</v>
      </c>
      <c r="E2475" t="s">
        <v>13006</v>
      </c>
      <c r="F2475" t="s">
        <v>15534</v>
      </c>
    </row>
    <row r="2476" spans="1:6" x14ac:dyDescent="0.25">
      <c r="A2476" t="s">
        <v>1488</v>
      </c>
      <c r="B2476" t="s">
        <v>1930</v>
      </c>
      <c r="C2476" t="s">
        <v>3992</v>
      </c>
      <c r="D2476" t="s">
        <v>8011</v>
      </c>
      <c r="E2476" t="s">
        <v>13007</v>
      </c>
      <c r="F2476" t="s">
        <v>15538</v>
      </c>
    </row>
    <row r="2477" spans="1:6" x14ac:dyDescent="0.25">
      <c r="A2477" t="s">
        <v>100</v>
      </c>
      <c r="B2477" t="s">
        <v>1923</v>
      </c>
      <c r="C2477" t="s">
        <v>3993</v>
      </c>
      <c r="D2477" t="s">
        <v>8012</v>
      </c>
      <c r="E2477" t="s">
        <v>13008</v>
      </c>
      <c r="F2477" t="s">
        <v>15532</v>
      </c>
    </row>
    <row r="2478" spans="1:6" x14ac:dyDescent="0.25">
      <c r="A2478" t="s">
        <v>1489</v>
      </c>
      <c r="B2478" t="s">
        <v>1928</v>
      </c>
      <c r="C2478" t="s">
        <v>3994</v>
      </c>
      <c r="D2478" t="s">
        <v>8013</v>
      </c>
      <c r="E2478" t="s">
        <v>13009</v>
      </c>
      <c r="F2478" t="s">
        <v>15537</v>
      </c>
    </row>
    <row r="2479" spans="1:6" x14ac:dyDescent="0.25">
      <c r="A2479" t="s">
        <v>166</v>
      </c>
      <c r="B2479" t="s">
        <v>1926</v>
      </c>
      <c r="C2479" t="s">
        <v>3995</v>
      </c>
      <c r="D2479" t="s">
        <v>8014</v>
      </c>
      <c r="E2479" t="s">
        <v>13010</v>
      </c>
      <c r="F2479" t="s">
        <v>15535</v>
      </c>
    </row>
    <row r="2480" spans="1:6" x14ac:dyDescent="0.25">
      <c r="A2480" t="s">
        <v>1490</v>
      </c>
      <c r="B2480" t="s">
        <v>1929</v>
      </c>
      <c r="C2480" t="s">
        <v>3996</v>
      </c>
      <c r="D2480" t="s">
        <v>8015</v>
      </c>
      <c r="E2480" t="s">
        <v>13011</v>
      </c>
      <c r="F2480" t="s">
        <v>15532</v>
      </c>
    </row>
    <row r="2481" spans="1:6" x14ac:dyDescent="0.25">
      <c r="A2481" t="s">
        <v>1491</v>
      </c>
      <c r="B2481" t="s">
        <v>1926</v>
      </c>
      <c r="C2481" t="s">
        <v>3997</v>
      </c>
      <c r="D2481" t="s">
        <v>8016</v>
      </c>
      <c r="E2481" t="s">
        <v>13012</v>
      </c>
      <c r="F2481" t="s">
        <v>15535</v>
      </c>
    </row>
    <row r="2482" spans="1:6" x14ac:dyDescent="0.25">
      <c r="A2482" t="s">
        <v>894</v>
      </c>
      <c r="B2482" t="s">
        <v>1923</v>
      </c>
      <c r="C2482" t="s">
        <v>3998</v>
      </c>
      <c r="D2482" t="s">
        <v>8017</v>
      </c>
      <c r="E2482" t="s">
        <v>13013</v>
      </c>
      <c r="F2482" t="s">
        <v>15532</v>
      </c>
    </row>
    <row r="2483" spans="1:6" x14ac:dyDescent="0.25">
      <c r="A2483" t="s">
        <v>1404</v>
      </c>
      <c r="B2483" t="s">
        <v>1929</v>
      </c>
      <c r="C2483" t="s">
        <v>3999</v>
      </c>
      <c r="D2483" t="s">
        <v>8018</v>
      </c>
      <c r="E2483" t="s">
        <v>13014</v>
      </c>
      <c r="F2483" t="s">
        <v>15532</v>
      </c>
    </row>
    <row r="2484" spans="1:6" x14ac:dyDescent="0.25">
      <c r="A2484" t="s">
        <v>29</v>
      </c>
      <c r="B2484" t="s">
        <v>1924</v>
      </c>
      <c r="C2484" t="s">
        <v>4000</v>
      </c>
      <c r="D2484" t="s">
        <v>8019</v>
      </c>
      <c r="E2484" t="s">
        <v>13015</v>
      </c>
      <c r="F2484" t="s">
        <v>15533</v>
      </c>
    </row>
    <row r="2485" spans="1:6" x14ac:dyDescent="0.25">
      <c r="A2485" t="s">
        <v>925</v>
      </c>
      <c r="B2485" t="s">
        <v>1923</v>
      </c>
      <c r="C2485" t="s">
        <v>3078</v>
      </c>
      <c r="D2485" t="s">
        <v>8020</v>
      </c>
      <c r="E2485" t="s">
        <v>13016</v>
      </c>
      <c r="F2485" t="s">
        <v>15532</v>
      </c>
    </row>
    <row r="2486" spans="1:6" x14ac:dyDescent="0.25">
      <c r="A2486" t="s">
        <v>872</v>
      </c>
      <c r="B2486" t="s">
        <v>1927</v>
      </c>
      <c r="C2486" t="s">
        <v>4001</v>
      </c>
      <c r="D2486" t="s">
        <v>8021</v>
      </c>
      <c r="E2486" t="s">
        <v>13017</v>
      </c>
      <c r="F2486" t="s">
        <v>15536</v>
      </c>
    </row>
    <row r="2487" spans="1:6" x14ac:dyDescent="0.25">
      <c r="A2487" t="s">
        <v>1436</v>
      </c>
      <c r="B2487" t="s">
        <v>1927</v>
      </c>
      <c r="C2487" t="s">
        <v>4002</v>
      </c>
      <c r="D2487" t="s">
        <v>8022</v>
      </c>
      <c r="E2487" t="s">
        <v>13018</v>
      </c>
      <c r="F2487" t="s">
        <v>15536</v>
      </c>
    </row>
    <row r="2488" spans="1:6" x14ac:dyDescent="0.25">
      <c r="A2488" t="s">
        <v>1000</v>
      </c>
      <c r="B2488" t="s">
        <v>1926</v>
      </c>
      <c r="C2488" t="s">
        <v>4003</v>
      </c>
      <c r="D2488" t="s">
        <v>8023</v>
      </c>
      <c r="E2488" t="s">
        <v>13019</v>
      </c>
      <c r="F2488" t="s">
        <v>15535</v>
      </c>
    </row>
    <row r="2489" spans="1:6" x14ac:dyDescent="0.25">
      <c r="A2489" t="s">
        <v>1442</v>
      </c>
      <c r="B2489" t="s">
        <v>1930</v>
      </c>
      <c r="C2489" t="s">
        <v>4004</v>
      </c>
      <c r="D2489" t="s">
        <v>8024</v>
      </c>
      <c r="E2489" t="s">
        <v>13020</v>
      </c>
      <c r="F2489" t="s">
        <v>15538</v>
      </c>
    </row>
    <row r="2490" spans="1:6" x14ac:dyDescent="0.25">
      <c r="A2490" t="s">
        <v>1492</v>
      </c>
      <c r="B2490" t="s">
        <v>1930</v>
      </c>
      <c r="C2490" t="s">
        <v>4005</v>
      </c>
      <c r="D2490" t="s">
        <v>8025</v>
      </c>
      <c r="E2490" t="s">
        <v>13021</v>
      </c>
      <c r="F2490" t="s">
        <v>15538</v>
      </c>
    </row>
    <row r="2491" spans="1:6" x14ac:dyDescent="0.25">
      <c r="A2491" t="s">
        <v>1239</v>
      </c>
      <c r="B2491" t="s">
        <v>1925</v>
      </c>
      <c r="C2491" t="s">
        <v>4006</v>
      </c>
      <c r="D2491" t="s">
        <v>8026</v>
      </c>
      <c r="E2491" t="s">
        <v>13022</v>
      </c>
      <c r="F2491" t="s">
        <v>15534</v>
      </c>
    </row>
    <row r="2492" spans="1:6" x14ac:dyDescent="0.25">
      <c r="A2492" t="s">
        <v>1163</v>
      </c>
      <c r="B2492" t="s">
        <v>1925</v>
      </c>
      <c r="C2492" t="s">
        <v>4007</v>
      </c>
      <c r="D2492" t="s">
        <v>8027</v>
      </c>
      <c r="E2492" t="s">
        <v>13023</v>
      </c>
      <c r="F2492" t="s">
        <v>15534</v>
      </c>
    </row>
    <row r="2493" spans="1:6" x14ac:dyDescent="0.25">
      <c r="A2493" t="s">
        <v>1344</v>
      </c>
      <c r="B2493" t="s">
        <v>1928</v>
      </c>
      <c r="C2493" t="s">
        <v>4008</v>
      </c>
      <c r="D2493" t="s">
        <v>8028</v>
      </c>
      <c r="E2493" t="s">
        <v>13024</v>
      </c>
      <c r="F2493" t="s">
        <v>15537</v>
      </c>
    </row>
    <row r="2494" spans="1:6" x14ac:dyDescent="0.25">
      <c r="A2494" t="s">
        <v>1493</v>
      </c>
      <c r="B2494" t="s">
        <v>1927</v>
      </c>
      <c r="C2494" t="s">
        <v>4009</v>
      </c>
      <c r="D2494" t="s">
        <v>8029</v>
      </c>
      <c r="E2494" t="s">
        <v>13025</v>
      </c>
      <c r="F2494" t="s">
        <v>15536</v>
      </c>
    </row>
    <row r="2495" spans="1:6" x14ac:dyDescent="0.25">
      <c r="A2495" t="s">
        <v>509</v>
      </c>
      <c r="B2495" t="s">
        <v>1927</v>
      </c>
      <c r="C2495" t="s">
        <v>4010</v>
      </c>
      <c r="D2495" t="s">
        <v>8030</v>
      </c>
      <c r="E2495" t="s">
        <v>13026</v>
      </c>
      <c r="F2495" t="s">
        <v>15536</v>
      </c>
    </row>
    <row r="2496" spans="1:6" x14ac:dyDescent="0.25">
      <c r="A2496" t="s">
        <v>343</v>
      </c>
      <c r="B2496" t="s">
        <v>1930</v>
      </c>
      <c r="C2496" t="s">
        <v>2977</v>
      </c>
      <c r="D2496" t="s">
        <v>8031</v>
      </c>
      <c r="E2496" t="s">
        <v>13027</v>
      </c>
      <c r="F2496" t="s">
        <v>15538</v>
      </c>
    </row>
    <row r="2497" spans="1:6" x14ac:dyDescent="0.25">
      <c r="A2497" t="s">
        <v>876</v>
      </c>
      <c r="B2497" t="s">
        <v>1930</v>
      </c>
      <c r="C2497" t="s">
        <v>4011</v>
      </c>
      <c r="D2497" t="s">
        <v>8032</v>
      </c>
      <c r="E2497" t="s">
        <v>13028</v>
      </c>
      <c r="F2497" t="s">
        <v>15538</v>
      </c>
    </row>
    <row r="2498" spans="1:6" x14ac:dyDescent="0.25">
      <c r="A2498" t="s">
        <v>307</v>
      </c>
      <c r="B2498" t="s">
        <v>1925</v>
      </c>
      <c r="C2498" t="s">
        <v>2510</v>
      </c>
      <c r="D2498" t="s">
        <v>8033</v>
      </c>
      <c r="E2498" t="s">
        <v>13029</v>
      </c>
      <c r="F2498" t="s">
        <v>15534</v>
      </c>
    </row>
    <row r="2499" spans="1:6" x14ac:dyDescent="0.25">
      <c r="A2499" t="s">
        <v>1494</v>
      </c>
      <c r="B2499" t="s">
        <v>1925</v>
      </c>
      <c r="C2499" t="s">
        <v>2220</v>
      </c>
      <c r="D2499" t="s">
        <v>8034</v>
      </c>
      <c r="E2499" t="s">
        <v>13030</v>
      </c>
      <c r="F2499" t="s">
        <v>15534</v>
      </c>
    </row>
    <row r="2500" spans="1:6" x14ac:dyDescent="0.25">
      <c r="A2500" t="s">
        <v>378</v>
      </c>
      <c r="B2500" t="s">
        <v>1924</v>
      </c>
      <c r="C2500" t="s">
        <v>4012</v>
      </c>
      <c r="D2500" t="s">
        <v>8035</v>
      </c>
      <c r="E2500" t="s">
        <v>13031</v>
      </c>
      <c r="F2500" t="s">
        <v>15533</v>
      </c>
    </row>
    <row r="2501" spans="1:6" x14ac:dyDescent="0.25">
      <c r="A2501" t="s">
        <v>1495</v>
      </c>
      <c r="B2501" t="s">
        <v>1929</v>
      </c>
      <c r="C2501" t="s">
        <v>2059</v>
      </c>
      <c r="D2501" t="s">
        <v>8036</v>
      </c>
      <c r="E2501" t="s">
        <v>13032</v>
      </c>
      <c r="F2501" t="s">
        <v>15532</v>
      </c>
    </row>
    <row r="2502" spans="1:6" x14ac:dyDescent="0.25">
      <c r="A2502" t="s">
        <v>496</v>
      </c>
      <c r="B2502" t="s">
        <v>1927</v>
      </c>
      <c r="C2502" t="s">
        <v>4013</v>
      </c>
      <c r="D2502" t="s">
        <v>8037</v>
      </c>
      <c r="E2502" t="s">
        <v>13033</v>
      </c>
      <c r="F2502" t="s">
        <v>15536</v>
      </c>
    </row>
    <row r="2503" spans="1:6" x14ac:dyDescent="0.25">
      <c r="A2503" t="s">
        <v>978</v>
      </c>
      <c r="B2503" t="s">
        <v>1928</v>
      </c>
      <c r="C2503" t="s">
        <v>4014</v>
      </c>
      <c r="D2503" t="s">
        <v>8038</v>
      </c>
      <c r="E2503" t="s">
        <v>13034</v>
      </c>
      <c r="F2503" t="s">
        <v>15537</v>
      </c>
    </row>
    <row r="2504" spans="1:6" x14ac:dyDescent="0.25">
      <c r="A2504" t="s">
        <v>57</v>
      </c>
      <c r="B2504" t="s">
        <v>1928</v>
      </c>
      <c r="C2504" t="s">
        <v>4015</v>
      </c>
      <c r="D2504" t="s">
        <v>8039</v>
      </c>
      <c r="E2504" t="s">
        <v>13035</v>
      </c>
      <c r="F2504" t="s">
        <v>15537</v>
      </c>
    </row>
    <row r="2505" spans="1:6" x14ac:dyDescent="0.25">
      <c r="A2505" t="s">
        <v>168</v>
      </c>
      <c r="B2505" t="s">
        <v>1923</v>
      </c>
      <c r="C2505" t="s">
        <v>2074</v>
      </c>
      <c r="D2505" t="s">
        <v>8040</v>
      </c>
      <c r="E2505" t="s">
        <v>13036</v>
      </c>
      <c r="F2505" t="s">
        <v>15532</v>
      </c>
    </row>
    <row r="2506" spans="1:6" x14ac:dyDescent="0.25">
      <c r="A2506" t="s">
        <v>1276</v>
      </c>
      <c r="B2506" t="s">
        <v>1929</v>
      </c>
      <c r="C2506" t="s">
        <v>4016</v>
      </c>
      <c r="D2506" t="s">
        <v>8041</v>
      </c>
      <c r="E2506" t="s">
        <v>13037</v>
      </c>
      <c r="F2506" t="s">
        <v>15532</v>
      </c>
    </row>
    <row r="2507" spans="1:6" x14ac:dyDescent="0.25">
      <c r="A2507" t="s">
        <v>245</v>
      </c>
      <c r="B2507" t="s">
        <v>1929</v>
      </c>
      <c r="C2507" t="s">
        <v>4017</v>
      </c>
      <c r="D2507" t="s">
        <v>8042</v>
      </c>
      <c r="E2507" t="s">
        <v>13038</v>
      </c>
      <c r="F2507" t="s">
        <v>15532</v>
      </c>
    </row>
    <row r="2508" spans="1:6" x14ac:dyDescent="0.25">
      <c r="A2508" t="s">
        <v>1496</v>
      </c>
      <c r="B2508" t="s">
        <v>1924</v>
      </c>
      <c r="C2508" t="s">
        <v>2239</v>
      </c>
      <c r="D2508" t="s">
        <v>8043</v>
      </c>
      <c r="E2508" t="s">
        <v>13039</v>
      </c>
      <c r="F2508" t="s">
        <v>15533</v>
      </c>
    </row>
    <row r="2509" spans="1:6" x14ac:dyDescent="0.25">
      <c r="A2509" t="s">
        <v>1497</v>
      </c>
      <c r="B2509" t="s">
        <v>1930</v>
      </c>
      <c r="C2509" t="s">
        <v>4018</v>
      </c>
      <c r="D2509" t="s">
        <v>8044</v>
      </c>
      <c r="E2509" t="s">
        <v>13040</v>
      </c>
      <c r="F2509" t="s">
        <v>15538</v>
      </c>
    </row>
    <row r="2510" spans="1:6" x14ac:dyDescent="0.25">
      <c r="A2510" t="s">
        <v>1498</v>
      </c>
      <c r="B2510" t="s">
        <v>1923</v>
      </c>
      <c r="C2510" t="s">
        <v>4019</v>
      </c>
      <c r="D2510" t="s">
        <v>8045</v>
      </c>
      <c r="E2510" t="s">
        <v>13041</v>
      </c>
      <c r="F2510" t="s">
        <v>15532</v>
      </c>
    </row>
    <row r="2511" spans="1:6" x14ac:dyDescent="0.25">
      <c r="A2511" t="s">
        <v>480</v>
      </c>
      <c r="B2511" t="s">
        <v>1929</v>
      </c>
      <c r="C2511" t="s">
        <v>4020</v>
      </c>
      <c r="D2511" t="s">
        <v>8046</v>
      </c>
      <c r="E2511" t="s">
        <v>13042</v>
      </c>
      <c r="F2511" t="s">
        <v>15532</v>
      </c>
    </row>
    <row r="2512" spans="1:6" x14ac:dyDescent="0.25">
      <c r="A2512" t="s">
        <v>735</v>
      </c>
      <c r="B2512" t="s">
        <v>1930</v>
      </c>
      <c r="C2512" t="s">
        <v>2076</v>
      </c>
      <c r="D2512" t="s">
        <v>8047</v>
      </c>
      <c r="E2512" t="s">
        <v>13043</v>
      </c>
      <c r="F2512" t="s">
        <v>15538</v>
      </c>
    </row>
    <row r="2513" spans="1:6" x14ac:dyDescent="0.25">
      <c r="A2513" t="s">
        <v>1499</v>
      </c>
      <c r="B2513" t="s">
        <v>1928</v>
      </c>
      <c r="C2513" t="s">
        <v>4021</v>
      </c>
      <c r="D2513" t="s">
        <v>8048</v>
      </c>
      <c r="E2513" t="s">
        <v>13044</v>
      </c>
      <c r="F2513" t="s">
        <v>15537</v>
      </c>
    </row>
    <row r="2514" spans="1:6" x14ac:dyDescent="0.25">
      <c r="A2514" t="s">
        <v>1034</v>
      </c>
      <c r="B2514" t="s">
        <v>1929</v>
      </c>
      <c r="C2514" t="s">
        <v>2177</v>
      </c>
      <c r="D2514" t="s">
        <v>8049</v>
      </c>
      <c r="E2514" t="s">
        <v>13045</v>
      </c>
      <c r="F2514" t="s">
        <v>15532</v>
      </c>
    </row>
    <row r="2515" spans="1:6" x14ac:dyDescent="0.25">
      <c r="A2515" t="s">
        <v>1051</v>
      </c>
      <c r="B2515" t="s">
        <v>1924</v>
      </c>
      <c r="C2515" t="s">
        <v>4022</v>
      </c>
      <c r="D2515" t="s">
        <v>8050</v>
      </c>
      <c r="E2515" t="s">
        <v>13046</v>
      </c>
      <c r="F2515" t="s">
        <v>15533</v>
      </c>
    </row>
    <row r="2516" spans="1:6" x14ac:dyDescent="0.25">
      <c r="A2516" t="s">
        <v>1500</v>
      </c>
      <c r="B2516" t="s">
        <v>1928</v>
      </c>
      <c r="C2516" t="s">
        <v>4023</v>
      </c>
      <c r="D2516" t="s">
        <v>8051</v>
      </c>
      <c r="E2516" t="s">
        <v>13047</v>
      </c>
      <c r="F2516" t="s">
        <v>15537</v>
      </c>
    </row>
    <row r="2517" spans="1:6" x14ac:dyDescent="0.25">
      <c r="A2517" t="s">
        <v>1501</v>
      </c>
      <c r="B2517" t="s">
        <v>1926</v>
      </c>
      <c r="C2517" t="s">
        <v>4024</v>
      </c>
      <c r="D2517" t="s">
        <v>8052</v>
      </c>
      <c r="E2517" t="s">
        <v>13048</v>
      </c>
      <c r="F2517" t="s">
        <v>15535</v>
      </c>
    </row>
    <row r="2518" spans="1:6" x14ac:dyDescent="0.25">
      <c r="A2518" t="s">
        <v>1502</v>
      </c>
      <c r="B2518" t="s">
        <v>1927</v>
      </c>
      <c r="C2518" t="s">
        <v>4025</v>
      </c>
      <c r="D2518" t="s">
        <v>8053</v>
      </c>
      <c r="E2518" t="s">
        <v>13049</v>
      </c>
      <c r="F2518" t="s">
        <v>15536</v>
      </c>
    </row>
    <row r="2519" spans="1:6" x14ac:dyDescent="0.25">
      <c r="A2519" t="s">
        <v>1503</v>
      </c>
      <c r="B2519" t="s">
        <v>1930</v>
      </c>
      <c r="C2519" t="s">
        <v>4026</v>
      </c>
      <c r="D2519" t="s">
        <v>8054</v>
      </c>
      <c r="E2519" t="s">
        <v>13050</v>
      </c>
      <c r="F2519" t="s">
        <v>15538</v>
      </c>
    </row>
    <row r="2520" spans="1:6" x14ac:dyDescent="0.25">
      <c r="A2520" t="s">
        <v>1494</v>
      </c>
      <c r="B2520" t="s">
        <v>1926</v>
      </c>
      <c r="C2520" t="s">
        <v>2956</v>
      </c>
      <c r="D2520" t="s">
        <v>8055</v>
      </c>
      <c r="E2520" t="s">
        <v>13051</v>
      </c>
      <c r="F2520" t="s">
        <v>15535</v>
      </c>
    </row>
    <row r="2521" spans="1:6" x14ac:dyDescent="0.25">
      <c r="A2521" t="s">
        <v>681</v>
      </c>
      <c r="B2521" t="s">
        <v>1928</v>
      </c>
      <c r="C2521" t="s">
        <v>4027</v>
      </c>
      <c r="D2521" t="s">
        <v>8056</v>
      </c>
      <c r="E2521" t="s">
        <v>13052</v>
      </c>
      <c r="F2521" t="s">
        <v>15537</v>
      </c>
    </row>
    <row r="2522" spans="1:6" x14ac:dyDescent="0.25">
      <c r="A2522" t="s">
        <v>1058</v>
      </c>
      <c r="B2522" t="s">
        <v>1923</v>
      </c>
      <c r="C2522" t="s">
        <v>4028</v>
      </c>
      <c r="D2522" t="s">
        <v>8057</v>
      </c>
      <c r="E2522" t="s">
        <v>13053</v>
      </c>
      <c r="F2522" t="s">
        <v>15532</v>
      </c>
    </row>
    <row r="2523" spans="1:6" x14ac:dyDescent="0.25">
      <c r="A2523" t="s">
        <v>1504</v>
      </c>
      <c r="B2523" t="s">
        <v>1925</v>
      </c>
      <c r="C2523" t="s">
        <v>4029</v>
      </c>
      <c r="D2523" t="s">
        <v>8058</v>
      </c>
      <c r="E2523" t="s">
        <v>13054</v>
      </c>
      <c r="F2523" t="s">
        <v>15534</v>
      </c>
    </row>
    <row r="2524" spans="1:6" x14ac:dyDescent="0.25">
      <c r="A2524" t="s">
        <v>92</v>
      </c>
      <c r="B2524" t="s">
        <v>1927</v>
      </c>
      <c r="C2524" t="s">
        <v>3040</v>
      </c>
      <c r="D2524" t="s">
        <v>8059</v>
      </c>
      <c r="E2524" t="s">
        <v>13055</v>
      </c>
      <c r="F2524" t="s">
        <v>15536</v>
      </c>
    </row>
    <row r="2525" spans="1:6" x14ac:dyDescent="0.25">
      <c r="A2525" t="s">
        <v>378</v>
      </c>
      <c r="B2525" t="s">
        <v>1927</v>
      </c>
      <c r="C2525" t="s">
        <v>3414</v>
      </c>
      <c r="D2525" t="s">
        <v>8060</v>
      </c>
      <c r="E2525" t="s">
        <v>13056</v>
      </c>
      <c r="F2525" t="s">
        <v>15536</v>
      </c>
    </row>
    <row r="2526" spans="1:6" x14ac:dyDescent="0.25">
      <c r="A2526" t="s">
        <v>581</v>
      </c>
      <c r="B2526" t="s">
        <v>1924</v>
      </c>
      <c r="C2526" t="s">
        <v>4030</v>
      </c>
      <c r="D2526" t="s">
        <v>8061</v>
      </c>
      <c r="E2526" t="s">
        <v>13057</v>
      </c>
      <c r="F2526" t="s">
        <v>15533</v>
      </c>
    </row>
    <row r="2527" spans="1:6" x14ac:dyDescent="0.25">
      <c r="A2527" t="s">
        <v>1505</v>
      </c>
      <c r="B2527" t="s">
        <v>1929</v>
      </c>
      <c r="C2527" t="s">
        <v>4031</v>
      </c>
      <c r="D2527" t="s">
        <v>8062</v>
      </c>
      <c r="E2527" t="s">
        <v>13058</v>
      </c>
      <c r="F2527" t="s">
        <v>15532</v>
      </c>
    </row>
    <row r="2528" spans="1:6" x14ac:dyDescent="0.25">
      <c r="A2528" t="s">
        <v>1506</v>
      </c>
      <c r="B2528" t="s">
        <v>1927</v>
      </c>
      <c r="C2528" t="s">
        <v>4032</v>
      </c>
      <c r="D2528" t="s">
        <v>8063</v>
      </c>
      <c r="E2528" t="s">
        <v>13059</v>
      </c>
      <c r="F2528" t="s">
        <v>15536</v>
      </c>
    </row>
    <row r="2529" spans="1:6" x14ac:dyDescent="0.25">
      <c r="A2529" t="s">
        <v>68</v>
      </c>
      <c r="B2529" t="s">
        <v>1926</v>
      </c>
      <c r="C2529" t="s">
        <v>4033</v>
      </c>
      <c r="D2529" t="s">
        <v>8064</v>
      </c>
      <c r="E2529" t="s">
        <v>13060</v>
      </c>
      <c r="F2529" t="s">
        <v>15535</v>
      </c>
    </row>
    <row r="2530" spans="1:6" x14ac:dyDescent="0.25">
      <c r="A2530" t="s">
        <v>217</v>
      </c>
      <c r="B2530" t="s">
        <v>1928</v>
      </c>
      <c r="C2530" t="s">
        <v>4034</v>
      </c>
      <c r="D2530" t="s">
        <v>8065</v>
      </c>
      <c r="E2530" t="s">
        <v>13061</v>
      </c>
      <c r="F2530" t="s">
        <v>15537</v>
      </c>
    </row>
    <row r="2531" spans="1:6" x14ac:dyDescent="0.25">
      <c r="A2531" t="s">
        <v>1173</v>
      </c>
      <c r="B2531" t="s">
        <v>1924</v>
      </c>
      <c r="C2531" t="s">
        <v>4035</v>
      </c>
      <c r="D2531" t="s">
        <v>8066</v>
      </c>
      <c r="E2531" t="s">
        <v>13062</v>
      </c>
      <c r="F2531" t="s">
        <v>15533</v>
      </c>
    </row>
    <row r="2532" spans="1:6" x14ac:dyDescent="0.25">
      <c r="A2532" t="s">
        <v>736</v>
      </c>
      <c r="B2532" t="s">
        <v>1928</v>
      </c>
      <c r="C2532" t="s">
        <v>4036</v>
      </c>
      <c r="D2532" t="s">
        <v>8067</v>
      </c>
      <c r="E2532" t="s">
        <v>13063</v>
      </c>
      <c r="F2532" t="s">
        <v>15537</v>
      </c>
    </row>
    <row r="2533" spans="1:6" x14ac:dyDescent="0.25">
      <c r="A2533" t="s">
        <v>1236</v>
      </c>
      <c r="B2533" t="s">
        <v>1926</v>
      </c>
      <c r="C2533" t="s">
        <v>3389</v>
      </c>
      <c r="D2533" t="s">
        <v>8068</v>
      </c>
      <c r="E2533" t="s">
        <v>13064</v>
      </c>
      <c r="F2533" t="s">
        <v>15535</v>
      </c>
    </row>
    <row r="2534" spans="1:6" x14ac:dyDescent="0.25">
      <c r="A2534" t="s">
        <v>431</v>
      </c>
      <c r="B2534" t="s">
        <v>1927</v>
      </c>
      <c r="C2534" t="s">
        <v>4037</v>
      </c>
      <c r="D2534" t="s">
        <v>8069</v>
      </c>
      <c r="E2534" t="s">
        <v>13065</v>
      </c>
      <c r="F2534" t="s">
        <v>15536</v>
      </c>
    </row>
    <row r="2535" spans="1:6" x14ac:dyDescent="0.25">
      <c r="A2535" t="s">
        <v>179</v>
      </c>
      <c r="B2535" t="s">
        <v>1928</v>
      </c>
      <c r="C2535" t="s">
        <v>4038</v>
      </c>
      <c r="D2535" t="s">
        <v>8070</v>
      </c>
      <c r="E2535" t="s">
        <v>13066</v>
      </c>
      <c r="F2535" t="s">
        <v>15537</v>
      </c>
    </row>
    <row r="2536" spans="1:6" x14ac:dyDescent="0.25">
      <c r="A2536" t="s">
        <v>1258</v>
      </c>
      <c r="B2536" t="s">
        <v>1928</v>
      </c>
      <c r="C2536" t="s">
        <v>4039</v>
      </c>
      <c r="D2536" t="s">
        <v>8071</v>
      </c>
      <c r="E2536" t="s">
        <v>13067</v>
      </c>
      <c r="F2536" t="s">
        <v>15537</v>
      </c>
    </row>
    <row r="2537" spans="1:6" x14ac:dyDescent="0.25">
      <c r="A2537" t="s">
        <v>472</v>
      </c>
      <c r="B2537" t="s">
        <v>1929</v>
      </c>
      <c r="C2537" t="s">
        <v>4040</v>
      </c>
      <c r="D2537" t="s">
        <v>8072</v>
      </c>
      <c r="E2537" t="s">
        <v>13068</v>
      </c>
      <c r="F2537" t="s">
        <v>15532</v>
      </c>
    </row>
    <row r="2538" spans="1:6" x14ac:dyDescent="0.25">
      <c r="A2538" t="s">
        <v>136</v>
      </c>
      <c r="B2538" t="s">
        <v>1929</v>
      </c>
      <c r="C2538" t="s">
        <v>2201</v>
      </c>
      <c r="D2538" t="s">
        <v>8073</v>
      </c>
      <c r="E2538" t="s">
        <v>13069</v>
      </c>
      <c r="F2538" t="s">
        <v>15532</v>
      </c>
    </row>
    <row r="2539" spans="1:6" x14ac:dyDescent="0.25">
      <c r="A2539" t="s">
        <v>1507</v>
      </c>
      <c r="B2539" t="s">
        <v>1930</v>
      </c>
      <c r="C2539" t="s">
        <v>4041</v>
      </c>
      <c r="D2539" t="s">
        <v>8074</v>
      </c>
      <c r="E2539" t="s">
        <v>13070</v>
      </c>
      <c r="F2539" t="s">
        <v>15538</v>
      </c>
    </row>
    <row r="2540" spans="1:6" x14ac:dyDescent="0.25">
      <c r="A2540" t="s">
        <v>1508</v>
      </c>
      <c r="B2540" t="s">
        <v>1925</v>
      </c>
      <c r="C2540" t="s">
        <v>2566</v>
      </c>
      <c r="D2540" t="s">
        <v>8075</v>
      </c>
      <c r="E2540" t="s">
        <v>13071</v>
      </c>
      <c r="F2540" t="s">
        <v>15534</v>
      </c>
    </row>
    <row r="2541" spans="1:6" x14ac:dyDescent="0.25">
      <c r="A2541" t="s">
        <v>1509</v>
      </c>
      <c r="B2541" t="s">
        <v>1929</v>
      </c>
      <c r="C2541" t="s">
        <v>4042</v>
      </c>
      <c r="D2541" t="s">
        <v>8076</v>
      </c>
      <c r="E2541" t="s">
        <v>13072</v>
      </c>
      <c r="F2541" t="s">
        <v>15532</v>
      </c>
    </row>
    <row r="2542" spans="1:6" x14ac:dyDescent="0.25">
      <c r="A2542" t="s">
        <v>1150</v>
      </c>
      <c r="B2542" t="s">
        <v>1930</v>
      </c>
      <c r="C2542" t="s">
        <v>2509</v>
      </c>
      <c r="D2542" t="s">
        <v>8077</v>
      </c>
      <c r="E2542" t="s">
        <v>13073</v>
      </c>
      <c r="F2542" t="s">
        <v>15538</v>
      </c>
    </row>
    <row r="2543" spans="1:6" x14ac:dyDescent="0.25">
      <c r="A2543" t="s">
        <v>407</v>
      </c>
      <c r="B2543" t="s">
        <v>1923</v>
      </c>
      <c r="C2543" t="s">
        <v>4043</v>
      </c>
      <c r="D2543" t="s">
        <v>8078</v>
      </c>
      <c r="E2543" t="s">
        <v>13074</v>
      </c>
      <c r="F2543" t="s">
        <v>15532</v>
      </c>
    </row>
    <row r="2544" spans="1:6" x14ac:dyDescent="0.25">
      <c r="A2544" t="s">
        <v>764</v>
      </c>
      <c r="B2544" t="s">
        <v>1927</v>
      </c>
      <c r="C2544" t="s">
        <v>4044</v>
      </c>
      <c r="D2544" t="s">
        <v>8079</v>
      </c>
      <c r="E2544" t="s">
        <v>13075</v>
      </c>
      <c r="F2544" t="s">
        <v>15536</v>
      </c>
    </row>
    <row r="2545" spans="1:6" x14ac:dyDescent="0.25">
      <c r="A2545" t="s">
        <v>1172</v>
      </c>
      <c r="B2545" t="s">
        <v>1927</v>
      </c>
      <c r="C2545" t="s">
        <v>4045</v>
      </c>
      <c r="D2545" t="s">
        <v>8080</v>
      </c>
      <c r="E2545" t="s">
        <v>13076</v>
      </c>
      <c r="F2545" t="s">
        <v>15536</v>
      </c>
    </row>
    <row r="2546" spans="1:6" x14ac:dyDescent="0.25">
      <c r="A2546" t="s">
        <v>778</v>
      </c>
      <c r="B2546" t="s">
        <v>1927</v>
      </c>
      <c r="C2546" t="s">
        <v>4046</v>
      </c>
      <c r="D2546" t="s">
        <v>8081</v>
      </c>
      <c r="E2546" t="s">
        <v>13077</v>
      </c>
      <c r="F2546" t="s">
        <v>15536</v>
      </c>
    </row>
    <row r="2547" spans="1:6" x14ac:dyDescent="0.25">
      <c r="A2547" t="s">
        <v>743</v>
      </c>
      <c r="B2547" t="s">
        <v>1926</v>
      </c>
      <c r="C2547" t="s">
        <v>4047</v>
      </c>
      <c r="D2547" t="s">
        <v>8082</v>
      </c>
      <c r="E2547" t="s">
        <v>13078</v>
      </c>
      <c r="F2547" t="s">
        <v>15535</v>
      </c>
    </row>
    <row r="2548" spans="1:6" x14ac:dyDescent="0.25">
      <c r="A2548" t="s">
        <v>963</v>
      </c>
      <c r="B2548" t="s">
        <v>1930</v>
      </c>
      <c r="C2548" t="s">
        <v>4048</v>
      </c>
      <c r="D2548" t="s">
        <v>8083</v>
      </c>
      <c r="E2548" t="s">
        <v>13079</v>
      </c>
      <c r="F2548" t="s">
        <v>15538</v>
      </c>
    </row>
    <row r="2549" spans="1:6" x14ac:dyDescent="0.25">
      <c r="A2549" t="s">
        <v>797</v>
      </c>
      <c r="B2549" t="s">
        <v>1927</v>
      </c>
      <c r="C2549" t="s">
        <v>4049</v>
      </c>
      <c r="D2549" t="s">
        <v>8084</v>
      </c>
      <c r="E2549" t="s">
        <v>13080</v>
      </c>
      <c r="F2549" t="s">
        <v>15536</v>
      </c>
    </row>
    <row r="2550" spans="1:6" x14ac:dyDescent="0.25">
      <c r="A2550" t="s">
        <v>1510</v>
      </c>
      <c r="B2550" t="s">
        <v>1924</v>
      </c>
      <c r="C2550" t="s">
        <v>4050</v>
      </c>
      <c r="D2550" t="s">
        <v>8085</v>
      </c>
      <c r="E2550" t="s">
        <v>13081</v>
      </c>
      <c r="F2550" t="s">
        <v>15533</v>
      </c>
    </row>
    <row r="2551" spans="1:6" x14ac:dyDescent="0.25">
      <c r="A2551" t="s">
        <v>82</v>
      </c>
      <c r="B2551" t="s">
        <v>1929</v>
      </c>
      <c r="C2551" t="s">
        <v>3948</v>
      </c>
      <c r="D2551" t="s">
        <v>8086</v>
      </c>
      <c r="E2551" t="s">
        <v>13082</v>
      </c>
      <c r="F2551" t="s">
        <v>15532</v>
      </c>
    </row>
    <row r="2552" spans="1:6" x14ac:dyDescent="0.25">
      <c r="A2552" t="s">
        <v>910</v>
      </c>
      <c r="B2552" t="s">
        <v>1926</v>
      </c>
      <c r="C2552" t="s">
        <v>4051</v>
      </c>
      <c r="D2552" t="s">
        <v>8087</v>
      </c>
      <c r="E2552" t="s">
        <v>13083</v>
      </c>
      <c r="F2552" t="s">
        <v>15535</v>
      </c>
    </row>
    <row r="2553" spans="1:6" x14ac:dyDescent="0.25">
      <c r="A2553" t="s">
        <v>459</v>
      </c>
      <c r="B2553" t="s">
        <v>1924</v>
      </c>
      <c r="C2553" t="s">
        <v>4052</v>
      </c>
      <c r="D2553" t="s">
        <v>8088</v>
      </c>
      <c r="E2553" t="s">
        <v>13084</v>
      </c>
      <c r="F2553" t="s">
        <v>15533</v>
      </c>
    </row>
    <row r="2554" spans="1:6" x14ac:dyDescent="0.25">
      <c r="A2554" t="s">
        <v>1511</v>
      </c>
      <c r="B2554" t="s">
        <v>1928</v>
      </c>
      <c r="C2554" t="s">
        <v>4053</v>
      </c>
      <c r="D2554" t="s">
        <v>8089</v>
      </c>
      <c r="E2554" t="s">
        <v>13085</v>
      </c>
      <c r="F2554" t="s">
        <v>15537</v>
      </c>
    </row>
    <row r="2555" spans="1:6" x14ac:dyDescent="0.25">
      <c r="A2555" t="s">
        <v>949</v>
      </c>
      <c r="B2555" t="s">
        <v>1929</v>
      </c>
      <c r="C2555" t="s">
        <v>4054</v>
      </c>
      <c r="D2555" t="s">
        <v>8090</v>
      </c>
      <c r="E2555" t="s">
        <v>13086</v>
      </c>
      <c r="F2555" t="s">
        <v>15532</v>
      </c>
    </row>
    <row r="2556" spans="1:6" x14ac:dyDescent="0.25">
      <c r="A2556" t="s">
        <v>70</v>
      </c>
      <c r="B2556" t="s">
        <v>1925</v>
      </c>
      <c r="C2556" t="s">
        <v>2338</v>
      </c>
      <c r="D2556" t="s">
        <v>8091</v>
      </c>
      <c r="E2556" t="s">
        <v>13087</v>
      </c>
      <c r="F2556" t="s">
        <v>15534</v>
      </c>
    </row>
    <row r="2557" spans="1:6" x14ac:dyDescent="0.25">
      <c r="A2557" t="s">
        <v>546</v>
      </c>
      <c r="B2557" t="s">
        <v>1929</v>
      </c>
      <c r="C2557" t="s">
        <v>2637</v>
      </c>
      <c r="D2557" t="s">
        <v>8092</v>
      </c>
      <c r="E2557" t="s">
        <v>13088</v>
      </c>
      <c r="F2557" t="s">
        <v>15532</v>
      </c>
    </row>
    <row r="2558" spans="1:6" x14ac:dyDescent="0.25">
      <c r="A2558" t="s">
        <v>1123</v>
      </c>
      <c r="B2558" t="s">
        <v>1928</v>
      </c>
      <c r="C2558" t="s">
        <v>4055</v>
      </c>
      <c r="D2558" t="s">
        <v>8093</v>
      </c>
      <c r="E2558" t="s">
        <v>13089</v>
      </c>
      <c r="F2558" t="s">
        <v>15537</v>
      </c>
    </row>
    <row r="2559" spans="1:6" x14ac:dyDescent="0.25">
      <c r="A2559" t="s">
        <v>59</v>
      </c>
      <c r="B2559" t="s">
        <v>1926</v>
      </c>
      <c r="C2559" t="s">
        <v>2805</v>
      </c>
      <c r="D2559" t="s">
        <v>8094</v>
      </c>
      <c r="E2559" t="s">
        <v>13090</v>
      </c>
      <c r="F2559" t="s">
        <v>15535</v>
      </c>
    </row>
    <row r="2560" spans="1:6" x14ac:dyDescent="0.25">
      <c r="A2560" t="s">
        <v>604</v>
      </c>
      <c r="B2560" t="s">
        <v>1929</v>
      </c>
      <c r="C2560" t="s">
        <v>2841</v>
      </c>
      <c r="D2560" t="s">
        <v>8095</v>
      </c>
      <c r="E2560" t="s">
        <v>13091</v>
      </c>
      <c r="F2560" t="s">
        <v>15532</v>
      </c>
    </row>
    <row r="2561" spans="1:6" x14ac:dyDescent="0.25">
      <c r="A2561" t="s">
        <v>476</v>
      </c>
      <c r="B2561" t="s">
        <v>1930</v>
      </c>
      <c r="C2561" t="s">
        <v>4056</v>
      </c>
      <c r="D2561" t="s">
        <v>8096</v>
      </c>
      <c r="E2561" t="s">
        <v>13092</v>
      </c>
      <c r="F2561" t="s">
        <v>15538</v>
      </c>
    </row>
    <row r="2562" spans="1:6" x14ac:dyDescent="0.25">
      <c r="A2562" t="s">
        <v>441</v>
      </c>
      <c r="B2562" t="s">
        <v>1930</v>
      </c>
      <c r="C2562" t="s">
        <v>4057</v>
      </c>
      <c r="D2562" t="s">
        <v>8097</v>
      </c>
      <c r="E2562" t="s">
        <v>13093</v>
      </c>
      <c r="F2562" t="s">
        <v>15538</v>
      </c>
    </row>
    <row r="2563" spans="1:6" x14ac:dyDescent="0.25">
      <c r="A2563" t="s">
        <v>659</v>
      </c>
      <c r="B2563" t="s">
        <v>1926</v>
      </c>
      <c r="C2563" t="s">
        <v>4058</v>
      </c>
      <c r="D2563" t="s">
        <v>8098</v>
      </c>
      <c r="E2563" t="s">
        <v>13094</v>
      </c>
      <c r="F2563" t="s">
        <v>15535</v>
      </c>
    </row>
    <row r="2564" spans="1:6" x14ac:dyDescent="0.25">
      <c r="A2564" t="s">
        <v>408</v>
      </c>
      <c r="B2564" t="s">
        <v>1924</v>
      </c>
      <c r="C2564" t="s">
        <v>4059</v>
      </c>
      <c r="D2564" t="s">
        <v>8099</v>
      </c>
      <c r="E2564" t="s">
        <v>13095</v>
      </c>
      <c r="F2564" t="s">
        <v>15533</v>
      </c>
    </row>
    <row r="2565" spans="1:6" x14ac:dyDescent="0.25">
      <c r="A2565" t="s">
        <v>427</v>
      </c>
      <c r="B2565" t="s">
        <v>1928</v>
      </c>
      <c r="C2565" t="s">
        <v>4060</v>
      </c>
      <c r="D2565" t="s">
        <v>8100</v>
      </c>
      <c r="E2565" t="s">
        <v>13096</v>
      </c>
      <c r="F2565" t="s">
        <v>15537</v>
      </c>
    </row>
    <row r="2566" spans="1:6" x14ac:dyDescent="0.25">
      <c r="A2566" t="s">
        <v>1262</v>
      </c>
      <c r="B2566" t="s">
        <v>1930</v>
      </c>
      <c r="C2566" t="s">
        <v>2702</v>
      </c>
      <c r="D2566" t="s">
        <v>8101</v>
      </c>
      <c r="E2566" t="s">
        <v>13097</v>
      </c>
      <c r="F2566" t="s">
        <v>15538</v>
      </c>
    </row>
    <row r="2567" spans="1:6" x14ac:dyDescent="0.25">
      <c r="A2567" t="s">
        <v>304</v>
      </c>
      <c r="B2567" t="s">
        <v>1923</v>
      </c>
      <c r="C2567" t="s">
        <v>2570</v>
      </c>
      <c r="D2567" t="s">
        <v>8102</v>
      </c>
      <c r="E2567" t="s">
        <v>13098</v>
      </c>
      <c r="F2567" t="s">
        <v>15532</v>
      </c>
    </row>
    <row r="2568" spans="1:6" x14ac:dyDescent="0.25">
      <c r="A2568" t="s">
        <v>1403</v>
      </c>
      <c r="B2568" t="s">
        <v>1926</v>
      </c>
      <c r="C2568" t="s">
        <v>4061</v>
      </c>
      <c r="D2568" t="s">
        <v>8103</v>
      </c>
      <c r="E2568" t="s">
        <v>13099</v>
      </c>
      <c r="F2568" t="s">
        <v>15535</v>
      </c>
    </row>
    <row r="2569" spans="1:6" x14ac:dyDescent="0.25">
      <c r="A2569" t="s">
        <v>770</v>
      </c>
      <c r="B2569" t="s">
        <v>1928</v>
      </c>
      <c r="C2569" t="s">
        <v>4062</v>
      </c>
      <c r="D2569" t="s">
        <v>8104</v>
      </c>
      <c r="E2569" t="s">
        <v>13100</v>
      </c>
      <c r="F2569" t="s">
        <v>15537</v>
      </c>
    </row>
    <row r="2570" spans="1:6" x14ac:dyDescent="0.25">
      <c r="A2570" t="s">
        <v>1501</v>
      </c>
      <c r="B2570" t="s">
        <v>1923</v>
      </c>
      <c r="C2570" t="s">
        <v>3746</v>
      </c>
      <c r="D2570" t="s">
        <v>8105</v>
      </c>
      <c r="E2570" t="s">
        <v>13101</v>
      </c>
      <c r="F2570" t="s">
        <v>15532</v>
      </c>
    </row>
    <row r="2571" spans="1:6" x14ac:dyDescent="0.25">
      <c r="A2571" t="s">
        <v>1512</v>
      </c>
      <c r="B2571" t="s">
        <v>1926</v>
      </c>
      <c r="C2571" t="s">
        <v>4063</v>
      </c>
      <c r="D2571" t="s">
        <v>8106</v>
      </c>
      <c r="E2571" t="s">
        <v>13102</v>
      </c>
      <c r="F2571" t="s">
        <v>15535</v>
      </c>
    </row>
    <row r="2572" spans="1:6" x14ac:dyDescent="0.25">
      <c r="A2572" t="s">
        <v>1513</v>
      </c>
      <c r="B2572" t="s">
        <v>1927</v>
      </c>
      <c r="C2572" t="s">
        <v>4064</v>
      </c>
      <c r="D2572" t="s">
        <v>8107</v>
      </c>
      <c r="E2572" t="s">
        <v>13103</v>
      </c>
      <c r="F2572" t="s">
        <v>15536</v>
      </c>
    </row>
    <row r="2573" spans="1:6" x14ac:dyDescent="0.25">
      <c r="A2573" t="s">
        <v>1065</v>
      </c>
      <c r="B2573" t="s">
        <v>1927</v>
      </c>
      <c r="C2573" t="s">
        <v>4065</v>
      </c>
      <c r="D2573" t="s">
        <v>8108</v>
      </c>
      <c r="E2573" t="s">
        <v>13104</v>
      </c>
      <c r="F2573" t="s">
        <v>15536</v>
      </c>
    </row>
    <row r="2574" spans="1:6" x14ac:dyDescent="0.25">
      <c r="A2574" t="s">
        <v>888</v>
      </c>
      <c r="B2574" t="s">
        <v>1927</v>
      </c>
      <c r="C2574" t="s">
        <v>4066</v>
      </c>
      <c r="D2574" t="s">
        <v>8109</v>
      </c>
      <c r="E2574" t="s">
        <v>13105</v>
      </c>
      <c r="F2574" t="s">
        <v>15536</v>
      </c>
    </row>
    <row r="2575" spans="1:6" x14ac:dyDescent="0.25">
      <c r="A2575" t="s">
        <v>1514</v>
      </c>
      <c r="B2575" t="s">
        <v>1930</v>
      </c>
      <c r="C2575" t="s">
        <v>4067</v>
      </c>
      <c r="D2575" t="s">
        <v>8110</v>
      </c>
      <c r="E2575" t="s">
        <v>13106</v>
      </c>
      <c r="F2575" t="s">
        <v>15538</v>
      </c>
    </row>
    <row r="2576" spans="1:6" x14ac:dyDescent="0.25">
      <c r="A2576" t="s">
        <v>108</v>
      </c>
      <c r="B2576" t="s">
        <v>1927</v>
      </c>
      <c r="C2576" t="s">
        <v>4068</v>
      </c>
      <c r="D2576" t="s">
        <v>8111</v>
      </c>
      <c r="E2576" t="s">
        <v>13107</v>
      </c>
      <c r="F2576" t="s">
        <v>15536</v>
      </c>
    </row>
    <row r="2577" spans="1:6" x14ac:dyDescent="0.25">
      <c r="A2577" t="s">
        <v>1099</v>
      </c>
      <c r="B2577" t="s">
        <v>1923</v>
      </c>
      <c r="C2577" t="s">
        <v>4069</v>
      </c>
      <c r="D2577" t="s">
        <v>8112</v>
      </c>
      <c r="E2577" t="s">
        <v>13108</v>
      </c>
      <c r="F2577" t="s">
        <v>15532</v>
      </c>
    </row>
    <row r="2578" spans="1:6" x14ac:dyDescent="0.25">
      <c r="A2578" t="s">
        <v>783</v>
      </c>
      <c r="B2578" t="s">
        <v>1927</v>
      </c>
      <c r="C2578" t="s">
        <v>4070</v>
      </c>
      <c r="D2578" t="s">
        <v>8113</v>
      </c>
      <c r="E2578" t="s">
        <v>13109</v>
      </c>
      <c r="F2578" t="s">
        <v>15536</v>
      </c>
    </row>
    <row r="2579" spans="1:6" x14ac:dyDescent="0.25">
      <c r="A2579" t="s">
        <v>1515</v>
      </c>
      <c r="B2579" t="s">
        <v>1924</v>
      </c>
      <c r="C2579" t="s">
        <v>2329</v>
      </c>
      <c r="D2579" t="s">
        <v>8114</v>
      </c>
      <c r="E2579" t="s">
        <v>13110</v>
      </c>
      <c r="F2579" t="s">
        <v>15533</v>
      </c>
    </row>
    <row r="2580" spans="1:6" x14ac:dyDescent="0.25">
      <c r="A2580" t="s">
        <v>1460</v>
      </c>
      <c r="B2580" t="s">
        <v>1928</v>
      </c>
      <c r="C2580" t="s">
        <v>4071</v>
      </c>
      <c r="D2580" t="s">
        <v>8115</v>
      </c>
      <c r="E2580" t="s">
        <v>13111</v>
      </c>
      <c r="F2580" t="s">
        <v>15537</v>
      </c>
    </row>
    <row r="2581" spans="1:6" x14ac:dyDescent="0.25">
      <c r="A2581" t="s">
        <v>475</v>
      </c>
      <c r="B2581" t="s">
        <v>1929</v>
      </c>
      <c r="C2581" t="s">
        <v>4072</v>
      </c>
      <c r="D2581" t="s">
        <v>8116</v>
      </c>
      <c r="E2581" t="s">
        <v>13112</v>
      </c>
      <c r="F2581" t="s">
        <v>15532</v>
      </c>
    </row>
    <row r="2582" spans="1:6" x14ac:dyDescent="0.25">
      <c r="A2582" t="s">
        <v>1310</v>
      </c>
      <c r="B2582" t="s">
        <v>1928</v>
      </c>
      <c r="C2582" t="s">
        <v>4073</v>
      </c>
      <c r="D2582" t="s">
        <v>8117</v>
      </c>
      <c r="E2582" t="s">
        <v>13113</v>
      </c>
      <c r="F2582" t="s">
        <v>15537</v>
      </c>
    </row>
    <row r="2583" spans="1:6" x14ac:dyDescent="0.25">
      <c r="A2583" t="s">
        <v>803</v>
      </c>
      <c r="B2583" t="s">
        <v>1923</v>
      </c>
      <c r="C2583" t="s">
        <v>4074</v>
      </c>
      <c r="D2583" t="s">
        <v>8118</v>
      </c>
      <c r="E2583" t="s">
        <v>13114</v>
      </c>
      <c r="F2583" t="s">
        <v>15532</v>
      </c>
    </row>
    <row r="2584" spans="1:6" x14ac:dyDescent="0.25">
      <c r="A2584" t="s">
        <v>1516</v>
      </c>
      <c r="B2584" t="s">
        <v>1924</v>
      </c>
      <c r="C2584" t="s">
        <v>2321</v>
      </c>
      <c r="D2584" t="s">
        <v>8119</v>
      </c>
      <c r="E2584" t="s">
        <v>13115</v>
      </c>
      <c r="F2584" t="s">
        <v>15533</v>
      </c>
    </row>
    <row r="2585" spans="1:6" x14ac:dyDescent="0.25">
      <c r="A2585" t="s">
        <v>1371</v>
      </c>
      <c r="B2585" t="s">
        <v>1927</v>
      </c>
      <c r="C2585" t="s">
        <v>4075</v>
      </c>
      <c r="D2585" t="s">
        <v>8120</v>
      </c>
      <c r="E2585" t="s">
        <v>13116</v>
      </c>
      <c r="F2585" t="s">
        <v>15536</v>
      </c>
    </row>
    <row r="2586" spans="1:6" x14ac:dyDescent="0.25">
      <c r="A2586" t="s">
        <v>877</v>
      </c>
      <c r="B2586" t="s">
        <v>1929</v>
      </c>
      <c r="C2586" t="s">
        <v>3496</v>
      </c>
      <c r="D2586" t="s">
        <v>8121</v>
      </c>
      <c r="E2586" t="s">
        <v>13117</v>
      </c>
      <c r="F2586" t="s">
        <v>15532</v>
      </c>
    </row>
    <row r="2587" spans="1:6" x14ac:dyDescent="0.25">
      <c r="A2587" t="s">
        <v>1102</v>
      </c>
      <c r="B2587" t="s">
        <v>1926</v>
      </c>
      <c r="C2587" t="s">
        <v>4076</v>
      </c>
      <c r="D2587" t="s">
        <v>8122</v>
      </c>
      <c r="E2587" t="s">
        <v>13118</v>
      </c>
      <c r="F2587" t="s">
        <v>15535</v>
      </c>
    </row>
    <row r="2588" spans="1:6" x14ac:dyDescent="0.25">
      <c r="A2588" t="s">
        <v>991</v>
      </c>
      <c r="B2588" t="s">
        <v>1924</v>
      </c>
      <c r="C2588" t="s">
        <v>4077</v>
      </c>
      <c r="D2588" t="s">
        <v>8123</v>
      </c>
      <c r="E2588" t="s">
        <v>13119</v>
      </c>
      <c r="F2588" t="s">
        <v>15533</v>
      </c>
    </row>
    <row r="2589" spans="1:6" x14ac:dyDescent="0.25">
      <c r="A2589" t="s">
        <v>491</v>
      </c>
      <c r="B2589" t="s">
        <v>1930</v>
      </c>
      <c r="C2589" t="s">
        <v>2659</v>
      </c>
      <c r="D2589" t="s">
        <v>8124</v>
      </c>
      <c r="E2589" t="s">
        <v>13120</v>
      </c>
      <c r="F2589" t="s">
        <v>15538</v>
      </c>
    </row>
    <row r="2590" spans="1:6" x14ac:dyDescent="0.25">
      <c r="A2590" t="s">
        <v>829</v>
      </c>
      <c r="B2590" t="s">
        <v>1923</v>
      </c>
      <c r="C2590" t="s">
        <v>4078</v>
      </c>
      <c r="D2590" t="s">
        <v>8125</v>
      </c>
      <c r="E2590" t="s">
        <v>13121</v>
      </c>
      <c r="F2590" t="s">
        <v>15532</v>
      </c>
    </row>
    <row r="2591" spans="1:6" x14ac:dyDescent="0.25">
      <c r="A2591" t="s">
        <v>1517</v>
      </c>
      <c r="B2591" t="s">
        <v>1926</v>
      </c>
      <c r="C2591" t="s">
        <v>3821</v>
      </c>
      <c r="D2591" t="s">
        <v>8126</v>
      </c>
      <c r="E2591" t="s">
        <v>13122</v>
      </c>
      <c r="F2591" t="s">
        <v>15535</v>
      </c>
    </row>
    <row r="2592" spans="1:6" x14ac:dyDescent="0.25">
      <c r="A2592" t="s">
        <v>845</v>
      </c>
      <c r="B2592" t="s">
        <v>1923</v>
      </c>
      <c r="C2592" t="s">
        <v>4079</v>
      </c>
      <c r="D2592" t="s">
        <v>8127</v>
      </c>
      <c r="E2592" t="s">
        <v>13123</v>
      </c>
      <c r="F2592" t="s">
        <v>15532</v>
      </c>
    </row>
    <row r="2593" spans="1:6" x14ac:dyDescent="0.25">
      <c r="A2593" t="s">
        <v>1518</v>
      </c>
      <c r="B2593" t="s">
        <v>1925</v>
      </c>
      <c r="C2593" t="s">
        <v>4080</v>
      </c>
      <c r="D2593" t="s">
        <v>8128</v>
      </c>
      <c r="E2593" t="s">
        <v>13124</v>
      </c>
      <c r="F2593" t="s">
        <v>15534</v>
      </c>
    </row>
    <row r="2594" spans="1:6" x14ac:dyDescent="0.25">
      <c r="A2594" t="s">
        <v>1111</v>
      </c>
      <c r="B2594" t="s">
        <v>1927</v>
      </c>
      <c r="C2594" t="s">
        <v>4081</v>
      </c>
      <c r="D2594" t="s">
        <v>8129</v>
      </c>
      <c r="E2594" t="s">
        <v>13125</v>
      </c>
      <c r="F2594" t="s">
        <v>15536</v>
      </c>
    </row>
    <row r="2595" spans="1:6" x14ac:dyDescent="0.25">
      <c r="A2595" t="s">
        <v>1519</v>
      </c>
      <c r="B2595" t="s">
        <v>1928</v>
      </c>
      <c r="C2595" t="s">
        <v>2590</v>
      </c>
      <c r="D2595" t="s">
        <v>8130</v>
      </c>
      <c r="E2595" t="s">
        <v>13126</v>
      </c>
      <c r="F2595" t="s">
        <v>15537</v>
      </c>
    </row>
    <row r="2596" spans="1:6" x14ac:dyDescent="0.25">
      <c r="A2596" t="s">
        <v>1333</v>
      </c>
      <c r="B2596" t="s">
        <v>1930</v>
      </c>
      <c r="C2596" t="s">
        <v>4082</v>
      </c>
      <c r="D2596" t="s">
        <v>8131</v>
      </c>
      <c r="E2596" t="s">
        <v>13127</v>
      </c>
      <c r="F2596" t="s">
        <v>15538</v>
      </c>
    </row>
    <row r="2597" spans="1:6" x14ac:dyDescent="0.25">
      <c r="A2597" t="s">
        <v>42</v>
      </c>
      <c r="B2597" t="s">
        <v>1930</v>
      </c>
      <c r="C2597" t="s">
        <v>4083</v>
      </c>
      <c r="D2597" t="s">
        <v>8132</v>
      </c>
      <c r="E2597" t="s">
        <v>13128</v>
      </c>
      <c r="F2597" t="s">
        <v>15538</v>
      </c>
    </row>
    <row r="2598" spans="1:6" x14ac:dyDescent="0.25">
      <c r="A2598" t="s">
        <v>1520</v>
      </c>
      <c r="B2598" t="s">
        <v>1927</v>
      </c>
      <c r="C2598" t="s">
        <v>4084</v>
      </c>
      <c r="D2598" t="s">
        <v>8133</v>
      </c>
      <c r="E2598" t="s">
        <v>13129</v>
      </c>
      <c r="F2598" t="s">
        <v>15536</v>
      </c>
    </row>
    <row r="2599" spans="1:6" x14ac:dyDescent="0.25">
      <c r="A2599" t="s">
        <v>1521</v>
      </c>
      <c r="B2599" t="s">
        <v>1929</v>
      </c>
      <c r="C2599" t="s">
        <v>4085</v>
      </c>
      <c r="D2599" t="s">
        <v>8134</v>
      </c>
      <c r="E2599" t="s">
        <v>13130</v>
      </c>
      <c r="F2599" t="s">
        <v>15532</v>
      </c>
    </row>
    <row r="2600" spans="1:6" x14ac:dyDescent="0.25">
      <c r="A2600" t="s">
        <v>1407</v>
      </c>
      <c r="B2600" t="s">
        <v>1930</v>
      </c>
      <c r="C2600" t="s">
        <v>4086</v>
      </c>
      <c r="D2600" t="s">
        <v>8135</v>
      </c>
      <c r="E2600" t="s">
        <v>13131</v>
      </c>
      <c r="F2600" t="s">
        <v>15538</v>
      </c>
    </row>
    <row r="2601" spans="1:6" x14ac:dyDescent="0.25">
      <c r="A2601" t="s">
        <v>1522</v>
      </c>
      <c r="B2601" t="s">
        <v>1929</v>
      </c>
      <c r="C2601" t="s">
        <v>4087</v>
      </c>
      <c r="D2601" t="s">
        <v>8136</v>
      </c>
      <c r="E2601" t="s">
        <v>13132</v>
      </c>
      <c r="F2601" t="s">
        <v>15532</v>
      </c>
    </row>
    <row r="2602" spans="1:6" x14ac:dyDescent="0.25">
      <c r="A2602" t="s">
        <v>91</v>
      </c>
      <c r="B2602" t="s">
        <v>1929</v>
      </c>
      <c r="C2602" t="s">
        <v>4088</v>
      </c>
      <c r="D2602" t="s">
        <v>8137</v>
      </c>
      <c r="E2602" t="s">
        <v>13133</v>
      </c>
      <c r="F2602" t="s">
        <v>15532</v>
      </c>
    </row>
    <row r="2603" spans="1:6" x14ac:dyDescent="0.25">
      <c r="A2603" t="s">
        <v>1227</v>
      </c>
      <c r="B2603" t="s">
        <v>1927</v>
      </c>
      <c r="C2603" t="s">
        <v>4089</v>
      </c>
      <c r="D2603" t="s">
        <v>8138</v>
      </c>
      <c r="E2603" t="s">
        <v>13134</v>
      </c>
      <c r="F2603" t="s">
        <v>15536</v>
      </c>
    </row>
    <row r="2604" spans="1:6" x14ac:dyDescent="0.25">
      <c r="A2604" t="s">
        <v>1523</v>
      </c>
      <c r="B2604" t="s">
        <v>1923</v>
      </c>
      <c r="C2604" t="s">
        <v>4090</v>
      </c>
      <c r="D2604" t="s">
        <v>8139</v>
      </c>
      <c r="E2604" t="s">
        <v>13135</v>
      </c>
      <c r="F2604" t="s">
        <v>15532</v>
      </c>
    </row>
    <row r="2605" spans="1:6" x14ac:dyDescent="0.25">
      <c r="A2605" t="s">
        <v>922</v>
      </c>
      <c r="B2605" t="s">
        <v>1930</v>
      </c>
      <c r="C2605" t="s">
        <v>4091</v>
      </c>
      <c r="D2605" t="s">
        <v>8140</v>
      </c>
      <c r="E2605" t="s">
        <v>13136</v>
      </c>
      <c r="F2605" t="s">
        <v>15538</v>
      </c>
    </row>
    <row r="2606" spans="1:6" x14ac:dyDescent="0.25">
      <c r="A2606" t="s">
        <v>1524</v>
      </c>
      <c r="B2606" t="s">
        <v>1927</v>
      </c>
      <c r="C2606" t="s">
        <v>4092</v>
      </c>
      <c r="D2606" t="s">
        <v>8141</v>
      </c>
      <c r="E2606" t="s">
        <v>13137</v>
      </c>
      <c r="F2606" t="s">
        <v>15536</v>
      </c>
    </row>
    <row r="2607" spans="1:6" x14ac:dyDescent="0.25">
      <c r="A2607" t="s">
        <v>1183</v>
      </c>
      <c r="B2607" t="s">
        <v>1926</v>
      </c>
      <c r="C2607" t="s">
        <v>4093</v>
      </c>
      <c r="D2607" t="s">
        <v>8142</v>
      </c>
      <c r="E2607" t="s">
        <v>13138</v>
      </c>
      <c r="F2607" t="s">
        <v>15535</v>
      </c>
    </row>
    <row r="2608" spans="1:6" x14ac:dyDescent="0.25">
      <c r="A2608" t="s">
        <v>527</v>
      </c>
      <c r="B2608" t="s">
        <v>1927</v>
      </c>
      <c r="C2608" t="s">
        <v>4094</v>
      </c>
      <c r="D2608" t="s">
        <v>8143</v>
      </c>
      <c r="E2608" t="s">
        <v>13139</v>
      </c>
      <c r="F2608" t="s">
        <v>15536</v>
      </c>
    </row>
    <row r="2609" spans="1:6" x14ac:dyDescent="0.25">
      <c r="A2609" t="s">
        <v>1037</v>
      </c>
      <c r="B2609" t="s">
        <v>1927</v>
      </c>
      <c r="C2609" t="s">
        <v>4095</v>
      </c>
      <c r="D2609" t="s">
        <v>8144</v>
      </c>
      <c r="E2609" t="s">
        <v>13140</v>
      </c>
      <c r="F2609" t="s">
        <v>15536</v>
      </c>
    </row>
    <row r="2610" spans="1:6" x14ac:dyDescent="0.25">
      <c r="A2610" t="s">
        <v>600</v>
      </c>
      <c r="B2610" t="s">
        <v>1930</v>
      </c>
      <c r="C2610" t="s">
        <v>3354</v>
      </c>
      <c r="D2610" t="s">
        <v>8145</v>
      </c>
      <c r="E2610" t="s">
        <v>13141</v>
      </c>
      <c r="F2610" t="s">
        <v>15538</v>
      </c>
    </row>
    <row r="2611" spans="1:6" x14ac:dyDescent="0.25">
      <c r="A2611" t="s">
        <v>1525</v>
      </c>
      <c r="B2611" t="s">
        <v>1925</v>
      </c>
      <c r="C2611" t="s">
        <v>4096</v>
      </c>
      <c r="D2611" t="s">
        <v>8146</v>
      </c>
      <c r="E2611" t="s">
        <v>13142</v>
      </c>
      <c r="F2611" t="s">
        <v>15534</v>
      </c>
    </row>
    <row r="2612" spans="1:6" x14ac:dyDescent="0.25">
      <c r="A2612" t="s">
        <v>783</v>
      </c>
      <c r="B2612" t="s">
        <v>1929</v>
      </c>
      <c r="C2612" t="s">
        <v>4097</v>
      </c>
      <c r="D2612" t="s">
        <v>8147</v>
      </c>
      <c r="E2612" t="s">
        <v>13143</v>
      </c>
      <c r="F2612" t="s">
        <v>15532</v>
      </c>
    </row>
    <row r="2613" spans="1:6" x14ac:dyDescent="0.25">
      <c r="A2613" t="s">
        <v>1526</v>
      </c>
      <c r="B2613" t="s">
        <v>1930</v>
      </c>
      <c r="C2613" t="s">
        <v>4098</v>
      </c>
      <c r="D2613" t="s">
        <v>8148</v>
      </c>
      <c r="E2613" t="s">
        <v>13144</v>
      </c>
      <c r="F2613" t="s">
        <v>15538</v>
      </c>
    </row>
    <row r="2614" spans="1:6" x14ac:dyDescent="0.25">
      <c r="A2614" t="s">
        <v>1279</v>
      </c>
      <c r="B2614" t="s">
        <v>1928</v>
      </c>
      <c r="C2614" t="s">
        <v>4099</v>
      </c>
      <c r="D2614" t="s">
        <v>8149</v>
      </c>
      <c r="E2614" t="s">
        <v>13145</v>
      </c>
      <c r="F2614" t="s">
        <v>15537</v>
      </c>
    </row>
    <row r="2615" spans="1:6" x14ac:dyDescent="0.25">
      <c r="A2615" t="s">
        <v>1022</v>
      </c>
      <c r="B2615" t="s">
        <v>1925</v>
      </c>
      <c r="C2615" t="s">
        <v>4100</v>
      </c>
      <c r="D2615" t="s">
        <v>8150</v>
      </c>
      <c r="E2615" t="s">
        <v>13146</v>
      </c>
      <c r="F2615" t="s">
        <v>15534</v>
      </c>
    </row>
    <row r="2616" spans="1:6" x14ac:dyDescent="0.25">
      <c r="A2616" t="s">
        <v>1527</v>
      </c>
      <c r="B2616" t="s">
        <v>1926</v>
      </c>
      <c r="C2616" t="s">
        <v>3704</v>
      </c>
      <c r="D2616" t="s">
        <v>8151</v>
      </c>
      <c r="E2616" t="s">
        <v>13147</v>
      </c>
      <c r="F2616" t="s">
        <v>15535</v>
      </c>
    </row>
    <row r="2617" spans="1:6" x14ac:dyDescent="0.25">
      <c r="A2617" t="s">
        <v>506</v>
      </c>
      <c r="B2617" t="s">
        <v>1926</v>
      </c>
      <c r="C2617" t="s">
        <v>4101</v>
      </c>
      <c r="D2617" t="s">
        <v>8152</v>
      </c>
      <c r="E2617" t="s">
        <v>13148</v>
      </c>
      <c r="F2617" t="s">
        <v>15535</v>
      </c>
    </row>
    <row r="2618" spans="1:6" x14ac:dyDescent="0.25">
      <c r="A2618" t="s">
        <v>1528</v>
      </c>
      <c r="B2618" t="s">
        <v>1928</v>
      </c>
      <c r="C2618" t="s">
        <v>4102</v>
      </c>
      <c r="D2618" t="s">
        <v>8153</v>
      </c>
      <c r="E2618" t="s">
        <v>13149</v>
      </c>
      <c r="F2618" t="s">
        <v>15537</v>
      </c>
    </row>
    <row r="2619" spans="1:6" x14ac:dyDescent="0.25">
      <c r="A2619" t="s">
        <v>900</v>
      </c>
      <c r="B2619" t="s">
        <v>1929</v>
      </c>
      <c r="C2619" t="s">
        <v>4103</v>
      </c>
      <c r="D2619" t="s">
        <v>8154</v>
      </c>
      <c r="E2619" t="s">
        <v>13150</v>
      </c>
      <c r="F2619" t="s">
        <v>15532</v>
      </c>
    </row>
    <row r="2620" spans="1:6" x14ac:dyDescent="0.25">
      <c r="A2620" t="s">
        <v>1132</v>
      </c>
      <c r="B2620" t="s">
        <v>1929</v>
      </c>
      <c r="C2620" t="s">
        <v>3905</v>
      </c>
      <c r="D2620" t="s">
        <v>8155</v>
      </c>
      <c r="E2620" t="s">
        <v>13151</v>
      </c>
      <c r="F2620" t="s">
        <v>15532</v>
      </c>
    </row>
    <row r="2621" spans="1:6" x14ac:dyDescent="0.25">
      <c r="A2621" t="s">
        <v>1529</v>
      </c>
      <c r="B2621" t="s">
        <v>1925</v>
      </c>
      <c r="C2621" t="s">
        <v>2782</v>
      </c>
      <c r="D2621" t="s">
        <v>8156</v>
      </c>
      <c r="E2621" t="s">
        <v>13152</v>
      </c>
      <c r="F2621" t="s">
        <v>15534</v>
      </c>
    </row>
    <row r="2622" spans="1:6" x14ac:dyDescent="0.25">
      <c r="A2622" t="s">
        <v>918</v>
      </c>
      <c r="B2622" t="s">
        <v>1924</v>
      </c>
      <c r="C2622" t="s">
        <v>4104</v>
      </c>
      <c r="D2622" t="s">
        <v>8157</v>
      </c>
      <c r="E2622" t="s">
        <v>13153</v>
      </c>
      <c r="F2622" t="s">
        <v>15533</v>
      </c>
    </row>
    <row r="2623" spans="1:6" x14ac:dyDescent="0.25">
      <c r="A2623" t="s">
        <v>668</v>
      </c>
      <c r="B2623" t="s">
        <v>1925</v>
      </c>
      <c r="C2623" t="s">
        <v>4105</v>
      </c>
      <c r="D2623" t="s">
        <v>8158</v>
      </c>
      <c r="E2623" t="s">
        <v>13154</v>
      </c>
      <c r="F2623" t="s">
        <v>15534</v>
      </c>
    </row>
    <row r="2624" spans="1:6" x14ac:dyDescent="0.25">
      <c r="A2624" t="s">
        <v>1530</v>
      </c>
      <c r="B2624" t="s">
        <v>1924</v>
      </c>
      <c r="C2624" t="s">
        <v>4106</v>
      </c>
      <c r="D2624" t="s">
        <v>8159</v>
      </c>
      <c r="E2624" t="s">
        <v>13155</v>
      </c>
      <c r="F2624" t="s">
        <v>15533</v>
      </c>
    </row>
    <row r="2625" spans="1:6" x14ac:dyDescent="0.25">
      <c r="A2625" t="s">
        <v>757</v>
      </c>
      <c r="B2625" t="s">
        <v>1928</v>
      </c>
      <c r="C2625" t="s">
        <v>2094</v>
      </c>
      <c r="D2625" t="s">
        <v>8160</v>
      </c>
      <c r="E2625" t="s">
        <v>13156</v>
      </c>
      <c r="F2625" t="s">
        <v>15537</v>
      </c>
    </row>
    <row r="2626" spans="1:6" x14ac:dyDescent="0.25">
      <c r="A2626" t="s">
        <v>1196</v>
      </c>
      <c r="B2626" t="s">
        <v>1929</v>
      </c>
      <c r="C2626" t="s">
        <v>4107</v>
      </c>
      <c r="D2626" t="s">
        <v>8161</v>
      </c>
      <c r="E2626" t="s">
        <v>13157</v>
      </c>
      <c r="F2626" t="s">
        <v>15532</v>
      </c>
    </row>
    <row r="2627" spans="1:6" x14ac:dyDescent="0.25">
      <c r="A2627" t="s">
        <v>365</v>
      </c>
      <c r="B2627" t="s">
        <v>1923</v>
      </c>
      <c r="C2627" t="s">
        <v>4108</v>
      </c>
      <c r="D2627" t="s">
        <v>8162</v>
      </c>
      <c r="E2627" t="s">
        <v>13158</v>
      </c>
      <c r="F2627" t="s">
        <v>15532</v>
      </c>
    </row>
    <row r="2628" spans="1:6" x14ac:dyDescent="0.25">
      <c r="A2628" t="s">
        <v>604</v>
      </c>
      <c r="B2628" t="s">
        <v>1926</v>
      </c>
      <c r="C2628" t="s">
        <v>4109</v>
      </c>
      <c r="D2628" t="s">
        <v>8163</v>
      </c>
      <c r="E2628" t="s">
        <v>13159</v>
      </c>
      <c r="F2628" t="s">
        <v>15535</v>
      </c>
    </row>
    <row r="2629" spans="1:6" x14ac:dyDescent="0.25">
      <c r="A2629" t="s">
        <v>1531</v>
      </c>
      <c r="B2629" t="s">
        <v>1928</v>
      </c>
      <c r="C2629" t="s">
        <v>3288</v>
      </c>
      <c r="D2629" t="s">
        <v>8164</v>
      </c>
      <c r="E2629" t="s">
        <v>13160</v>
      </c>
      <c r="F2629" t="s">
        <v>15537</v>
      </c>
    </row>
    <row r="2630" spans="1:6" x14ac:dyDescent="0.25">
      <c r="A2630" t="s">
        <v>1532</v>
      </c>
      <c r="B2630" t="s">
        <v>1927</v>
      </c>
      <c r="C2630" t="s">
        <v>4110</v>
      </c>
      <c r="D2630" t="s">
        <v>8165</v>
      </c>
      <c r="E2630" t="s">
        <v>13161</v>
      </c>
      <c r="F2630" t="s">
        <v>15536</v>
      </c>
    </row>
    <row r="2631" spans="1:6" x14ac:dyDescent="0.25">
      <c r="A2631" t="s">
        <v>1018</v>
      </c>
      <c r="B2631" t="s">
        <v>1929</v>
      </c>
      <c r="C2631" t="s">
        <v>4111</v>
      </c>
      <c r="D2631" t="s">
        <v>8166</v>
      </c>
      <c r="E2631" t="s">
        <v>13162</v>
      </c>
      <c r="F2631" t="s">
        <v>15532</v>
      </c>
    </row>
    <row r="2632" spans="1:6" x14ac:dyDescent="0.25">
      <c r="A2632" t="s">
        <v>468</v>
      </c>
      <c r="B2632" t="s">
        <v>1927</v>
      </c>
      <c r="C2632" t="s">
        <v>4112</v>
      </c>
      <c r="D2632" t="s">
        <v>8167</v>
      </c>
      <c r="E2632" t="s">
        <v>13163</v>
      </c>
      <c r="F2632" t="s">
        <v>15536</v>
      </c>
    </row>
    <row r="2633" spans="1:6" x14ac:dyDescent="0.25">
      <c r="A2633" t="s">
        <v>1236</v>
      </c>
      <c r="B2633" t="s">
        <v>1930</v>
      </c>
      <c r="C2633" t="s">
        <v>4113</v>
      </c>
      <c r="D2633" t="s">
        <v>8168</v>
      </c>
      <c r="E2633" t="s">
        <v>13164</v>
      </c>
      <c r="F2633" t="s">
        <v>15538</v>
      </c>
    </row>
    <row r="2634" spans="1:6" x14ac:dyDescent="0.25">
      <c r="A2634" t="s">
        <v>1227</v>
      </c>
      <c r="B2634" t="s">
        <v>1928</v>
      </c>
      <c r="C2634" t="s">
        <v>4114</v>
      </c>
      <c r="D2634" t="s">
        <v>8169</v>
      </c>
      <c r="E2634" t="s">
        <v>13165</v>
      </c>
      <c r="F2634" t="s">
        <v>15537</v>
      </c>
    </row>
    <row r="2635" spans="1:6" x14ac:dyDescent="0.25">
      <c r="A2635" t="s">
        <v>330</v>
      </c>
      <c r="B2635" t="s">
        <v>1930</v>
      </c>
      <c r="C2635" t="s">
        <v>4115</v>
      </c>
      <c r="D2635" t="s">
        <v>8170</v>
      </c>
      <c r="E2635" t="s">
        <v>13166</v>
      </c>
      <c r="F2635" t="s">
        <v>15538</v>
      </c>
    </row>
    <row r="2636" spans="1:6" x14ac:dyDescent="0.25">
      <c r="A2636" t="s">
        <v>1103</v>
      </c>
      <c r="B2636" t="s">
        <v>1928</v>
      </c>
      <c r="C2636" t="s">
        <v>2957</v>
      </c>
      <c r="D2636" t="s">
        <v>8171</v>
      </c>
      <c r="E2636" t="s">
        <v>13167</v>
      </c>
      <c r="F2636" t="s">
        <v>15537</v>
      </c>
    </row>
    <row r="2637" spans="1:6" x14ac:dyDescent="0.25">
      <c r="A2637" t="s">
        <v>1533</v>
      </c>
      <c r="B2637" t="s">
        <v>1928</v>
      </c>
      <c r="C2637" t="s">
        <v>4116</v>
      </c>
      <c r="D2637" t="s">
        <v>8172</v>
      </c>
      <c r="E2637" t="s">
        <v>13168</v>
      </c>
      <c r="F2637" t="s">
        <v>15537</v>
      </c>
    </row>
    <row r="2638" spans="1:6" x14ac:dyDescent="0.25">
      <c r="A2638" t="s">
        <v>1174</v>
      </c>
      <c r="B2638" t="s">
        <v>1929</v>
      </c>
      <c r="C2638" t="s">
        <v>3155</v>
      </c>
      <c r="D2638" t="s">
        <v>8173</v>
      </c>
      <c r="E2638" t="s">
        <v>13169</v>
      </c>
      <c r="F2638" t="s">
        <v>15532</v>
      </c>
    </row>
    <row r="2639" spans="1:6" x14ac:dyDescent="0.25">
      <c r="A2639" t="s">
        <v>302</v>
      </c>
      <c r="B2639" t="s">
        <v>1923</v>
      </c>
      <c r="C2639" t="s">
        <v>3242</v>
      </c>
      <c r="D2639" t="s">
        <v>8174</v>
      </c>
      <c r="E2639" t="s">
        <v>13170</v>
      </c>
      <c r="F2639" t="s">
        <v>15532</v>
      </c>
    </row>
    <row r="2640" spans="1:6" x14ac:dyDescent="0.25">
      <c r="A2640" t="s">
        <v>1534</v>
      </c>
      <c r="B2640" t="s">
        <v>1926</v>
      </c>
      <c r="C2640" t="s">
        <v>4117</v>
      </c>
      <c r="D2640" t="s">
        <v>8175</v>
      </c>
      <c r="E2640" t="s">
        <v>13171</v>
      </c>
      <c r="F2640" t="s">
        <v>15535</v>
      </c>
    </row>
    <row r="2641" spans="1:6" x14ac:dyDescent="0.25">
      <c r="A2641" t="s">
        <v>1535</v>
      </c>
      <c r="B2641" t="s">
        <v>1930</v>
      </c>
      <c r="C2641" t="s">
        <v>3828</v>
      </c>
      <c r="D2641" t="s">
        <v>8176</v>
      </c>
      <c r="E2641" t="s">
        <v>13172</v>
      </c>
      <c r="F2641" t="s">
        <v>15538</v>
      </c>
    </row>
    <row r="2642" spans="1:6" x14ac:dyDescent="0.25">
      <c r="A2642" t="s">
        <v>771</v>
      </c>
      <c r="B2642" t="s">
        <v>1928</v>
      </c>
      <c r="C2642" t="s">
        <v>4118</v>
      </c>
      <c r="D2642" t="s">
        <v>8177</v>
      </c>
      <c r="E2642" t="s">
        <v>13173</v>
      </c>
      <c r="F2642" t="s">
        <v>15537</v>
      </c>
    </row>
    <row r="2643" spans="1:6" x14ac:dyDescent="0.25">
      <c r="A2643" t="s">
        <v>257</v>
      </c>
      <c r="B2643" t="s">
        <v>1927</v>
      </c>
      <c r="C2643" t="s">
        <v>4119</v>
      </c>
      <c r="D2643" t="s">
        <v>8178</v>
      </c>
      <c r="E2643" t="s">
        <v>13174</v>
      </c>
      <c r="F2643" t="s">
        <v>15536</v>
      </c>
    </row>
    <row r="2644" spans="1:6" x14ac:dyDescent="0.25">
      <c r="A2644" t="s">
        <v>1406</v>
      </c>
      <c r="B2644" t="s">
        <v>1927</v>
      </c>
      <c r="C2644" t="s">
        <v>4120</v>
      </c>
      <c r="D2644" t="s">
        <v>8179</v>
      </c>
      <c r="E2644" t="s">
        <v>13175</v>
      </c>
      <c r="F2644" t="s">
        <v>15536</v>
      </c>
    </row>
    <row r="2645" spans="1:6" x14ac:dyDescent="0.25">
      <c r="A2645" t="s">
        <v>483</v>
      </c>
      <c r="B2645" t="s">
        <v>1924</v>
      </c>
      <c r="C2645" t="s">
        <v>4121</v>
      </c>
      <c r="D2645" t="s">
        <v>8180</v>
      </c>
      <c r="E2645" t="s">
        <v>13176</v>
      </c>
      <c r="F2645" t="s">
        <v>15533</v>
      </c>
    </row>
    <row r="2646" spans="1:6" x14ac:dyDescent="0.25">
      <c r="A2646" t="s">
        <v>1191</v>
      </c>
      <c r="B2646" t="s">
        <v>1928</v>
      </c>
      <c r="C2646" t="s">
        <v>2219</v>
      </c>
      <c r="D2646" t="s">
        <v>8181</v>
      </c>
      <c r="E2646" t="s">
        <v>13177</v>
      </c>
      <c r="F2646" t="s">
        <v>15537</v>
      </c>
    </row>
    <row r="2647" spans="1:6" x14ac:dyDescent="0.25">
      <c r="A2647" t="s">
        <v>1123</v>
      </c>
      <c r="B2647" t="s">
        <v>1924</v>
      </c>
      <c r="C2647" t="s">
        <v>4122</v>
      </c>
      <c r="D2647" t="s">
        <v>8182</v>
      </c>
      <c r="E2647" t="s">
        <v>13178</v>
      </c>
      <c r="F2647" t="s">
        <v>15533</v>
      </c>
    </row>
    <row r="2648" spans="1:6" x14ac:dyDescent="0.25">
      <c r="A2648" t="s">
        <v>291</v>
      </c>
      <c r="B2648" t="s">
        <v>1930</v>
      </c>
      <c r="C2648" t="s">
        <v>4123</v>
      </c>
      <c r="D2648" t="s">
        <v>8183</v>
      </c>
      <c r="E2648" t="s">
        <v>13179</v>
      </c>
      <c r="F2648" t="s">
        <v>15538</v>
      </c>
    </row>
    <row r="2649" spans="1:6" x14ac:dyDescent="0.25">
      <c r="A2649" t="s">
        <v>833</v>
      </c>
      <c r="B2649" t="s">
        <v>1926</v>
      </c>
      <c r="C2649" t="s">
        <v>4124</v>
      </c>
      <c r="D2649" t="s">
        <v>8184</v>
      </c>
      <c r="E2649" t="s">
        <v>13180</v>
      </c>
      <c r="F2649" t="s">
        <v>15535</v>
      </c>
    </row>
    <row r="2650" spans="1:6" x14ac:dyDescent="0.25">
      <c r="A2650" t="s">
        <v>1536</v>
      </c>
      <c r="B2650" t="s">
        <v>1929</v>
      </c>
      <c r="C2650" t="s">
        <v>3552</v>
      </c>
      <c r="D2650" t="s">
        <v>8185</v>
      </c>
      <c r="E2650" t="s">
        <v>13181</v>
      </c>
      <c r="F2650" t="s">
        <v>15532</v>
      </c>
    </row>
    <row r="2651" spans="1:6" x14ac:dyDescent="0.25">
      <c r="A2651" t="s">
        <v>772</v>
      </c>
      <c r="B2651" t="s">
        <v>1926</v>
      </c>
      <c r="C2651" t="s">
        <v>4125</v>
      </c>
      <c r="D2651" t="s">
        <v>8186</v>
      </c>
      <c r="E2651" t="s">
        <v>13182</v>
      </c>
      <c r="F2651" t="s">
        <v>15535</v>
      </c>
    </row>
    <row r="2652" spans="1:6" x14ac:dyDescent="0.25">
      <c r="A2652" t="s">
        <v>1292</v>
      </c>
      <c r="B2652" t="s">
        <v>1923</v>
      </c>
      <c r="C2652" t="s">
        <v>4126</v>
      </c>
      <c r="D2652" t="s">
        <v>8187</v>
      </c>
      <c r="E2652" t="s">
        <v>13183</v>
      </c>
      <c r="F2652" t="s">
        <v>15532</v>
      </c>
    </row>
    <row r="2653" spans="1:6" x14ac:dyDescent="0.25">
      <c r="A2653" t="s">
        <v>1325</v>
      </c>
      <c r="B2653" t="s">
        <v>1923</v>
      </c>
      <c r="C2653" t="s">
        <v>4127</v>
      </c>
      <c r="D2653" t="s">
        <v>8188</v>
      </c>
      <c r="E2653" t="s">
        <v>13184</v>
      </c>
      <c r="F2653" t="s">
        <v>15532</v>
      </c>
    </row>
    <row r="2654" spans="1:6" x14ac:dyDescent="0.25">
      <c r="A2654" t="s">
        <v>677</v>
      </c>
      <c r="B2654" t="s">
        <v>1929</v>
      </c>
      <c r="C2654" t="s">
        <v>4128</v>
      </c>
      <c r="D2654" t="s">
        <v>8189</v>
      </c>
      <c r="E2654" t="s">
        <v>13185</v>
      </c>
      <c r="F2654" t="s">
        <v>15532</v>
      </c>
    </row>
    <row r="2655" spans="1:6" x14ac:dyDescent="0.25">
      <c r="A2655" t="s">
        <v>812</v>
      </c>
      <c r="B2655" t="s">
        <v>1929</v>
      </c>
      <c r="C2655" t="s">
        <v>2525</v>
      </c>
      <c r="D2655" t="s">
        <v>8190</v>
      </c>
      <c r="E2655" t="s">
        <v>13186</v>
      </c>
      <c r="F2655" t="s">
        <v>15532</v>
      </c>
    </row>
    <row r="2656" spans="1:6" x14ac:dyDescent="0.25">
      <c r="A2656" t="s">
        <v>1537</v>
      </c>
      <c r="B2656" t="s">
        <v>1927</v>
      </c>
      <c r="C2656" t="s">
        <v>4129</v>
      </c>
      <c r="D2656" t="s">
        <v>8191</v>
      </c>
      <c r="E2656" t="s">
        <v>13187</v>
      </c>
      <c r="F2656" t="s">
        <v>15536</v>
      </c>
    </row>
    <row r="2657" spans="1:6" x14ac:dyDescent="0.25">
      <c r="A2657" t="s">
        <v>1313</v>
      </c>
      <c r="B2657" t="s">
        <v>1930</v>
      </c>
      <c r="C2657" t="s">
        <v>3721</v>
      </c>
      <c r="D2657" t="s">
        <v>8192</v>
      </c>
      <c r="E2657" t="s">
        <v>13188</v>
      </c>
      <c r="F2657" t="s">
        <v>15538</v>
      </c>
    </row>
    <row r="2658" spans="1:6" x14ac:dyDescent="0.25">
      <c r="A2658" t="s">
        <v>451</v>
      </c>
      <c r="B2658" t="s">
        <v>1927</v>
      </c>
      <c r="C2658" t="s">
        <v>4130</v>
      </c>
      <c r="D2658" t="s">
        <v>8193</v>
      </c>
      <c r="E2658" t="s">
        <v>13189</v>
      </c>
      <c r="F2658" t="s">
        <v>15536</v>
      </c>
    </row>
    <row r="2659" spans="1:6" x14ac:dyDescent="0.25">
      <c r="A2659" t="s">
        <v>1538</v>
      </c>
      <c r="B2659" t="s">
        <v>1928</v>
      </c>
      <c r="C2659" t="s">
        <v>3038</v>
      </c>
      <c r="D2659" t="s">
        <v>8194</v>
      </c>
      <c r="E2659" t="s">
        <v>13190</v>
      </c>
      <c r="F2659" t="s">
        <v>15537</v>
      </c>
    </row>
    <row r="2660" spans="1:6" x14ac:dyDescent="0.25">
      <c r="A2660" t="s">
        <v>1185</v>
      </c>
      <c r="B2660" t="s">
        <v>1928</v>
      </c>
      <c r="C2660" t="s">
        <v>3180</v>
      </c>
      <c r="D2660" t="s">
        <v>8195</v>
      </c>
      <c r="E2660" t="s">
        <v>13191</v>
      </c>
      <c r="F2660" t="s">
        <v>15537</v>
      </c>
    </row>
    <row r="2661" spans="1:6" x14ac:dyDescent="0.25">
      <c r="A2661" t="s">
        <v>1311</v>
      </c>
      <c r="B2661" t="s">
        <v>1924</v>
      </c>
      <c r="C2661" t="s">
        <v>4131</v>
      </c>
      <c r="D2661" t="s">
        <v>8196</v>
      </c>
      <c r="E2661" t="s">
        <v>13192</v>
      </c>
      <c r="F2661" t="s">
        <v>15533</v>
      </c>
    </row>
    <row r="2662" spans="1:6" x14ac:dyDescent="0.25">
      <c r="A2662" t="s">
        <v>1539</v>
      </c>
      <c r="B2662" t="s">
        <v>1926</v>
      </c>
      <c r="C2662" t="s">
        <v>2578</v>
      </c>
      <c r="D2662" t="s">
        <v>8197</v>
      </c>
      <c r="E2662" t="s">
        <v>13193</v>
      </c>
      <c r="F2662" t="s">
        <v>15535</v>
      </c>
    </row>
    <row r="2663" spans="1:6" x14ac:dyDescent="0.25">
      <c r="A2663" t="s">
        <v>341</v>
      </c>
      <c r="B2663" t="s">
        <v>1930</v>
      </c>
      <c r="C2663" t="s">
        <v>4132</v>
      </c>
      <c r="D2663" t="s">
        <v>8198</v>
      </c>
      <c r="E2663" t="s">
        <v>13194</v>
      </c>
      <c r="F2663" t="s">
        <v>15538</v>
      </c>
    </row>
    <row r="2664" spans="1:6" x14ac:dyDescent="0.25">
      <c r="A2664" t="s">
        <v>1540</v>
      </c>
      <c r="B2664" t="s">
        <v>1928</v>
      </c>
      <c r="C2664" t="s">
        <v>4133</v>
      </c>
      <c r="D2664" t="s">
        <v>8199</v>
      </c>
      <c r="E2664" t="s">
        <v>13195</v>
      </c>
      <c r="F2664" t="s">
        <v>15537</v>
      </c>
    </row>
    <row r="2665" spans="1:6" x14ac:dyDescent="0.25">
      <c r="A2665" t="s">
        <v>84</v>
      </c>
      <c r="B2665" t="s">
        <v>1924</v>
      </c>
      <c r="C2665" t="s">
        <v>4134</v>
      </c>
      <c r="D2665" t="s">
        <v>8200</v>
      </c>
      <c r="E2665" t="s">
        <v>13196</v>
      </c>
      <c r="F2665" t="s">
        <v>15533</v>
      </c>
    </row>
    <row r="2666" spans="1:6" x14ac:dyDescent="0.25">
      <c r="A2666" t="s">
        <v>1541</v>
      </c>
      <c r="B2666" t="s">
        <v>1926</v>
      </c>
      <c r="C2666" t="s">
        <v>4135</v>
      </c>
      <c r="D2666" t="s">
        <v>8201</v>
      </c>
      <c r="E2666" t="s">
        <v>13197</v>
      </c>
      <c r="F2666" t="s">
        <v>15535</v>
      </c>
    </row>
    <row r="2667" spans="1:6" x14ac:dyDescent="0.25">
      <c r="A2667" t="s">
        <v>889</v>
      </c>
      <c r="B2667" t="s">
        <v>1925</v>
      </c>
      <c r="C2667" t="s">
        <v>2473</v>
      </c>
      <c r="D2667" t="s">
        <v>8202</v>
      </c>
      <c r="E2667" t="s">
        <v>13198</v>
      </c>
      <c r="F2667" t="s">
        <v>15534</v>
      </c>
    </row>
    <row r="2668" spans="1:6" x14ac:dyDescent="0.25">
      <c r="A2668" t="s">
        <v>466</v>
      </c>
      <c r="B2668" t="s">
        <v>1927</v>
      </c>
      <c r="C2668" t="s">
        <v>4136</v>
      </c>
      <c r="D2668" t="s">
        <v>8203</v>
      </c>
      <c r="E2668" t="s">
        <v>13199</v>
      </c>
      <c r="F2668" t="s">
        <v>15536</v>
      </c>
    </row>
    <row r="2669" spans="1:6" x14ac:dyDescent="0.25">
      <c r="A2669" t="s">
        <v>690</v>
      </c>
      <c r="B2669" t="s">
        <v>1930</v>
      </c>
      <c r="C2669" t="s">
        <v>4137</v>
      </c>
      <c r="D2669" t="s">
        <v>8204</v>
      </c>
      <c r="E2669" t="s">
        <v>13200</v>
      </c>
      <c r="F2669" t="s">
        <v>15538</v>
      </c>
    </row>
    <row r="2670" spans="1:6" x14ac:dyDescent="0.25">
      <c r="A2670" t="s">
        <v>63</v>
      </c>
      <c r="B2670" t="s">
        <v>1929</v>
      </c>
      <c r="C2670" t="s">
        <v>2841</v>
      </c>
      <c r="D2670" t="s">
        <v>8205</v>
      </c>
      <c r="E2670" t="s">
        <v>13201</v>
      </c>
      <c r="F2670" t="s">
        <v>15532</v>
      </c>
    </row>
    <row r="2671" spans="1:6" x14ac:dyDescent="0.25">
      <c r="A2671" t="s">
        <v>1542</v>
      </c>
      <c r="B2671" t="s">
        <v>1923</v>
      </c>
      <c r="C2671" t="s">
        <v>4138</v>
      </c>
      <c r="D2671" t="s">
        <v>8206</v>
      </c>
      <c r="E2671" t="s">
        <v>13202</v>
      </c>
      <c r="F2671" t="s">
        <v>15532</v>
      </c>
    </row>
    <row r="2672" spans="1:6" x14ac:dyDescent="0.25">
      <c r="A2672" t="s">
        <v>394</v>
      </c>
      <c r="B2672" t="s">
        <v>1923</v>
      </c>
      <c r="C2672" t="s">
        <v>4139</v>
      </c>
      <c r="D2672" t="s">
        <v>8207</v>
      </c>
      <c r="E2672" t="s">
        <v>13203</v>
      </c>
      <c r="F2672" t="s">
        <v>15532</v>
      </c>
    </row>
    <row r="2673" spans="1:6" x14ac:dyDescent="0.25">
      <c r="A2673" t="s">
        <v>321</v>
      </c>
      <c r="B2673" t="s">
        <v>1926</v>
      </c>
      <c r="C2673" t="s">
        <v>4140</v>
      </c>
      <c r="D2673" t="s">
        <v>8208</v>
      </c>
      <c r="E2673" t="s">
        <v>13204</v>
      </c>
      <c r="F2673" t="s">
        <v>15535</v>
      </c>
    </row>
    <row r="2674" spans="1:6" x14ac:dyDescent="0.25">
      <c r="A2674" t="s">
        <v>1543</v>
      </c>
      <c r="B2674" t="s">
        <v>1929</v>
      </c>
      <c r="C2674" t="s">
        <v>4141</v>
      </c>
      <c r="D2674" t="s">
        <v>8209</v>
      </c>
      <c r="E2674" t="s">
        <v>13205</v>
      </c>
      <c r="F2674" t="s">
        <v>15532</v>
      </c>
    </row>
    <row r="2675" spans="1:6" x14ac:dyDescent="0.25">
      <c r="A2675" t="s">
        <v>1544</v>
      </c>
      <c r="B2675" t="s">
        <v>1928</v>
      </c>
      <c r="C2675" t="s">
        <v>3994</v>
      </c>
      <c r="D2675" t="s">
        <v>8210</v>
      </c>
      <c r="E2675" t="s">
        <v>13206</v>
      </c>
      <c r="F2675" t="s">
        <v>15537</v>
      </c>
    </row>
    <row r="2676" spans="1:6" x14ac:dyDescent="0.25">
      <c r="A2676" t="s">
        <v>105</v>
      </c>
      <c r="B2676" t="s">
        <v>1924</v>
      </c>
      <c r="C2676" t="s">
        <v>4142</v>
      </c>
      <c r="D2676" t="s">
        <v>8211</v>
      </c>
      <c r="E2676" t="s">
        <v>13207</v>
      </c>
      <c r="F2676" t="s">
        <v>15533</v>
      </c>
    </row>
    <row r="2677" spans="1:6" x14ac:dyDescent="0.25">
      <c r="A2677" t="s">
        <v>1023</v>
      </c>
      <c r="B2677" t="s">
        <v>1930</v>
      </c>
      <c r="C2677" t="s">
        <v>4143</v>
      </c>
      <c r="D2677" t="s">
        <v>8212</v>
      </c>
      <c r="E2677" t="s">
        <v>13208</v>
      </c>
      <c r="F2677" t="s">
        <v>15538</v>
      </c>
    </row>
    <row r="2678" spans="1:6" x14ac:dyDescent="0.25">
      <c r="A2678" t="s">
        <v>1545</v>
      </c>
      <c r="B2678" t="s">
        <v>1929</v>
      </c>
      <c r="C2678" t="s">
        <v>4144</v>
      </c>
      <c r="D2678" t="s">
        <v>8213</v>
      </c>
      <c r="E2678" t="s">
        <v>13209</v>
      </c>
      <c r="F2678" t="s">
        <v>15532</v>
      </c>
    </row>
    <row r="2679" spans="1:6" x14ac:dyDescent="0.25">
      <c r="A2679" t="s">
        <v>1128</v>
      </c>
      <c r="B2679" t="s">
        <v>1923</v>
      </c>
      <c r="C2679" t="s">
        <v>4145</v>
      </c>
      <c r="D2679" t="s">
        <v>8214</v>
      </c>
      <c r="E2679" t="s">
        <v>13210</v>
      </c>
      <c r="F2679" t="s">
        <v>15532</v>
      </c>
    </row>
    <row r="2680" spans="1:6" x14ac:dyDescent="0.25">
      <c r="A2680" t="s">
        <v>1546</v>
      </c>
      <c r="B2680" t="s">
        <v>1930</v>
      </c>
      <c r="C2680" t="s">
        <v>3114</v>
      </c>
      <c r="D2680" t="s">
        <v>8215</v>
      </c>
      <c r="E2680" t="s">
        <v>13211</v>
      </c>
      <c r="F2680" t="s">
        <v>15538</v>
      </c>
    </row>
    <row r="2681" spans="1:6" x14ac:dyDescent="0.25">
      <c r="A2681" t="s">
        <v>1521</v>
      </c>
      <c r="B2681" t="s">
        <v>1924</v>
      </c>
      <c r="C2681" t="s">
        <v>3531</v>
      </c>
      <c r="D2681" t="s">
        <v>8216</v>
      </c>
      <c r="E2681" t="s">
        <v>13212</v>
      </c>
      <c r="F2681" t="s">
        <v>15533</v>
      </c>
    </row>
    <row r="2682" spans="1:6" x14ac:dyDescent="0.25">
      <c r="A2682" t="s">
        <v>1547</v>
      </c>
      <c r="B2682" t="s">
        <v>1925</v>
      </c>
      <c r="C2682" t="s">
        <v>4146</v>
      </c>
      <c r="D2682" t="s">
        <v>8217</v>
      </c>
      <c r="E2682" t="s">
        <v>13213</v>
      </c>
      <c r="F2682" t="s">
        <v>15534</v>
      </c>
    </row>
    <row r="2683" spans="1:6" x14ac:dyDescent="0.25">
      <c r="A2683" t="s">
        <v>992</v>
      </c>
      <c r="B2683" t="s">
        <v>1925</v>
      </c>
      <c r="C2683" t="s">
        <v>4147</v>
      </c>
      <c r="D2683" t="s">
        <v>8218</v>
      </c>
      <c r="E2683" t="s">
        <v>13214</v>
      </c>
      <c r="F2683" t="s">
        <v>15534</v>
      </c>
    </row>
    <row r="2684" spans="1:6" x14ac:dyDescent="0.25">
      <c r="A2684" t="s">
        <v>1548</v>
      </c>
      <c r="B2684" t="s">
        <v>1925</v>
      </c>
      <c r="C2684" t="s">
        <v>3488</v>
      </c>
      <c r="D2684" t="s">
        <v>8219</v>
      </c>
      <c r="E2684" t="s">
        <v>13215</v>
      </c>
      <c r="F2684" t="s">
        <v>15534</v>
      </c>
    </row>
    <row r="2685" spans="1:6" x14ac:dyDescent="0.25">
      <c r="A2685" t="s">
        <v>485</v>
      </c>
      <c r="B2685" t="s">
        <v>1928</v>
      </c>
      <c r="C2685" t="s">
        <v>4148</v>
      </c>
      <c r="D2685" t="s">
        <v>8220</v>
      </c>
      <c r="E2685" t="s">
        <v>13216</v>
      </c>
      <c r="F2685" t="s">
        <v>15537</v>
      </c>
    </row>
    <row r="2686" spans="1:6" x14ac:dyDescent="0.25">
      <c r="A2686" t="s">
        <v>988</v>
      </c>
      <c r="B2686" t="s">
        <v>1927</v>
      </c>
      <c r="C2686" t="s">
        <v>4149</v>
      </c>
      <c r="D2686" t="s">
        <v>8221</v>
      </c>
      <c r="E2686" t="s">
        <v>13217</v>
      </c>
      <c r="F2686" t="s">
        <v>15536</v>
      </c>
    </row>
    <row r="2687" spans="1:6" x14ac:dyDescent="0.25">
      <c r="A2687" t="s">
        <v>52</v>
      </c>
      <c r="B2687" t="s">
        <v>1929</v>
      </c>
      <c r="C2687" t="s">
        <v>4150</v>
      </c>
      <c r="D2687" t="s">
        <v>8222</v>
      </c>
      <c r="E2687" t="s">
        <v>13218</v>
      </c>
      <c r="F2687" t="s">
        <v>15532</v>
      </c>
    </row>
    <row r="2688" spans="1:6" x14ac:dyDescent="0.25">
      <c r="A2688" t="s">
        <v>456</v>
      </c>
      <c r="B2688" t="s">
        <v>1929</v>
      </c>
      <c r="C2688" t="s">
        <v>4151</v>
      </c>
      <c r="D2688" t="s">
        <v>8223</v>
      </c>
      <c r="E2688" t="s">
        <v>13219</v>
      </c>
      <c r="F2688" t="s">
        <v>15532</v>
      </c>
    </row>
    <row r="2689" spans="1:6" x14ac:dyDescent="0.25">
      <c r="A2689" t="s">
        <v>727</v>
      </c>
      <c r="B2689" t="s">
        <v>1928</v>
      </c>
      <c r="C2689" t="s">
        <v>4152</v>
      </c>
      <c r="D2689" t="s">
        <v>8224</v>
      </c>
      <c r="E2689" t="s">
        <v>13220</v>
      </c>
      <c r="F2689" t="s">
        <v>15537</v>
      </c>
    </row>
    <row r="2690" spans="1:6" x14ac:dyDescent="0.25">
      <c r="A2690" t="s">
        <v>1123</v>
      </c>
      <c r="B2690" t="s">
        <v>1927</v>
      </c>
      <c r="C2690" t="s">
        <v>3637</v>
      </c>
      <c r="D2690" t="s">
        <v>8225</v>
      </c>
      <c r="E2690" t="s">
        <v>13221</v>
      </c>
      <c r="F2690" t="s">
        <v>15536</v>
      </c>
    </row>
    <row r="2691" spans="1:6" x14ac:dyDescent="0.25">
      <c r="A2691" t="s">
        <v>1030</v>
      </c>
      <c r="B2691" t="s">
        <v>1923</v>
      </c>
      <c r="C2691" t="s">
        <v>4153</v>
      </c>
      <c r="D2691" t="s">
        <v>8226</v>
      </c>
      <c r="E2691" t="s">
        <v>13222</v>
      </c>
      <c r="F2691" t="s">
        <v>15532</v>
      </c>
    </row>
    <row r="2692" spans="1:6" x14ac:dyDescent="0.25">
      <c r="A2692" t="s">
        <v>632</v>
      </c>
      <c r="B2692" t="s">
        <v>1923</v>
      </c>
      <c r="C2692" t="s">
        <v>3964</v>
      </c>
      <c r="D2692" t="s">
        <v>8227</v>
      </c>
      <c r="E2692" t="s">
        <v>13223</v>
      </c>
      <c r="F2692" t="s">
        <v>15532</v>
      </c>
    </row>
    <row r="2693" spans="1:6" x14ac:dyDescent="0.25">
      <c r="A2693" t="s">
        <v>1549</v>
      </c>
      <c r="B2693" t="s">
        <v>1926</v>
      </c>
      <c r="C2693" t="s">
        <v>1957</v>
      </c>
      <c r="D2693" t="s">
        <v>8228</v>
      </c>
      <c r="E2693" t="s">
        <v>13224</v>
      </c>
      <c r="F2693" t="s">
        <v>15535</v>
      </c>
    </row>
    <row r="2694" spans="1:6" x14ac:dyDescent="0.25">
      <c r="A2694" t="s">
        <v>1550</v>
      </c>
      <c r="B2694" t="s">
        <v>1923</v>
      </c>
      <c r="C2694" t="s">
        <v>2379</v>
      </c>
      <c r="D2694" t="s">
        <v>8229</v>
      </c>
      <c r="E2694" t="s">
        <v>13225</v>
      </c>
      <c r="F2694" t="s">
        <v>15532</v>
      </c>
    </row>
    <row r="2695" spans="1:6" x14ac:dyDescent="0.25">
      <c r="A2695" t="s">
        <v>213</v>
      </c>
      <c r="B2695" t="s">
        <v>1925</v>
      </c>
      <c r="C2695" t="s">
        <v>2563</v>
      </c>
      <c r="D2695" t="s">
        <v>8230</v>
      </c>
      <c r="E2695" t="s">
        <v>13226</v>
      </c>
      <c r="F2695" t="s">
        <v>15534</v>
      </c>
    </row>
    <row r="2696" spans="1:6" x14ac:dyDescent="0.25">
      <c r="A2696" t="s">
        <v>1551</v>
      </c>
      <c r="B2696" t="s">
        <v>1927</v>
      </c>
      <c r="C2696" t="s">
        <v>4154</v>
      </c>
      <c r="D2696" t="s">
        <v>8231</v>
      </c>
      <c r="E2696" t="s">
        <v>13227</v>
      </c>
      <c r="F2696" t="s">
        <v>15536</v>
      </c>
    </row>
    <row r="2697" spans="1:6" x14ac:dyDescent="0.25">
      <c r="A2697" t="s">
        <v>1552</v>
      </c>
      <c r="B2697" t="s">
        <v>1923</v>
      </c>
      <c r="C2697" t="s">
        <v>4155</v>
      </c>
      <c r="D2697" t="s">
        <v>8232</v>
      </c>
      <c r="E2697" t="s">
        <v>13228</v>
      </c>
      <c r="F2697" t="s">
        <v>15532</v>
      </c>
    </row>
    <row r="2698" spans="1:6" x14ac:dyDescent="0.25">
      <c r="A2698" t="s">
        <v>11</v>
      </c>
      <c r="B2698" t="s">
        <v>1930</v>
      </c>
      <c r="C2698" t="s">
        <v>4156</v>
      </c>
      <c r="D2698" t="s">
        <v>8233</v>
      </c>
      <c r="E2698" t="s">
        <v>13229</v>
      </c>
      <c r="F2698" t="s">
        <v>15538</v>
      </c>
    </row>
    <row r="2699" spans="1:6" x14ac:dyDescent="0.25">
      <c r="A2699" t="s">
        <v>810</v>
      </c>
      <c r="B2699" t="s">
        <v>1925</v>
      </c>
      <c r="C2699" t="s">
        <v>4157</v>
      </c>
      <c r="D2699" t="s">
        <v>8234</v>
      </c>
      <c r="E2699" t="s">
        <v>13230</v>
      </c>
      <c r="F2699" t="s">
        <v>15534</v>
      </c>
    </row>
    <row r="2700" spans="1:6" x14ac:dyDescent="0.25">
      <c r="A2700" t="s">
        <v>1553</v>
      </c>
      <c r="B2700" t="s">
        <v>1923</v>
      </c>
      <c r="C2700" t="s">
        <v>2072</v>
      </c>
      <c r="D2700" t="s">
        <v>8235</v>
      </c>
      <c r="E2700" t="s">
        <v>13231</v>
      </c>
      <c r="F2700" t="s">
        <v>15532</v>
      </c>
    </row>
    <row r="2701" spans="1:6" x14ac:dyDescent="0.25">
      <c r="A2701" t="s">
        <v>1554</v>
      </c>
      <c r="B2701" t="s">
        <v>1928</v>
      </c>
      <c r="C2701" t="s">
        <v>4158</v>
      </c>
      <c r="D2701" t="s">
        <v>8236</v>
      </c>
      <c r="E2701" t="s">
        <v>13232</v>
      </c>
      <c r="F2701" t="s">
        <v>15537</v>
      </c>
    </row>
    <row r="2702" spans="1:6" x14ac:dyDescent="0.25">
      <c r="A2702" t="s">
        <v>1555</v>
      </c>
      <c r="B2702" t="s">
        <v>1928</v>
      </c>
      <c r="C2702" t="s">
        <v>4159</v>
      </c>
      <c r="D2702" t="s">
        <v>8237</v>
      </c>
      <c r="E2702" t="s">
        <v>13233</v>
      </c>
      <c r="F2702" t="s">
        <v>15537</v>
      </c>
    </row>
    <row r="2703" spans="1:6" x14ac:dyDescent="0.25">
      <c r="A2703" t="s">
        <v>1556</v>
      </c>
      <c r="B2703" t="s">
        <v>1930</v>
      </c>
      <c r="C2703" t="s">
        <v>4160</v>
      </c>
      <c r="D2703" t="s">
        <v>8238</v>
      </c>
      <c r="E2703" t="s">
        <v>13234</v>
      </c>
      <c r="F2703" t="s">
        <v>15538</v>
      </c>
    </row>
    <row r="2704" spans="1:6" x14ac:dyDescent="0.25">
      <c r="A2704" t="s">
        <v>1338</v>
      </c>
      <c r="B2704" t="s">
        <v>1925</v>
      </c>
      <c r="C2704" t="s">
        <v>4161</v>
      </c>
      <c r="D2704" t="s">
        <v>8239</v>
      </c>
      <c r="E2704" t="s">
        <v>13235</v>
      </c>
      <c r="F2704" t="s">
        <v>15534</v>
      </c>
    </row>
    <row r="2705" spans="1:6" x14ac:dyDescent="0.25">
      <c r="A2705" t="s">
        <v>470</v>
      </c>
      <c r="B2705" t="s">
        <v>1927</v>
      </c>
      <c r="C2705" t="s">
        <v>4162</v>
      </c>
      <c r="D2705" t="s">
        <v>8240</v>
      </c>
      <c r="E2705" t="s">
        <v>13236</v>
      </c>
      <c r="F2705" t="s">
        <v>15536</v>
      </c>
    </row>
    <row r="2706" spans="1:6" x14ac:dyDescent="0.25">
      <c r="A2706" t="s">
        <v>1461</v>
      </c>
      <c r="B2706" t="s">
        <v>1923</v>
      </c>
      <c r="C2706" t="s">
        <v>4163</v>
      </c>
      <c r="D2706" t="s">
        <v>8241</v>
      </c>
      <c r="E2706" t="s">
        <v>13237</v>
      </c>
      <c r="F2706" t="s">
        <v>15532</v>
      </c>
    </row>
    <row r="2707" spans="1:6" x14ac:dyDescent="0.25">
      <c r="A2707" t="s">
        <v>1557</v>
      </c>
      <c r="B2707" t="s">
        <v>1927</v>
      </c>
      <c r="C2707" t="s">
        <v>4164</v>
      </c>
      <c r="D2707" t="s">
        <v>8242</v>
      </c>
      <c r="E2707" t="s">
        <v>13238</v>
      </c>
      <c r="F2707" t="s">
        <v>15536</v>
      </c>
    </row>
    <row r="2708" spans="1:6" x14ac:dyDescent="0.25">
      <c r="A2708" t="s">
        <v>1558</v>
      </c>
      <c r="B2708" t="s">
        <v>1924</v>
      </c>
      <c r="C2708" t="s">
        <v>4165</v>
      </c>
      <c r="D2708" t="s">
        <v>8243</v>
      </c>
      <c r="E2708" t="s">
        <v>13239</v>
      </c>
      <c r="F2708" t="s">
        <v>15533</v>
      </c>
    </row>
    <row r="2709" spans="1:6" x14ac:dyDescent="0.25">
      <c r="A2709" t="s">
        <v>1559</v>
      </c>
      <c r="B2709" t="s">
        <v>1927</v>
      </c>
      <c r="C2709" t="s">
        <v>2354</v>
      </c>
      <c r="D2709" t="s">
        <v>8244</v>
      </c>
      <c r="E2709" t="s">
        <v>13240</v>
      </c>
      <c r="F2709" t="s">
        <v>15536</v>
      </c>
    </row>
    <row r="2710" spans="1:6" x14ac:dyDescent="0.25">
      <c r="A2710" t="s">
        <v>1560</v>
      </c>
      <c r="B2710" t="s">
        <v>1925</v>
      </c>
      <c r="C2710" t="s">
        <v>4166</v>
      </c>
      <c r="D2710" t="s">
        <v>8245</v>
      </c>
      <c r="E2710" t="s">
        <v>13241</v>
      </c>
      <c r="F2710" t="s">
        <v>15534</v>
      </c>
    </row>
    <row r="2711" spans="1:6" x14ac:dyDescent="0.25">
      <c r="A2711" t="s">
        <v>1561</v>
      </c>
      <c r="B2711" t="s">
        <v>1923</v>
      </c>
      <c r="C2711" t="s">
        <v>4167</v>
      </c>
      <c r="D2711" t="s">
        <v>8246</v>
      </c>
      <c r="E2711" t="s">
        <v>13242</v>
      </c>
      <c r="F2711" t="s">
        <v>15532</v>
      </c>
    </row>
    <row r="2712" spans="1:6" x14ac:dyDescent="0.25">
      <c r="A2712" t="s">
        <v>570</v>
      </c>
      <c r="B2712" t="s">
        <v>1928</v>
      </c>
      <c r="C2712" t="s">
        <v>4168</v>
      </c>
      <c r="D2712" t="s">
        <v>8247</v>
      </c>
      <c r="E2712" t="s">
        <v>13243</v>
      </c>
      <c r="F2712" t="s">
        <v>15537</v>
      </c>
    </row>
    <row r="2713" spans="1:6" x14ac:dyDescent="0.25">
      <c r="A2713" t="s">
        <v>544</v>
      </c>
      <c r="B2713" t="s">
        <v>1927</v>
      </c>
      <c r="C2713" t="s">
        <v>4169</v>
      </c>
      <c r="D2713" t="s">
        <v>8248</v>
      </c>
      <c r="E2713" t="s">
        <v>13244</v>
      </c>
      <c r="F2713" t="s">
        <v>15536</v>
      </c>
    </row>
    <row r="2714" spans="1:6" x14ac:dyDescent="0.25">
      <c r="A2714" t="s">
        <v>1562</v>
      </c>
      <c r="B2714" t="s">
        <v>1925</v>
      </c>
      <c r="C2714" t="s">
        <v>4170</v>
      </c>
      <c r="D2714" t="s">
        <v>8249</v>
      </c>
      <c r="E2714" t="s">
        <v>13245</v>
      </c>
      <c r="F2714" t="s">
        <v>15534</v>
      </c>
    </row>
    <row r="2715" spans="1:6" x14ac:dyDescent="0.25">
      <c r="A2715" t="s">
        <v>1563</v>
      </c>
      <c r="B2715" t="s">
        <v>1925</v>
      </c>
      <c r="C2715" t="s">
        <v>4171</v>
      </c>
      <c r="D2715" t="s">
        <v>8250</v>
      </c>
      <c r="E2715" t="s">
        <v>13246</v>
      </c>
      <c r="F2715" t="s">
        <v>15534</v>
      </c>
    </row>
    <row r="2716" spans="1:6" x14ac:dyDescent="0.25">
      <c r="A2716" t="s">
        <v>1134</v>
      </c>
      <c r="B2716" t="s">
        <v>1929</v>
      </c>
      <c r="C2716" t="s">
        <v>4172</v>
      </c>
      <c r="D2716" t="s">
        <v>8251</v>
      </c>
      <c r="E2716" t="s">
        <v>13247</v>
      </c>
      <c r="F2716" t="s">
        <v>15532</v>
      </c>
    </row>
    <row r="2717" spans="1:6" x14ac:dyDescent="0.25">
      <c r="A2717" t="s">
        <v>598</v>
      </c>
      <c r="B2717" t="s">
        <v>1926</v>
      </c>
      <c r="C2717" t="s">
        <v>2649</v>
      </c>
      <c r="D2717" t="s">
        <v>8252</v>
      </c>
      <c r="E2717" t="s">
        <v>13248</v>
      </c>
      <c r="F2717" t="s">
        <v>15535</v>
      </c>
    </row>
    <row r="2718" spans="1:6" x14ac:dyDescent="0.25">
      <c r="A2718" t="s">
        <v>1564</v>
      </c>
      <c r="B2718" t="s">
        <v>1926</v>
      </c>
      <c r="C2718" t="s">
        <v>4173</v>
      </c>
      <c r="D2718" t="s">
        <v>8253</v>
      </c>
      <c r="E2718" t="s">
        <v>13249</v>
      </c>
      <c r="F2718" t="s">
        <v>15535</v>
      </c>
    </row>
    <row r="2719" spans="1:6" x14ac:dyDescent="0.25">
      <c r="A2719" t="s">
        <v>558</v>
      </c>
      <c r="B2719" t="s">
        <v>1926</v>
      </c>
      <c r="C2719" t="s">
        <v>4174</v>
      </c>
      <c r="D2719" t="s">
        <v>8254</v>
      </c>
      <c r="E2719" t="s">
        <v>13250</v>
      </c>
      <c r="F2719" t="s">
        <v>15535</v>
      </c>
    </row>
    <row r="2720" spans="1:6" x14ac:dyDescent="0.25">
      <c r="A2720" t="s">
        <v>186</v>
      </c>
      <c r="B2720" t="s">
        <v>1924</v>
      </c>
      <c r="C2720" t="s">
        <v>4175</v>
      </c>
      <c r="D2720" t="s">
        <v>8255</v>
      </c>
      <c r="E2720" t="s">
        <v>13251</v>
      </c>
      <c r="F2720" t="s">
        <v>15533</v>
      </c>
    </row>
    <row r="2721" spans="1:6" x14ac:dyDescent="0.25">
      <c r="A2721" t="s">
        <v>384</v>
      </c>
      <c r="B2721" t="s">
        <v>1926</v>
      </c>
      <c r="C2721" t="s">
        <v>4176</v>
      </c>
      <c r="D2721" t="s">
        <v>8256</v>
      </c>
      <c r="E2721" t="s">
        <v>13252</v>
      </c>
      <c r="F2721" t="s">
        <v>15535</v>
      </c>
    </row>
    <row r="2722" spans="1:6" x14ac:dyDescent="0.25">
      <c r="A2722" t="s">
        <v>1366</v>
      </c>
      <c r="B2722" t="s">
        <v>1929</v>
      </c>
      <c r="C2722" t="s">
        <v>4177</v>
      </c>
      <c r="D2722" t="s">
        <v>8257</v>
      </c>
      <c r="E2722" t="s">
        <v>13253</v>
      </c>
      <c r="F2722" t="s">
        <v>15532</v>
      </c>
    </row>
    <row r="2723" spans="1:6" x14ac:dyDescent="0.25">
      <c r="A2723" t="s">
        <v>282</v>
      </c>
      <c r="B2723" t="s">
        <v>1930</v>
      </c>
      <c r="C2723" t="s">
        <v>2330</v>
      </c>
      <c r="D2723" t="s">
        <v>8258</v>
      </c>
      <c r="E2723" t="s">
        <v>13254</v>
      </c>
      <c r="F2723" t="s">
        <v>15538</v>
      </c>
    </row>
    <row r="2724" spans="1:6" x14ac:dyDescent="0.25">
      <c r="A2724" t="s">
        <v>379</v>
      </c>
      <c r="B2724" t="s">
        <v>1929</v>
      </c>
      <c r="C2724" t="s">
        <v>4178</v>
      </c>
      <c r="D2724" t="s">
        <v>8259</v>
      </c>
      <c r="E2724" t="s">
        <v>13255</v>
      </c>
      <c r="F2724" t="s">
        <v>15532</v>
      </c>
    </row>
    <row r="2725" spans="1:6" x14ac:dyDescent="0.25">
      <c r="A2725" t="s">
        <v>86</v>
      </c>
      <c r="B2725" t="s">
        <v>1930</v>
      </c>
      <c r="C2725" t="s">
        <v>4179</v>
      </c>
      <c r="D2725" t="s">
        <v>8260</v>
      </c>
      <c r="E2725" t="s">
        <v>13256</v>
      </c>
      <c r="F2725" t="s">
        <v>15538</v>
      </c>
    </row>
    <row r="2726" spans="1:6" x14ac:dyDescent="0.25">
      <c r="A2726" t="s">
        <v>675</v>
      </c>
      <c r="B2726" t="s">
        <v>1929</v>
      </c>
      <c r="C2726" t="s">
        <v>4180</v>
      </c>
      <c r="D2726" t="s">
        <v>8261</v>
      </c>
      <c r="E2726" t="s">
        <v>13257</v>
      </c>
      <c r="F2726" t="s">
        <v>15532</v>
      </c>
    </row>
    <row r="2727" spans="1:6" x14ac:dyDescent="0.25">
      <c r="A2727" t="s">
        <v>1064</v>
      </c>
      <c r="B2727" t="s">
        <v>1923</v>
      </c>
      <c r="C2727" t="s">
        <v>4181</v>
      </c>
      <c r="D2727" t="s">
        <v>8262</v>
      </c>
      <c r="E2727" t="s">
        <v>13258</v>
      </c>
      <c r="F2727" t="s">
        <v>15532</v>
      </c>
    </row>
    <row r="2728" spans="1:6" x14ac:dyDescent="0.25">
      <c r="A2728" t="s">
        <v>1231</v>
      </c>
      <c r="B2728" t="s">
        <v>1927</v>
      </c>
      <c r="C2728" t="s">
        <v>4182</v>
      </c>
      <c r="D2728" t="s">
        <v>8263</v>
      </c>
      <c r="E2728" t="s">
        <v>13259</v>
      </c>
      <c r="F2728" t="s">
        <v>15536</v>
      </c>
    </row>
    <row r="2729" spans="1:6" x14ac:dyDescent="0.25">
      <c r="A2729" t="s">
        <v>1493</v>
      </c>
      <c r="B2729" t="s">
        <v>1929</v>
      </c>
      <c r="C2729" t="s">
        <v>4183</v>
      </c>
      <c r="D2729" t="s">
        <v>8264</v>
      </c>
      <c r="E2729" t="s">
        <v>13260</v>
      </c>
      <c r="F2729" t="s">
        <v>15532</v>
      </c>
    </row>
    <row r="2730" spans="1:6" x14ac:dyDescent="0.25">
      <c r="A2730" t="s">
        <v>971</v>
      </c>
      <c r="B2730" t="s">
        <v>1929</v>
      </c>
      <c r="C2730" t="s">
        <v>4184</v>
      </c>
      <c r="D2730" t="s">
        <v>8265</v>
      </c>
      <c r="E2730" t="s">
        <v>13261</v>
      </c>
      <c r="F2730" t="s">
        <v>15532</v>
      </c>
    </row>
    <row r="2731" spans="1:6" x14ac:dyDescent="0.25">
      <c r="A2731" t="s">
        <v>430</v>
      </c>
      <c r="B2731" t="s">
        <v>1924</v>
      </c>
      <c r="C2731" t="s">
        <v>4185</v>
      </c>
      <c r="D2731" t="s">
        <v>8266</v>
      </c>
      <c r="E2731" t="s">
        <v>13262</v>
      </c>
      <c r="F2731" t="s">
        <v>15533</v>
      </c>
    </row>
    <row r="2732" spans="1:6" x14ac:dyDescent="0.25">
      <c r="A2732" t="s">
        <v>1232</v>
      </c>
      <c r="B2732" t="s">
        <v>1925</v>
      </c>
      <c r="C2732" t="s">
        <v>2308</v>
      </c>
      <c r="D2732" t="s">
        <v>8267</v>
      </c>
      <c r="E2732" t="s">
        <v>13263</v>
      </c>
      <c r="F2732" t="s">
        <v>15534</v>
      </c>
    </row>
    <row r="2733" spans="1:6" x14ac:dyDescent="0.25">
      <c r="A2733" t="s">
        <v>1522</v>
      </c>
      <c r="B2733" t="s">
        <v>1923</v>
      </c>
      <c r="C2733" t="s">
        <v>4186</v>
      </c>
      <c r="D2733" t="s">
        <v>8268</v>
      </c>
      <c r="E2733" t="s">
        <v>13264</v>
      </c>
      <c r="F2733" t="s">
        <v>15532</v>
      </c>
    </row>
    <row r="2734" spans="1:6" x14ac:dyDescent="0.25">
      <c r="A2734" t="s">
        <v>1565</v>
      </c>
      <c r="B2734" t="s">
        <v>1923</v>
      </c>
      <c r="C2734" t="s">
        <v>4187</v>
      </c>
      <c r="D2734" t="s">
        <v>8269</v>
      </c>
      <c r="E2734" t="s">
        <v>13265</v>
      </c>
      <c r="F2734" t="s">
        <v>15532</v>
      </c>
    </row>
    <row r="2735" spans="1:6" x14ac:dyDescent="0.25">
      <c r="A2735" t="s">
        <v>1566</v>
      </c>
      <c r="B2735" t="s">
        <v>1926</v>
      </c>
      <c r="C2735" t="s">
        <v>4188</v>
      </c>
      <c r="D2735" t="s">
        <v>8270</v>
      </c>
      <c r="E2735" t="s">
        <v>13266</v>
      </c>
      <c r="F2735" t="s">
        <v>15535</v>
      </c>
    </row>
    <row r="2736" spans="1:6" x14ac:dyDescent="0.25">
      <c r="A2736" t="s">
        <v>1145</v>
      </c>
      <c r="B2736" t="s">
        <v>1929</v>
      </c>
      <c r="C2736" t="s">
        <v>4189</v>
      </c>
      <c r="D2736" t="s">
        <v>8271</v>
      </c>
      <c r="E2736" t="s">
        <v>13267</v>
      </c>
      <c r="F2736" t="s">
        <v>15532</v>
      </c>
    </row>
    <row r="2737" spans="1:6" x14ac:dyDescent="0.25">
      <c r="A2737" t="s">
        <v>1567</v>
      </c>
      <c r="B2737" t="s">
        <v>1925</v>
      </c>
      <c r="C2737" t="s">
        <v>4190</v>
      </c>
      <c r="D2737" t="s">
        <v>8272</v>
      </c>
      <c r="E2737" t="s">
        <v>13268</v>
      </c>
      <c r="F2737" t="s">
        <v>15534</v>
      </c>
    </row>
    <row r="2738" spans="1:6" x14ac:dyDescent="0.25">
      <c r="A2738" t="s">
        <v>65</v>
      </c>
      <c r="B2738" t="s">
        <v>1930</v>
      </c>
      <c r="C2738" t="s">
        <v>4191</v>
      </c>
      <c r="D2738" t="s">
        <v>8273</v>
      </c>
      <c r="E2738" t="s">
        <v>13269</v>
      </c>
      <c r="F2738" t="s">
        <v>15538</v>
      </c>
    </row>
    <row r="2739" spans="1:6" x14ac:dyDescent="0.25">
      <c r="A2739" t="s">
        <v>1340</v>
      </c>
      <c r="B2739" t="s">
        <v>1929</v>
      </c>
      <c r="C2739" t="s">
        <v>4192</v>
      </c>
      <c r="D2739" t="s">
        <v>8274</v>
      </c>
      <c r="E2739" t="s">
        <v>13270</v>
      </c>
      <c r="F2739" t="s">
        <v>15532</v>
      </c>
    </row>
    <row r="2740" spans="1:6" x14ac:dyDescent="0.25">
      <c r="A2740" t="s">
        <v>1568</v>
      </c>
      <c r="B2740" t="s">
        <v>1930</v>
      </c>
      <c r="C2740" t="s">
        <v>2610</v>
      </c>
      <c r="D2740" t="s">
        <v>8275</v>
      </c>
      <c r="E2740" t="s">
        <v>13271</v>
      </c>
      <c r="F2740" t="s">
        <v>15538</v>
      </c>
    </row>
    <row r="2741" spans="1:6" x14ac:dyDescent="0.25">
      <c r="A2741" t="s">
        <v>1515</v>
      </c>
      <c r="B2741" t="s">
        <v>1929</v>
      </c>
      <c r="C2741" t="s">
        <v>4193</v>
      </c>
      <c r="D2741" t="s">
        <v>8276</v>
      </c>
      <c r="E2741" t="s">
        <v>13272</v>
      </c>
      <c r="F2741" t="s">
        <v>15532</v>
      </c>
    </row>
    <row r="2742" spans="1:6" x14ac:dyDescent="0.25">
      <c r="A2742" t="s">
        <v>984</v>
      </c>
      <c r="B2742" t="s">
        <v>1930</v>
      </c>
      <c r="C2742" t="s">
        <v>3444</v>
      </c>
      <c r="D2742" t="s">
        <v>8277</v>
      </c>
      <c r="E2742" t="s">
        <v>13273</v>
      </c>
      <c r="F2742" t="s">
        <v>15538</v>
      </c>
    </row>
    <row r="2743" spans="1:6" x14ac:dyDescent="0.25">
      <c r="A2743" t="s">
        <v>206</v>
      </c>
      <c r="B2743" t="s">
        <v>1927</v>
      </c>
      <c r="C2743" t="s">
        <v>4194</v>
      </c>
      <c r="D2743" t="s">
        <v>8278</v>
      </c>
      <c r="E2743" t="s">
        <v>13274</v>
      </c>
      <c r="F2743" t="s">
        <v>15536</v>
      </c>
    </row>
    <row r="2744" spans="1:6" x14ac:dyDescent="0.25">
      <c r="A2744" t="s">
        <v>718</v>
      </c>
      <c r="B2744" t="s">
        <v>1930</v>
      </c>
      <c r="C2744" t="s">
        <v>4195</v>
      </c>
      <c r="D2744" t="s">
        <v>8279</v>
      </c>
      <c r="E2744" t="s">
        <v>13275</v>
      </c>
      <c r="F2744" t="s">
        <v>15538</v>
      </c>
    </row>
    <row r="2745" spans="1:6" x14ac:dyDescent="0.25">
      <c r="A2745" t="s">
        <v>642</v>
      </c>
      <c r="B2745" t="s">
        <v>1927</v>
      </c>
      <c r="C2745" t="s">
        <v>4045</v>
      </c>
      <c r="D2745" t="s">
        <v>8280</v>
      </c>
      <c r="E2745" t="s">
        <v>13276</v>
      </c>
      <c r="F2745" t="s">
        <v>15536</v>
      </c>
    </row>
    <row r="2746" spans="1:6" x14ac:dyDescent="0.25">
      <c r="A2746" t="s">
        <v>201</v>
      </c>
      <c r="B2746" t="s">
        <v>1927</v>
      </c>
      <c r="C2746" t="s">
        <v>4196</v>
      </c>
      <c r="D2746" t="s">
        <v>8281</v>
      </c>
      <c r="E2746" t="s">
        <v>13277</v>
      </c>
      <c r="F2746" t="s">
        <v>15536</v>
      </c>
    </row>
    <row r="2747" spans="1:6" x14ac:dyDescent="0.25">
      <c r="A2747" t="s">
        <v>1463</v>
      </c>
      <c r="B2747" t="s">
        <v>1926</v>
      </c>
      <c r="C2747" t="s">
        <v>4197</v>
      </c>
      <c r="D2747" t="s">
        <v>8282</v>
      </c>
      <c r="E2747" t="s">
        <v>13278</v>
      </c>
      <c r="F2747" t="s">
        <v>15535</v>
      </c>
    </row>
    <row r="2748" spans="1:6" x14ac:dyDescent="0.25">
      <c r="A2748" t="s">
        <v>982</v>
      </c>
      <c r="B2748" t="s">
        <v>1929</v>
      </c>
      <c r="C2748" t="s">
        <v>4198</v>
      </c>
      <c r="D2748" t="s">
        <v>8283</v>
      </c>
      <c r="E2748" t="s">
        <v>13279</v>
      </c>
      <c r="F2748" t="s">
        <v>15532</v>
      </c>
    </row>
    <row r="2749" spans="1:6" x14ac:dyDescent="0.25">
      <c r="A2749" t="s">
        <v>1569</v>
      </c>
      <c r="B2749" t="s">
        <v>1930</v>
      </c>
      <c r="C2749" t="s">
        <v>3018</v>
      </c>
      <c r="D2749" t="s">
        <v>8284</v>
      </c>
      <c r="E2749" t="s">
        <v>13280</v>
      </c>
      <c r="F2749" t="s">
        <v>15538</v>
      </c>
    </row>
    <row r="2750" spans="1:6" x14ac:dyDescent="0.25">
      <c r="A2750" t="s">
        <v>1292</v>
      </c>
      <c r="B2750" t="s">
        <v>1930</v>
      </c>
      <c r="C2750" t="s">
        <v>4199</v>
      </c>
      <c r="D2750" t="s">
        <v>8285</v>
      </c>
      <c r="E2750" t="s">
        <v>13281</v>
      </c>
      <c r="F2750" t="s">
        <v>15538</v>
      </c>
    </row>
    <row r="2751" spans="1:6" x14ac:dyDescent="0.25">
      <c r="A2751" t="s">
        <v>1383</v>
      </c>
      <c r="B2751" t="s">
        <v>1927</v>
      </c>
      <c r="C2751" t="s">
        <v>4200</v>
      </c>
      <c r="D2751" t="s">
        <v>8286</v>
      </c>
      <c r="E2751" t="s">
        <v>13282</v>
      </c>
      <c r="F2751" t="s">
        <v>15536</v>
      </c>
    </row>
    <row r="2752" spans="1:6" x14ac:dyDescent="0.25">
      <c r="A2752" t="s">
        <v>130</v>
      </c>
      <c r="B2752" t="s">
        <v>1926</v>
      </c>
      <c r="C2752" t="s">
        <v>3985</v>
      </c>
      <c r="D2752" t="s">
        <v>8287</v>
      </c>
      <c r="E2752" t="s">
        <v>13283</v>
      </c>
      <c r="F2752" t="s">
        <v>15535</v>
      </c>
    </row>
    <row r="2753" spans="1:6" x14ac:dyDescent="0.25">
      <c r="A2753" t="s">
        <v>846</v>
      </c>
      <c r="B2753" t="s">
        <v>1930</v>
      </c>
      <c r="C2753" t="s">
        <v>4201</v>
      </c>
      <c r="D2753" t="s">
        <v>8288</v>
      </c>
      <c r="E2753" t="s">
        <v>13284</v>
      </c>
      <c r="F2753" t="s">
        <v>15538</v>
      </c>
    </row>
    <row r="2754" spans="1:6" x14ac:dyDescent="0.25">
      <c r="A2754" t="s">
        <v>799</v>
      </c>
      <c r="B2754" t="s">
        <v>1930</v>
      </c>
      <c r="C2754" t="s">
        <v>3226</v>
      </c>
      <c r="D2754" t="s">
        <v>8289</v>
      </c>
      <c r="E2754" t="s">
        <v>13285</v>
      </c>
      <c r="F2754" t="s">
        <v>15538</v>
      </c>
    </row>
    <row r="2755" spans="1:6" x14ac:dyDescent="0.25">
      <c r="A2755" t="s">
        <v>673</v>
      </c>
      <c r="B2755" t="s">
        <v>1928</v>
      </c>
      <c r="C2755" t="s">
        <v>4202</v>
      </c>
      <c r="D2755" t="s">
        <v>8290</v>
      </c>
      <c r="E2755" t="s">
        <v>13286</v>
      </c>
      <c r="F2755" t="s">
        <v>15537</v>
      </c>
    </row>
    <row r="2756" spans="1:6" x14ac:dyDescent="0.25">
      <c r="A2756" t="s">
        <v>793</v>
      </c>
      <c r="B2756" t="s">
        <v>1928</v>
      </c>
      <c r="C2756" t="s">
        <v>4203</v>
      </c>
      <c r="D2756" t="s">
        <v>8291</v>
      </c>
      <c r="E2756" t="s">
        <v>13287</v>
      </c>
      <c r="F2756" t="s">
        <v>15537</v>
      </c>
    </row>
    <row r="2757" spans="1:6" x14ac:dyDescent="0.25">
      <c r="A2757" t="s">
        <v>1570</v>
      </c>
      <c r="B2757" t="s">
        <v>1928</v>
      </c>
      <c r="C2757" t="s">
        <v>4148</v>
      </c>
      <c r="D2757" t="s">
        <v>8292</v>
      </c>
      <c r="E2757" t="s">
        <v>13288</v>
      </c>
      <c r="F2757" t="s">
        <v>15537</v>
      </c>
    </row>
    <row r="2758" spans="1:6" x14ac:dyDescent="0.25">
      <c r="A2758" t="s">
        <v>909</v>
      </c>
      <c r="B2758" t="s">
        <v>1923</v>
      </c>
      <c r="C2758" t="s">
        <v>3998</v>
      </c>
      <c r="D2758" t="s">
        <v>8293</v>
      </c>
      <c r="E2758" t="s">
        <v>13289</v>
      </c>
      <c r="F2758" t="s">
        <v>15532</v>
      </c>
    </row>
    <row r="2759" spans="1:6" x14ac:dyDescent="0.25">
      <c r="A2759" t="s">
        <v>1406</v>
      </c>
      <c r="B2759" t="s">
        <v>1930</v>
      </c>
      <c r="C2759" t="s">
        <v>4204</v>
      </c>
      <c r="D2759" t="s">
        <v>8294</v>
      </c>
      <c r="E2759" t="s">
        <v>13290</v>
      </c>
      <c r="F2759" t="s">
        <v>15538</v>
      </c>
    </row>
    <row r="2760" spans="1:6" x14ac:dyDescent="0.25">
      <c r="A2760" t="s">
        <v>820</v>
      </c>
      <c r="B2760" t="s">
        <v>1926</v>
      </c>
      <c r="C2760" t="s">
        <v>4205</v>
      </c>
      <c r="D2760" t="s">
        <v>8295</v>
      </c>
      <c r="E2760" t="s">
        <v>13291</v>
      </c>
      <c r="F2760" t="s">
        <v>15535</v>
      </c>
    </row>
    <row r="2761" spans="1:6" x14ac:dyDescent="0.25">
      <c r="A2761" t="s">
        <v>1571</v>
      </c>
      <c r="B2761" t="s">
        <v>1924</v>
      </c>
      <c r="C2761" t="s">
        <v>3022</v>
      </c>
      <c r="D2761" t="s">
        <v>8296</v>
      </c>
      <c r="E2761" t="s">
        <v>13292</v>
      </c>
      <c r="F2761" t="s">
        <v>15533</v>
      </c>
    </row>
    <row r="2762" spans="1:6" x14ac:dyDescent="0.25">
      <c r="A2762" t="s">
        <v>1344</v>
      </c>
      <c r="B2762" t="s">
        <v>1925</v>
      </c>
      <c r="C2762" t="s">
        <v>4206</v>
      </c>
      <c r="D2762" t="s">
        <v>8297</v>
      </c>
      <c r="E2762" t="s">
        <v>13293</v>
      </c>
      <c r="F2762" t="s">
        <v>15534</v>
      </c>
    </row>
    <row r="2763" spans="1:6" x14ac:dyDescent="0.25">
      <c r="A2763" t="s">
        <v>1130</v>
      </c>
      <c r="B2763" t="s">
        <v>1923</v>
      </c>
      <c r="C2763" t="s">
        <v>4207</v>
      </c>
      <c r="D2763" t="s">
        <v>8298</v>
      </c>
      <c r="E2763" t="s">
        <v>13294</v>
      </c>
      <c r="F2763" t="s">
        <v>15532</v>
      </c>
    </row>
    <row r="2764" spans="1:6" x14ac:dyDescent="0.25">
      <c r="A2764" t="s">
        <v>141</v>
      </c>
      <c r="B2764" t="s">
        <v>1923</v>
      </c>
      <c r="C2764" t="s">
        <v>4208</v>
      </c>
      <c r="D2764" t="s">
        <v>8299</v>
      </c>
      <c r="E2764" t="s">
        <v>13295</v>
      </c>
      <c r="F2764" t="s">
        <v>15532</v>
      </c>
    </row>
    <row r="2765" spans="1:6" x14ac:dyDescent="0.25">
      <c r="A2765" t="s">
        <v>898</v>
      </c>
      <c r="B2765" t="s">
        <v>1929</v>
      </c>
      <c r="C2765" t="s">
        <v>4209</v>
      </c>
      <c r="D2765" t="s">
        <v>8300</v>
      </c>
      <c r="E2765" t="s">
        <v>13296</v>
      </c>
      <c r="F2765" t="s">
        <v>15532</v>
      </c>
    </row>
    <row r="2766" spans="1:6" x14ac:dyDescent="0.25">
      <c r="A2766" t="s">
        <v>982</v>
      </c>
      <c r="B2766" t="s">
        <v>1924</v>
      </c>
      <c r="C2766" t="s">
        <v>4210</v>
      </c>
      <c r="D2766" t="s">
        <v>8301</v>
      </c>
      <c r="E2766" t="s">
        <v>13297</v>
      </c>
      <c r="F2766" t="s">
        <v>15533</v>
      </c>
    </row>
    <row r="2767" spans="1:6" x14ac:dyDescent="0.25">
      <c r="A2767" t="s">
        <v>25</v>
      </c>
      <c r="B2767" t="s">
        <v>1930</v>
      </c>
      <c r="C2767" t="s">
        <v>4211</v>
      </c>
      <c r="D2767" t="s">
        <v>8302</v>
      </c>
      <c r="E2767" t="s">
        <v>13298</v>
      </c>
      <c r="F2767" t="s">
        <v>15538</v>
      </c>
    </row>
    <row r="2768" spans="1:6" x14ac:dyDescent="0.25">
      <c r="A2768" t="s">
        <v>1408</v>
      </c>
      <c r="B2768" t="s">
        <v>1926</v>
      </c>
      <c r="C2768" t="s">
        <v>4212</v>
      </c>
      <c r="D2768" t="s">
        <v>8303</v>
      </c>
      <c r="E2768" t="s">
        <v>13299</v>
      </c>
      <c r="F2768" t="s">
        <v>15535</v>
      </c>
    </row>
    <row r="2769" spans="1:6" x14ac:dyDescent="0.25">
      <c r="A2769" t="s">
        <v>138</v>
      </c>
      <c r="B2769" t="s">
        <v>1929</v>
      </c>
      <c r="C2769" t="s">
        <v>4213</v>
      </c>
      <c r="D2769" t="s">
        <v>8304</v>
      </c>
      <c r="E2769" t="s">
        <v>13300</v>
      </c>
      <c r="F2769" t="s">
        <v>15532</v>
      </c>
    </row>
    <row r="2770" spans="1:6" x14ac:dyDescent="0.25">
      <c r="A2770" t="s">
        <v>810</v>
      </c>
      <c r="B2770" t="s">
        <v>1923</v>
      </c>
      <c r="C2770" t="s">
        <v>4214</v>
      </c>
      <c r="D2770" t="s">
        <v>8305</v>
      </c>
      <c r="E2770" t="s">
        <v>13301</v>
      </c>
      <c r="F2770" t="s">
        <v>15532</v>
      </c>
    </row>
    <row r="2771" spans="1:6" x14ac:dyDescent="0.25">
      <c r="A2771" t="s">
        <v>1572</v>
      </c>
      <c r="B2771" t="s">
        <v>1929</v>
      </c>
      <c r="C2771" t="s">
        <v>4215</v>
      </c>
      <c r="D2771" t="s">
        <v>8306</v>
      </c>
      <c r="E2771" t="s">
        <v>13302</v>
      </c>
      <c r="F2771" t="s">
        <v>15532</v>
      </c>
    </row>
    <row r="2772" spans="1:6" x14ac:dyDescent="0.25">
      <c r="A2772" t="s">
        <v>291</v>
      </c>
      <c r="B2772" t="s">
        <v>1924</v>
      </c>
      <c r="C2772" t="s">
        <v>4216</v>
      </c>
      <c r="D2772" t="s">
        <v>8307</v>
      </c>
      <c r="E2772" t="s">
        <v>13303</v>
      </c>
      <c r="F2772" t="s">
        <v>15533</v>
      </c>
    </row>
    <row r="2773" spans="1:6" x14ac:dyDescent="0.25">
      <c r="A2773" t="s">
        <v>630</v>
      </c>
      <c r="B2773" t="s">
        <v>1925</v>
      </c>
      <c r="C2773" t="s">
        <v>4217</v>
      </c>
      <c r="D2773" t="s">
        <v>8308</v>
      </c>
      <c r="E2773" t="s">
        <v>13304</v>
      </c>
      <c r="F2773" t="s">
        <v>15534</v>
      </c>
    </row>
    <row r="2774" spans="1:6" x14ac:dyDescent="0.25">
      <c r="A2774" t="s">
        <v>1261</v>
      </c>
      <c r="B2774" t="s">
        <v>1924</v>
      </c>
      <c r="C2774" t="s">
        <v>4218</v>
      </c>
      <c r="D2774" t="s">
        <v>8309</v>
      </c>
      <c r="E2774" t="s">
        <v>13305</v>
      </c>
      <c r="F2774" t="s">
        <v>15533</v>
      </c>
    </row>
    <row r="2775" spans="1:6" x14ac:dyDescent="0.25">
      <c r="A2775" t="s">
        <v>367</v>
      </c>
      <c r="B2775" t="s">
        <v>1927</v>
      </c>
      <c r="C2775" t="s">
        <v>4219</v>
      </c>
      <c r="D2775" t="s">
        <v>8310</v>
      </c>
      <c r="E2775" t="s">
        <v>13306</v>
      </c>
      <c r="F2775" t="s">
        <v>15536</v>
      </c>
    </row>
    <row r="2776" spans="1:6" x14ac:dyDescent="0.25">
      <c r="A2776" t="s">
        <v>1556</v>
      </c>
      <c r="B2776" t="s">
        <v>1928</v>
      </c>
      <c r="C2776" t="s">
        <v>4053</v>
      </c>
      <c r="D2776" t="s">
        <v>8311</v>
      </c>
      <c r="E2776" t="s">
        <v>13307</v>
      </c>
      <c r="F2776" t="s">
        <v>15537</v>
      </c>
    </row>
    <row r="2777" spans="1:6" x14ac:dyDescent="0.25">
      <c r="A2777" t="s">
        <v>1573</v>
      </c>
      <c r="B2777" t="s">
        <v>1926</v>
      </c>
      <c r="C2777" t="s">
        <v>4220</v>
      </c>
      <c r="D2777" t="s">
        <v>8312</v>
      </c>
      <c r="E2777" t="s">
        <v>13308</v>
      </c>
      <c r="F2777" t="s">
        <v>15535</v>
      </c>
    </row>
    <row r="2778" spans="1:6" x14ac:dyDescent="0.25">
      <c r="A2778" t="s">
        <v>1574</v>
      </c>
      <c r="B2778" t="s">
        <v>1930</v>
      </c>
      <c r="C2778" t="s">
        <v>4221</v>
      </c>
      <c r="D2778" t="s">
        <v>8313</v>
      </c>
      <c r="E2778" t="s">
        <v>13309</v>
      </c>
      <c r="F2778" t="s">
        <v>15538</v>
      </c>
    </row>
    <row r="2779" spans="1:6" x14ac:dyDescent="0.25">
      <c r="A2779" t="s">
        <v>141</v>
      </c>
      <c r="B2779" t="s">
        <v>1929</v>
      </c>
      <c r="C2779" t="s">
        <v>2826</v>
      </c>
      <c r="D2779" t="s">
        <v>8314</v>
      </c>
      <c r="E2779" t="s">
        <v>13310</v>
      </c>
      <c r="F2779" t="s">
        <v>15532</v>
      </c>
    </row>
    <row r="2780" spans="1:6" x14ac:dyDescent="0.25">
      <c r="A2780" t="s">
        <v>686</v>
      </c>
      <c r="B2780" t="s">
        <v>1930</v>
      </c>
      <c r="C2780" t="s">
        <v>4005</v>
      </c>
      <c r="D2780" t="s">
        <v>8315</v>
      </c>
      <c r="E2780" t="s">
        <v>13311</v>
      </c>
      <c r="F2780" t="s">
        <v>15538</v>
      </c>
    </row>
    <row r="2781" spans="1:6" x14ac:dyDescent="0.25">
      <c r="A2781" t="s">
        <v>691</v>
      </c>
      <c r="B2781" t="s">
        <v>1928</v>
      </c>
      <c r="C2781" t="s">
        <v>4222</v>
      </c>
      <c r="D2781" t="s">
        <v>8316</v>
      </c>
      <c r="E2781" t="s">
        <v>13312</v>
      </c>
      <c r="F2781" t="s">
        <v>15537</v>
      </c>
    </row>
    <row r="2782" spans="1:6" x14ac:dyDescent="0.25">
      <c r="A2782" t="s">
        <v>1548</v>
      </c>
      <c r="B2782" t="s">
        <v>1930</v>
      </c>
      <c r="C2782" t="s">
        <v>4223</v>
      </c>
      <c r="D2782" t="s">
        <v>8317</v>
      </c>
      <c r="E2782" t="s">
        <v>13313</v>
      </c>
      <c r="F2782" t="s">
        <v>15538</v>
      </c>
    </row>
    <row r="2783" spans="1:6" x14ac:dyDescent="0.25">
      <c r="A2783" t="s">
        <v>543</v>
      </c>
      <c r="B2783" t="s">
        <v>1925</v>
      </c>
      <c r="C2783" t="s">
        <v>4224</v>
      </c>
      <c r="D2783" t="s">
        <v>8318</v>
      </c>
      <c r="E2783" t="s">
        <v>13314</v>
      </c>
      <c r="F2783" t="s">
        <v>15534</v>
      </c>
    </row>
    <row r="2784" spans="1:6" x14ac:dyDescent="0.25">
      <c r="A2784" t="s">
        <v>1104</v>
      </c>
      <c r="B2784" t="s">
        <v>1924</v>
      </c>
      <c r="C2784" t="s">
        <v>4225</v>
      </c>
      <c r="D2784" t="s">
        <v>8319</v>
      </c>
      <c r="E2784" t="s">
        <v>13315</v>
      </c>
      <c r="F2784" t="s">
        <v>15533</v>
      </c>
    </row>
    <row r="2785" spans="1:6" x14ac:dyDescent="0.25">
      <c r="A2785" t="s">
        <v>1575</v>
      </c>
      <c r="B2785" t="s">
        <v>1923</v>
      </c>
      <c r="C2785" t="s">
        <v>4226</v>
      </c>
      <c r="D2785" t="s">
        <v>8320</v>
      </c>
      <c r="E2785" t="s">
        <v>13316</v>
      </c>
      <c r="F2785" t="s">
        <v>15532</v>
      </c>
    </row>
    <row r="2786" spans="1:6" x14ac:dyDescent="0.25">
      <c r="A2786" t="s">
        <v>1443</v>
      </c>
      <c r="B2786" t="s">
        <v>1926</v>
      </c>
      <c r="C2786" t="s">
        <v>2126</v>
      </c>
      <c r="D2786" t="s">
        <v>8321</v>
      </c>
      <c r="E2786" t="s">
        <v>13317</v>
      </c>
      <c r="F2786" t="s">
        <v>15535</v>
      </c>
    </row>
    <row r="2787" spans="1:6" x14ac:dyDescent="0.25">
      <c r="A2787" t="s">
        <v>1235</v>
      </c>
      <c r="B2787" t="s">
        <v>1926</v>
      </c>
      <c r="C2787" t="s">
        <v>2654</v>
      </c>
      <c r="D2787" t="s">
        <v>8322</v>
      </c>
      <c r="E2787" t="s">
        <v>13318</v>
      </c>
      <c r="F2787" t="s">
        <v>15535</v>
      </c>
    </row>
    <row r="2788" spans="1:6" x14ac:dyDescent="0.25">
      <c r="A2788" t="s">
        <v>1177</v>
      </c>
      <c r="B2788" t="s">
        <v>1924</v>
      </c>
      <c r="C2788" t="s">
        <v>4227</v>
      </c>
      <c r="D2788" t="s">
        <v>8323</v>
      </c>
      <c r="E2788" t="s">
        <v>13319</v>
      </c>
      <c r="F2788" t="s">
        <v>15533</v>
      </c>
    </row>
    <row r="2789" spans="1:6" x14ac:dyDescent="0.25">
      <c r="A2789" t="s">
        <v>1576</v>
      </c>
      <c r="B2789" t="s">
        <v>1927</v>
      </c>
      <c r="C2789" t="s">
        <v>4228</v>
      </c>
      <c r="D2789" t="s">
        <v>8324</v>
      </c>
      <c r="E2789" t="s">
        <v>13320</v>
      </c>
      <c r="F2789" t="s">
        <v>15536</v>
      </c>
    </row>
    <row r="2790" spans="1:6" x14ac:dyDescent="0.25">
      <c r="A2790" t="s">
        <v>1577</v>
      </c>
      <c r="B2790" t="s">
        <v>1930</v>
      </c>
      <c r="C2790" t="s">
        <v>3541</v>
      </c>
      <c r="D2790" t="s">
        <v>8325</v>
      </c>
      <c r="E2790" t="s">
        <v>13321</v>
      </c>
      <c r="F2790" t="s">
        <v>15538</v>
      </c>
    </row>
    <row r="2791" spans="1:6" x14ac:dyDescent="0.25">
      <c r="A2791" t="s">
        <v>1578</v>
      </c>
      <c r="B2791" t="s">
        <v>1927</v>
      </c>
      <c r="C2791" t="s">
        <v>3021</v>
      </c>
      <c r="D2791" t="s">
        <v>8326</v>
      </c>
      <c r="E2791" t="s">
        <v>13322</v>
      </c>
      <c r="F2791" t="s">
        <v>15536</v>
      </c>
    </row>
    <row r="2792" spans="1:6" x14ac:dyDescent="0.25">
      <c r="A2792" t="s">
        <v>1493</v>
      </c>
      <c r="B2792" t="s">
        <v>1924</v>
      </c>
      <c r="C2792" t="s">
        <v>4229</v>
      </c>
      <c r="D2792" t="s">
        <v>8327</v>
      </c>
      <c r="E2792" t="s">
        <v>13323</v>
      </c>
      <c r="F2792" t="s">
        <v>15533</v>
      </c>
    </row>
    <row r="2793" spans="1:6" x14ac:dyDescent="0.25">
      <c r="A2793" t="s">
        <v>1579</v>
      </c>
      <c r="B2793" t="s">
        <v>1930</v>
      </c>
      <c r="C2793" t="s">
        <v>4230</v>
      </c>
      <c r="D2793" t="s">
        <v>8328</v>
      </c>
      <c r="E2793" t="s">
        <v>13324</v>
      </c>
      <c r="F2793" t="s">
        <v>15538</v>
      </c>
    </row>
    <row r="2794" spans="1:6" x14ac:dyDescent="0.25">
      <c r="A2794" t="s">
        <v>748</v>
      </c>
      <c r="B2794" t="s">
        <v>1927</v>
      </c>
      <c r="C2794" t="s">
        <v>4231</v>
      </c>
      <c r="D2794" t="s">
        <v>8329</v>
      </c>
      <c r="E2794" t="s">
        <v>13325</v>
      </c>
      <c r="F2794" t="s">
        <v>15536</v>
      </c>
    </row>
    <row r="2795" spans="1:6" x14ac:dyDescent="0.25">
      <c r="A2795" t="s">
        <v>1334</v>
      </c>
      <c r="B2795" t="s">
        <v>1927</v>
      </c>
      <c r="C2795" t="s">
        <v>4232</v>
      </c>
      <c r="D2795" t="s">
        <v>8330</v>
      </c>
      <c r="E2795" t="s">
        <v>13326</v>
      </c>
      <c r="F2795" t="s">
        <v>15536</v>
      </c>
    </row>
    <row r="2796" spans="1:6" x14ac:dyDescent="0.25">
      <c r="A2796" t="s">
        <v>25</v>
      </c>
      <c r="B2796" t="s">
        <v>1929</v>
      </c>
      <c r="C2796" t="s">
        <v>4233</v>
      </c>
      <c r="D2796" t="s">
        <v>8331</v>
      </c>
      <c r="E2796" t="s">
        <v>13327</v>
      </c>
      <c r="F2796" t="s">
        <v>15532</v>
      </c>
    </row>
    <row r="2797" spans="1:6" x14ac:dyDescent="0.25">
      <c r="A2797" t="s">
        <v>569</v>
      </c>
      <c r="B2797" t="s">
        <v>1925</v>
      </c>
      <c r="C2797" t="s">
        <v>1987</v>
      </c>
      <c r="D2797" t="s">
        <v>8332</v>
      </c>
      <c r="E2797" t="s">
        <v>13328</v>
      </c>
      <c r="F2797" t="s">
        <v>15534</v>
      </c>
    </row>
    <row r="2798" spans="1:6" x14ac:dyDescent="0.25">
      <c r="A2798" t="s">
        <v>613</v>
      </c>
      <c r="B2798" t="s">
        <v>1923</v>
      </c>
      <c r="C2798" t="s">
        <v>1931</v>
      </c>
      <c r="D2798" t="s">
        <v>8333</v>
      </c>
      <c r="E2798" t="s">
        <v>13329</v>
      </c>
      <c r="F2798" t="s">
        <v>15532</v>
      </c>
    </row>
    <row r="2799" spans="1:6" x14ac:dyDescent="0.25">
      <c r="A2799" t="s">
        <v>799</v>
      </c>
      <c r="B2799" t="s">
        <v>1925</v>
      </c>
      <c r="C2799" t="s">
        <v>3987</v>
      </c>
      <c r="D2799" t="s">
        <v>8334</v>
      </c>
      <c r="E2799" t="s">
        <v>13330</v>
      </c>
      <c r="F2799" t="s">
        <v>15534</v>
      </c>
    </row>
    <row r="2800" spans="1:6" x14ac:dyDescent="0.25">
      <c r="A2800" t="s">
        <v>1580</v>
      </c>
      <c r="B2800" t="s">
        <v>1927</v>
      </c>
      <c r="C2800" t="s">
        <v>2282</v>
      </c>
      <c r="D2800" t="s">
        <v>8335</v>
      </c>
      <c r="E2800" t="s">
        <v>13331</v>
      </c>
      <c r="F2800" t="s">
        <v>15536</v>
      </c>
    </row>
    <row r="2801" spans="1:6" x14ac:dyDescent="0.25">
      <c r="A2801" t="s">
        <v>228</v>
      </c>
      <c r="B2801" t="s">
        <v>1923</v>
      </c>
      <c r="C2801" t="s">
        <v>4234</v>
      </c>
      <c r="D2801" t="s">
        <v>8336</v>
      </c>
      <c r="E2801" t="s">
        <v>13332</v>
      </c>
      <c r="F2801" t="s">
        <v>15532</v>
      </c>
    </row>
    <row r="2802" spans="1:6" x14ac:dyDescent="0.25">
      <c r="A2802" t="s">
        <v>1474</v>
      </c>
      <c r="B2802" t="s">
        <v>1923</v>
      </c>
      <c r="C2802" t="s">
        <v>4235</v>
      </c>
      <c r="D2802" t="s">
        <v>8337</v>
      </c>
      <c r="E2802" t="s">
        <v>13333</v>
      </c>
      <c r="F2802" t="s">
        <v>15532</v>
      </c>
    </row>
    <row r="2803" spans="1:6" x14ac:dyDescent="0.25">
      <c r="A2803" t="s">
        <v>494</v>
      </c>
      <c r="B2803" t="s">
        <v>1923</v>
      </c>
      <c r="C2803" t="s">
        <v>4236</v>
      </c>
      <c r="D2803" t="s">
        <v>8338</v>
      </c>
      <c r="E2803" t="s">
        <v>13334</v>
      </c>
      <c r="F2803" t="s">
        <v>15532</v>
      </c>
    </row>
    <row r="2804" spans="1:6" x14ac:dyDescent="0.25">
      <c r="A2804" t="s">
        <v>265</v>
      </c>
      <c r="B2804" t="s">
        <v>1929</v>
      </c>
      <c r="C2804" t="s">
        <v>2024</v>
      </c>
      <c r="D2804" t="s">
        <v>8339</v>
      </c>
      <c r="E2804" t="s">
        <v>13335</v>
      </c>
      <c r="F2804" t="s">
        <v>15532</v>
      </c>
    </row>
    <row r="2805" spans="1:6" x14ac:dyDescent="0.25">
      <c r="A2805" t="s">
        <v>284</v>
      </c>
      <c r="B2805" t="s">
        <v>1923</v>
      </c>
      <c r="C2805" t="s">
        <v>4237</v>
      </c>
      <c r="D2805" t="s">
        <v>8340</v>
      </c>
      <c r="E2805" t="s">
        <v>13336</v>
      </c>
      <c r="F2805" t="s">
        <v>15532</v>
      </c>
    </row>
    <row r="2806" spans="1:6" x14ac:dyDescent="0.25">
      <c r="A2806" t="s">
        <v>640</v>
      </c>
      <c r="B2806" t="s">
        <v>1924</v>
      </c>
      <c r="C2806" t="s">
        <v>4238</v>
      </c>
      <c r="D2806" t="s">
        <v>8341</v>
      </c>
      <c r="E2806" t="s">
        <v>13337</v>
      </c>
      <c r="F2806" t="s">
        <v>15533</v>
      </c>
    </row>
    <row r="2807" spans="1:6" x14ac:dyDescent="0.25">
      <c r="A2807" t="s">
        <v>235</v>
      </c>
      <c r="B2807" t="s">
        <v>1923</v>
      </c>
      <c r="C2807" t="s">
        <v>2368</v>
      </c>
      <c r="D2807" t="s">
        <v>8342</v>
      </c>
      <c r="E2807" t="s">
        <v>13338</v>
      </c>
      <c r="F2807" t="s">
        <v>15532</v>
      </c>
    </row>
    <row r="2808" spans="1:6" x14ac:dyDescent="0.25">
      <c r="A2808" t="s">
        <v>148</v>
      </c>
      <c r="B2808" t="s">
        <v>1925</v>
      </c>
      <c r="C2808" t="s">
        <v>4239</v>
      </c>
      <c r="D2808" t="s">
        <v>8343</v>
      </c>
      <c r="E2808" t="s">
        <v>13339</v>
      </c>
      <c r="F2808" t="s">
        <v>15534</v>
      </c>
    </row>
    <row r="2809" spans="1:6" x14ac:dyDescent="0.25">
      <c r="A2809" t="s">
        <v>1581</v>
      </c>
      <c r="B2809" t="s">
        <v>1929</v>
      </c>
      <c r="C2809" t="s">
        <v>4240</v>
      </c>
      <c r="D2809" t="s">
        <v>8344</v>
      </c>
      <c r="E2809" t="s">
        <v>13340</v>
      </c>
      <c r="F2809" t="s">
        <v>15532</v>
      </c>
    </row>
    <row r="2810" spans="1:6" x14ac:dyDescent="0.25">
      <c r="A2810" t="s">
        <v>461</v>
      </c>
      <c r="B2810" t="s">
        <v>1929</v>
      </c>
      <c r="C2810" t="s">
        <v>4241</v>
      </c>
      <c r="D2810" t="s">
        <v>8345</v>
      </c>
      <c r="E2810" t="s">
        <v>13341</v>
      </c>
      <c r="F2810" t="s">
        <v>15532</v>
      </c>
    </row>
    <row r="2811" spans="1:6" x14ac:dyDescent="0.25">
      <c r="A2811" t="s">
        <v>1380</v>
      </c>
      <c r="B2811" t="s">
        <v>1928</v>
      </c>
      <c r="C2811" t="s">
        <v>2848</v>
      </c>
      <c r="D2811" t="s">
        <v>8346</v>
      </c>
      <c r="E2811" t="s">
        <v>13342</v>
      </c>
      <c r="F2811" t="s">
        <v>15537</v>
      </c>
    </row>
    <row r="2812" spans="1:6" x14ac:dyDescent="0.25">
      <c r="A2812" t="s">
        <v>1582</v>
      </c>
      <c r="B2812" t="s">
        <v>1925</v>
      </c>
      <c r="C2812" t="s">
        <v>4242</v>
      </c>
      <c r="D2812" t="s">
        <v>8347</v>
      </c>
      <c r="E2812" t="s">
        <v>13343</v>
      </c>
      <c r="F2812" t="s">
        <v>15534</v>
      </c>
    </row>
    <row r="2813" spans="1:6" x14ac:dyDescent="0.25">
      <c r="A2813" t="s">
        <v>1432</v>
      </c>
      <c r="B2813" t="s">
        <v>1925</v>
      </c>
      <c r="C2813" t="s">
        <v>4243</v>
      </c>
      <c r="D2813" t="s">
        <v>8348</v>
      </c>
      <c r="E2813" t="s">
        <v>13344</v>
      </c>
      <c r="F2813" t="s">
        <v>15534</v>
      </c>
    </row>
    <row r="2814" spans="1:6" x14ac:dyDescent="0.25">
      <c r="A2814" t="s">
        <v>1495</v>
      </c>
      <c r="B2814" t="s">
        <v>1930</v>
      </c>
      <c r="C2814" t="s">
        <v>4244</v>
      </c>
      <c r="D2814" t="s">
        <v>8349</v>
      </c>
      <c r="E2814" t="s">
        <v>13345</v>
      </c>
      <c r="F2814" t="s">
        <v>15538</v>
      </c>
    </row>
    <row r="2815" spans="1:6" x14ac:dyDescent="0.25">
      <c r="A2815" t="s">
        <v>880</v>
      </c>
      <c r="B2815" t="s">
        <v>1923</v>
      </c>
      <c r="C2815" t="s">
        <v>4245</v>
      </c>
      <c r="D2815" t="s">
        <v>8350</v>
      </c>
      <c r="E2815" t="s">
        <v>13346</v>
      </c>
      <c r="F2815" t="s">
        <v>15532</v>
      </c>
    </row>
    <row r="2816" spans="1:6" x14ac:dyDescent="0.25">
      <c r="A2816" t="s">
        <v>263</v>
      </c>
      <c r="B2816" t="s">
        <v>1924</v>
      </c>
      <c r="C2816" t="s">
        <v>4246</v>
      </c>
      <c r="D2816" t="s">
        <v>8351</v>
      </c>
      <c r="E2816" t="s">
        <v>13347</v>
      </c>
      <c r="F2816" t="s">
        <v>15533</v>
      </c>
    </row>
    <row r="2817" spans="1:6" x14ac:dyDescent="0.25">
      <c r="A2817" t="s">
        <v>969</v>
      </c>
      <c r="B2817" t="s">
        <v>1926</v>
      </c>
      <c r="C2817" t="s">
        <v>4247</v>
      </c>
      <c r="D2817" t="s">
        <v>8352</v>
      </c>
      <c r="E2817" t="s">
        <v>13348</v>
      </c>
      <c r="F2817" t="s">
        <v>15535</v>
      </c>
    </row>
    <row r="2818" spans="1:6" x14ac:dyDescent="0.25">
      <c r="A2818" t="s">
        <v>1583</v>
      </c>
      <c r="B2818" t="s">
        <v>1924</v>
      </c>
      <c r="C2818" t="s">
        <v>4248</v>
      </c>
      <c r="D2818" t="s">
        <v>8353</v>
      </c>
      <c r="E2818" t="s">
        <v>13349</v>
      </c>
      <c r="F2818" t="s">
        <v>15533</v>
      </c>
    </row>
    <row r="2819" spans="1:6" x14ac:dyDescent="0.25">
      <c r="A2819" t="s">
        <v>1032</v>
      </c>
      <c r="B2819" t="s">
        <v>1930</v>
      </c>
      <c r="C2819" t="s">
        <v>4249</v>
      </c>
      <c r="D2819" t="s">
        <v>8354</v>
      </c>
      <c r="E2819" t="s">
        <v>13350</v>
      </c>
      <c r="F2819" t="s">
        <v>15538</v>
      </c>
    </row>
    <row r="2820" spans="1:6" x14ac:dyDescent="0.25">
      <c r="A2820" t="s">
        <v>1493</v>
      </c>
      <c r="B2820" t="s">
        <v>1924</v>
      </c>
      <c r="C2820" t="s">
        <v>4250</v>
      </c>
      <c r="D2820" t="s">
        <v>8355</v>
      </c>
      <c r="E2820" t="s">
        <v>13351</v>
      </c>
      <c r="F2820" t="s">
        <v>15533</v>
      </c>
    </row>
    <row r="2821" spans="1:6" x14ac:dyDescent="0.25">
      <c r="A2821" t="s">
        <v>400</v>
      </c>
      <c r="B2821" t="s">
        <v>1927</v>
      </c>
      <c r="C2821" t="s">
        <v>4251</v>
      </c>
      <c r="D2821" t="s">
        <v>8356</v>
      </c>
      <c r="E2821" t="s">
        <v>13352</v>
      </c>
      <c r="F2821" t="s">
        <v>15536</v>
      </c>
    </row>
    <row r="2822" spans="1:6" x14ac:dyDescent="0.25">
      <c r="A2822" t="s">
        <v>1495</v>
      </c>
      <c r="B2822" t="s">
        <v>1927</v>
      </c>
      <c r="C2822" t="s">
        <v>4252</v>
      </c>
      <c r="D2822" t="s">
        <v>8357</v>
      </c>
      <c r="E2822" t="s">
        <v>13353</v>
      </c>
      <c r="F2822" t="s">
        <v>15536</v>
      </c>
    </row>
    <row r="2823" spans="1:6" x14ac:dyDescent="0.25">
      <c r="A2823" t="s">
        <v>1369</v>
      </c>
      <c r="B2823" t="s">
        <v>1928</v>
      </c>
      <c r="C2823" t="s">
        <v>4253</v>
      </c>
      <c r="D2823" t="s">
        <v>8358</v>
      </c>
      <c r="E2823" t="s">
        <v>13354</v>
      </c>
      <c r="F2823" t="s">
        <v>15537</v>
      </c>
    </row>
    <row r="2824" spans="1:6" x14ac:dyDescent="0.25">
      <c r="A2824" t="s">
        <v>563</v>
      </c>
      <c r="B2824" t="s">
        <v>1923</v>
      </c>
      <c r="C2824" t="s">
        <v>4254</v>
      </c>
      <c r="D2824" t="s">
        <v>8359</v>
      </c>
      <c r="E2824" t="s">
        <v>13355</v>
      </c>
      <c r="F2824" t="s">
        <v>15532</v>
      </c>
    </row>
    <row r="2825" spans="1:6" x14ac:dyDescent="0.25">
      <c r="A2825" t="s">
        <v>486</v>
      </c>
      <c r="B2825" t="s">
        <v>1927</v>
      </c>
      <c r="C2825" t="s">
        <v>2352</v>
      </c>
      <c r="D2825" t="s">
        <v>8360</v>
      </c>
      <c r="E2825" t="s">
        <v>13356</v>
      </c>
      <c r="F2825" t="s">
        <v>15536</v>
      </c>
    </row>
    <row r="2826" spans="1:6" x14ac:dyDescent="0.25">
      <c r="A2826" t="s">
        <v>1415</v>
      </c>
      <c r="B2826" t="s">
        <v>1923</v>
      </c>
      <c r="C2826" t="s">
        <v>2415</v>
      </c>
      <c r="D2826" t="s">
        <v>8361</v>
      </c>
      <c r="E2826" t="s">
        <v>13357</v>
      </c>
      <c r="F2826" t="s">
        <v>15532</v>
      </c>
    </row>
    <row r="2827" spans="1:6" x14ac:dyDescent="0.25">
      <c r="A2827" t="s">
        <v>644</v>
      </c>
      <c r="B2827" t="s">
        <v>1927</v>
      </c>
      <c r="C2827" t="s">
        <v>4255</v>
      </c>
      <c r="D2827" t="s">
        <v>8362</v>
      </c>
      <c r="E2827" t="s">
        <v>13358</v>
      </c>
      <c r="F2827" t="s">
        <v>15536</v>
      </c>
    </row>
    <row r="2828" spans="1:6" x14ac:dyDescent="0.25">
      <c r="A2828" t="s">
        <v>1239</v>
      </c>
      <c r="B2828" t="s">
        <v>1923</v>
      </c>
      <c r="C2828" t="s">
        <v>2564</v>
      </c>
      <c r="D2828" t="s">
        <v>8363</v>
      </c>
      <c r="E2828" t="s">
        <v>13359</v>
      </c>
      <c r="F2828" t="s">
        <v>15532</v>
      </c>
    </row>
    <row r="2829" spans="1:6" x14ac:dyDescent="0.25">
      <c r="A2829" t="s">
        <v>559</v>
      </c>
      <c r="B2829" t="s">
        <v>1927</v>
      </c>
      <c r="C2829" t="s">
        <v>3455</v>
      </c>
      <c r="D2829" t="s">
        <v>8364</v>
      </c>
      <c r="E2829" t="s">
        <v>13360</v>
      </c>
      <c r="F2829" t="s">
        <v>15536</v>
      </c>
    </row>
    <row r="2830" spans="1:6" x14ac:dyDescent="0.25">
      <c r="A2830" t="s">
        <v>878</v>
      </c>
      <c r="B2830" t="s">
        <v>1924</v>
      </c>
      <c r="C2830" t="s">
        <v>3121</v>
      </c>
      <c r="D2830" t="s">
        <v>8365</v>
      </c>
      <c r="E2830" t="s">
        <v>13361</v>
      </c>
      <c r="F2830" t="s">
        <v>15533</v>
      </c>
    </row>
    <row r="2831" spans="1:6" x14ac:dyDescent="0.25">
      <c r="A2831" t="s">
        <v>1584</v>
      </c>
      <c r="B2831" t="s">
        <v>1928</v>
      </c>
      <c r="C2831" t="s">
        <v>4256</v>
      </c>
      <c r="D2831" t="s">
        <v>8366</v>
      </c>
      <c r="E2831" t="s">
        <v>13362</v>
      </c>
      <c r="F2831" t="s">
        <v>15537</v>
      </c>
    </row>
    <row r="2832" spans="1:6" x14ac:dyDescent="0.25">
      <c r="A2832" t="s">
        <v>1012</v>
      </c>
      <c r="B2832" t="s">
        <v>1927</v>
      </c>
      <c r="C2832" t="s">
        <v>4257</v>
      </c>
      <c r="D2832" t="s">
        <v>8367</v>
      </c>
      <c r="E2832" t="s">
        <v>13363</v>
      </c>
      <c r="F2832" t="s">
        <v>15536</v>
      </c>
    </row>
    <row r="2833" spans="1:6" x14ac:dyDescent="0.25">
      <c r="A2833" t="s">
        <v>33</v>
      </c>
      <c r="B2833" t="s">
        <v>1925</v>
      </c>
      <c r="C2833" t="s">
        <v>4161</v>
      </c>
      <c r="D2833" t="s">
        <v>8368</v>
      </c>
      <c r="E2833" t="s">
        <v>13364</v>
      </c>
      <c r="F2833" t="s">
        <v>15534</v>
      </c>
    </row>
    <row r="2834" spans="1:6" x14ac:dyDescent="0.25">
      <c r="A2834" t="s">
        <v>1184</v>
      </c>
      <c r="B2834" t="s">
        <v>1925</v>
      </c>
      <c r="C2834" t="s">
        <v>4258</v>
      </c>
      <c r="D2834" t="s">
        <v>8369</v>
      </c>
      <c r="E2834" t="s">
        <v>13365</v>
      </c>
      <c r="F2834" t="s">
        <v>15534</v>
      </c>
    </row>
    <row r="2835" spans="1:6" x14ac:dyDescent="0.25">
      <c r="A2835" t="s">
        <v>305</v>
      </c>
      <c r="B2835" t="s">
        <v>1930</v>
      </c>
      <c r="C2835" t="s">
        <v>4259</v>
      </c>
      <c r="D2835" t="s">
        <v>8370</v>
      </c>
      <c r="E2835" t="s">
        <v>13366</v>
      </c>
      <c r="F2835" t="s">
        <v>15538</v>
      </c>
    </row>
    <row r="2836" spans="1:6" x14ac:dyDescent="0.25">
      <c r="A2836" t="s">
        <v>443</v>
      </c>
      <c r="B2836" t="s">
        <v>1924</v>
      </c>
      <c r="C2836" t="s">
        <v>4260</v>
      </c>
      <c r="D2836" t="s">
        <v>8371</v>
      </c>
      <c r="E2836" t="s">
        <v>13367</v>
      </c>
      <c r="F2836" t="s">
        <v>15533</v>
      </c>
    </row>
    <row r="2837" spans="1:6" x14ac:dyDescent="0.25">
      <c r="A2837" t="s">
        <v>583</v>
      </c>
      <c r="B2837" t="s">
        <v>1926</v>
      </c>
      <c r="C2837" t="s">
        <v>3971</v>
      </c>
      <c r="D2837" t="s">
        <v>8372</v>
      </c>
      <c r="E2837" t="s">
        <v>13368</v>
      </c>
      <c r="F2837" t="s">
        <v>15535</v>
      </c>
    </row>
    <row r="2838" spans="1:6" x14ac:dyDescent="0.25">
      <c r="A2838" t="s">
        <v>1585</v>
      </c>
      <c r="B2838" t="s">
        <v>1929</v>
      </c>
      <c r="C2838" t="s">
        <v>4261</v>
      </c>
      <c r="D2838" t="s">
        <v>8373</v>
      </c>
      <c r="E2838" t="s">
        <v>13369</v>
      </c>
      <c r="F2838" t="s">
        <v>15532</v>
      </c>
    </row>
    <row r="2839" spans="1:6" x14ac:dyDescent="0.25">
      <c r="A2839" t="s">
        <v>313</v>
      </c>
      <c r="B2839" t="s">
        <v>1927</v>
      </c>
      <c r="C2839" t="s">
        <v>4262</v>
      </c>
      <c r="D2839" t="s">
        <v>8374</v>
      </c>
      <c r="E2839" t="s">
        <v>13370</v>
      </c>
      <c r="F2839" t="s">
        <v>15536</v>
      </c>
    </row>
    <row r="2840" spans="1:6" x14ac:dyDescent="0.25">
      <c r="A2840" t="s">
        <v>1335</v>
      </c>
      <c r="B2840" t="s">
        <v>1928</v>
      </c>
      <c r="C2840" t="s">
        <v>4263</v>
      </c>
      <c r="D2840" t="s">
        <v>8375</v>
      </c>
      <c r="E2840" t="s">
        <v>13371</v>
      </c>
      <c r="F2840" t="s">
        <v>15537</v>
      </c>
    </row>
    <row r="2841" spans="1:6" x14ac:dyDescent="0.25">
      <c r="A2841" t="s">
        <v>1388</v>
      </c>
      <c r="B2841" t="s">
        <v>1925</v>
      </c>
      <c r="C2841" t="s">
        <v>3947</v>
      </c>
      <c r="D2841" t="s">
        <v>8376</v>
      </c>
      <c r="E2841" t="s">
        <v>13372</v>
      </c>
      <c r="F2841" t="s">
        <v>15534</v>
      </c>
    </row>
    <row r="2842" spans="1:6" x14ac:dyDescent="0.25">
      <c r="A2842" t="s">
        <v>440</v>
      </c>
      <c r="B2842" t="s">
        <v>1926</v>
      </c>
      <c r="C2842" t="s">
        <v>4264</v>
      </c>
      <c r="D2842" t="s">
        <v>8377</v>
      </c>
      <c r="E2842" t="s">
        <v>13373</v>
      </c>
      <c r="F2842" t="s">
        <v>15535</v>
      </c>
    </row>
    <row r="2843" spans="1:6" x14ac:dyDescent="0.25">
      <c r="A2843" t="s">
        <v>1163</v>
      </c>
      <c r="B2843" t="s">
        <v>1927</v>
      </c>
      <c r="C2843" t="s">
        <v>3701</v>
      </c>
      <c r="D2843" t="s">
        <v>8378</v>
      </c>
      <c r="E2843" t="s">
        <v>13374</v>
      </c>
      <c r="F2843" t="s">
        <v>15536</v>
      </c>
    </row>
    <row r="2844" spans="1:6" x14ac:dyDescent="0.25">
      <c r="A2844" t="s">
        <v>148</v>
      </c>
      <c r="B2844" t="s">
        <v>1930</v>
      </c>
      <c r="C2844" t="s">
        <v>3029</v>
      </c>
      <c r="D2844" t="s">
        <v>8379</v>
      </c>
      <c r="E2844" t="s">
        <v>13375</v>
      </c>
      <c r="F2844" t="s">
        <v>15538</v>
      </c>
    </row>
    <row r="2845" spans="1:6" x14ac:dyDescent="0.25">
      <c r="A2845" t="s">
        <v>1020</v>
      </c>
      <c r="B2845" t="s">
        <v>1924</v>
      </c>
      <c r="C2845" t="s">
        <v>4265</v>
      </c>
      <c r="D2845" t="s">
        <v>8380</v>
      </c>
      <c r="E2845" t="s">
        <v>13376</v>
      </c>
      <c r="F2845" t="s">
        <v>15533</v>
      </c>
    </row>
    <row r="2846" spans="1:6" x14ac:dyDescent="0.25">
      <c r="A2846" t="s">
        <v>1586</v>
      </c>
      <c r="B2846" t="s">
        <v>1927</v>
      </c>
      <c r="C2846" t="s">
        <v>4266</v>
      </c>
      <c r="D2846" t="s">
        <v>8381</v>
      </c>
      <c r="E2846" t="s">
        <v>13377</v>
      </c>
      <c r="F2846" t="s">
        <v>15536</v>
      </c>
    </row>
    <row r="2847" spans="1:6" x14ac:dyDescent="0.25">
      <c r="A2847" t="s">
        <v>1186</v>
      </c>
      <c r="B2847" t="s">
        <v>1925</v>
      </c>
      <c r="C2847" t="s">
        <v>4267</v>
      </c>
      <c r="D2847" t="s">
        <v>8382</v>
      </c>
      <c r="E2847" t="s">
        <v>13378</v>
      </c>
      <c r="F2847" t="s">
        <v>15534</v>
      </c>
    </row>
    <row r="2848" spans="1:6" x14ac:dyDescent="0.25">
      <c r="A2848" t="s">
        <v>1587</v>
      </c>
      <c r="B2848" t="s">
        <v>1926</v>
      </c>
      <c r="C2848" t="s">
        <v>3704</v>
      </c>
      <c r="D2848" t="s">
        <v>8383</v>
      </c>
      <c r="E2848" t="s">
        <v>13379</v>
      </c>
      <c r="F2848" t="s">
        <v>15535</v>
      </c>
    </row>
    <row r="2849" spans="1:6" x14ac:dyDescent="0.25">
      <c r="A2849" t="s">
        <v>1588</v>
      </c>
      <c r="B2849" t="s">
        <v>1927</v>
      </c>
      <c r="C2849" t="s">
        <v>4268</v>
      </c>
      <c r="D2849" t="s">
        <v>8384</v>
      </c>
      <c r="E2849" t="s">
        <v>13380</v>
      </c>
      <c r="F2849" t="s">
        <v>15536</v>
      </c>
    </row>
    <row r="2850" spans="1:6" x14ac:dyDescent="0.25">
      <c r="A2850" t="s">
        <v>1589</v>
      </c>
      <c r="B2850" t="s">
        <v>1930</v>
      </c>
      <c r="C2850" t="s">
        <v>4269</v>
      </c>
      <c r="D2850" t="s">
        <v>8385</v>
      </c>
      <c r="E2850" t="s">
        <v>13381</v>
      </c>
      <c r="F2850" t="s">
        <v>15538</v>
      </c>
    </row>
    <row r="2851" spans="1:6" x14ac:dyDescent="0.25">
      <c r="A2851" t="s">
        <v>1590</v>
      </c>
      <c r="B2851" t="s">
        <v>1927</v>
      </c>
      <c r="C2851" t="s">
        <v>4270</v>
      </c>
      <c r="D2851" t="s">
        <v>8386</v>
      </c>
      <c r="E2851" t="s">
        <v>13382</v>
      </c>
      <c r="F2851" t="s">
        <v>15536</v>
      </c>
    </row>
    <row r="2852" spans="1:6" x14ac:dyDescent="0.25">
      <c r="A2852" t="s">
        <v>436</v>
      </c>
      <c r="B2852" t="s">
        <v>1926</v>
      </c>
      <c r="C2852" t="s">
        <v>4271</v>
      </c>
      <c r="D2852" t="s">
        <v>8387</v>
      </c>
      <c r="E2852" t="s">
        <v>13383</v>
      </c>
      <c r="F2852" t="s">
        <v>15535</v>
      </c>
    </row>
    <row r="2853" spans="1:6" x14ac:dyDescent="0.25">
      <c r="A2853" t="s">
        <v>575</v>
      </c>
      <c r="B2853" t="s">
        <v>1928</v>
      </c>
      <c r="C2853" t="s">
        <v>4272</v>
      </c>
      <c r="D2853" t="s">
        <v>8388</v>
      </c>
      <c r="E2853" t="s">
        <v>13384</v>
      </c>
      <c r="F2853" t="s">
        <v>15537</v>
      </c>
    </row>
    <row r="2854" spans="1:6" x14ac:dyDescent="0.25">
      <c r="A2854" t="s">
        <v>1004</v>
      </c>
      <c r="B2854" t="s">
        <v>1926</v>
      </c>
      <c r="C2854" t="s">
        <v>4273</v>
      </c>
      <c r="D2854" t="s">
        <v>8389</v>
      </c>
      <c r="E2854" t="s">
        <v>13385</v>
      </c>
      <c r="F2854" t="s">
        <v>15535</v>
      </c>
    </row>
    <row r="2855" spans="1:6" x14ac:dyDescent="0.25">
      <c r="A2855" t="s">
        <v>337</v>
      </c>
      <c r="B2855" t="s">
        <v>1929</v>
      </c>
      <c r="C2855" t="s">
        <v>4274</v>
      </c>
      <c r="D2855" t="s">
        <v>8390</v>
      </c>
      <c r="E2855" t="s">
        <v>13386</v>
      </c>
      <c r="F2855" t="s">
        <v>15532</v>
      </c>
    </row>
    <row r="2856" spans="1:6" x14ac:dyDescent="0.25">
      <c r="A2856" t="s">
        <v>423</v>
      </c>
      <c r="B2856" t="s">
        <v>1927</v>
      </c>
      <c r="C2856" t="s">
        <v>4275</v>
      </c>
      <c r="D2856" t="s">
        <v>8391</v>
      </c>
      <c r="E2856" t="s">
        <v>13387</v>
      </c>
      <c r="F2856" t="s">
        <v>15536</v>
      </c>
    </row>
    <row r="2857" spans="1:6" x14ac:dyDescent="0.25">
      <c r="A2857" t="s">
        <v>1060</v>
      </c>
      <c r="B2857" t="s">
        <v>1926</v>
      </c>
      <c r="C2857" t="s">
        <v>3399</v>
      </c>
      <c r="D2857" t="s">
        <v>8392</v>
      </c>
      <c r="E2857" t="s">
        <v>13388</v>
      </c>
      <c r="F2857" t="s">
        <v>15535</v>
      </c>
    </row>
    <row r="2858" spans="1:6" x14ac:dyDescent="0.25">
      <c r="A2858" t="s">
        <v>1524</v>
      </c>
      <c r="B2858" t="s">
        <v>1930</v>
      </c>
      <c r="C2858" t="s">
        <v>4276</v>
      </c>
      <c r="D2858" t="s">
        <v>8393</v>
      </c>
      <c r="E2858" t="s">
        <v>13389</v>
      </c>
      <c r="F2858" t="s">
        <v>15538</v>
      </c>
    </row>
    <row r="2859" spans="1:6" x14ac:dyDescent="0.25">
      <c r="A2859" t="s">
        <v>1560</v>
      </c>
      <c r="B2859" t="s">
        <v>1930</v>
      </c>
      <c r="C2859" t="s">
        <v>2864</v>
      </c>
      <c r="D2859" t="s">
        <v>8394</v>
      </c>
      <c r="E2859" t="s">
        <v>13390</v>
      </c>
      <c r="F2859" t="s">
        <v>15538</v>
      </c>
    </row>
    <row r="2860" spans="1:6" x14ac:dyDescent="0.25">
      <c r="A2860" t="s">
        <v>25</v>
      </c>
      <c r="B2860" t="s">
        <v>1923</v>
      </c>
      <c r="C2860" t="s">
        <v>4277</v>
      </c>
      <c r="D2860" t="s">
        <v>8395</v>
      </c>
      <c r="E2860" t="s">
        <v>13391</v>
      </c>
      <c r="F2860" t="s">
        <v>15532</v>
      </c>
    </row>
    <row r="2861" spans="1:6" x14ac:dyDescent="0.25">
      <c r="A2861" t="s">
        <v>740</v>
      </c>
      <c r="B2861" t="s">
        <v>1924</v>
      </c>
      <c r="C2861" t="s">
        <v>4278</v>
      </c>
      <c r="D2861" t="s">
        <v>8396</v>
      </c>
      <c r="E2861" t="s">
        <v>13392</v>
      </c>
      <c r="F2861" t="s">
        <v>15533</v>
      </c>
    </row>
    <row r="2862" spans="1:6" x14ac:dyDescent="0.25">
      <c r="A2862" t="s">
        <v>1410</v>
      </c>
      <c r="B2862" t="s">
        <v>1923</v>
      </c>
      <c r="C2862" t="s">
        <v>2152</v>
      </c>
      <c r="D2862" t="s">
        <v>8397</v>
      </c>
      <c r="E2862" t="s">
        <v>13393</v>
      </c>
      <c r="F2862" t="s">
        <v>15532</v>
      </c>
    </row>
    <row r="2863" spans="1:6" x14ac:dyDescent="0.25">
      <c r="A2863" t="s">
        <v>805</v>
      </c>
      <c r="B2863" t="s">
        <v>1924</v>
      </c>
      <c r="C2863" t="s">
        <v>4279</v>
      </c>
      <c r="D2863" t="s">
        <v>8398</v>
      </c>
      <c r="E2863" t="s">
        <v>13394</v>
      </c>
      <c r="F2863" t="s">
        <v>15533</v>
      </c>
    </row>
    <row r="2864" spans="1:6" x14ac:dyDescent="0.25">
      <c r="A2864" t="s">
        <v>850</v>
      </c>
      <c r="B2864" t="s">
        <v>1924</v>
      </c>
      <c r="C2864" t="s">
        <v>4280</v>
      </c>
      <c r="D2864" t="s">
        <v>8399</v>
      </c>
      <c r="E2864" t="s">
        <v>13395</v>
      </c>
      <c r="F2864" t="s">
        <v>15533</v>
      </c>
    </row>
    <row r="2865" spans="1:6" x14ac:dyDescent="0.25">
      <c r="A2865" t="s">
        <v>1591</v>
      </c>
      <c r="B2865" t="s">
        <v>1926</v>
      </c>
      <c r="C2865" t="s">
        <v>4281</v>
      </c>
      <c r="D2865" t="s">
        <v>8400</v>
      </c>
      <c r="E2865" t="s">
        <v>13396</v>
      </c>
      <c r="F2865" t="s">
        <v>15535</v>
      </c>
    </row>
    <row r="2866" spans="1:6" x14ac:dyDescent="0.25">
      <c r="A2866" t="s">
        <v>1327</v>
      </c>
      <c r="B2866" t="s">
        <v>1928</v>
      </c>
      <c r="C2866" t="s">
        <v>3069</v>
      </c>
      <c r="D2866" t="s">
        <v>8401</v>
      </c>
      <c r="E2866" t="s">
        <v>13397</v>
      </c>
      <c r="F2866" t="s">
        <v>15537</v>
      </c>
    </row>
    <row r="2867" spans="1:6" x14ac:dyDescent="0.25">
      <c r="A2867" t="s">
        <v>1378</v>
      </c>
      <c r="B2867" t="s">
        <v>1927</v>
      </c>
      <c r="C2867" t="s">
        <v>3292</v>
      </c>
      <c r="D2867" t="s">
        <v>8402</v>
      </c>
      <c r="E2867" t="s">
        <v>12847</v>
      </c>
      <c r="F2867" t="s">
        <v>15536</v>
      </c>
    </row>
    <row r="2868" spans="1:6" x14ac:dyDescent="0.25">
      <c r="A2868" t="s">
        <v>1447</v>
      </c>
      <c r="B2868" t="s">
        <v>1923</v>
      </c>
      <c r="C2868" t="s">
        <v>4282</v>
      </c>
      <c r="D2868" t="s">
        <v>8403</v>
      </c>
      <c r="E2868" t="s">
        <v>13398</v>
      </c>
      <c r="F2868" t="s">
        <v>15532</v>
      </c>
    </row>
    <row r="2869" spans="1:6" x14ac:dyDescent="0.25">
      <c r="A2869" t="s">
        <v>243</v>
      </c>
      <c r="B2869" t="s">
        <v>1929</v>
      </c>
      <c r="C2869" t="s">
        <v>4283</v>
      </c>
      <c r="D2869" t="s">
        <v>8404</v>
      </c>
      <c r="E2869" t="s">
        <v>13399</v>
      </c>
      <c r="F2869" t="s">
        <v>15532</v>
      </c>
    </row>
    <row r="2870" spans="1:6" x14ac:dyDescent="0.25">
      <c r="A2870" t="s">
        <v>1074</v>
      </c>
      <c r="B2870" t="s">
        <v>1929</v>
      </c>
      <c r="C2870" t="s">
        <v>4284</v>
      </c>
      <c r="D2870" t="s">
        <v>8405</v>
      </c>
      <c r="E2870" t="s">
        <v>13400</v>
      </c>
      <c r="F2870" t="s">
        <v>15532</v>
      </c>
    </row>
    <row r="2871" spans="1:6" x14ac:dyDescent="0.25">
      <c r="A2871" t="s">
        <v>1592</v>
      </c>
      <c r="B2871" t="s">
        <v>1930</v>
      </c>
      <c r="C2871" t="s">
        <v>4285</v>
      </c>
      <c r="D2871" t="s">
        <v>8406</v>
      </c>
      <c r="E2871" t="s">
        <v>13401</v>
      </c>
      <c r="F2871" t="s">
        <v>15538</v>
      </c>
    </row>
    <row r="2872" spans="1:6" x14ac:dyDescent="0.25">
      <c r="A2872" t="s">
        <v>1542</v>
      </c>
      <c r="B2872" t="s">
        <v>1930</v>
      </c>
      <c r="C2872" t="s">
        <v>4286</v>
      </c>
      <c r="D2872" t="s">
        <v>8407</v>
      </c>
      <c r="E2872" t="s">
        <v>13402</v>
      </c>
      <c r="F2872" t="s">
        <v>15538</v>
      </c>
    </row>
    <row r="2873" spans="1:6" x14ac:dyDescent="0.25">
      <c r="A2873" t="s">
        <v>851</v>
      </c>
      <c r="B2873" t="s">
        <v>1926</v>
      </c>
      <c r="C2873" t="s">
        <v>4287</v>
      </c>
      <c r="D2873" t="s">
        <v>8408</v>
      </c>
      <c r="E2873" t="s">
        <v>13403</v>
      </c>
      <c r="F2873" t="s">
        <v>15535</v>
      </c>
    </row>
    <row r="2874" spans="1:6" x14ac:dyDescent="0.25">
      <c r="A2874" t="s">
        <v>995</v>
      </c>
      <c r="B2874" t="s">
        <v>1930</v>
      </c>
      <c r="C2874" t="s">
        <v>4288</v>
      </c>
      <c r="D2874" t="s">
        <v>8409</v>
      </c>
      <c r="E2874" t="s">
        <v>13404</v>
      </c>
      <c r="F2874" t="s">
        <v>15538</v>
      </c>
    </row>
    <row r="2875" spans="1:6" x14ac:dyDescent="0.25">
      <c r="A2875" t="s">
        <v>1593</v>
      </c>
      <c r="B2875" t="s">
        <v>1925</v>
      </c>
      <c r="C2875" t="s">
        <v>4289</v>
      </c>
      <c r="D2875" t="s">
        <v>8410</v>
      </c>
      <c r="E2875" t="s">
        <v>13405</v>
      </c>
      <c r="F2875" t="s">
        <v>15534</v>
      </c>
    </row>
    <row r="2876" spans="1:6" x14ac:dyDescent="0.25">
      <c r="A2876" t="s">
        <v>360</v>
      </c>
      <c r="B2876" t="s">
        <v>1927</v>
      </c>
      <c r="C2876" t="s">
        <v>2718</v>
      </c>
      <c r="D2876" t="s">
        <v>8411</v>
      </c>
      <c r="E2876" t="s">
        <v>13406</v>
      </c>
      <c r="F2876" t="s">
        <v>15536</v>
      </c>
    </row>
    <row r="2877" spans="1:6" x14ac:dyDescent="0.25">
      <c r="A2877" t="s">
        <v>1252</v>
      </c>
      <c r="B2877" t="s">
        <v>1925</v>
      </c>
      <c r="C2877" t="s">
        <v>3991</v>
      </c>
      <c r="D2877" t="s">
        <v>8412</v>
      </c>
      <c r="E2877" t="s">
        <v>13407</v>
      </c>
      <c r="F2877" t="s">
        <v>15534</v>
      </c>
    </row>
    <row r="2878" spans="1:6" x14ac:dyDescent="0.25">
      <c r="A2878" t="s">
        <v>114</v>
      </c>
      <c r="B2878" t="s">
        <v>1926</v>
      </c>
      <c r="C2878" t="s">
        <v>4290</v>
      </c>
      <c r="D2878" t="s">
        <v>8413</v>
      </c>
      <c r="E2878" t="s">
        <v>13408</v>
      </c>
      <c r="F2878" t="s">
        <v>15535</v>
      </c>
    </row>
    <row r="2879" spans="1:6" x14ac:dyDescent="0.25">
      <c r="A2879" t="s">
        <v>1586</v>
      </c>
      <c r="B2879" t="s">
        <v>1926</v>
      </c>
      <c r="C2879" t="s">
        <v>4291</v>
      </c>
      <c r="D2879" t="s">
        <v>8414</v>
      </c>
      <c r="E2879" t="s">
        <v>13409</v>
      </c>
      <c r="F2879" t="s">
        <v>15535</v>
      </c>
    </row>
    <row r="2880" spans="1:6" x14ac:dyDescent="0.25">
      <c r="A2880" t="s">
        <v>1594</v>
      </c>
      <c r="B2880" t="s">
        <v>1928</v>
      </c>
      <c r="C2880" t="s">
        <v>4292</v>
      </c>
      <c r="D2880" t="s">
        <v>8415</v>
      </c>
      <c r="E2880" t="s">
        <v>13410</v>
      </c>
      <c r="F2880" t="s">
        <v>15537</v>
      </c>
    </row>
    <row r="2881" spans="1:6" x14ac:dyDescent="0.25">
      <c r="A2881" t="s">
        <v>1595</v>
      </c>
      <c r="B2881" t="s">
        <v>1924</v>
      </c>
      <c r="C2881" t="s">
        <v>4293</v>
      </c>
      <c r="D2881" t="s">
        <v>8416</v>
      </c>
      <c r="E2881" t="s">
        <v>13411</v>
      </c>
      <c r="F2881" t="s">
        <v>15533</v>
      </c>
    </row>
    <row r="2882" spans="1:6" x14ac:dyDescent="0.25">
      <c r="A2882" t="s">
        <v>274</v>
      </c>
      <c r="B2882" t="s">
        <v>1928</v>
      </c>
      <c r="C2882" t="s">
        <v>4148</v>
      </c>
      <c r="D2882" t="s">
        <v>8417</v>
      </c>
      <c r="E2882" t="s">
        <v>13412</v>
      </c>
      <c r="F2882" t="s">
        <v>15537</v>
      </c>
    </row>
    <row r="2883" spans="1:6" x14ac:dyDescent="0.25">
      <c r="A2883" t="s">
        <v>1417</v>
      </c>
      <c r="B2883" t="s">
        <v>1928</v>
      </c>
      <c r="C2883" t="s">
        <v>4294</v>
      </c>
      <c r="D2883" t="s">
        <v>8418</v>
      </c>
      <c r="E2883" t="s">
        <v>13413</v>
      </c>
      <c r="F2883" t="s">
        <v>15537</v>
      </c>
    </row>
    <row r="2884" spans="1:6" x14ac:dyDescent="0.25">
      <c r="A2884" t="s">
        <v>116</v>
      </c>
      <c r="B2884" t="s">
        <v>1928</v>
      </c>
      <c r="C2884" t="s">
        <v>4295</v>
      </c>
      <c r="D2884" t="s">
        <v>8419</v>
      </c>
      <c r="E2884" t="s">
        <v>13414</v>
      </c>
      <c r="F2884" t="s">
        <v>15537</v>
      </c>
    </row>
    <row r="2885" spans="1:6" x14ac:dyDescent="0.25">
      <c r="A2885" t="s">
        <v>1287</v>
      </c>
      <c r="B2885" t="s">
        <v>1924</v>
      </c>
      <c r="C2885" t="s">
        <v>4296</v>
      </c>
      <c r="D2885" t="s">
        <v>8420</v>
      </c>
      <c r="E2885" t="s">
        <v>13415</v>
      </c>
      <c r="F2885" t="s">
        <v>15533</v>
      </c>
    </row>
    <row r="2886" spans="1:6" x14ac:dyDescent="0.25">
      <c r="A2886" t="s">
        <v>662</v>
      </c>
      <c r="B2886" t="s">
        <v>1930</v>
      </c>
      <c r="C2886" t="s">
        <v>4297</v>
      </c>
      <c r="D2886" t="s">
        <v>8421</v>
      </c>
      <c r="E2886" t="s">
        <v>13416</v>
      </c>
      <c r="F2886" t="s">
        <v>15538</v>
      </c>
    </row>
    <row r="2887" spans="1:6" x14ac:dyDescent="0.25">
      <c r="A2887" t="s">
        <v>620</v>
      </c>
      <c r="B2887" t="s">
        <v>1927</v>
      </c>
      <c r="C2887" t="s">
        <v>4298</v>
      </c>
      <c r="D2887" t="s">
        <v>8422</v>
      </c>
      <c r="E2887" t="s">
        <v>13417</v>
      </c>
      <c r="F2887" t="s">
        <v>15536</v>
      </c>
    </row>
    <row r="2888" spans="1:6" x14ac:dyDescent="0.25">
      <c r="A2888" t="s">
        <v>946</v>
      </c>
      <c r="B2888" t="s">
        <v>1929</v>
      </c>
      <c r="C2888" t="s">
        <v>4299</v>
      </c>
      <c r="D2888" t="s">
        <v>8423</v>
      </c>
      <c r="E2888" t="s">
        <v>13418</v>
      </c>
      <c r="F2888" t="s">
        <v>15532</v>
      </c>
    </row>
    <row r="2889" spans="1:6" x14ac:dyDescent="0.25">
      <c r="A2889" t="s">
        <v>298</v>
      </c>
      <c r="B2889" t="s">
        <v>1926</v>
      </c>
      <c r="C2889" t="s">
        <v>3642</v>
      </c>
      <c r="D2889" t="s">
        <v>8424</v>
      </c>
      <c r="E2889" t="s">
        <v>13419</v>
      </c>
      <c r="F2889" t="s">
        <v>15535</v>
      </c>
    </row>
    <row r="2890" spans="1:6" x14ac:dyDescent="0.25">
      <c r="A2890" t="s">
        <v>584</v>
      </c>
      <c r="B2890" t="s">
        <v>1930</v>
      </c>
      <c r="C2890" t="s">
        <v>4300</v>
      </c>
      <c r="D2890" t="s">
        <v>8425</v>
      </c>
      <c r="E2890" t="s">
        <v>13420</v>
      </c>
      <c r="F2890" t="s">
        <v>15538</v>
      </c>
    </row>
    <row r="2891" spans="1:6" x14ac:dyDescent="0.25">
      <c r="A2891" t="s">
        <v>1066</v>
      </c>
      <c r="B2891" t="s">
        <v>1928</v>
      </c>
      <c r="C2891" t="s">
        <v>4301</v>
      </c>
      <c r="D2891" t="s">
        <v>8426</v>
      </c>
      <c r="E2891" t="s">
        <v>13421</v>
      </c>
      <c r="F2891" t="s">
        <v>15537</v>
      </c>
    </row>
    <row r="2892" spans="1:6" x14ac:dyDescent="0.25">
      <c r="A2892" t="s">
        <v>1596</v>
      </c>
      <c r="B2892" t="s">
        <v>1927</v>
      </c>
      <c r="C2892" t="s">
        <v>3699</v>
      </c>
      <c r="D2892" t="s">
        <v>8427</v>
      </c>
      <c r="E2892" t="s">
        <v>13422</v>
      </c>
      <c r="F2892" t="s">
        <v>15536</v>
      </c>
    </row>
    <row r="2893" spans="1:6" x14ac:dyDescent="0.25">
      <c r="A2893" t="s">
        <v>303</v>
      </c>
      <c r="B2893" t="s">
        <v>1923</v>
      </c>
      <c r="C2893" t="s">
        <v>3867</v>
      </c>
      <c r="D2893" t="s">
        <v>8428</v>
      </c>
      <c r="E2893" t="s">
        <v>13423</v>
      </c>
      <c r="F2893" t="s">
        <v>15532</v>
      </c>
    </row>
    <row r="2894" spans="1:6" x14ac:dyDescent="0.25">
      <c r="A2894" t="s">
        <v>1597</v>
      </c>
      <c r="B2894" t="s">
        <v>1924</v>
      </c>
      <c r="C2894" t="s">
        <v>3982</v>
      </c>
      <c r="D2894" t="s">
        <v>8429</v>
      </c>
      <c r="E2894" t="s">
        <v>13424</v>
      </c>
      <c r="F2894" t="s">
        <v>15533</v>
      </c>
    </row>
    <row r="2895" spans="1:6" x14ac:dyDescent="0.25">
      <c r="A2895" t="s">
        <v>1598</v>
      </c>
      <c r="B2895" t="s">
        <v>1929</v>
      </c>
      <c r="C2895" t="s">
        <v>4302</v>
      </c>
      <c r="D2895" t="s">
        <v>8430</v>
      </c>
      <c r="E2895" t="s">
        <v>13425</v>
      </c>
      <c r="F2895" t="s">
        <v>15532</v>
      </c>
    </row>
    <row r="2896" spans="1:6" x14ac:dyDescent="0.25">
      <c r="A2896" t="s">
        <v>1026</v>
      </c>
      <c r="B2896" t="s">
        <v>1928</v>
      </c>
      <c r="C2896" t="s">
        <v>4303</v>
      </c>
      <c r="D2896" t="s">
        <v>8431</v>
      </c>
      <c r="E2896" t="s">
        <v>13426</v>
      </c>
      <c r="F2896" t="s">
        <v>15537</v>
      </c>
    </row>
    <row r="2897" spans="1:6" x14ac:dyDescent="0.25">
      <c r="A2897" t="s">
        <v>1033</v>
      </c>
      <c r="B2897" t="s">
        <v>1924</v>
      </c>
      <c r="C2897" t="s">
        <v>4304</v>
      </c>
      <c r="D2897" t="s">
        <v>8432</v>
      </c>
      <c r="E2897" t="s">
        <v>13427</v>
      </c>
      <c r="F2897" t="s">
        <v>15533</v>
      </c>
    </row>
    <row r="2898" spans="1:6" x14ac:dyDescent="0.25">
      <c r="A2898" t="s">
        <v>173</v>
      </c>
      <c r="B2898" t="s">
        <v>1928</v>
      </c>
      <c r="C2898" t="s">
        <v>4305</v>
      </c>
      <c r="D2898" t="s">
        <v>8433</v>
      </c>
      <c r="E2898" t="s">
        <v>13428</v>
      </c>
      <c r="F2898" t="s">
        <v>15537</v>
      </c>
    </row>
    <row r="2899" spans="1:6" x14ac:dyDescent="0.25">
      <c r="A2899" t="s">
        <v>1599</v>
      </c>
      <c r="B2899" t="s">
        <v>1924</v>
      </c>
      <c r="C2899" t="s">
        <v>2248</v>
      </c>
      <c r="D2899" t="s">
        <v>8434</v>
      </c>
      <c r="E2899" t="s">
        <v>13429</v>
      </c>
      <c r="F2899" t="s">
        <v>15533</v>
      </c>
    </row>
    <row r="2900" spans="1:6" x14ac:dyDescent="0.25">
      <c r="A2900" t="s">
        <v>675</v>
      </c>
      <c r="B2900" t="s">
        <v>1924</v>
      </c>
      <c r="C2900" t="s">
        <v>2391</v>
      </c>
      <c r="D2900" t="s">
        <v>8435</v>
      </c>
      <c r="E2900" t="s">
        <v>13430</v>
      </c>
      <c r="F2900" t="s">
        <v>15533</v>
      </c>
    </row>
    <row r="2901" spans="1:6" x14ac:dyDescent="0.25">
      <c r="A2901" t="s">
        <v>1115</v>
      </c>
      <c r="B2901" t="s">
        <v>1923</v>
      </c>
      <c r="C2901" t="s">
        <v>3375</v>
      </c>
      <c r="D2901" t="s">
        <v>8436</v>
      </c>
      <c r="E2901" t="s">
        <v>13431</v>
      </c>
      <c r="F2901" t="s">
        <v>15532</v>
      </c>
    </row>
    <row r="2902" spans="1:6" x14ac:dyDescent="0.25">
      <c r="A2902" t="s">
        <v>1600</v>
      </c>
      <c r="B2902" t="s">
        <v>1926</v>
      </c>
      <c r="C2902" t="s">
        <v>2045</v>
      </c>
      <c r="D2902" t="s">
        <v>8437</v>
      </c>
      <c r="E2902" t="s">
        <v>13432</v>
      </c>
      <c r="F2902" t="s">
        <v>15535</v>
      </c>
    </row>
    <row r="2903" spans="1:6" x14ac:dyDescent="0.25">
      <c r="A2903" t="s">
        <v>1547</v>
      </c>
      <c r="B2903" t="s">
        <v>1923</v>
      </c>
      <c r="C2903" t="s">
        <v>4306</v>
      </c>
      <c r="D2903" t="s">
        <v>8438</v>
      </c>
      <c r="E2903" t="s">
        <v>13433</v>
      </c>
      <c r="F2903" t="s">
        <v>15532</v>
      </c>
    </row>
    <row r="2904" spans="1:6" x14ac:dyDescent="0.25">
      <c r="A2904" t="s">
        <v>704</v>
      </c>
      <c r="B2904" t="s">
        <v>1924</v>
      </c>
      <c r="C2904" t="s">
        <v>4307</v>
      </c>
      <c r="D2904" t="s">
        <v>8439</v>
      </c>
      <c r="E2904" t="s">
        <v>13434</v>
      </c>
      <c r="F2904" t="s">
        <v>15533</v>
      </c>
    </row>
    <row r="2905" spans="1:6" x14ac:dyDescent="0.25">
      <c r="A2905" t="s">
        <v>1601</v>
      </c>
      <c r="B2905" t="s">
        <v>1923</v>
      </c>
      <c r="C2905" t="s">
        <v>4308</v>
      </c>
      <c r="D2905" t="s">
        <v>8440</v>
      </c>
      <c r="E2905" t="s">
        <v>13435</v>
      </c>
      <c r="F2905" t="s">
        <v>15532</v>
      </c>
    </row>
    <row r="2906" spans="1:6" x14ac:dyDescent="0.25">
      <c r="A2906" t="s">
        <v>1163</v>
      </c>
      <c r="B2906" t="s">
        <v>1927</v>
      </c>
      <c r="C2906" t="s">
        <v>4309</v>
      </c>
      <c r="D2906" t="s">
        <v>8441</v>
      </c>
      <c r="E2906" t="s">
        <v>13436</v>
      </c>
      <c r="F2906" t="s">
        <v>15536</v>
      </c>
    </row>
    <row r="2907" spans="1:6" x14ac:dyDescent="0.25">
      <c r="A2907" t="s">
        <v>617</v>
      </c>
      <c r="B2907" t="s">
        <v>1923</v>
      </c>
      <c r="C2907" t="s">
        <v>4310</v>
      </c>
      <c r="D2907" t="s">
        <v>8442</v>
      </c>
      <c r="E2907" t="s">
        <v>13437</v>
      </c>
      <c r="F2907" t="s">
        <v>15532</v>
      </c>
    </row>
    <row r="2908" spans="1:6" x14ac:dyDescent="0.25">
      <c r="A2908" t="s">
        <v>23</v>
      </c>
      <c r="B2908" t="s">
        <v>1927</v>
      </c>
      <c r="C2908" t="s">
        <v>4311</v>
      </c>
      <c r="D2908" t="s">
        <v>8443</v>
      </c>
      <c r="E2908" t="s">
        <v>13438</v>
      </c>
      <c r="F2908" t="s">
        <v>15536</v>
      </c>
    </row>
    <row r="2909" spans="1:6" x14ac:dyDescent="0.25">
      <c r="A2909" t="s">
        <v>1039</v>
      </c>
      <c r="B2909" t="s">
        <v>1927</v>
      </c>
      <c r="C2909" t="s">
        <v>4009</v>
      </c>
      <c r="D2909" t="s">
        <v>8444</v>
      </c>
      <c r="E2909" t="s">
        <v>13439</v>
      </c>
      <c r="F2909" t="s">
        <v>15536</v>
      </c>
    </row>
    <row r="2910" spans="1:6" x14ac:dyDescent="0.25">
      <c r="A2910" t="s">
        <v>1182</v>
      </c>
      <c r="B2910" t="s">
        <v>1923</v>
      </c>
      <c r="C2910" t="s">
        <v>4312</v>
      </c>
      <c r="D2910" t="s">
        <v>8445</v>
      </c>
      <c r="E2910" t="s">
        <v>13440</v>
      </c>
      <c r="F2910" t="s">
        <v>15532</v>
      </c>
    </row>
    <row r="2911" spans="1:6" x14ac:dyDescent="0.25">
      <c r="A2911" t="s">
        <v>1602</v>
      </c>
      <c r="B2911" t="s">
        <v>1925</v>
      </c>
      <c r="C2911" t="s">
        <v>4313</v>
      </c>
      <c r="D2911" t="s">
        <v>8446</v>
      </c>
      <c r="E2911" t="s">
        <v>13441</v>
      </c>
      <c r="F2911" t="s">
        <v>15534</v>
      </c>
    </row>
    <row r="2912" spans="1:6" x14ac:dyDescent="0.25">
      <c r="A2912" t="s">
        <v>371</v>
      </c>
      <c r="B2912" t="s">
        <v>1927</v>
      </c>
      <c r="C2912" t="s">
        <v>4314</v>
      </c>
      <c r="D2912" t="s">
        <v>8447</v>
      </c>
      <c r="E2912" t="s">
        <v>13442</v>
      </c>
      <c r="F2912" t="s">
        <v>15536</v>
      </c>
    </row>
    <row r="2913" spans="1:6" x14ac:dyDescent="0.25">
      <c r="A2913" t="s">
        <v>1603</v>
      </c>
      <c r="B2913" t="s">
        <v>1927</v>
      </c>
      <c r="C2913" t="s">
        <v>4315</v>
      </c>
      <c r="D2913" t="s">
        <v>8448</v>
      </c>
      <c r="E2913" t="s">
        <v>13443</v>
      </c>
      <c r="F2913" t="s">
        <v>15536</v>
      </c>
    </row>
    <row r="2914" spans="1:6" x14ac:dyDescent="0.25">
      <c r="A2914" t="s">
        <v>704</v>
      </c>
      <c r="B2914" t="s">
        <v>1924</v>
      </c>
      <c r="C2914" t="s">
        <v>4316</v>
      </c>
      <c r="D2914" t="s">
        <v>8449</v>
      </c>
      <c r="E2914" t="s">
        <v>13444</v>
      </c>
      <c r="F2914" t="s">
        <v>15533</v>
      </c>
    </row>
    <row r="2915" spans="1:6" x14ac:dyDescent="0.25">
      <c r="A2915" t="s">
        <v>921</v>
      </c>
      <c r="B2915" t="s">
        <v>1928</v>
      </c>
      <c r="C2915" t="s">
        <v>1959</v>
      </c>
      <c r="D2915" t="s">
        <v>8450</v>
      </c>
      <c r="E2915" t="s">
        <v>13445</v>
      </c>
      <c r="F2915" t="s">
        <v>15537</v>
      </c>
    </row>
    <row r="2916" spans="1:6" x14ac:dyDescent="0.25">
      <c r="A2916" t="s">
        <v>1303</v>
      </c>
      <c r="B2916" t="s">
        <v>1923</v>
      </c>
      <c r="C2916" t="s">
        <v>4317</v>
      </c>
      <c r="D2916" t="s">
        <v>8451</v>
      </c>
      <c r="E2916" t="s">
        <v>13446</v>
      </c>
      <c r="F2916" t="s">
        <v>15532</v>
      </c>
    </row>
    <row r="2917" spans="1:6" x14ac:dyDescent="0.25">
      <c r="A2917" t="s">
        <v>1604</v>
      </c>
      <c r="B2917" t="s">
        <v>1929</v>
      </c>
      <c r="C2917" t="s">
        <v>4318</v>
      </c>
      <c r="D2917" t="s">
        <v>8452</v>
      </c>
      <c r="E2917" t="s">
        <v>13447</v>
      </c>
      <c r="F2917" t="s">
        <v>15532</v>
      </c>
    </row>
    <row r="2918" spans="1:6" x14ac:dyDescent="0.25">
      <c r="A2918" t="s">
        <v>587</v>
      </c>
      <c r="B2918" t="s">
        <v>1930</v>
      </c>
      <c r="C2918" t="s">
        <v>4319</v>
      </c>
      <c r="D2918" t="s">
        <v>8453</v>
      </c>
      <c r="E2918" t="s">
        <v>13448</v>
      </c>
      <c r="F2918" t="s">
        <v>15538</v>
      </c>
    </row>
    <row r="2919" spans="1:6" x14ac:dyDescent="0.25">
      <c r="A2919" t="s">
        <v>1605</v>
      </c>
      <c r="B2919" t="s">
        <v>1925</v>
      </c>
      <c r="C2919" t="s">
        <v>4320</v>
      </c>
      <c r="D2919" t="s">
        <v>8454</v>
      </c>
      <c r="E2919" t="s">
        <v>13449</v>
      </c>
      <c r="F2919" t="s">
        <v>15534</v>
      </c>
    </row>
    <row r="2920" spans="1:6" x14ac:dyDescent="0.25">
      <c r="A2920" t="s">
        <v>1200</v>
      </c>
      <c r="B2920" t="s">
        <v>1928</v>
      </c>
      <c r="C2920" t="s">
        <v>4321</v>
      </c>
      <c r="D2920" t="s">
        <v>8455</v>
      </c>
      <c r="E2920" t="s">
        <v>13450</v>
      </c>
      <c r="F2920" t="s">
        <v>15537</v>
      </c>
    </row>
    <row r="2921" spans="1:6" x14ac:dyDescent="0.25">
      <c r="A2921" t="s">
        <v>382</v>
      </c>
      <c r="B2921" t="s">
        <v>1923</v>
      </c>
      <c r="C2921" t="s">
        <v>4322</v>
      </c>
      <c r="D2921" t="s">
        <v>8456</v>
      </c>
      <c r="E2921" t="s">
        <v>13451</v>
      </c>
      <c r="F2921" t="s">
        <v>15532</v>
      </c>
    </row>
    <row r="2922" spans="1:6" x14ac:dyDescent="0.25">
      <c r="A2922" t="s">
        <v>1606</v>
      </c>
      <c r="B2922" t="s">
        <v>1930</v>
      </c>
      <c r="C2922" t="s">
        <v>3645</v>
      </c>
      <c r="D2922" t="s">
        <v>8457</v>
      </c>
      <c r="E2922" t="s">
        <v>13452</v>
      </c>
      <c r="F2922" t="s">
        <v>15538</v>
      </c>
    </row>
    <row r="2923" spans="1:6" x14ac:dyDescent="0.25">
      <c r="A2923" t="s">
        <v>407</v>
      </c>
      <c r="B2923" t="s">
        <v>1929</v>
      </c>
      <c r="C2923" t="s">
        <v>4323</v>
      </c>
      <c r="D2923" t="s">
        <v>8458</v>
      </c>
      <c r="E2923" t="s">
        <v>13453</v>
      </c>
      <c r="F2923" t="s">
        <v>15532</v>
      </c>
    </row>
    <row r="2924" spans="1:6" x14ac:dyDescent="0.25">
      <c r="A2924" t="s">
        <v>1487</v>
      </c>
      <c r="B2924" t="s">
        <v>1925</v>
      </c>
      <c r="C2924" t="s">
        <v>4324</v>
      </c>
      <c r="D2924" t="s">
        <v>8459</v>
      </c>
      <c r="E2924" t="s">
        <v>13454</v>
      </c>
      <c r="F2924" t="s">
        <v>15534</v>
      </c>
    </row>
    <row r="2925" spans="1:6" x14ac:dyDescent="0.25">
      <c r="A2925" t="s">
        <v>1018</v>
      </c>
      <c r="B2925" t="s">
        <v>1929</v>
      </c>
      <c r="C2925" t="s">
        <v>4325</v>
      </c>
      <c r="D2925" t="s">
        <v>8460</v>
      </c>
      <c r="E2925" t="s">
        <v>13455</v>
      </c>
      <c r="F2925" t="s">
        <v>15532</v>
      </c>
    </row>
    <row r="2926" spans="1:6" x14ac:dyDescent="0.25">
      <c r="A2926" t="s">
        <v>1516</v>
      </c>
      <c r="B2926" t="s">
        <v>1930</v>
      </c>
      <c r="C2926" t="s">
        <v>4326</v>
      </c>
      <c r="D2926" t="s">
        <v>8461</v>
      </c>
      <c r="E2926" t="s">
        <v>13456</v>
      </c>
      <c r="F2926" t="s">
        <v>15538</v>
      </c>
    </row>
    <row r="2927" spans="1:6" x14ac:dyDescent="0.25">
      <c r="A2927" t="s">
        <v>1607</v>
      </c>
      <c r="B2927" t="s">
        <v>1924</v>
      </c>
      <c r="C2927" t="s">
        <v>4327</v>
      </c>
      <c r="D2927" t="s">
        <v>8462</v>
      </c>
      <c r="E2927" t="s">
        <v>13457</v>
      </c>
      <c r="F2927" t="s">
        <v>15533</v>
      </c>
    </row>
    <row r="2928" spans="1:6" x14ac:dyDescent="0.25">
      <c r="A2928" t="s">
        <v>832</v>
      </c>
      <c r="B2928" t="s">
        <v>1923</v>
      </c>
      <c r="C2928" t="s">
        <v>4328</v>
      </c>
      <c r="D2928" t="s">
        <v>8463</v>
      </c>
      <c r="E2928" t="s">
        <v>13458</v>
      </c>
      <c r="F2928" t="s">
        <v>15532</v>
      </c>
    </row>
    <row r="2929" spans="1:6" x14ac:dyDescent="0.25">
      <c r="A2929" t="s">
        <v>704</v>
      </c>
      <c r="B2929" t="s">
        <v>1927</v>
      </c>
      <c r="C2929" t="s">
        <v>4329</v>
      </c>
      <c r="D2929" t="s">
        <v>8464</v>
      </c>
      <c r="E2929" t="s">
        <v>13459</v>
      </c>
      <c r="F2929" t="s">
        <v>15536</v>
      </c>
    </row>
    <row r="2930" spans="1:6" x14ac:dyDescent="0.25">
      <c r="A2930" t="s">
        <v>114</v>
      </c>
      <c r="B2930" t="s">
        <v>1929</v>
      </c>
      <c r="C2930" t="s">
        <v>4330</v>
      </c>
      <c r="D2930" t="s">
        <v>8465</v>
      </c>
      <c r="E2930" t="s">
        <v>13460</v>
      </c>
      <c r="F2930" t="s">
        <v>15532</v>
      </c>
    </row>
    <row r="2931" spans="1:6" x14ac:dyDescent="0.25">
      <c r="A2931" t="s">
        <v>242</v>
      </c>
      <c r="B2931" t="s">
        <v>1926</v>
      </c>
      <c r="C2931" t="s">
        <v>4331</v>
      </c>
      <c r="D2931" t="s">
        <v>8466</v>
      </c>
      <c r="E2931" t="s">
        <v>13461</v>
      </c>
      <c r="F2931" t="s">
        <v>15535</v>
      </c>
    </row>
    <row r="2932" spans="1:6" x14ac:dyDescent="0.25">
      <c r="A2932" t="s">
        <v>1014</v>
      </c>
      <c r="B2932" t="s">
        <v>1924</v>
      </c>
      <c r="C2932" t="s">
        <v>4332</v>
      </c>
      <c r="D2932" t="s">
        <v>8467</v>
      </c>
      <c r="E2932" t="s">
        <v>13462</v>
      </c>
      <c r="F2932" t="s">
        <v>15533</v>
      </c>
    </row>
    <row r="2933" spans="1:6" x14ac:dyDescent="0.25">
      <c r="A2933" t="s">
        <v>22</v>
      </c>
      <c r="B2933" t="s">
        <v>1927</v>
      </c>
      <c r="C2933" t="s">
        <v>3865</v>
      </c>
      <c r="D2933" t="s">
        <v>8468</v>
      </c>
      <c r="E2933" t="s">
        <v>13463</v>
      </c>
      <c r="F2933" t="s">
        <v>15536</v>
      </c>
    </row>
    <row r="2934" spans="1:6" x14ac:dyDescent="0.25">
      <c r="A2934" t="s">
        <v>1608</v>
      </c>
      <c r="B2934" t="s">
        <v>1930</v>
      </c>
      <c r="C2934" t="s">
        <v>4333</v>
      </c>
      <c r="D2934" t="s">
        <v>8469</v>
      </c>
      <c r="E2934" t="s">
        <v>13464</v>
      </c>
      <c r="F2934" t="s">
        <v>15538</v>
      </c>
    </row>
    <row r="2935" spans="1:6" x14ac:dyDescent="0.25">
      <c r="A2935" t="s">
        <v>1609</v>
      </c>
      <c r="B2935" t="s">
        <v>1928</v>
      </c>
      <c r="C2935" t="s">
        <v>4334</v>
      </c>
      <c r="D2935" t="s">
        <v>8470</v>
      </c>
      <c r="E2935" t="s">
        <v>13465</v>
      </c>
      <c r="F2935" t="s">
        <v>15537</v>
      </c>
    </row>
    <row r="2936" spans="1:6" x14ac:dyDescent="0.25">
      <c r="A2936" t="s">
        <v>1019</v>
      </c>
      <c r="B2936" t="s">
        <v>1928</v>
      </c>
      <c r="C2936" t="s">
        <v>3942</v>
      </c>
      <c r="D2936" t="s">
        <v>8471</v>
      </c>
      <c r="E2936" t="s">
        <v>13466</v>
      </c>
      <c r="F2936" t="s">
        <v>15537</v>
      </c>
    </row>
    <row r="2937" spans="1:6" x14ac:dyDescent="0.25">
      <c r="A2937" t="s">
        <v>1412</v>
      </c>
      <c r="B2937" t="s">
        <v>1927</v>
      </c>
      <c r="C2937" t="s">
        <v>4335</v>
      </c>
      <c r="D2937" t="s">
        <v>8472</v>
      </c>
      <c r="E2937" t="s">
        <v>13467</v>
      </c>
      <c r="F2937" t="s">
        <v>15536</v>
      </c>
    </row>
    <row r="2938" spans="1:6" x14ac:dyDescent="0.25">
      <c r="A2938" t="s">
        <v>935</v>
      </c>
      <c r="B2938" t="s">
        <v>1927</v>
      </c>
      <c r="C2938" t="s">
        <v>2861</v>
      </c>
      <c r="D2938" t="s">
        <v>8473</v>
      </c>
      <c r="E2938" t="s">
        <v>13468</v>
      </c>
      <c r="F2938" t="s">
        <v>15536</v>
      </c>
    </row>
    <row r="2939" spans="1:6" x14ac:dyDescent="0.25">
      <c r="A2939" t="s">
        <v>1017</v>
      </c>
      <c r="B2939" t="s">
        <v>1926</v>
      </c>
      <c r="C2939" t="s">
        <v>3725</v>
      </c>
      <c r="D2939" t="s">
        <v>8474</v>
      </c>
      <c r="E2939" t="s">
        <v>13469</v>
      </c>
      <c r="F2939" t="s">
        <v>15535</v>
      </c>
    </row>
    <row r="2940" spans="1:6" x14ac:dyDescent="0.25">
      <c r="A2940" t="s">
        <v>301</v>
      </c>
      <c r="B2940" t="s">
        <v>1930</v>
      </c>
      <c r="C2940" t="s">
        <v>4336</v>
      </c>
      <c r="D2940" t="s">
        <v>8475</v>
      </c>
      <c r="E2940" t="s">
        <v>13470</v>
      </c>
      <c r="F2940" t="s">
        <v>15538</v>
      </c>
    </row>
    <row r="2941" spans="1:6" x14ac:dyDescent="0.25">
      <c r="A2941" t="s">
        <v>1610</v>
      </c>
      <c r="B2941" t="s">
        <v>1928</v>
      </c>
      <c r="C2941" t="s">
        <v>4337</v>
      </c>
      <c r="D2941" t="s">
        <v>8476</v>
      </c>
      <c r="E2941" t="s">
        <v>13471</v>
      </c>
      <c r="F2941" t="s">
        <v>15537</v>
      </c>
    </row>
    <row r="2942" spans="1:6" x14ac:dyDescent="0.25">
      <c r="A2942" t="s">
        <v>1092</v>
      </c>
      <c r="B2942" t="s">
        <v>1925</v>
      </c>
      <c r="C2942" t="s">
        <v>2762</v>
      </c>
      <c r="D2942" t="s">
        <v>8477</v>
      </c>
      <c r="E2942" t="s">
        <v>13472</v>
      </c>
      <c r="F2942" t="s">
        <v>15534</v>
      </c>
    </row>
    <row r="2943" spans="1:6" x14ac:dyDescent="0.25">
      <c r="A2943" t="s">
        <v>147</v>
      </c>
      <c r="B2943" t="s">
        <v>1929</v>
      </c>
      <c r="C2943" t="s">
        <v>4338</v>
      </c>
      <c r="D2943" t="s">
        <v>8478</v>
      </c>
      <c r="E2943" t="s">
        <v>13473</v>
      </c>
      <c r="F2943" t="s">
        <v>15532</v>
      </c>
    </row>
    <row r="2944" spans="1:6" x14ac:dyDescent="0.25">
      <c r="A2944" t="s">
        <v>541</v>
      </c>
      <c r="B2944" t="s">
        <v>1928</v>
      </c>
      <c r="C2944" t="s">
        <v>4339</v>
      </c>
      <c r="D2944" t="s">
        <v>8479</v>
      </c>
      <c r="E2944" t="s">
        <v>13474</v>
      </c>
      <c r="F2944" t="s">
        <v>15537</v>
      </c>
    </row>
    <row r="2945" spans="1:6" x14ac:dyDescent="0.25">
      <c r="A2945" t="s">
        <v>621</v>
      </c>
      <c r="B2945" t="s">
        <v>1925</v>
      </c>
      <c r="C2945" t="s">
        <v>4340</v>
      </c>
      <c r="D2945" t="s">
        <v>8480</v>
      </c>
      <c r="E2945" t="s">
        <v>13475</v>
      </c>
      <c r="F2945" t="s">
        <v>15534</v>
      </c>
    </row>
    <row r="2946" spans="1:6" x14ac:dyDescent="0.25">
      <c r="A2946" t="s">
        <v>1139</v>
      </c>
      <c r="B2946" t="s">
        <v>1930</v>
      </c>
      <c r="C2946" t="s">
        <v>4341</v>
      </c>
      <c r="D2946" t="s">
        <v>8481</v>
      </c>
      <c r="E2946" t="s">
        <v>13476</v>
      </c>
      <c r="F2946" t="s">
        <v>15538</v>
      </c>
    </row>
    <row r="2947" spans="1:6" x14ac:dyDescent="0.25">
      <c r="A2947" t="s">
        <v>574</v>
      </c>
      <c r="B2947" t="s">
        <v>1927</v>
      </c>
      <c r="C2947" t="s">
        <v>4342</v>
      </c>
      <c r="D2947" t="s">
        <v>8482</v>
      </c>
      <c r="E2947" t="s">
        <v>13477</v>
      </c>
      <c r="F2947" t="s">
        <v>15536</v>
      </c>
    </row>
    <row r="2948" spans="1:6" x14ac:dyDescent="0.25">
      <c r="A2948" t="s">
        <v>765</v>
      </c>
      <c r="B2948" t="s">
        <v>1927</v>
      </c>
      <c r="C2948" t="s">
        <v>4343</v>
      </c>
      <c r="D2948" t="s">
        <v>8483</v>
      </c>
      <c r="E2948" t="s">
        <v>13478</v>
      </c>
      <c r="F2948" t="s">
        <v>15536</v>
      </c>
    </row>
    <row r="2949" spans="1:6" x14ac:dyDescent="0.25">
      <c r="A2949" t="s">
        <v>1188</v>
      </c>
      <c r="B2949" t="s">
        <v>1923</v>
      </c>
      <c r="C2949" t="s">
        <v>4344</v>
      </c>
      <c r="D2949" t="s">
        <v>8484</v>
      </c>
      <c r="E2949" t="s">
        <v>13479</v>
      </c>
      <c r="F2949" t="s">
        <v>15532</v>
      </c>
    </row>
    <row r="2950" spans="1:6" x14ac:dyDescent="0.25">
      <c r="A2950" t="s">
        <v>1403</v>
      </c>
      <c r="B2950" t="s">
        <v>1924</v>
      </c>
      <c r="C2950" t="s">
        <v>4345</v>
      </c>
      <c r="D2950" t="s">
        <v>8485</v>
      </c>
      <c r="E2950" t="s">
        <v>13480</v>
      </c>
      <c r="F2950" t="s">
        <v>15533</v>
      </c>
    </row>
    <row r="2951" spans="1:6" x14ac:dyDescent="0.25">
      <c r="A2951" t="s">
        <v>1216</v>
      </c>
      <c r="B2951" t="s">
        <v>1929</v>
      </c>
      <c r="C2951" t="s">
        <v>2858</v>
      </c>
      <c r="D2951" t="s">
        <v>8486</v>
      </c>
      <c r="E2951" t="s">
        <v>13481</v>
      </c>
      <c r="F2951" t="s">
        <v>15532</v>
      </c>
    </row>
    <row r="2952" spans="1:6" x14ac:dyDescent="0.25">
      <c r="A2952" t="s">
        <v>448</v>
      </c>
      <c r="B2952" t="s">
        <v>1924</v>
      </c>
      <c r="C2952" t="s">
        <v>2411</v>
      </c>
      <c r="D2952" t="s">
        <v>8487</v>
      </c>
      <c r="E2952" t="s">
        <v>13482</v>
      </c>
      <c r="F2952" t="s">
        <v>15533</v>
      </c>
    </row>
    <row r="2953" spans="1:6" x14ac:dyDescent="0.25">
      <c r="A2953" t="s">
        <v>558</v>
      </c>
      <c r="B2953" t="s">
        <v>1925</v>
      </c>
      <c r="C2953" t="s">
        <v>3296</v>
      </c>
      <c r="D2953" t="s">
        <v>8488</v>
      </c>
      <c r="E2953" t="s">
        <v>13483</v>
      </c>
      <c r="F2953" t="s">
        <v>15534</v>
      </c>
    </row>
    <row r="2954" spans="1:6" x14ac:dyDescent="0.25">
      <c r="A2954" t="s">
        <v>1305</v>
      </c>
      <c r="B2954" t="s">
        <v>1929</v>
      </c>
      <c r="C2954" t="s">
        <v>3154</v>
      </c>
      <c r="D2954" t="s">
        <v>8489</v>
      </c>
      <c r="E2954" t="s">
        <v>13484</v>
      </c>
      <c r="F2954" t="s">
        <v>15532</v>
      </c>
    </row>
    <row r="2955" spans="1:6" x14ac:dyDescent="0.25">
      <c r="A2955" t="s">
        <v>1611</v>
      </c>
      <c r="B2955" t="s">
        <v>1928</v>
      </c>
      <c r="C2955" t="s">
        <v>4346</v>
      </c>
      <c r="D2955" t="s">
        <v>8490</v>
      </c>
      <c r="E2955" t="s">
        <v>13485</v>
      </c>
      <c r="F2955" t="s">
        <v>15537</v>
      </c>
    </row>
    <row r="2956" spans="1:6" x14ac:dyDescent="0.25">
      <c r="A2956" t="s">
        <v>1612</v>
      </c>
      <c r="B2956" t="s">
        <v>1923</v>
      </c>
      <c r="C2956" t="s">
        <v>4347</v>
      </c>
      <c r="D2956" t="s">
        <v>8491</v>
      </c>
      <c r="E2956" t="s">
        <v>13486</v>
      </c>
      <c r="F2956" t="s">
        <v>15532</v>
      </c>
    </row>
    <row r="2957" spans="1:6" x14ac:dyDescent="0.25">
      <c r="A2957" t="s">
        <v>1613</v>
      </c>
      <c r="B2957" t="s">
        <v>1928</v>
      </c>
      <c r="C2957" t="s">
        <v>4348</v>
      </c>
      <c r="D2957" t="s">
        <v>8492</v>
      </c>
      <c r="E2957" t="s">
        <v>13487</v>
      </c>
      <c r="F2957" t="s">
        <v>15537</v>
      </c>
    </row>
    <row r="2958" spans="1:6" x14ac:dyDescent="0.25">
      <c r="A2958" t="s">
        <v>377</v>
      </c>
      <c r="B2958" t="s">
        <v>1923</v>
      </c>
      <c r="C2958" t="s">
        <v>4349</v>
      </c>
      <c r="D2958" t="s">
        <v>8493</v>
      </c>
      <c r="E2958" t="s">
        <v>13488</v>
      </c>
      <c r="F2958" t="s">
        <v>15532</v>
      </c>
    </row>
    <row r="2959" spans="1:6" x14ac:dyDescent="0.25">
      <c r="A2959" t="s">
        <v>1396</v>
      </c>
      <c r="B2959" t="s">
        <v>1923</v>
      </c>
      <c r="C2959" t="s">
        <v>3314</v>
      </c>
      <c r="D2959" t="s">
        <v>8494</v>
      </c>
      <c r="E2959" t="s">
        <v>13489</v>
      </c>
      <c r="F2959" t="s">
        <v>15532</v>
      </c>
    </row>
    <row r="2960" spans="1:6" x14ac:dyDescent="0.25">
      <c r="A2960" t="s">
        <v>889</v>
      </c>
      <c r="B2960" t="s">
        <v>1923</v>
      </c>
      <c r="C2960" t="s">
        <v>4350</v>
      </c>
      <c r="D2960" t="s">
        <v>8495</v>
      </c>
      <c r="E2960" t="s">
        <v>13490</v>
      </c>
      <c r="F2960" t="s">
        <v>15532</v>
      </c>
    </row>
    <row r="2961" spans="1:6" x14ac:dyDescent="0.25">
      <c r="A2961" t="s">
        <v>1614</v>
      </c>
      <c r="B2961" t="s">
        <v>1929</v>
      </c>
      <c r="C2961" t="s">
        <v>4351</v>
      </c>
      <c r="D2961" t="s">
        <v>8496</v>
      </c>
      <c r="E2961" t="s">
        <v>13491</v>
      </c>
      <c r="F2961" t="s">
        <v>15532</v>
      </c>
    </row>
    <row r="2962" spans="1:6" x14ac:dyDescent="0.25">
      <c r="A2962" t="s">
        <v>1043</v>
      </c>
      <c r="B2962" t="s">
        <v>1924</v>
      </c>
      <c r="C2962" t="s">
        <v>4352</v>
      </c>
      <c r="D2962" t="s">
        <v>8497</v>
      </c>
      <c r="E2962" t="s">
        <v>13492</v>
      </c>
      <c r="F2962" t="s">
        <v>15533</v>
      </c>
    </row>
    <row r="2963" spans="1:6" x14ac:dyDescent="0.25">
      <c r="A2963" t="s">
        <v>1615</v>
      </c>
      <c r="B2963" t="s">
        <v>1923</v>
      </c>
      <c r="C2963" t="s">
        <v>3691</v>
      </c>
      <c r="D2963" t="s">
        <v>8498</v>
      </c>
      <c r="E2963" t="s">
        <v>13493</v>
      </c>
      <c r="F2963" t="s">
        <v>15532</v>
      </c>
    </row>
    <row r="2964" spans="1:6" x14ac:dyDescent="0.25">
      <c r="A2964" t="s">
        <v>1616</v>
      </c>
      <c r="B2964" t="s">
        <v>1924</v>
      </c>
      <c r="C2964" t="s">
        <v>4353</v>
      </c>
      <c r="D2964" t="s">
        <v>8499</v>
      </c>
      <c r="E2964" t="s">
        <v>13494</v>
      </c>
      <c r="F2964" t="s">
        <v>15533</v>
      </c>
    </row>
    <row r="2965" spans="1:6" x14ac:dyDescent="0.25">
      <c r="A2965" t="s">
        <v>232</v>
      </c>
      <c r="B2965" t="s">
        <v>1923</v>
      </c>
      <c r="C2965" t="s">
        <v>4354</v>
      </c>
      <c r="D2965" t="s">
        <v>8500</v>
      </c>
      <c r="E2965" t="s">
        <v>13495</v>
      </c>
      <c r="F2965" t="s">
        <v>15532</v>
      </c>
    </row>
    <row r="2966" spans="1:6" x14ac:dyDescent="0.25">
      <c r="A2966" t="s">
        <v>789</v>
      </c>
      <c r="B2966" t="s">
        <v>1926</v>
      </c>
      <c r="C2966" t="s">
        <v>4355</v>
      </c>
      <c r="D2966" t="s">
        <v>8501</v>
      </c>
      <c r="E2966" t="s">
        <v>13496</v>
      </c>
      <c r="F2966" t="s">
        <v>15535</v>
      </c>
    </row>
    <row r="2967" spans="1:6" x14ac:dyDescent="0.25">
      <c r="A2967" t="s">
        <v>1617</v>
      </c>
      <c r="B2967" t="s">
        <v>1930</v>
      </c>
      <c r="C2967" t="s">
        <v>3145</v>
      </c>
      <c r="D2967" t="s">
        <v>8502</v>
      </c>
      <c r="E2967" t="s">
        <v>13497</v>
      </c>
      <c r="F2967" t="s">
        <v>15538</v>
      </c>
    </row>
    <row r="2968" spans="1:6" x14ac:dyDescent="0.25">
      <c r="A2968" t="s">
        <v>1618</v>
      </c>
      <c r="B2968" t="s">
        <v>1929</v>
      </c>
      <c r="C2968" t="s">
        <v>4356</v>
      </c>
      <c r="D2968" t="s">
        <v>8503</v>
      </c>
      <c r="E2968" t="s">
        <v>13498</v>
      </c>
      <c r="F2968" t="s">
        <v>15532</v>
      </c>
    </row>
    <row r="2969" spans="1:6" x14ac:dyDescent="0.25">
      <c r="A2969" t="s">
        <v>1378</v>
      </c>
      <c r="B2969" t="s">
        <v>1924</v>
      </c>
      <c r="C2969" t="s">
        <v>4357</v>
      </c>
      <c r="D2969" t="s">
        <v>8504</v>
      </c>
      <c r="E2969" t="s">
        <v>13499</v>
      </c>
      <c r="F2969" t="s">
        <v>15533</v>
      </c>
    </row>
    <row r="2970" spans="1:6" x14ac:dyDescent="0.25">
      <c r="A2970" t="s">
        <v>346</v>
      </c>
      <c r="B2970" t="s">
        <v>1930</v>
      </c>
      <c r="C2970" t="s">
        <v>4358</v>
      </c>
      <c r="D2970" t="s">
        <v>8505</v>
      </c>
      <c r="E2970" t="s">
        <v>13500</v>
      </c>
      <c r="F2970" t="s">
        <v>15538</v>
      </c>
    </row>
    <row r="2971" spans="1:6" x14ac:dyDescent="0.25">
      <c r="A2971" t="s">
        <v>1599</v>
      </c>
      <c r="B2971" t="s">
        <v>1929</v>
      </c>
      <c r="C2971" t="s">
        <v>4359</v>
      </c>
      <c r="D2971" t="s">
        <v>8506</v>
      </c>
      <c r="E2971" t="s">
        <v>13501</v>
      </c>
      <c r="F2971" t="s">
        <v>15532</v>
      </c>
    </row>
    <row r="2972" spans="1:6" x14ac:dyDescent="0.25">
      <c r="A2972" t="s">
        <v>1619</v>
      </c>
      <c r="B2972" t="s">
        <v>1926</v>
      </c>
      <c r="C2972" t="s">
        <v>4360</v>
      </c>
      <c r="D2972" t="s">
        <v>8507</v>
      </c>
      <c r="E2972" t="s">
        <v>13502</v>
      </c>
      <c r="F2972" t="s">
        <v>15535</v>
      </c>
    </row>
    <row r="2973" spans="1:6" x14ac:dyDescent="0.25">
      <c r="A2973" t="s">
        <v>1620</v>
      </c>
      <c r="B2973" t="s">
        <v>1926</v>
      </c>
      <c r="C2973" t="s">
        <v>4361</v>
      </c>
      <c r="D2973" t="s">
        <v>8508</v>
      </c>
      <c r="E2973" t="s">
        <v>13503</v>
      </c>
      <c r="F2973" t="s">
        <v>15535</v>
      </c>
    </row>
    <row r="2974" spans="1:6" x14ac:dyDescent="0.25">
      <c r="A2974" t="s">
        <v>838</v>
      </c>
      <c r="B2974" t="s">
        <v>1923</v>
      </c>
      <c r="C2974" t="s">
        <v>2477</v>
      </c>
      <c r="D2974" t="s">
        <v>8509</v>
      </c>
      <c r="E2974" t="s">
        <v>13504</v>
      </c>
      <c r="F2974" t="s">
        <v>15532</v>
      </c>
    </row>
    <row r="2975" spans="1:6" x14ac:dyDescent="0.25">
      <c r="A2975" t="s">
        <v>236</v>
      </c>
      <c r="B2975" t="s">
        <v>1924</v>
      </c>
      <c r="C2975" t="s">
        <v>4362</v>
      </c>
      <c r="D2975" t="s">
        <v>8510</v>
      </c>
      <c r="E2975" t="s">
        <v>13505</v>
      </c>
      <c r="F2975" t="s">
        <v>15533</v>
      </c>
    </row>
    <row r="2976" spans="1:6" x14ac:dyDescent="0.25">
      <c r="A2976" t="s">
        <v>315</v>
      </c>
      <c r="B2976" t="s">
        <v>1930</v>
      </c>
      <c r="C2976" t="s">
        <v>4057</v>
      </c>
      <c r="D2976" t="s">
        <v>8511</v>
      </c>
      <c r="E2976" t="s">
        <v>13506</v>
      </c>
      <c r="F2976" t="s">
        <v>15538</v>
      </c>
    </row>
    <row r="2977" spans="1:6" x14ac:dyDescent="0.25">
      <c r="A2977" t="s">
        <v>1003</v>
      </c>
      <c r="B2977" t="s">
        <v>1924</v>
      </c>
      <c r="C2977" t="s">
        <v>4265</v>
      </c>
      <c r="D2977" t="s">
        <v>8512</v>
      </c>
      <c r="E2977" t="s">
        <v>13507</v>
      </c>
      <c r="F2977" t="s">
        <v>15533</v>
      </c>
    </row>
    <row r="2978" spans="1:6" x14ac:dyDescent="0.25">
      <c r="A2978" t="s">
        <v>721</v>
      </c>
      <c r="B2978" t="s">
        <v>1926</v>
      </c>
      <c r="C2978" t="s">
        <v>4363</v>
      </c>
      <c r="D2978" t="s">
        <v>8513</v>
      </c>
      <c r="E2978" t="s">
        <v>13508</v>
      </c>
      <c r="F2978" t="s">
        <v>15535</v>
      </c>
    </row>
    <row r="2979" spans="1:6" x14ac:dyDescent="0.25">
      <c r="A2979" t="s">
        <v>314</v>
      </c>
      <c r="B2979" t="s">
        <v>1927</v>
      </c>
      <c r="C2979" t="s">
        <v>3720</v>
      </c>
      <c r="D2979" t="s">
        <v>8514</v>
      </c>
      <c r="E2979" t="s">
        <v>13509</v>
      </c>
      <c r="F2979" t="s">
        <v>15536</v>
      </c>
    </row>
    <row r="2980" spans="1:6" x14ac:dyDescent="0.25">
      <c r="A2980" t="s">
        <v>923</v>
      </c>
      <c r="B2980" t="s">
        <v>1928</v>
      </c>
      <c r="C2980" t="s">
        <v>4364</v>
      </c>
      <c r="D2980" t="s">
        <v>8515</v>
      </c>
      <c r="E2980" t="s">
        <v>13510</v>
      </c>
      <c r="F2980" t="s">
        <v>15537</v>
      </c>
    </row>
    <row r="2981" spans="1:6" x14ac:dyDescent="0.25">
      <c r="A2981" t="s">
        <v>387</v>
      </c>
      <c r="B2981" t="s">
        <v>1923</v>
      </c>
      <c r="C2981" t="s">
        <v>4365</v>
      </c>
      <c r="D2981" t="s">
        <v>8516</v>
      </c>
      <c r="E2981" t="s">
        <v>13511</v>
      </c>
      <c r="F2981" t="s">
        <v>15532</v>
      </c>
    </row>
    <row r="2982" spans="1:6" x14ac:dyDescent="0.25">
      <c r="A2982" t="s">
        <v>1621</v>
      </c>
      <c r="B2982" t="s">
        <v>1925</v>
      </c>
      <c r="C2982" t="s">
        <v>4366</v>
      </c>
      <c r="D2982" t="s">
        <v>8517</v>
      </c>
      <c r="E2982" t="s">
        <v>13512</v>
      </c>
      <c r="F2982" t="s">
        <v>15534</v>
      </c>
    </row>
    <row r="2983" spans="1:6" x14ac:dyDescent="0.25">
      <c r="A2983" t="s">
        <v>131</v>
      </c>
      <c r="B2983" t="s">
        <v>1926</v>
      </c>
      <c r="C2983" t="s">
        <v>4367</v>
      </c>
      <c r="D2983" t="s">
        <v>8518</v>
      </c>
      <c r="E2983" t="s">
        <v>13513</v>
      </c>
      <c r="F2983" t="s">
        <v>15535</v>
      </c>
    </row>
    <row r="2984" spans="1:6" x14ac:dyDescent="0.25">
      <c r="A2984" t="s">
        <v>66</v>
      </c>
      <c r="B2984" t="s">
        <v>1925</v>
      </c>
      <c r="C2984" t="s">
        <v>4368</v>
      </c>
      <c r="D2984" t="s">
        <v>8519</v>
      </c>
      <c r="E2984" t="s">
        <v>13514</v>
      </c>
      <c r="F2984" t="s">
        <v>15534</v>
      </c>
    </row>
    <row r="2985" spans="1:6" x14ac:dyDescent="0.25">
      <c r="A2985" t="s">
        <v>1622</v>
      </c>
      <c r="B2985" t="s">
        <v>1926</v>
      </c>
      <c r="C2985" t="s">
        <v>4369</v>
      </c>
      <c r="D2985" t="s">
        <v>8520</v>
      </c>
      <c r="E2985" t="s">
        <v>13515</v>
      </c>
      <c r="F2985" t="s">
        <v>15535</v>
      </c>
    </row>
    <row r="2986" spans="1:6" x14ac:dyDescent="0.25">
      <c r="A2986" t="s">
        <v>647</v>
      </c>
      <c r="B2986" t="s">
        <v>1929</v>
      </c>
      <c r="C2986" t="s">
        <v>4370</v>
      </c>
      <c r="D2986" t="s">
        <v>8521</v>
      </c>
      <c r="E2986" t="s">
        <v>13516</v>
      </c>
      <c r="F2986" t="s">
        <v>15532</v>
      </c>
    </row>
    <row r="2987" spans="1:6" x14ac:dyDescent="0.25">
      <c r="A2987" t="s">
        <v>1623</v>
      </c>
      <c r="B2987" t="s">
        <v>1926</v>
      </c>
      <c r="C2987" t="s">
        <v>4371</v>
      </c>
      <c r="D2987" t="s">
        <v>8522</v>
      </c>
      <c r="E2987" t="s">
        <v>13517</v>
      </c>
      <c r="F2987" t="s">
        <v>15535</v>
      </c>
    </row>
    <row r="2988" spans="1:6" x14ac:dyDescent="0.25">
      <c r="A2988" t="s">
        <v>182</v>
      </c>
      <c r="B2988" t="s">
        <v>1923</v>
      </c>
      <c r="C2988" t="s">
        <v>2032</v>
      </c>
      <c r="D2988" t="s">
        <v>8523</v>
      </c>
      <c r="E2988" t="s">
        <v>13518</v>
      </c>
      <c r="F2988" t="s">
        <v>15532</v>
      </c>
    </row>
    <row r="2989" spans="1:6" x14ac:dyDescent="0.25">
      <c r="A2989" t="s">
        <v>671</v>
      </c>
      <c r="B2989" t="s">
        <v>1929</v>
      </c>
      <c r="C2989" t="s">
        <v>2725</v>
      </c>
      <c r="D2989" t="s">
        <v>8524</v>
      </c>
      <c r="E2989" t="s">
        <v>13519</v>
      </c>
      <c r="F2989" t="s">
        <v>15532</v>
      </c>
    </row>
    <row r="2990" spans="1:6" x14ac:dyDescent="0.25">
      <c r="A2990" t="s">
        <v>550</v>
      </c>
      <c r="B2990" t="s">
        <v>1925</v>
      </c>
      <c r="C2990" t="s">
        <v>4372</v>
      </c>
      <c r="D2990" t="s">
        <v>8525</v>
      </c>
      <c r="E2990" t="s">
        <v>13520</v>
      </c>
      <c r="F2990" t="s">
        <v>15534</v>
      </c>
    </row>
    <row r="2991" spans="1:6" x14ac:dyDescent="0.25">
      <c r="A2991" t="s">
        <v>884</v>
      </c>
      <c r="B2991" t="s">
        <v>1929</v>
      </c>
      <c r="C2991" t="s">
        <v>4373</v>
      </c>
      <c r="D2991" t="s">
        <v>8526</v>
      </c>
      <c r="E2991" t="s">
        <v>13521</v>
      </c>
      <c r="F2991" t="s">
        <v>15532</v>
      </c>
    </row>
    <row r="2992" spans="1:6" x14ac:dyDescent="0.25">
      <c r="A2992" t="s">
        <v>974</v>
      </c>
      <c r="B2992" t="s">
        <v>1926</v>
      </c>
      <c r="C2992" t="s">
        <v>3812</v>
      </c>
      <c r="D2992" t="s">
        <v>8527</v>
      </c>
      <c r="E2992" t="s">
        <v>13522</v>
      </c>
      <c r="F2992" t="s">
        <v>15535</v>
      </c>
    </row>
    <row r="2993" spans="1:6" x14ac:dyDescent="0.25">
      <c r="A2993" t="s">
        <v>439</v>
      </c>
      <c r="B2993" t="s">
        <v>1927</v>
      </c>
      <c r="C2993" t="s">
        <v>4374</v>
      </c>
      <c r="D2993" t="s">
        <v>8528</v>
      </c>
      <c r="E2993" t="s">
        <v>13523</v>
      </c>
      <c r="F2993" t="s">
        <v>15536</v>
      </c>
    </row>
    <row r="2994" spans="1:6" x14ac:dyDescent="0.25">
      <c r="A2994" t="s">
        <v>335</v>
      </c>
      <c r="B2994" t="s">
        <v>1928</v>
      </c>
      <c r="C2994" t="s">
        <v>2856</v>
      </c>
      <c r="D2994" t="s">
        <v>8529</v>
      </c>
      <c r="E2994" t="s">
        <v>13524</v>
      </c>
      <c r="F2994" t="s">
        <v>15537</v>
      </c>
    </row>
    <row r="2995" spans="1:6" x14ac:dyDescent="0.25">
      <c r="A2995" t="s">
        <v>1624</v>
      </c>
      <c r="B2995" t="s">
        <v>1924</v>
      </c>
      <c r="C2995" t="s">
        <v>2840</v>
      </c>
      <c r="D2995" t="s">
        <v>8530</v>
      </c>
      <c r="E2995" t="s">
        <v>13525</v>
      </c>
      <c r="F2995" t="s">
        <v>15533</v>
      </c>
    </row>
    <row r="2996" spans="1:6" x14ac:dyDescent="0.25">
      <c r="A2996" t="s">
        <v>1625</v>
      </c>
      <c r="B2996" t="s">
        <v>1923</v>
      </c>
      <c r="C2996" t="s">
        <v>4155</v>
      </c>
      <c r="D2996" t="s">
        <v>8531</v>
      </c>
      <c r="E2996" t="s">
        <v>13526</v>
      </c>
      <c r="F2996" t="s">
        <v>15532</v>
      </c>
    </row>
    <row r="2997" spans="1:6" x14ac:dyDescent="0.25">
      <c r="A2997" t="s">
        <v>1626</v>
      </c>
      <c r="B2997" t="s">
        <v>1925</v>
      </c>
      <c r="C2997" t="s">
        <v>4375</v>
      </c>
      <c r="D2997" t="s">
        <v>8532</v>
      </c>
      <c r="E2997" t="s">
        <v>13527</v>
      </c>
      <c r="F2997" t="s">
        <v>15534</v>
      </c>
    </row>
    <row r="2998" spans="1:6" x14ac:dyDescent="0.25">
      <c r="A2998" t="s">
        <v>779</v>
      </c>
      <c r="B2998" t="s">
        <v>1928</v>
      </c>
      <c r="C2998" t="s">
        <v>3878</v>
      </c>
      <c r="D2998" t="s">
        <v>8533</v>
      </c>
      <c r="E2998" t="s">
        <v>13528</v>
      </c>
      <c r="F2998" t="s">
        <v>15537</v>
      </c>
    </row>
    <row r="2999" spans="1:6" x14ac:dyDescent="0.25">
      <c r="A2999" t="s">
        <v>1128</v>
      </c>
      <c r="B2999" t="s">
        <v>1923</v>
      </c>
      <c r="C2999" t="s">
        <v>4376</v>
      </c>
      <c r="D2999" t="s">
        <v>8534</v>
      </c>
      <c r="E2999" t="s">
        <v>13529</v>
      </c>
      <c r="F2999" t="s">
        <v>15532</v>
      </c>
    </row>
    <row r="3000" spans="1:6" x14ac:dyDescent="0.25">
      <c r="A3000" t="s">
        <v>1075</v>
      </c>
      <c r="B3000" t="s">
        <v>1927</v>
      </c>
      <c r="C3000" t="s">
        <v>4377</v>
      </c>
      <c r="D3000" t="s">
        <v>8535</v>
      </c>
      <c r="E3000" t="s">
        <v>13530</v>
      </c>
      <c r="F3000" t="s">
        <v>15536</v>
      </c>
    </row>
    <row r="3001" spans="1:6" x14ac:dyDescent="0.25">
      <c r="A3001" t="s">
        <v>1028</v>
      </c>
      <c r="B3001" t="s">
        <v>1925</v>
      </c>
      <c r="C3001" t="s">
        <v>2453</v>
      </c>
      <c r="D3001" t="s">
        <v>8536</v>
      </c>
      <c r="E3001" t="s">
        <v>13531</v>
      </c>
      <c r="F3001" t="s">
        <v>15534</v>
      </c>
    </row>
    <row r="3002" spans="1:6" x14ac:dyDescent="0.25">
      <c r="A3002" t="s">
        <v>706</v>
      </c>
      <c r="B3002" t="s">
        <v>1930</v>
      </c>
      <c r="C3002" t="s">
        <v>4201</v>
      </c>
      <c r="D3002" t="s">
        <v>8537</v>
      </c>
      <c r="E3002" t="s">
        <v>13532</v>
      </c>
      <c r="F3002" t="s">
        <v>15538</v>
      </c>
    </row>
    <row r="3003" spans="1:6" x14ac:dyDescent="0.25">
      <c r="A3003" t="s">
        <v>231</v>
      </c>
      <c r="B3003" t="s">
        <v>1924</v>
      </c>
      <c r="C3003" t="s">
        <v>4378</v>
      </c>
      <c r="D3003" t="s">
        <v>8538</v>
      </c>
      <c r="E3003" t="s">
        <v>13533</v>
      </c>
      <c r="F3003" t="s">
        <v>15533</v>
      </c>
    </row>
    <row r="3004" spans="1:6" x14ac:dyDescent="0.25">
      <c r="A3004" t="s">
        <v>80</v>
      </c>
      <c r="B3004" t="s">
        <v>1926</v>
      </c>
      <c r="C3004" t="s">
        <v>4379</v>
      </c>
      <c r="D3004" t="s">
        <v>8539</v>
      </c>
      <c r="E3004" t="s">
        <v>13534</v>
      </c>
      <c r="F3004" t="s">
        <v>15535</v>
      </c>
    </row>
    <row r="3005" spans="1:6" x14ac:dyDescent="0.25">
      <c r="A3005" t="s">
        <v>843</v>
      </c>
      <c r="B3005" t="s">
        <v>1924</v>
      </c>
      <c r="C3005" t="s">
        <v>4380</v>
      </c>
      <c r="D3005" t="s">
        <v>8540</v>
      </c>
      <c r="E3005" t="s">
        <v>13535</v>
      </c>
      <c r="F3005" t="s">
        <v>15533</v>
      </c>
    </row>
    <row r="3006" spans="1:6" x14ac:dyDescent="0.25">
      <c r="A3006" t="s">
        <v>824</v>
      </c>
      <c r="B3006" t="s">
        <v>1927</v>
      </c>
      <c r="C3006" t="s">
        <v>2602</v>
      </c>
      <c r="D3006" t="s">
        <v>8541</v>
      </c>
      <c r="E3006" t="s">
        <v>13536</v>
      </c>
      <c r="F3006" t="s">
        <v>15536</v>
      </c>
    </row>
    <row r="3007" spans="1:6" x14ac:dyDescent="0.25">
      <c r="A3007" t="s">
        <v>796</v>
      </c>
      <c r="B3007" t="s">
        <v>1927</v>
      </c>
      <c r="C3007" t="s">
        <v>4381</v>
      </c>
      <c r="D3007" t="s">
        <v>8542</v>
      </c>
      <c r="E3007" t="s">
        <v>13537</v>
      </c>
      <c r="F3007" t="s">
        <v>15536</v>
      </c>
    </row>
    <row r="3008" spans="1:6" x14ac:dyDescent="0.25">
      <c r="A3008" t="s">
        <v>1627</v>
      </c>
      <c r="B3008" t="s">
        <v>1928</v>
      </c>
      <c r="C3008" t="s">
        <v>4382</v>
      </c>
      <c r="D3008" t="s">
        <v>8543</v>
      </c>
      <c r="E3008" t="s">
        <v>13538</v>
      </c>
      <c r="F3008" t="s">
        <v>15537</v>
      </c>
    </row>
    <row r="3009" spans="1:6" x14ac:dyDescent="0.25">
      <c r="A3009" t="s">
        <v>1008</v>
      </c>
      <c r="B3009" t="s">
        <v>1928</v>
      </c>
      <c r="C3009" t="s">
        <v>2068</v>
      </c>
      <c r="D3009" t="s">
        <v>8544</v>
      </c>
      <c r="E3009" t="s">
        <v>13539</v>
      </c>
      <c r="F3009" t="s">
        <v>15537</v>
      </c>
    </row>
    <row r="3010" spans="1:6" x14ac:dyDescent="0.25">
      <c r="A3010" t="s">
        <v>1222</v>
      </c>
      <c r="B3010" t="s">
        <v>1924</v>
      </c>
      <c r="C3010" t="s">
        <v>4383</v>
      </c>
      <c r="D3010" t="s">
        <v>8545</v>
      </c>
      <c r="E3010" t="s">
        <v>13540</v>
      </c>
      <c r="F3010" t="s">
        <v>15533</v>
      </c>
    </row>
    <row r="3011" spans="1:6" x14ac:dyDescent="0.25">
      <c r="A3011" t="s">
        <v>28</v>
      </c>
      <c r="B3011" t="s">
        <v>1930</v>
      </c>
      <c r="C3011" t="s">
        <v>2943</v>
      </c>
      <c r="D3011" t="s">
        <v>8546</v>
      </c>
      <c r="E3011" t="s">
        <v>13541</v>
      </c>
      <c r="F3011" t="s">
        <v>15538</v>
      </c>
    </row>
    <row r="3012" spans="1:6" x14ac:dyDescent="0.25">
      <c r="A3012" t="s">
        <v>1628</v>
      </c>
      <c r="B3012" t="s">
        <v>1930</v>
      </c>
      <c r="C3012" t="s">
        <v>4384</v>
      </c>
      <c r="D3012" t="s">
        <v>8547</v>
      </c>
      <c r="E3012" t="s">
        <v>13542</v>
      </c>
      <c r="F3012" t="s">
        <v>15538</v>
      </c>
    </row>
    <row r="3013" spans="1:6" x14ac:dyDescent="0.25">
      <c r="A3013" t="s">
        <v>864</v>
      </c>
      <c r="B3013" t="s">
        <v>1927</v>
      </c>
      <c r="C3013" t="s">
        <v>4385</v>
      </c>
      <c r="D3013" t="s">
        <v>8548</v>
      </c>
      <c r="E3013" t="s">
        <v>13543</v>
      </c>
      <c r="F3013" t="s">
        <v>15536</v>
      </c>
    </row>
    <row r="3014" spans="1:6" x14ac:dyDescent="0.25">
      <c r="A3014" t="s">
        <v>1629</v>
      </c>
      <c r="B3014" t="s">
        <v>1925</v>
      </c>
      <c r="C3014" t="s">
        <v>2188</v>
      </c>
      <c r="D3014" t="s">
        <v>8549</v>
      </c>
      <c r="E3014" t="s">
        <v>13544</v>
      </c>
      <c r="F3014" t="s">
        <v>15534</v>
      </c>
    </row>
    <row r="3015" spans="1:6" x14ac:dyDescent="0.25">
      <c r="A3015" t="s">
        <v>824</v>
      </c>
      <c r="B3015" t="s">
        <v>1926</v>
      </c>
      <c r="C3015" t="s">
        <v>4386</v>
      </c>
      <c r="D3015" t="s">
        <v>8550</v>
      </c>
      <c r="E3015" t="s">
        <v>13545</v>
      </c>
      <c r="F3015" t="s">
        <v>15535</v>
      </c>
    </row>
    <row r="3016" spans="1:6" x14ac:dyDescent="0.25">
      <c r="A3016" t="s">
        <v>353</v>
      </c>
      <c r="B3016" t="s">
        <v>1923</v>
      </c>
      <c r="C3016" t="s">
        <v>3561</v>
      </c>
      <c r="D3016" t="s">
        <v>8551</v>
      </c>
      <c r="E3016" t="s">
        <v>13546</v>
      </c>
      <c r="F3016" t="s">
        <v>15532</v>
      </c>
    </row>
    <row r="3017" spans="1:6" x14ac:dyDescent="0.25">
      <c r="A3017" t="s">
        <v>640</v>
      </c>
      <c r="B3017" t="s">
        <v>1923</v>
      </c>
      <c r="C3017" t="s">
        <v>3452</v>
      </c>
      <c r="D3017" t="s">
        <v>8552</v>
      </c>
      <c r="E3017" t="s">
        <v>13547</v>
      </c>
      <c r="F3017" t="s">
        <v>15532</v>
      </c>
    </row>
    <row r="3018" spans="1:6" x14ac:dyDescent="0.25">
      <c r="A3018" t="s">
        <v>1610</v>
      </c>
      <c r="B3018" t="s">
        <v>1925</v>
      </c>
      <c r="C3018" t="s">
        <v>4387</v>
      </c>
      <c r="D3018" t="s">
        <v>8553</v>
      </c>
      <c r="E3018" t="s">
        <v>13548</v>
      </c>
      <c r="F3018" t="s">
        <v>15534</v>
      </c>
    </row>
    <row r="3019" spans="1:6" x14ac:dyDescent="0.25">
      <c r="A3019" t="s">
        <v>1560</v>
      </c>
      <c r="B3019" t="s">
        <v>1929</v>
      </c>
      <c r="C3019" t="s">
        <v>2247</v>
      </c>
      <c r="D3019" t="s">
        <v>8554</v>
      </c>
      <c r="E3019" t="s">
        <v>13549</v>
      </c>
      <c r="F3019" t="s">
        <v>15532</v>
      </c>
    </row>
    <row r="3020" spans="1:6" x14ac:dyDescent="0.25">
      <c r="A3020" t="s">
        <v>1407</v>
      </c>
      <c r="B3020" t="s">
        <v>1924</v>
      </c>
      <c r="C3020" t="s">
        <v>4388</v>
      </c>
      <c r="D3020" t="s">
        <v>8555</v>
      </c>
      <c r="E3020" t="s">
        <v>13550</v>
      </c>
      <c r="F3020" t="s">
        <v>15533</v>
      </c>
    </row>
    <row r="3021" spans="1:6" x14ac:dyDescent="0.25">
      <c r="A3021" t="s">
        <v>1292</v>
      </c>
      <c r="B3021" t="s">
        <v>1926</v>
      </c>
      <c r="C3021" t="s">
        <v>4389</v>
      </c>
      <c r="D3021" t="s">
        <v>8556</v>
      </c>
      <c r="E3021" t="s">
        <v>13551</v>
      </c>
      <c r="F3021" t="s">
        <v>15535</v>
      </c>
    </row>
    <row r="3022" spans="1:6" x14ac:dyDescent="0.25">
      <c r="A3022" t="s">
        <v>1630</v>
      </c>
      <c r="B3022" t="s">
        <v>1924</v>
      </c>
      <c r="C3022" t="s">
        <v>4390</v>
      </c>
      <c r="D3022" t="s">
        <v>8557</v>
      </c>
      <c r="E3022" t="s">
        <v>13552</v>
      </c>
      <c r="F3022" t="s">
        <v>15533</v>
      </c>
    </row>
    <row r="3023" spans="1:6" x14ac:dyDescent="0.25">
      <c r="A3023" t="s">
        <v>1631</v>
      </c>
      <c r="B3023" t="s">
        <v>1930</v>
      </c>
      <c r="C3023" t="s">
        <v>4391</v>
      </c>
      <c r="D3023" t="s">
        <v>8558</v>
      </c>
      <c r="E3023" t="s">
        <v>13553</v>
      </c>
      <c r="F3023" t="s">
        <v>15538</v>
      </c>
    </row>
    <row r="3024" spans="1:6" x14ac:dyDescent="0.25">
      <c r="A3024" t="s">
        <v>1178</v>
      </c>
      <c r="B3024" t="s">
        <v>1930</v>
      </c>
      <c r="C3024" t="s">
        <v>4392</v>
      </c>
      <c r="D3024" t="s">
        <v>8559</v>
      </c>
      <c r="E3024" t="s">
        <v>13554</v>
      </c>
      <c r="F3024" t="s">
        <v>15538</v>
      </c>
    </row>
    <row r="3025" spans="1:6" x14ac:dyDescent="0.25">
      <c r="A3025" t="s">
        <v>378</v>
      </c>
      <c r="B3025" t="s">
        <v>1930</v>
      </c>
      <c r="C3025" t="s">
        <v>2320</v>
      </c>
      <c r="D3025" t="s">
        <v>8560</v>
      </c>
      <c r="E3025" t="s">
        <v>13555</v>
      </c>
      <c r="F3025" t="s">
        <v>15538</v>
      </c>
    </row>
    <row r="3026" spans="1:6" x14ac:dyDescent="0.25">
      <c r="A3026" t="s">
        <v>516</v>
      </c>
      <c r="B3026" t="s">
        <v>1925</v>
      </c>
      <c r="C3026" t="s">
        <v>4393</v>
      </c>
      <c r="D3026" t="s">
        <v>8561</v>
      </c>
      <c r="E3026" t="s">
        <v>13556</v>
      </c>
      <c r="F3026" t="s">
        <v>15534</v>
      </c>
    </row>
    <row r="3027" spans="1:6" x14ac:dyDescent="0.25">
      <c r="A3027" t="s">
        <v>393</v>
      </c>
      <c r="B3027" t="s">
        <v>1923</v>
      </c>
      <c r="C3027" t="s">
        <v>4394</v>
      </c>
      <c r="D3027" t="s">
        <v>8562</v>
      </c>
      <c r="E3027" t="s">
        <v>13557</v>
      </c>
      <c r="F3027" t="s">
        <v>15532</v>
      </c>
    </row>
    <row r="3028" spans="1:6" x14ac:dyDescent="0.25">
      <c r="A3028" t="s">
        <v>542</v>
      </c>
      <c r="B3028" t="s">
        <v>1930</v>
      </c>
      <c r="C3028" t="s">
        <v>4395</v>
      </c>
      <c r="D3028" t="s">
        <v>8563</v>
      </c>
      <c r="E3028" t="s">
        <v>13558</v>
      </c>
      <c r="F3028" t="s">
        <v>15538</v>
      </c>
    </row>
    <row r="3029" spans="1:6" x14ac:dyDescent="0.25">
      <c r="A3029" t="s">
        <v>1462</v>
      </c>
      <c r="B3029" t="s">
        <v>1925</v>
      </c>
      <c r="C3029" t="s">
        <v>4396</v>
      </c>
      <c r="D3029" t="s">
        <v>8564</v>
      </c>
      <c r="E3029" t="s">
        <v>13559</v>
      </c>
      <c r="F3029" t="s">
        <v>15534</v>
      </c>
    </row>
    <row r="3030" spans="1:6" x14ac:dyDescent="0.25">
      <c r="A3030" t="s">
        <v>1632</v>
      </c>
      <c r="B3030" t="s">
        <v>1928</v>
      </c>
      <c r="C3030" t="s">
        <v>3981</v>
      </c>
      <c r="D3030" t="s">
        <v>8565</v>
      </c>
      <c r="E3030" t="s">
        <v>13560</v>
      </c>
      <c r="F3030" t="s">
        <v>15537</v>
      </c>
    </row>
    <row r="3031" spans="1:6" x14ac:dyDescent="0.25">
      <c r="A3031" t="s">
        <v>1633</v>
      </c>
      <c r="B3031" t="s">
        <v>1930</v>
      </c>
      <c r="C3031" t="s">
        <v>4397</v>
      </c>
      <c r="D3031" t="s">
        <v>8566</v>
      </c>
      <c r="E3031" t="s">
        <v>13561</v>
      </c>
      <c r="F3031" t="s">
        <v>15538</v>
      </c>
    </row>
    <row r="3032" spans="1:6" x14ac:dyDescent="0.25">
      <c r="A3032" t="s">
        <v>656</v>
      </c>
      <c r="B3032" t="s">
        <v>1928</v>
      </c>
      <c r="C3032" t="s">
        <v>4398</v>
      </c>
      <c r="D3032" t="s">
        <v>8567</v>
      </c>
      <c r="E3032" t="s">
        <v>13562</v>
      </c>
      <c r="F3032" t="s">
        <v>15537</v>
      </c>
    </row>
    <row r="3033" spans="1:6" x14ac:dyDescent="0.25">
      <c r="A3033" t="s">
        <v>630</v>
      </c>
      <c r="B3033" t="s">
        <v>1924</v>
      </c>
      <c r="C3033" t="s">
        <v>4399</v>
      </c>
      <c r="D3033" t="s">
        <v>8568</v>
      </c>
      <c r="E3033" t="s">
        <v>13563</v>
      </c>
      <c r="F3033" t="s">
        <v>15533</v>
      </c>
    </row>
    <row r="3034" spans="1:6" x14ac:dyDescent="0.25">
      <c r="A3034" t="s">
        <v>1634</v>
      </c>
      <c r="B3034" t="s">
        <v>1928</v>
      </c>
      <c r="C3034" t="s">
        <v>4116</v>
      </c>
      <c r="D3034" t="s">
        <v>8569</v>
      </c>
      <c r="E3034" t="s">
        <v>13564</v>
      </c>
      <c r="F3034" t="s">
        <v>15537</v>
      </c>
    </row>
    <row r="3035" spans="1:6" x14ac:dyDescent="0.25">
      <c r="A3035" t="s">
        <v>13</v>
      </c>
      <c r="B3035" t="s">
        <v>1925</v>
      </c>
      <c r="C3035" t="s">
        <v>3730</v>
      </c>
      <c r="D3035" t="s">
        <v>8570</v>
      </c>
      <c r="E3035" t="s">
        <v>13565</v>
      </c>
      <c r="F3035" t="s">
        <v>15534</v>
      </c>
    </row>
    <row r="3036" spans="1:6" x14ac:dyDescent="0.25">
      <c r="A3036" t="s">
        <v>1635</v>
      </c>
      <c r="B3036" t="s">
        <v>1929</v>
      </c>
      <c r="C3036" t="s">
        <v>4400</v>
      </c>
      <c r="D3036" t="s">
        <v>8571</v>
      </c>
      <c r="E3036" t="s">
        <v>13566</v>
      </c>
      <c r="F3036" t="s">
        <v>15532</v>
      </c>
    </row>
    <row r="3037" spans="1:6" x14ac:dyDescent="0.25">
      <c r="A3037" t="s">
        <v>992</v>
      </c>
      <c r="B3037" t="s">
        <v>1924</v>
      </c>
      <c r="C3037" t="s">
        <v>4401</v>
      </c>
      <c r="D3037" t="s">
        <v>8572</v>
      </c>
      <c r="E3037" t="s">
        <v>13567</v>
      </c>
      <c r="F3037" t="s">
        <v>15533</v>
      </c>
    </row>
    <row r="3038" spans="1:6" x14ac:dyDescent="0.25">
      <c r="A3038" t="s">
        <v>587</v>
      </c>
      <c r="B3038" t="s">
        <v>1925</v>
      </c>
      <c r="C3038" t="s">
        <v>2694</v>
      </c>
      <c r="D3038" t="s">
        <v>8573</v>
      </c>
      <c r="E3038" t="s">
        <v>13568</v>
      </c>
      <c r="F3038" t="s">
        <v>15534</v>
      </c>
    </row>
    <row r="3039" spans="1:6" x14ac:dyDescent="0.25">
      <c r="A3039" t="s">
        <v>1636</v>
      </c>
      <c r="B3039" t="s">
        <v>1929</v>
      </c>
      <c r="C3039" t="s">
        <v>4402</v>
      </c>
      <c r="D3039" t="s">
        <v>8574</v>
      </c>
      <c r="E3039" t="s">
        <v>13569</v>
      </c>
      <c r="F3039" t="s">
        <v>15532</v>
      </c>
    </row>
    <row r="3040" spans="1:6" x14ac:dyDescent="0.25">
      <c r="A3040" t="s">
        <v>97</v>
      </c>
      <c r="B3040" t="s">
        <v>1929</v>
      </c>
      <c r="C3040" t="s">
        <v>4403</v>
      </c>
      <c r="D3040" t="s">
        <v>8575</v>
      </c>
      <c r="E3040" t="s">
        <v>13570</v>
      </c>
      <c r="F3040" t="s">
        <v>15532</v>
      </c>
    </row>
    <row r="3041" spans="1:6" x14ac:dyDescent="0.25">
      <c r="A3041" t="s">
        <v>340</v>
      </c>
      <c r="B3041" t="s">
        <v>1926</v>
      </c>
      <c r="C3041" t="s">
        <v>4404</v>
      </c>
      <c r="D3041" t="s">
        <v>8576</v>
      </c>
      <c r="E3041" t="s">
        <v>13571</v>
      </c>
      <c r="F3041" t="s">
        <v>15535</v>
      </c>
    </row>
    <row r="3042" spans="1:6" x14ac:dyDescent="0.25">
      <c r="A3042" t="s">
        <v>1393</v>
      </c>
      <c r="B3042" t="s">
        <v>1930</v>
      </c>
      <c r="C3042" t="s">
        <v>4405</v>
      </c>
      <c r="D3042" t="s">
        <v>8577</v>
      </c>
      <c r="E3042" t="s">
        <v>13572</v>
      </c>
      <c r="F3042" t="s">
        <v>15538</v>
      </c>
    </row>
    <row r="3043" spans="1:6" x14ac:dyDescent="0.25">
      <c r="A3043" t="s">
        <v>936</v>
      </c>
      <c r="B3043" t="s">
        <v>1923</v>
      </c>
      <c r="C3043" t="s">
        <v>4406</v>
      </c>
      <c r="D3043" t="s">
        <v>8578</v>
      </c>
      <c r="E3043" t="s">
        <v>13573</v>
      </c>
      <c r="F3043" t="s">
        <v>15532</v>
      </c>
    </row>
    <row r="3044" spans="1:6" x14ac:dyDescent="0.25">
      <c r="A3044" t="s">
        <v>269</v>
      </c>
      <c r="B3044" t="s">
        <v>1923</v>
      </c>
      <c r="C3044" t="s">
        <v>4407</v>
      </c>
      <c r="D3044" t="s">
        <v>8579</v>
      </c>
      <c r="E3044" t="s">
        <v>13574</v>
      </c>
      <c r="F3044" t="s">
        <v>15532</v>
      </c>
    </row>
    <row r="3045" spans="1:6" x14ac:dyDescent="0.25">
      <c r="A3045" t="s">
        <v>1637</v>
      </c>
      <c r="B3045" t="s">
        <v>1926</v>
      </c>
      <c r="C3045" t="s">
        <v>4408</v>
      </c>
      <c r="D3045" t="s">
        <v>8580</v>
      </c>
      <c r="E3045" t="s">
        <v>13575</v>
      </c>
      <c r="F3045" t="s">
        <v>15535</v>
      </c>
    </row>
    <row r="3046" spans="1:6" x14ac:dyDescent="0.25">
      <c r="A3046" t="s">
        <v>1638</v>
      </c>
      <c r="B3046" t="s">
        <v>1929</v>
      </c>
      <c r="C3046" t="s">
        <v>4409</v>
      </c>
      <c r="D3046" t="s">
        <v>8581</v>
      </c>
      <c r="E3046" t="s">
        <v>13576</v>
      </c>
      <c r="F3046" t="s">
        <v>15532</v>
      </c>
    </row>
    <row r="3047" spans="1:6" x14ac:dyDescent="0.25">
      <c r="A3047" t="s">
        <v>551</v>
      </c>
      <c r="B3047" t="s">
        <v>1924</v>
      </c>
      <c r="C3047" t="s">
        <v>4410</v>
      </c>
      <c r="D3047" t="s">
        <v>8582</v>
      </c>
      <c r="E3047" t="s">
        <v>13577</v>
      </c>
      <c r="F3047" t="s">
        <v>15533</v>
      </c>
    </row>
    <row r="3048" spans="1:6" x14ac:dyDescent="0.25">
      <c r="A3048" t="s">
        <v>1441</v>
      </c>
      <c r="B3048" t="s">
        <v>1923</v>
      </c>
      <c r="C3048" t="s">
        <v>4411</v>
      </c>
      <c r="D3048" t="s">
        <v>8583</v>
      </c>
      <c r="E3048" t="s">
        <v>13578</v>
      </c>
      <c r="F3048" t="s">
        <v>15532</v>
      </c>
    </row>
    <row r="3049" spans="1:6" x14ac:dyDescent="0.25">
      <c r="A3049" t="s">
        <v>313</v>
      </c>
      <c r="B3049" t="s">
        <v>1923</v>
      </c>
      <c r="C3049" t="s">
        <v>4412</v>
      </c>
      <c r="D3049" t="s">
        <v>8584</v>
      </c>
      <c r="E3049" t="s">
        <v>13579</v>
      </c>
      <c r="F3049" t="s">
        <v>15532</v>
      </c>
    </row>
    <row r="3050" spans="1:6" x14ac:dyDescent="0.25">
      <c r="A3050" t="s">
        <v>1639</v>
      </c>
      <c r="B3050" t="s">
        <v>1929</v>
      </c>
      <c r="C3050" t="s">
        <v>3999</v>
      </c>
      <c r="D3050" t="s">
        <v>8585</v>
      </c>
      <c r="E3050" t="s">
        <v>13580</v>
      </c>
      <c r="F3050" t="s">
        <v>15532</v>
      </c>
    </row>
    <row r="3051" spans="1:6" x14ac:dyDescent="0.25">
      <c r="A3051" t="s">
        <v>1640</v>
      </c>
      <c r="B3051" t="s">
        <v>1927</v>
      </c>
      <c r="C3051" t="s">
        <v>4413</v>
      </c>
      <c r="D3051" t="s">
        <v>8586</v>
      </c>
      <c r="E3051" t="s">
        <v>13581</v>
      </c>
      <c r="F3051" t="s">
        <v>15536</v>
      </c>
    </row>
    <row r="3052" spans="1:6" x14ac:dyDescent="0.25">
      <c r="A3052" t="s">
        <v>1188</v>
      </c>
      <c r="B3052" t="s">
        <v>1925</v>
      </c>
      <c r="C3052" t="s">
        <v>3228</v>
      </c>
      <c r="D3052" t="s">
        <v>8587</v>
      </c>
      <c r="E3052" t="s">
        <v>13582</v>
      </c>
      <c r="F3052" t="s">
        <v>15534</v>
      </c>
    </row>
    <row r="3053" spans="1:6" x14ac:dyDescent="0.25">
      <c r="A3053" t="s">
        <v>1302</v>
      </c>
      <c r="B3053" t="s">
        <v>1930</v>
      </c>
      <c r="C3053" t="s">
        <v>4414</v>
      </c>
      <c r="D3053" t="s">
        <v>8588</v>
      </c>
      <c r="E3053" t="s">
        <v>13583</v>
      </c>
      <c r="F3053" t="s">
        <v>15538</v>
      </c>
    </row>
    <row r="3054" spans="1:6" x14ac:dyDescent="0.25">
      <c r="A3054" t="s">
        <v>1590</v>
      </c>
      <c r="B3054" t="s">
        <v>1927</v>
      </c>
      <c r="C3054" t="s">
        <v>3040</v>
      </c>
      <c r="D3054" t="s">
        <v>8589</v>
      </c>
      <c r="E3054" t="s">
        <v>13584</v>
      </c>
      <c r="F3054" t="s">
        <v>15536</v>
      </c>
    </row>
    <row r="3055" spans="1:6" x14ac:dyDescent="0.25">
      <c r="A3055" t="s">
        <v>1245</v>
      </c>
      <c r="B3055" t="s">
        <v>1923</v>
      </c>
      <c r="C3055" t="s">
        <v>4415</v>
      </c>
      <c r="D3055" t="s">
        <v>8590</v>
      </c>
      <c r="E3055" t="s">
        <v>13585</v>
      </c>
      <c r="F3055" t="s">
        <v>15532</v>
      </c>
    </row>
    <row r="3056" spans="1:6" x14ac:dyDescent="0.25">
      <c r="A3056" t="s">
        <v>1641</v>
      </c>
      <c r="B3056" t="s">
        <v>1927</v>
      </c>
      <c r="C3056" t="s">
        <v>4081</v>
      </c>
      <c r="D3056" t="s">
        <v>8591</v>
      </c>
      <c r="E3056" t="s">
        <v>13586</v>
      </c>
      <c r="F3056" t="s">
        <v>15536</v>
      </c>
    </row>
    <row r="3057" spans="1:6" x14ac:dyDescent="0.25">
      <c r="A3057" t="s">
        <v>1533</v>
      </c>
      <c r="B3057" t="s">
        <v>1928</v>
      </c>
      <c r="C3057" t="s">
        <v>4416</v>
      </c>
      <c r="D3057" t="s">
        <v>8592</v>
      </c>
      <c r="E3057" t="s">
        <v>13587</v>
      </c>
      <c r="F3057" t="s">
        <v>15537</v>
      </c>
    </row>
    <row r="3058" spans="1:6" x14ac:dyDescent="0.25">
      <c r="A3058" t="s">
        <v>1642</v>
      </c>
      <c r="B3058" t="s">
        <v>1924</v>
      </c>
      <c r="C3058" t="s">
        <v>4417</v>
      </c>
      <c r="D3058" t="s">
        <v>8593</v>
      </c>
      <c r="E3058" t="s">
        <v>13588</v>
      </c>
      <c r="F3058" t="s">
        <v>15533</v>
      </c>
    </row>
    <row r="3059" spans="1:6" x14ac:dyDescent="0.25">
      <c r="A3059" t="s">
        <v>1075</v>
      </c>
      <c r="B3059" t="s">
        <v>1930</v>
      </c>
      <c r="C3059" t="s">
        <v>2730</v>
      </c>
      <c r="D3059" t="s">
        <v>8594</v>
      </c>
      <c r="E3059" t="s">
        <v>13589</v>
      </c>
      <c r="F3059" t="s">
        <v>15538</v>
      </c>
    </row>
    <row r="3060" spans="1:6" x14ac:dyDescent="0.25">
      <c r="A3060" t="s">
        <v>126</v>
      </c>
      <c r="B3060" t="s">
        <v>1928</v>
      </c>
      <c r="C3060" t="s">
        <v>4301</v>
      </c>
      <c r="D3060" t="s">
        <v>8595</v>
      </c>
      <c r="E3060" t="s">
        <v>13590</v>
      </c>
      <c r="F3060" t="s">
        <v>15537</v>
      </c>
    </row>
    <row r="3061" spans="1:6" x14ac:dyDescent="0.25">
      <c r="A3061" t="s">
        <v>1620</v>
      </c>
      <c r="B3061" t="s">
        <v>1928</v>
      </c>
      <c r="C3061" t="s">
        <v>4418</v>
      </c>
      <c r="D3061" t="s">
        <v>8596</v>
      </c>
      <c r="E3061" t="s">
        <v>13591</v>
      </c>
      <c r="F3061" t="s">
        <v>15537</v>
      </c>
    </row>
    <row r="3062" spans="1:6" x14ac:dyDescent="0.25">
      <c r="A3062" t="s">
        <v>1190</v>
      </c>
      <c r="B3062" t="s">
        <v>1926</v>
      </c>
      <c r="C3062" t="s">
        <v>4419</v>
      </c>
      <c r="D3062" t="s">
        <v>8597</v>
      </c>
      <c r="E3062" t="s">
        <v>13592</v>
      </c>
      <c r="F3062" t="s">
        <v>15535</v>
      </c>
    </row>
    <row r="3063" spans="1:6" x14ac:dyDescent="0.25">
      <c r="A3063" t="s">
        <v>172</v>
      </c>
      <c r="B3063" t="s">
        <v>1929</v>
      </c>
      <c r="C3063" t="s">
        <v>4420</v>
      </c>
      <c r="D3063" t="s">
        <v>8598</v>
      </c>
      <c r="E3063" t="s">
        <v>13593</v>
      </c>
      <c r="F3063" t="s">
        <v>15532</v>
      </c>
    </row>
    <row r="3064" spans="1:6" x14ac:dyDescent="0.25">
      <c r="A3064" t="s">
        <v>403</v>
      </c>
      <c r="B3064" t="s">
        <v>1925</v>
      </c>
      <c r="C3064" t="s">
        <v>4421</v>
      </c>
      <c r="D3064" t="s">
        <v>8599</v>
      </c>
      <c r="E3064" t="s">
        <v>13594</v>
      </c>
      <c r="F3064" t="s">
        <v>15534</v>
      </c>
    </row>
    <row r="3065" spans="1:6" x14ac:dyDescent="0.25">
      <c r="A3065" t="s">
        <v>1548</v>
      </c>
      <c r="B3065" t="s">
        <v>1926</v>
      </c>
      <c r="C3065" t="s">
        <v>4422</v>
      </c>
      <c r="D3065" t="s">
        <v>8600</v>
      </c>
      <c r="E3065" t="s">
        <v>13595</v>
      </c>
      <c r="F3065" t="s">
        <v>15535</v>
      </c>
    </row>
    <row r="3066" spans="1:6" x14ac:dyDescent="0.25">
      <c r="A3066" t="s">
        <v>621</v>
      </c>
      <c r="B3066" t="s">
        <v>1930</v>
      </c>
      <c r="C3066" t="s">
        <v>1964</v>
      </c>
      <c r="D3066" t="s">
        <v>8601</v>
      </c>
      <c r="E3066" t="s">
        <v>13596</v>
      </c>
      <c r="F3066" t="s">
        <v>15538</v>
      </c>
    </row>
    <row r="3067" spans="1:6" x14ac:dyDescent="0.25">
      <c r="A3067" t="s">
        <v>1145</v>
      </c>
      <c r="B3067" t="s">
        <v>1925</v>
      </c>
      <c r="C3067" t="s">
        <v>4423</v>
      </c>
      <c r="D3067" t="s">
        <v>8602</v>
      </c>
      <c r="E3067" t="s">
        <v>13597</v>
      </c>
      <c r="F3067" t="s">
        <v>15534</v>
      </c>
    </row>
    <row r="3068" spans="1:6" x14ac:dyDescent="0.25">
      <c r="A3068" t="s">
        <v>387</v>
      </c>
      <c r="B3068" t="s">
        <v>1929</v>
      </c>
      <c r="C3068" t="s">
        <v>2946</v>
      </c>
      <c r="D3068" t="s">
        <v>8603</v>
      </c>
      <c r="E3068" t="s">
        <v>13598</v>
      </c>
      <c r="F3068" t="s">
        <v>15532</v>
      </c>
    </row>
    <row r="3069" spans="1:6" x14ac:dyDescent="0.25">
      <c r="A3069" t="s">
        <v>784</v>
      </c>
      <c r="B3069" t="s">
        <v>1927</v>
      </c>
      <c r="C3069" t="s">
        <v>4424</v>
      </c>
      <c r="D3069" t="s">
        <v>8604</v>
      </c>
      <c r="E3069" t="s">
        <v>13599</v>
      </c>
      <c r="F3069" t="s">
        <v>15536</v>
      </c>
    </row>
    <row r="3070" spans="1:6" x14ac:dyDescent="0.25">
      <c r="A3070" t="s">
        <v>1466</v>
      </c>
      <c r="B3070" t="s">
        <v>1928</v>
      </c>
      <c r="C3070" t="s">
        <v>4425</v>
      </c>
      <c r="D3070" t="s">
        <v>8605</v>
      </c>
      <c r="E3070" t="s">
        <v>13600</v>
      </c>
      <c r="F3070" t="s">
        <v>15537</v>
      </c>
    </row>
    <row r="3071" spans="1:6" x14ac:dyDescent="0.25">
      <c r="A3071" t="s">
        <v>1111</v>
      </c>
      <c r="B3071" t="s">
        <v>1924</v>
      </c>
      <c r="C3071" t="s">
        <v>4426</v>
      </c>
      <c r="D3071" t="s">
        <v>8606</v>
      </c>
      <c r="E3071" t="s">
        <v>13601</v>
      </c>
      <c r="F3071" t="s">
        <v>15533</v>
      </c>
    </row>
    <row r="3072" spans="1:6" x14ac:dyDescent="0.25">
      <c r="A3072" t="s">
        <v>1447</v>
      </c>
      <c r="B3072" t="s">
        <v>1928</v>
      </c>
      <c r="C3072" t="s">
        <v>3215</v>
      </c>
      <c r="D3072" t="s">
        <v>8607</v>
      </c>
      <c r="E3072" t="s">
        <v>13602</v>
      </c>
      <c r="F3072" t="s">
        <v>15537</v>
      </c>
    </row>
    <row r="3073" spans="1:6" x14ac:dyDescent="0.25">
      <c r="A3073" t="s">
        <v>1234</v>
      </c>
      <c r="B3073" t="s">
        <v>1929</v>
      </c>
      <c r="C3073" t="s">
        <v>4427</v>
      </c>
      <c r="D3073" t="s">
        <v>8608</v>
      </c>
      <c r="E3073" t="s">
        <v>13603</v>
      </c>
      <c r="F3073" t="s">
        <v>15532</v>
      </c>
    </row>
    <row r="3074" spans="1:6" x14ac:dyDescent="0.25">
      <c r="A3074" t="s">
        <v>555</v>
      </c>
      <c r="B3074" t="s">
        <v>1926</v>
      </c>
      <c r="C3074" t="s">
        <v>4428</v>
      </c>
      <c r="D3074" t="s">
        <v>8609</v>
      </c>
      <c r="E3074" t="s">
        <v>13604</v>
      </c>
      <c r="F3074" t="s">
        <v>15535</v>
      </c>
    </row>
    <row r="3075" spans="1:6" x14ac:dyDescent="0.25">
      <c r="A3075" t="s">
        <v>1643</v>
      </c>
      <c r="B3075" t="s">
        <v>1929</v>
      </c>
      <c r="C3075" t="s">
        <v>4356</v>
      </c>
      <c r="D3075" t="s">
        <v>8610</v>
      </c>
      <c r="E3075" t="s">
        <v>13605</v>
      </c>
      <c r="F3075" t="s">
        <v>15532</v>
      </c>
    </row>
    <row r="3076" spans="1:6" x14ac:dyDescent="0.25">
      <c r="A3076" t="s">
        <v>671</v>
      </c>
      <c r="B3076" t="s">
        <v>1930</v>
      </c>
      <c r="C3076" t="s">
        <v>4429</v>
      </c>
      <c r="D3076" t="s">
        <v>8611</v>
      </c>
      <c r="E3076" t="s">
        <v>13606</v>
      </c>
      <c r="F3076" t="s">
        <v>15538</v>
      </c>
    </row>
    <row r="3077" spans="1:6" x14ac:dyDescent="0.25">
      <c r="A3077" t="s">
        <v>1644</v>
      </c>
      <c r="B3077" t="s">
        <v>1928</v>
      </c>
      <c r="C3077" t="s">
        <v>2879</v>
      </c>
      <c r="D3077" t="s">
        <v>8612</v>
      </c>
      <c r="E3077" t="s">
        <v>13607</v>
      </c>
      <c r="F3077" t="s">
        <v>15537</v>
      </c>
    </row>
    <row r="3078" spans="1:6" x14ac:dyDescent="0.25">
      <c r="A3078" t="s">
        <v>379</v>
      </c>
      <c r="B3078" t="s">
        <v>1923</v>
      </c>
      <c r="C3078" t="s">
        <v>4430</v>
      </c>
      <c r="D3078" t="s">
        <v>8613</v>
      </c>
      <c r="E3078" t="s">
        <v>13608</v>
      </c>
      <c r="F3078" t="s">
        <v>15532</v>
      </c>
    </row>
    <row r="3079" spans="1:6" x14ac:dyDescent="0.25">
      <c r="A3079" t="s">
        <v>522</v>
      </c>
      <c r="B3079" t="s">
        <v>1924</v>
      </c>
      <c r="C3079" t="s">
        <v>4431</v>
      </c>
      <c r="D3079" t="s">
        <v>8614</v>
      </c>
      <c r="E3079" t="s">
        <v>13609</v>
      </c>
      <c r="F3079" t="s">
        <v>15533</v>
      </c>
    </row>
    <row r="3080" spans="1:6" x14ac:dyDescent="0.25">
      <c r="A3080" t="s">
        <v>871</v>
      </c>
      <c r="B3080" t="s">
        <v>1924</v>
      </c>
      <c r="C3080" t="s">
        <v>3881</v>
      </c>
      <c r="D3080" t="s">
        <v>8615</v>
      </c>
      <c r="E3080" t="s">
        <v>13610</v>
      </c>
      <c r="F3080" t="s">
        <v>15533</v>
      </c>
    </row>
    <row r="3081" spans="1:6" x14ac:dyDescent="0.25">
      <c r="A3081" t="s">
        <v>1538</v>
      </c>
      <c r="B3081" t="s">
        <v>1923</v>
      </c>
      <c r="C3081" t="s">
        <v>3004</v>
      </c>
      <c r="D3081" t="s">
        <v>8616</v>
      </c>
      <c r="E3081" t="s">
        <v>13611</v>
      </c>
      <c r="F3081" t="s">
        <v>15532</v>
      </c>
    </row>
    <row r="3082" spans="1:6" x14ac:dyDescent="0.25">
      <c r="A3082" t="s">
        <v>1383</v>
      </c>
      <c r="B3082" t="s">
        <v>1925</v>
      </c>
      <c r="C3082" t="s">
        <v>4432</v>
      </c>
      <c r="D3082" t="s">
        <v>8617</v>
      </c>
      <c r="E3082" t="s">
        <v>13612</v>
      </c>
      <c r="F3082" t="s">
        <v>15534</v>
      </c>
    </row>
    <row r="3083" spans="1:6" x14ac:dyDescent="0.25">
      <c r="A3083" t="s">
        <v>1028</v>
      </c>
      <c r="B3083" t="s">
        <v>1925</v>
      </c>
      <c r="C3083" t="s">
        <v>4433</v>
      </c>
      <c r="D3083" t="s">
        <v>8618</v>
      </c>
      <c r="E3083" t="s">
        <v>13613</v>
      </c>
      <c r="F3083" t="s">
        <v>15534</v>
      </c>
    </row>
    <row r="3084" spans="1:6" x14ac:dyDescent="0.25">
      <c r="A3084" t="s">
        <v>1645</v>
      </c>
      <c r="B3084" t="s">
        <v>1928</v>
      </c>
      <c r="C3084" t="s">
        <v>4434</v>
      </c>
      <c r="D3084" t="s">
        <v>8619</v>
      </c>
      <c r="E3084" t="s">
        <v>13614</v>
      </c>
      <c r="F3084" t="s">
        <v>15537</v>
      </c>
    </row>
    <row r="3085" spans="1:6" x14ac:dyDescent="0.25">
      <c r="A3085" t="s">
        <v>1313</v>
      </c>
      <c r="B3085" t="s">
        <v>1923</v>
      </c>
      <c r="C3085" t="s">
        <v>2986</v>
      </c>
      <c r="D3085" t="s">
        <v>8620</v>
      </c>
      <c r="E3085" t="s">
        <v>13615</v>
      </c>
      <c r="F3085" t="s">
        <v>15532</v>
      </c>
    </row>
    <row r="3086" spans="1:6" x14ac:dyDescent="0.25">
      <c r="A3086" t="s">
        <v>1646</v>
      </c>
      <c r="B3086" t="s">
        <v>1925</v>
      </c>
      <c r="C3086" t="s">
        <v>3273</v>
      </c>
      <c r="D3086" t="s">
        <v>8621</v>
      </c>
      <c r="E3086" t="s">
        <v>13616</v>
      </c>
      <c r="F3086" t="s">
        <v>15534</v>
      </c>
    </row>
    <row r="3087" spans="1:6" x14ac:dyDescent="0.25">
      <c r="A3087" t="s">
        <v>1436</v>
      </c>
      <c r="B3087" t="s">
        <v>1924</v>
      </c>
      <c r="C3087" t="s">
        <v>2009</v>
      </c>
      <c r="D3087" t="s">
        <v>8622</v>
      </c>
      <c r="E3087" t="s">
        <v>13617</v>
      </c>
      <c r="F3087" t="s">
        <v>15533</v>
      </c>
    </row>
    <row r="3088" spans="1:6" x14ac:dyDescent="0.25">
      <c r="A3088" t="s">
        <v>1647</v>
      </c>
      <c r="B3088" t="s">
        <v>1924</v>
      </c>
      <c r="C3088" t="s">
        <v>4401</v>
      </c>
      <c r="D3088" t="s">
        <v>8623</v>
      </c>
      <c r="E3088" t="s">
        <v>13618</v>
      </c>
      <c r="F3088" t="s">
        <v>15533</v>
      </c>
    </row>
    <row r="3089" spans="1:6" x14ac:dyDescent="0.25">
      <c r="A3089" t="s">
        <v>644</v>
      </c>
      <c r="B3089" t="s">
        <v>1927</v>
      </c>
      <c r="C3089" t="s">
        <v>4068</v>
      </c>
      <c r="D3089" t="s">
        <v>8624</v>
      </c>
      <c r="E3089" t="s">
        <v>13619</v>
      </c>
      <c r="F3089" t="s">
        <v>15536</v>
      </c>
    </row>
    <row r="3090" spans="1:6" x14ac:dyDescent="0.25">
      <c r="A3090" t="s">
        <v>308</v>
      </c>
      <c r="B3090" t="s">
        <v>1930</v>
      </c>
      <c r="C3090" t="s">
        <v>2098</v>
      </c>
      <c r="D3090" t="s">
        <v>8625</v>
      </c>
      <c r="E3090" t="s">
        <v>13620</v>
      </c>
      <c r="F3090" t="s">
        <v>15538</v>
      </c>
    </row>
    <row r="3091" spans="1:6" x14ac:dyDescent="0.25">
      <c r="A3091" t="s">
        <v>1043</v>
      </c>
      <c r="B3091" t="s">
        <v>1929</v>
      </c>
      <c r="C3091" t="s">
        <v>4435</v>
      </c>
      <c r="D3091" t="s">
        <v>8626</v>
      </c>
      <c r="E3091" t="s">
        <v>13621</v>
      </c>
      <c r="F3091" t="s">
        <v>15532</v>
      </c>
    </row>
    <row r="3092" spans="1:6" x14ac:dyDescent="0.25">
      <c r="A3092" t="s">
        <v>944</v>
      </c>
      <c r="B3092" t="s">
        <v>1924</v>
      </c>
      <c r="C3092" t="s">
        <v>3285</v>
      </c>
      <c r="D3092" t="s">
        <v>8627</v>
      </c>
      <c r="E3092" t="s">
        <v>13622</v>
      </c>
      <c r="F3092" t="s">
        <v>15533</v>
      </c>
    </row>
    <row r="3093" spans="1:6" x14ac:dyDescent="0.25">
      <c r="A3093" t="s">
        <v>976</v>
      </c>
      <c r="B3093" t="s">
        <v>1924</v>
      </c>
      <c r="C3093" t="s">
        <v>4436</v>
      </c>
      <c r="D3093" t="s">
        <v>8628</v>
      </c>
      <c r="E3093" t="s">
        <v>13623</v>
      </c>
      <c r="F3093" t="s">
        <v>15533</v>
      </c>
    </row>
    <row r="3094" spans="1:6" x14ac:dyDescent="0.25">
      <c r="A3094" t="s">
        <v>707</v>
      </c>
      <c r="B3094" t="s">
        <v>1928</v>
      </c>
      <c r="C3094" t="s">
        <v>4437</v>
      </c>
      <c r="D3094" t="s">
        <v>8629</v>
      </c>
      <c r="E3094" t="s">
        <v>13624</v>
      </c>
      <c r="F3094" t="s">
        <v>15537</v>
      </c>
    </row>
    <row r="3095" spans="1:6" x14ac:dyDescent="0.25">
      <c r="A3095" t="s">
        <v>1273</v>
      </c>
      <c r="B3095" t="s">
        <v>1930</v>
      </c>
      <c r="C3095" t="s">
        <v>4438</v>
      </c>
      <c r="D3095" t="s">
        <v>8630</v>
      </c>
      <c r="E3095" t="s">
        <v>13625</v>
      </c>
      <c r="F3095" t="s">
        <v>15538</v>
      </c>
    </row>
    <row r="3096" spans="1:6" x14ac:dyDescent="0.25">
      <c r="A3096" t="s">
        <v>906</v>
      </c>
      <c r="B3096" t="s">
        <v>1924</v>
      </c>
      <c r="C3096" t="s">
        <v>4439</v>
      </c>
      <c r="D3096" t="s">
        <v>8631</v>
      </c>
      <c r="E3096" t="s">
        <v>13626</v>
      </c>
      <c r="F3096" t="s">
        <v>15533</v>
      </c>
    </row>
    <row r="3097" spans="1:6" x14ac:dyDescent="0.25">
      <c r="A3097" t="s">
        <v>1648</v>
      </c>
      <c r="B3097" t="s">
        <v>1927</v>
      </c>
      <c r="C3097" t="s">
        <v>4440</v>
      </c>
      <c r="D3097" t="s">
        <v>8632</v>
      </c>
      <c r="E3097" t="s">
        <v>13627</v>
      </c>
      <c r="F3097" t="s">
        <v>15536</v>
      </c>
    </row>
    <row r="3098" spans="1:6" x14ac:dyDescent="0.25">
      <c r="A3098" t="s">
        <v>293</v>
      </c>
      <c r="B3098" t="s">
        <v>1929</v>
      </c>
      <c r="C3098" t="s">
        <v>4441</v>
      </c>
      <c r="D3098" t="s">
        <v>8633</v>
      </c>
      <c r="E3098" t="s">
        <v>13628</v>
      </c>
      <c r="F3098" t="s">
        <v>15532</v>
      </c>
    </row>
    <row r="3099" spans="1:6" x14ac:dyDescent="0.25">
      <c r="A3099" t="s">
        <v>427</v>
      </c>
      <c r="B3099" t="s">
        <v>1930</v>
      </c>
      <c r="C3099" t="s">
        <v>4442</v>
      </c>
      <c r="D3099" t="s">
        <v>8634</v>
      </c>
      <c r="E3099" t="s">
        <v>13629</v>
      </c>
      <c r="F3099" t="s">
        <v>15538</v>
      </c>
    </row>
    <row r="3100" spans="1:6" x14ac:dyDescent="0.25">
      <c r="A3100" t="s">
        <v>1649</v>
      </c>
      <c r="B3100" t="s">
        <v>1926</v>
      </c>
      <c r="C3100" t="s">
        <v>4443</v>
      </c>
      <c r="D3100" t="s">
        <v>8635</v>
      </c>
      <c r="E3100" t="s">
        <v>13630</v>
      </c>
      <c r="F3100" t="s">
        <v>15535</v>
      </c>
    </row>
    <row r="3101" spans="1:6" x14ac:dyDescent="0.25">
      <c r="A3101" t="s">
        <v>562</v>
      </c>
      <c r="B3101" t="s">
        <v>1929</v>
      </c>
      <c r="C3101" t="s">
        <v>4444</v>
      </c>
      <c r="D3101" t="s">
        <v>8636</v>
      </c>
      <c r="E3101" t="s">
        <v>13631</v>
      </c>
      <c r="F3101" t="s">
        <v>15532</v>
      </c>
    </row>
    <row r="3102" spans="1:6" x14ac:dyDescent="0.25">
      <c r="A3102" t="s">
        <v>921</v>
      </c>
      <c r="B3102" t="s">
        <v>1923</v>
      </c>
      <c r="C3102" t="s">
        <v>1934</v>
      </c>
      <c r="D3102" t="s">
        <v>8637</v>
      </c>
      <c r="E3102" t="s">
        <v>13632</v>
      </c>
      <c r="F3102" t="s">
        <v>15532</v>
      </c>
    </row>
    <row r="3103" spans="1:6" x14ac:dyDescent="0.25">
      <c r="A3103" t="s">
        <v>1650</v>
      </c>
      <c r="B3103" t="s">
        <v>1927</v>
      </c>
      <c r="C3103" t="s">
        <v>3427</v>
      </c>
      <c r="D3103" t="s">
        <v>8638</v>
      </c>
      <c r="E3103" t="s">
        <v>13633</v>
      </c>
      <c r="F3103" t="s">
        <v>15536</v>
      </c>
    </row>
    <row r="3104" spans="1:6" x14ac:dyDescent="0.25">
      <c r="A3104" t="s">
        <v>1035</v>
      </c>
      <c r="B3104" t="s">
        <v>1928</v>
      </c>
      <c r="C3104" t="s">
        <v>3158</v>
      </c>
      <c r="D3104" t="s">
        <v>8639</v>
      </c>
      <c r="E3104" t="s">
        <v>13634</v>
      </c>
      <c r="F3104" t="s">
        <v>15537</v>
      </c>
    </row>
    <row r="3105" spans="1:6" x14ac:dyDescent="0.25">
      <c r="A3105" t="s">
        <v>1627</v>
      </c>
      <c r="B3105" t="s">
        <v>1927</v>
      </c>
      <c r="C3105" t="s">
        <v>4445</v>
      </c>
      <c r="D3105" t="s">
        <v>8640</v>
      </c>
      <c r="E3105" t="s">
        <v>13635</v>
      </c>
      <c r="F3105" t="s">
        <v>15536</v>
      </c>
    </row>
    <row r="3106" spans="1:6" x14ac:dyDescent="0.25">
      <c r="A3106" t="s">
        <v>1124</v>
      </c>
      <c r="B3106" t="s">
        <v>1926</v>
      </c>
      <c r="C3106" t="s">
        <v>4446</v>
      </c>
      <c r="D3106" t="s">
        <v>8641</v>
      </c>
      <c r="E3106" t="s">
        <v>13636</v>
      </c>
      <c r="F3106" t="s">
        <v>15535</v>
      </c>
    </row>
    <row r="3107" spans="1:6" x14ac:dyDescent="0.25">
      <c r="A3107" t="s">
        <v>1580</v>
      </c>
      <c r="B3107" t="s">
        <v>1930</v>
      </c>
      <c r="C3107" t="s">
        <v>2184</v>
      </c>
      <c r="D3107" t="s">
        <v>8642</v>
      </c>
      <c r="E3107" t="s">
        <v>13637</v>
      </c>
      <c r="F3107" t="s">
        <v>15538</v>
      </c>
    </row>
    <row r="3108" spans="1:6" x14ac:dyDescent="0.25">
      <c r="A3108" t="s">
        <v>1651</v>
      </c>
      <c r="B3108" t="s">
        <v>1926</v>
      </c>
      <c r="C3108" t="s">
        <v>2939</v>
      </c>
      <c r="D3108" t="s">
        <v>8643</v>
      </c>
      <c r="E3108" t="s">
        <v>13638</v>
      </c>
      <c r="F3108" t="s">
        <v>15535</v>
      </c>
    </row>
    <row r="3109" spans="1:6" x14ac:dyDescent="0.25">
      <c r="A3109" t="s">
        <v>1652</v>
      </c>
      <c r="B3109" t="s">
        <v>1926</v>
      </c>
      <c r="C3109" t="s">
        <v>3704</v>
      </c>
      <c r="D3109" t="s">
        <v>8644</v>
      </c>
      <c r="E3109" t="s">
        <v>13639</v>
      </c>
      <c r="F3109" t="s">
        <v>15535</v>
      </c>
    </row>
    <row r="3110" spans="1:6" x14ac:dyDescent="0.25">
      <c r="A3110" t="s">
        <v>587</v>
      </c>
      <c r="B3110" t="s">
        <v>1927</v>
      </c>
      <c r="C3110" t="s">
        <v>4231</v>
      </c>
      <c r="D3110" t="s">
        <v>8645</v>
      </c>
      <c r="E3110" t="s">
        <v>13640</v>
      </c>
      <c r="F3110" t="s">
        <v>15536</v>
      </c>
    </row>
    <row r="3111" spans="1:6" x14ac:dyDescent="0.25">
      <c r="A3111" t="s">
        <v>1653</v>
      </c>
      <c r="B3111" t="s">
        <v>1928</v>
      </c>
      <c r="C3111" t="s">
        <v>4447</v>
      </c>
      <c r="D3111" t="s">
        <v>8646</v>
      </c>
      <c r="E3111" t="s">
        <v>13641</v>
      </c>
      <c r="F3111" t="s">
        <v>15537</v>
      </c>
    </row>
    <row r="3112" spans="1:6" x14ac:dyDescent="0.25">
      <c r="A3112" t="s">
        <v>721</v>
      </c>
      <c r="B3112" t="s">
        <v>1928</v>
      </c>
      <c r="C3112" t="s">
        <v>3333</v>
      </c>
      <c r="D3112" t="s">
        <v>8647</v>
      </c>
      <c r="E3112" t="s">
        <v>13642</v>
      </c>
      <c r="F3112" t="s">
        <v>15537</v>
      </c>
    </row>
    <row r="3113" spans="1:6" x14ac:dyDescent="0.25">
      <c r="A3113" t="s">
        <v>1599</v>
      </c>
      <c r="B3113" t="s">
        <v>1924</v>
      </c>
      <c r="C3113" t="s">
        <v>4448</v>
      </c>
      <c r="D3113" t="s">
        <v>8648</v>
      </c>
      <c r="E3113" t="s">
        <v>13643</v>
      </c>
      <c r="F3113" t="s">
        <v>15533</v>
      </c>
    </row>
    <row r="3114" spans="1:6" x14ac:dyDescent="0.25">
      <c r="A3114" t="s">
        <v>695</v>
      </c>
      <c r="B3114" t="s">
        <v>1924</v>
      </c>
      <c r="C3114" t="s">
        <v>4449</v>
      </c>
      <c r="D3114" t="s">
        <v>8649</v>
      </c>
      <c r="E3114" t="s">
        <v>13644</v>
      </c>
      <c r="F3114" t="s">
        <v>15533</v>
      </c>
    </row>
    <row r="3115" spans="1:6" x14ac:dyDescent="0.25">
      <c r="A3115" t="s">
        <v>1654</v>
      </c>
      <c r="B3115" t="s">
        <v>1925</v>
      </c>
      <c r="C3115" t="s">
        <v>4157</v>
      </c>
      <c r="D3115" t="s">
        <v>8650</v>
      </c>
      <c r="E3115" t="s">
        <v>13645</v>
      </c>
      <c r="F3115" t="s">
        <v>15534</v>
      </c>
    </row>
    <row r="3116" spans="1:6" x14ac:dyDescent="0.25">
      <c r="A3116" t="s">
        <v>1183</v>
      </c>
      <c r="B3116" t="s">
        <v>1930</v>
      </c>
      <c r="C3116" t="s">
        <v>3132</v>
      </c>
      <c r="D3116" t="s">
        <v>8651</v>
      </c>
      <c r="E3116" t="s">
        <v>13646</v>
      </c>
      <c r="F3116" t="s">
        <v>15538</v>
      </c>
    </row>
    <row r="3117" spans="1:6" x14ac:dyDescent="0.25">
      <c r="A3117" t="s">
        <v>1522</v>
      </c>
      <c r="B3117" t="s">
        <v>1930</v>
      </c>
      <c r="C3117" t="s">
        <v>4450</v>
      </c>
      <c r="D3117" t="s">
        <v>8652</v>
      </c>
      <c r="E3117" t="s">
        <v>13647</v>
      </c>
      <c r="F3117" t="s">
        <v>15538</v>
      </c>
    </row>
    <row r="3118" spans="1:6" x14ac:dyDescent="0.25">
      <c r="A3118" t="s">
        <v>1145</v>
      </c>
      <c r="B3118" t="s">
        <v>1924</v>
      </c>
      <c r="C3118" t="s">
        <v>4451</v>
      </c>
      <c r="D3118" t="s">
        <v>8653</v>
      </c>
      <c r="E3118" t="s">
        <v>13648</v>
      </c>
      <c r="F3118" t="s">
        <v>15533</v>
      </c>
    </row>
    <row r="3119" spans="1:6" x14ac:dyDescent="0.25">
      <c r="A3119" t="s">
        <v>660</v>
      </c>
      <c r="B3119" t="s">
        <v>1929</v>
      </c>
      <c r="C3119" t="s">
        <v>3125</v>
      </c>
      <c r="D3119" t="s">
        <v>8654</v>
      </c>
      <c r="E3119" t="s">
        <v>13649</v>
      </c>
      <c r="F3119" t="s">
        <v>15532</v>
      </c>
    </row>
    <row r="3120" spans="1:6" x14ac:dyDescent="0.25">
      <c r="A3120" t="s">
        <v>609</v>
      </c>
      <c r="B3120" t="s">
        <v>1924</v>
      </c>
      <c r="C3120" t="s">
        <v>2342</v>
      </c>
      <c r="D3120" t="s">
        <v>8655</v>
      </c>
      <c r="E3120" t="s">
        <v>13650</v>
      </c>
      <c r="F3120" t="s">
        <v>15533</v>
      </c>
    </row>
    <row r="3121" spans="1:6" x14ac:dyDescent="0.25">
      <c r="A3121" t="s">
        <v>1477</v>
      </c>
      <c r="B3121" t="s">
        <v>1924</v>
      </c>
      <c r="C3121" t="s">
        <v>4452</v>
      </c>
      <c r="D3121" t="s">
        <v>8656</v>
      </c>
      <c r="E3121" t="s">
        <v>13651</v>
      </c>
      <c r="F3121" t="s">
        <v>15533</v>
      </c>
    </row>
    <row r="3122" spans="1:6" x14ac:dyDescent="0.25">
      <c r="A3122" t="s">
        <v>109</v>
      </c>
      <c r="B3122" t="s">
        <v>1930</v>
      </c>
      <c r="C3122" t="s">
        <v>4259</v>
      </c>
      <c r="D3122" t="s">
        <v>8657</v>
      </c>
      <c r="E3122" t="s">
        <v>13652</v>
      </c>
      <c r="F3122" t="s">
        <v>15538</v>
      </c>
    </row>
    <row r="3123" spans="1:6" x14ac:dyDescent="0.25">
      <c r="A3123" t="s">
        <v>216</v>
      </c>
      <c r="B3123" t="s">
        <v>1923</v>
      </c>
      <c r="C3123" t="s">
        <v>4328</v>
      </c>
      <c r="D3123" t="s">
        <v>8658</v>
      </c>
      <c r="E3123" t="s">
        <v>13653</v>
      </c>
      <c r="F3123" t="s">
        <v>15532</v>
      </c>
    </row>
    <row r="3124" spans="1:6" x14ac:dyDescent="0.25">
      <c r="A3124" t="s">
        <v>922</v>
      </c>
      <c r="B3124" t="s">
        <v>1927</v>
      </c>
      <c r="C3124" t="s">
        <v>4453</v>
      </c>
      <c r="D3124" t="s">
        <v>8659</v>
      </c>
      <c r="E3124" t="s">
        <v>13654</v>
      </c>
      <c r="F3124" t="s">
        <v>15536</v>
      </c>
    </row>
    <row r="3125" spans="1:6" x14ac:dyDescent="0.25">
      <c r="A3125" t="s">
        <v>1207</v>
      </c>
      <c r="B3125" t="s">
        <v>1926</v>
      </c>
      <c r="C3125" t="s">
        <v>4454</v>
      </c>
      <c r="D3125" t="s">
        <v>8660</v>
      </c>
      <c r="E3125" t="s">
        <v>13655</v>
      </c>
      <c r="F3125" t="s">
        <v>15535</v>
      </c>
    </row>
    <row r="3126" spans="1:6" x14ac:dyDescent="0.25">
      <c r="A3126" t="s">
        <v>1503</v>
      </c>
      <c r="B3126" t="s">
        <v>1923</v>
      </c>
      <c r="C3126" t="s">
        <v>4187</v>
      </c>
      <c r="D3126" t="s">
        <v>8661</v>
      </c>
      <c r="E3126" t="s">
        <v>13656</v>
      </c>
      <c r="F3126" t="s">
        <v>15532</v>
      </c>
    </row>
    <row r="3127" spans="1:6" x14ac:dyDescent="0.25">
      <c r="A3127" t="s">
        <v>1655</v>
      </c>
      <c r="B3127" t="s">
        <v>1929</v>
      </c>
      <c r="C3127" t="s">
        <v>4455</v>
      </c>
      <c r="D3127" t="s">
        <v>8662</v>
      </c>
      <c r="E3127" t="s">
        <v>13657</v>
      </c>
      <c r="F3127" t="s">
        <v>15532</v>
      </c>
    </row>
    <row r="3128" spans="1:6" x14ac:dyDescent="0.25">
      <c r="A3128" t="s">
        <v>1656</v>
      </c>
      <c r="B3128" t="s">
        <v>1924</v>
      </c>
      <c r="C3128" t="s">
        <v>3858</v>
      </c>
      <c r="D3128" t="s">
        <v>8663</v>
      </c>
      <c r="E3128" t="s">
        <v>13658</v>
      </c>
      <c r="F3128" t="s">
        <v>15533</v>
      </c>
    </row>
    <row r="3129" spans="1:6" x14ac:dyDescent="0.25">
      <c r="A3129" t="s">
        <v>747</v>
      </c>
      <c r="B3129" t="s">
        <v>1924</v>
      </c>
      <c r="C3129" t="s">
        <v>3305</v>
      </c>
      <c r="D3129" t="s">
        <v>8664</v>
      </c>
      <c r="E3129" t="s">
        <v>13659</v>
      </c>
      <c r="F3129" t="s">
        <v>15533</v>
      </c>
    </row>
    <row r="3130" spans="1:6" x14ac:dyDescent="0.25">
      <c r="A3130" t="s">
        <v>9</v>
      </c>
      <c r="B3130" t="s">
        <v>1925</v>
      </c>
      <c r="C3130" t="s">
        <v>4433</v>
      </c>
      <c r="D3130" t="s">
        <v>8665</v>
      </c>
      <c r="E3130" t="s">
        <v>13660</v>
      </c>
      <c r="F3130" t="s">
        <v>15534</v>
      </c>
    </row>
    <row r="3131" spans="1:6" x14ac:dyDescent="0.25">
      <c r="A3131" t="s">
        <v>897</v>
      </c>
      <c r="B3131" t="s">
        <v>1928</v>
      </c>
      <c r="C3131" t="s">
        <v>4456</v>
      </c>
      <c r="D3131" t="s">
        <v>8666</v>
      </c>
      <c r="E3131" t="s">
        <v>13661</v>
      </c>
      <c r="F3131" t="s">
        <v>15537</v>
      </c>
    </row>
    <row r="3132" spans="1:6" x14ac:dyDescent="0.25">
      <c r="A3132" t="s">
        <v>400</v>
      </c>
      <c r="B3132" t="s">
        <v>1929</v>
      </c>
      <c r="C3132" t="s">
        <v>4457</v>
      </c>
      <c r="D3132" t="s">
        <v>8667</v>
      </c>
      <c r="E3132" t="s">
        <v>13662</v>
      </c>
      <c r="F3132" t="s">
        <v>15532</v>
      </c>
    </row>
    <row r="3133" spans="1:6" x14ac:dyDescent="0.25">
      <c r="A3133" t="s">
        <v>1046</v>
      </c>
      <c r="B3133" t="s">
        <v>1924</v>
      </c>
      <c r="C3133" t="s">
        <v>2995</v>
      </c>
      <c r="D3133" t="s">
        <v>8668</v>
      </c>
      <c r="E3133" t="s">
        <v>13663</v>
      </c>
      <c r="F3133" t="s">
        <v>15533</v>
      </c>
    </row>
    <row r="3134" spans="1:6" x14ac:dyDescent="0.25">
      <c r="A3134" t="s">
        <v>430</v>
      </c>
      <c r="B3134" t="s">
        <v>1928</v>
      </c>
      <c r="C3134" t="s">
        <v>3333</v>
      </c>
      <c r="D3134" t="s">
        <v>8669</v>
      </c>
      <c r="E3134" t="s">
        <v>13664</v>
      </c>
      <c r="F3134" t="s">
        <v>15537</v>
      </c>
    </row>
    <row r="3135" spans="1:6" x14ac:dyDescent="0.25">
      <c r="A3135" t="s">
        <v>970</v>
      </c>
      <c r="B3135" t="s">
        <v>1928</v>
      </c>
      <c r="C3135" t="s">
        <v>4458</v>
      </c>
      <c r="D3135" t="s">
        <v>8670</v>
      </c>
      <c r="E3135" t="s">
        <v>13665</v>
      </c>
      <c r="F3135" t="s">
        <v>15537</v>
      </c>
    </row>
    <row r="3136" spans="1:6" x14ac:dyDescent="0.25">
      <c r="A3136" t="s">
        <v>301</v>
      </c>
      <c r="B3136" t="s">
        <v>1930</v>
      </c>
      <c r="C3136" t="s">
        <v>3668</v>
      </c>
      <c r="D3136" t="s">
        <v>8671</v>
      </c>
      <c r="E3136" t="s">
        <v>13666</v>
      </c>
      <c r="F3136" t="s">
        <v>15538</v>
      </c>
    </row>
    <row r="3137" spans="1:6" x14ac:dyDescent="0.25">
      <c r="A3137" t="s">
        <v>1657</v>
      </c>
      <c r="B3137" t="s">
        <v>1928</v>
      </c>
      <c r="C3137" t="s">
        <v>4459</v>
      </c>
      <c r="D3137" t="s">
        <v>8672</v>
      </c>
      <c r="E3137" t="s">
        <v>13667</v>
      </c>
      <c r="F3137" t="s">
        <v>15537</v>
      </c>
    </row>
    <row r="3138" spans="1:6" x14ac:dyDescent="0.25">
      <c r="A3138" t="s">
        <v>452</v>
      </c>
      <c r="B3138" t="s">
        <v>1925</v>
      </c>
      <c r="C3138" t="s">
        <v>3924</v>
      </c>
      <c r="D3138" t="s">
        <v>8673</v>
      </c>
      <c r="E3138" t="s">
        <v>13668</v>
      </c>
      <c r="F3138" t="s">
        <v>15534</v>
      </c>
    </row>
    <row r="3139" spans="1:6" x14ac:dyDescent="0.25">
      <c r="A3139" t="s">
        <v>799</v>
      </c>
      <c r="B3139" t="s">
        <v>1923</v>
      </c>
      <c r="C3139" t="s">
        <v>2907</v>
      </c>
      <c r="D3139" t="s">
        <v>8674</v>
      </c>
      <c r="E3139" t="s">
        <v>13669</v>
      </c>
      <c r="F3139" t="s">
        <v>15532</v>
      </c>
    </row>
    <row r="3140" spans="1:6" x14ac:dyDescent="0.25">
      <c r="A3140" t="s">
        <v>577</v>
      </c>
      <c r="B3140" t="s">
        <v>1924</v>
      </c>
      <c r="C3140" t="s">
        <v>4460</v>
      </c>
      <c r="D3140" t="s">
        <v>8675</v>
      </c>
      <c r="E3140" t="s">
        <v>13670</v>
      </c>
      <c r="F3140" t="s">
        <v>15533</v>
      </c>
    </row>
    <row r="3141" spans="1:6" x14ac:dyDescent="0.25">
      <c r="A3141" t="s">
        <v>1392</v>
      </c>
      <c r="B3141" t="s">
        <v>1927</v>
      </c>
      <c r="C3141" t="s">
        <v>4461</v>
      </c>
      <c r="D3141" t="s">
        <v>8676</v>
      </c>
      <c r="E3141" t="s">
        <v>13671</v>
      </c>
      <c r="F3141" t="s">
        <v>15536</v>
      </c>
    </row>
    <row r="3142" spans="1:6" x14ac:dyDescent="0.25">
      <c r="A3142" t="s">
        <v>634</v>
      </c>
      <c r="B3142" t="s">
        <v>1930</v>
      </c>
      <c r="C3142" t="s">
        <v>4462</v>
      </c>
      <c r="D3142" t="s">
        <v>8677</v>
      </c>
      <c r="E3142" t="s">
        <v>13672</v>
      </c>
      <c r="F3142" t="s">
        <v>15538</v>
      </c>
    </row>
    <row r="3143" spans="1:6" x14ac:dyDescent="0.25">
      <c r="A3143" t="s">
        <v>1270</v>
      </c>
      <c r="B3143" t="s">
        <v>1923</v>
      </c>
      <c r="C3143" t="s">
        <v>2149</v>
      </c>
      <c r="D3143" t="s">
        <v>8678</v>
      </c>
      <c r="E3143" t="s">
        <v>13673</v>
      </c>
      <c r="F3143" t="s">
        <v>15532</v>
      </c>
    </row>
    <row r="3144" spans="1:6" x14ac:dyDescent="0.25">
      <c r="A3144" t="s">
        <v>910</v>
      </c>
      <c r="B3144" t="s">
        <v>1924</v>
      </c>
      <c r="C3144" t="s">
        <v>4463</v>
      </c>
      <c r="D3144" t="s">
        <v>8679</v>
      </c>
      <c r="E3144" t="s">
        <v>13674</v>
      </c>
      <c r="F3144" t="s">
        <v>15533</v>
      </c>
    </row>
    <row r="3145" spans="1:6" x14ac:dyDescent="0.25">
      <c r="A3145" t="s">
        <v>796</v>
      </c>
      <c r="B3145" t="s">
        <v>1926</v>
      </c>
      <c r="C3145" t="s">
        <v>3684</v>
      </c>
      <c r="D3145" t="s">
        <v>8680</v>
      </c>
      <c r="E3145" t="s">
        <v>13675</v>
      </c>
      <c r="F3145" t="s">
        <v>15535</v>
      </c>
    </row>
    <row r="3146" spans="1:6" x14ac:dyDescent="0.25">
      <c r="A3146" t="s">
        <v>1658</v>
      </c>
      <c r="B3146" t="s">
        <v>1924</v>
      </c>
      <c r="C3146" t="s">
        <v>3505</v>
      </c>
      <c r="D3146" t="s">
        <v>8681</v>
      </c>
      <c r="E3146" t="s">
        <v>13676</v>
      </c>
      <c r="F3146" t="s">
        <v>15533</v>
      </c>
    </row>
    <row r="3147" spans="1:6" x14ac:dyDescent="0.25">
      <c r="A3147" t="s">
        <v>724</v>
      </c>
      <c r="B3147" t="s">
        <v>1926</v>
      </c>
      <c r="C3147" t="s">
        <v>4464</v>
      </c>
      <c r="D3147" t="s">
        <v>8682</v>
      </c>
      <c r="E3147" t="s">
        <v>13677</v>
      </c>
      <c r="F3147" t="s">
        <v>15535</v>
      </c>
    </row>
    <row r="3148" spans="1:6" x14ac:dyDescent="0.25">
      <c r="A3148" t="s">
        <v>698</v>
      </c>
      <c r="B3148" t="s">
        <v>1925</v>
      </c>
      <c r="C3148" t="s">
        <v>4465</v>
      </c>
      <c r="D3148" t="s">
        <v>8683</v>
      </c>
      <c r="E3148" t="s">
        <v>13678</v>
      </c>
      <c r="F3148" t="s">
        <v>15534</v>
      </c>
    </row>
    <row r="3149" spans="1:6" x14ac:dyDescent="0.25">
      <c r="A3149" t="s">
        <v>646</v>
      </c>
      <c r="B3149" t="s">
        <v>1927</v>
      </c>
      <c r="C3149" t="s">
        <v>4466</v>
      </c>
      <c r="D3149" t="s">
        <v>8684</v>
      </c>
      <c r="E3149" t="s">
        <v>13679</v>
      </c>
      <c r="F3149" t="s">
        <v>15536</v>
      </c>
    </row>
    <row r="3150" spans="1:6" x14ac:dyDescent="0.25">
      <c r="A3150" t="s">
        <v>933</v>
      </c>
      <c r="B3150" t="s">
        <v>1928</v>
      </c>
      <c r="C3150" t="s">
        <v>3484</v>
      </c>
      <c r="D3150" t="s">
        <v>8685</v>
      </c>
      <c r="E3150" t="s">
        <v>13680</v>
      </c>
      <c r="F3150" t="s">
        <v>15537</v>
      </c>
    </row>
    <row r="3151" spans="1:6" x14ac:dyDescent="0.25">
      <c r="A3151" t="s">
        <v>1659</v>
      </c>
      <c r="B3151" t="s">
        <v>1927</v>
      </c>
      <c r="C3151" t="s">
        <v>4467</v>
      </c>
      <c r="D3151" t="s">
        <v>8686</v>
      </c>
      <c r="E3151" t="s">
        <v>13681</v>
      </c>
      <c r="F3151" t="s">
        <v>15536</v>
      </c>
    </row>
    <row r="3152" spans="1:6" x14ac:dyDescent="0.25">
      <c r="A3152" t="s">
        <v>1660</v>
      </c>
      <c r="B3152" t="s">
        <v>1930</v>
      </c>
      <c r="C3152" t="s">
        <v>4468</v>
      </c>
      <c r="D3152" t="s">
        <v>8687</v>
      </c>
      <c r="E3152" t="s">
        <v>13682</v>
      </c>
      <c r="F3152" t="s">
        <v>15538</v>
      </c>
    </row>
    <row r="3153" spans="1:6" x14ac:dyDescent="0.25">
      <c r="A3153" t="s">
        <v>1661</v>
      </c>
      <c r="B3153" t="s">
        <v>1923</v>
      </c>
      <c r="C3153" t="s">
        <v>4469</v>
      </c>
      <c r="D3153" t="s">
        <v>8688</v>
      </c>
      <c r="E3153" t="s">
        <v>13683</v>
      </c>
      <c r="F3153" t="s">
        <v>15532</v>
      </c>
    </row>
    <row r="3154" spans="1:6" x14ac:dyDescent="0.25">
      <c r="A3154" t="s">
        <v>1662</v>
      </c>
      <c r="B3154" t="s">
        <v>1927</v>
      </c>
      <c r="C3154" t="s">
        <v>3348</v>
      </c>
      <c r="D3154" t="s">
        <v>8689</v>
      </c>
      <c r="E3154" t="s">
        <v>13684</v>
      </c>
      <c r="F3154" t="s">
        <v>15536</v>
      </c>
    </row>
    <row r="3155" spans="1:6" x14ac:dyDescent="0.25">
      <c r="A3155" t="s">
        <v>891</v>
      </c>
      <c r="B3155" t="s">
        <v>1923</v>
      </c>
      <c r="C3155" t="s">
        <v>2104</v>
      </c>
      <c r="D3155" t="s">
        <v>8690</v>
      </c>
      <c r="E3155" t="s">
        <v>13685</v>
      </c>
      <c r="F3155" t="s">
        <v>15532</v>
      </c>
    </row>
    <row r="3156" spans="1:6" x14ac:dyDescent="0.25">
      <c r="A3156" t="s">
        <v>189</v>
      </c>
      <c r="B3156" t="s">
        <v>1930</v>
      </c>
      <c r="C3156" t="s">
        <v>4470</v>
      </c>
      <c r="D3156" t="s">
        <v>8691</v>
      </c>
      <c r="E3156" t="s">
        <v>13686</v>
      </c>
      <c r="F3156" t="s">
        <v>15538</v>
      </c>
    </row>
    <row r="3157" spans="1:6" x14ac:dyDescent="0.25">
      <c r="A3157" t="s">
        <v>1663</v>
      </c>
      <c r="B3157" t="s">
        <v>1926</v>
      </c>
      <c r="C3157" t="s">
        <v>4471</v>
      </c>
      <c r="D3157" t="s">
        <v>8692</v>
      </c>
      <c r="E3157" t="s">
        <v>13687</v>
      </c>
      <c r="F3157" t="s">
        <v>15535</v>
      </c>
    </row>
    <row r="3158" spans="1:6" x14ac:dyDescent="0.25">
      <c r="A3158" t="s">
        <v>173</v>
      </c>
      <c r="B3158" t="s">
        <v>1928</v>
      </c>
      <c r="C3158" t="s">
        <v>4472</v>
      </c>
      <c r="D3158" t="s">
        <v>8693</v>
      </c>
      <c r="E3158" t="s">
        <v>13688</v>
      </c>
      <c r="F3158" t="s">
        <v>15537</v>
      </c>
    </row>
    <row r="3159" spans="1:6" x14ac:dyDescent="0.25">
      <c r="A3159" t="s">
        <v>502</v>
      </c>
      <c r="B3159" t="s">
        <v>1929</v>
      </c>
      <c r="C3159" t="s">
        <v>4473</v>
      </c>
      <c r="D3159" t="s">
        <v>8694</v>
      </c>
      <c r="E3159" t="s">
        <v>13689</v>
      </c>
      <c r="F3159" t="s">
        <v>15532</v>
      </c>
    </row>
    <row r="3160" spans="1:6" x14ac:dyDescent="0.25">
      <c r="A3160" t="s">
        <v>1664</v>
      </c>
      <c r="B3160" t="s">
        <v>1928</v>
      </c>
      <c r="C3160" t="s">
        <v>4474</v>
      </c>
      <c r="D3160" t="s">
        <v>8695</v>
      </c>
      <c r="E3160" t="s">
        <v>13690</v>
      </c>
      <c r="F3160" t="s">
        <v>15537</v>
      </c>
    </row>
    <row r="3161" spans="1:6" x14ac:dyDescent="0.25">
      <c r="A3161" t="s">
        <v>1559</v>
      </c>
      <c r="B3161" t="s">
        <v>1926</v>
      </c>
      <c r="C3161" t="s">
        <v>4475</v>
      </c>
      <c r="D3161" t="s">
        <v>8696</v>
      </c>
      <c r="E3161" t="s">
        <v>13691</v>
      </c>
      <c r="F3161" t="s">
        <v>15535</v>
      </c>
    </row>
    <row r="3162" spans="1:6" x14ac:dyDescent="0.25">
      <c r="A3162" t="s">
        <v>1143</v>
      </c>
      <c r="B3162" t="s">
        <v>1927</v>
      </c>
      <c r="C3162" t="s">
        <v>4196</v>
      </c>
      <c r="D3162" t="s">
        <v>8697</v>
      </c>
      <c r="E3162" t="s">
        <v>13692</v>
      </c>
      <c r="F3162" t="s">
        <v>15536</v>
      </c>
    </row>
    <row r="3163" spans="1:6" x14ac:dyDescent="0.25">
      <c r="A3163" t="s">
        <v>845</v>
      </c>
      <c r="B3163" t="s">
        <v>1929</v>
      </c>
      <c r="C3163" t="s">
        <v>4476</v>
      </c>
      <c r="D3163" t="s">
        <v>8698</v>
      </c>
      <c r="E3163" t="s">
        <v>13693</v>
      </c>
      <c r="F3163" t="s">
        <v>15532</v>
      </c>
    </row>
    <row r="3164" spans="1:6" x14ac:dyDescent="0.25">
      <c r="A3164" t="s">
        <v>227</v>
      </c>
      <c r="B3164" t="s">
        <v>1923</v>
      </c>
      <c r="C3164" t="s">
        <v>4477</v>
      </c>
      <c r="D3164" t="s">
        <v>8699</v>
      </c>
      <c r="E3164" t="s">
        <v>13694</v>
      </c>
      <c r="F3164" t="s">
        <v>15532</v>
      </c>
    </row>
    <row r="3165" spans="1:6" x14ac:dyDescent="0.25">
      <c r="A3165" t="s">
        <v>405</v>
      </c>
      <c r="B3165" t="s">
        <v>1926</v>
      </c>
      <c r="C3165" t="s">
        <v>4478</v>
      </c>
      <c r="D3165" t="s">
        <v>8700</v>
      </c>
      <c r="E3165" t="s">
        <v>13695</v>
      </c>
      <c r="F3165" t="s">
        <v>15535</v>
      </c>
    </row>
    <row r="3166" spans="1:6" x14ac:dyDescent="0.25">
      <c r="A3166" t="s">
        <v>96</v>
      </c>
      <c r="B3166" t="s">
        <v>1928</v>
      </c>
      <c r="C3166" t="s">
        <v>4479</v>
      </c>
      <c r="D3166" t="s">
        <v>8701</v>
      </c>
      <c r="E3166" t="s">
        <v>13696</v>
      </c>
      <c r="F3166" t="s">
        <v>15537</v>
      </c>
    </row>
    <row r="3167" spans="1:6" x14ac:dyDescent="0.25">
      <c r="A3167" t="s">
        <v>1279</v>
      </c>
      <c r="B3167" t="s">
        <v>1930</v>
      </c>
      <c r="C3167" t="s">
        <v>3354</v>
      </c>
      <c r="D3167" t="s">
        <v>8702</v>
      </c>
      <c r="E3167" t="s">
        <v>13697</v>
      </c>
      <c r="F3167" t="s">
        <v>15538</v>
      </c>
    </row>
    <row r="3168" spans="1:6" x14ac:dyDescent="0.25">
      <c r="A3168" t="s">
        <v>794</v>
      </c>
      <c r="B3168" t="s">
        <v>1927</v>
      </c>
      <c r="C3168" t="s">
        <v>3431</v>
      </c>
      <c r="D3168" t="s">
        <v>8703</v>
      </c>
      <c r="E3168" t="s">
        <v>13698</v>
      </c>
      <c r="F3168" t="s">
        <v>15536</v>
      </c>
    </row>
    <row r="3169" spans="1:6" x14ac:dyDescent="0.25">
      <c r="A3169" t="s">
        <v>1388</v>
      </c>
      <c r="B3169" t="s">
        <v>1923</v>
      </c>
      <c r="C3169" t="s">
        <v>4480</v>
      </c>
      <c r="D3169" t="s">
        <v>8704</v>
      </c>
      <c r="E3169" t="s">
        <v>13699</v>
      </c>
      <c r="F3169" t="s">
        <v>15532</v>
      </c>
    </row>
    <row r="3170" spans="1:6" x14ac:dyDescent="0.25">
      <c r="A3170" t="s">
        <v>902</v>
      </c>
      <c r="B3170" t="s">
        <v>1927</v>
      </c>
      <c r="C3170" t="s">
        <v>4481</v>
      </c>
      <c r="D3170" t="s">
        <v>8705</v>
      </c>
      <c r="E3170" t="s">
        <v>13700</v>
      </c>
      <c r="F3170" t="s">
        <v>15536</v>
      </c>
    </row>
    <row r="3171" spans="1:6" x14ac:dyDescent="0.25">
      <c r="A3171" t="s">
        <v>1144</v>
      </c>
      <c r="B3171" t="s">
        <v>1924</v>
      </c>
      <c r="C3171" t="s">
        <v>4482</v>
      </c>
      <c r="D3171" t="s">
        <v>8706</v>
      </c>
      <c r="E3171" t="s">
        <v>13701</v>
      </c>
      <c r="F3171" t="s">
        <v>15533</v>
      </c>
    </row>
    <row r="3172" spans="1:6" x14ac:dyDescent="0.25">
      <c r="A3172" t="s">
        <v>986</v>
      </c>
      <c r="B3172" t="s">
        <v>1924</v>
      </c>
      <c r="C3172" t="s">
        <v>2840</v>
      </c>
      <c r="D3172" t="s">
        <v>8707</v>
      </c>
      <c r="E3172" t="s">
        <v>13702</v>
      </c>
      <c r="F3172" t="s">
        <v>15533</v>
      </c>
    </row>
    <row r="3173" spans="1:6" x14ac:dyDescent="0.25">
      <c r="A3173" t="s">
        <v>1616</v>
      </c>
      <c r="B3173" t="s">
        <v>1923</v>
      </c>
      <c r="C3173" t="s">
        <v>4483</v>
      </c>
      <c r="D3173" t="s">
        <v>8708</v>
      </c>
      <c r="E3173" t="s">
        <v>13703</v>
      </c>
      <c r="F3173" t="s">
        <v>15532</v>
      </c>
    </row>
    <row r="3174" spans="1:6" x14ac:dyDescent="0.25">
      <c r="A3174" t="s">
        <v>1433</v>
      </c>
      <c r="B3174" t="s">
        <v>1928</v>
      </c>
      <c r="C3174" t="s">
        <v>4484</v>
      </c>
      <c r="D3174" t="s">
        <v>8709</v>
      </c>
      <c r="E3174" t="s">
        <v>13704</v>
      </c>
      <c r="F3174" t="s">
        <v>15537</v>
      </c>
    </row>
    <row r="3175" spans="1:6" x14ac:dyDescent="0.25">
      <c r="A3175" t="s">
        <v>1613</v>
      </c>
      <c r="B3175" t="s">
        <v>1930</v>
      </c>
      <c r="C3175" t="s">
        <v>4485</v>
      </c>
      <c r="D3175" t="s">
        <v>8710</v>
      </c>
      <c r="E3175" t="s">
        <v>13705</v>
      </c>
      <c r="F3175" t="s">
        <v>15538</v>
      </c>
    </row>
    <row r="3176" spans="1:6" x14ac:dyDescent="0.25">
      <c r="A3176" t="s">
        <v>1320</v>
      </c>
      <c r="B3176" t="s">
        <v>1926</v>
      </c>
      <c r="C3176" t="s">
        <v>4486</v>
      </c>
      <c r="D3176" t="s">
        <v>8711</v>
      </c>
      <c r="E3176" t="s">
        <v>13706</v>
      </c>
      <c r="F3176" t="s">
        <v>15535</v>
      </c>
    </row>
    <row r="3177" spans="1:6" x14ac:dyDescent="0.25">
      <c r="A3177" t="s">
        <v>170</v>
      </c>
      <c r="B3177" t="s">
        <v>1923</v>
      </c>
      <c r="C3177" t="s">
        <v>4487</v>
      </c>
      <c r="D3177" t="s">
        <v>8712</v>
      </c>
      <c r="E3177" t="s">
        <v>13707</v>
      </c>
      <c r="F3177" t="s">
        <v>15532</v>
      </c>
    </row>
    <row r="3178" spans="1:6" x14ac:dyDescent="0.25">
      <c r="A3178" t="s">
        <v>1603</v>
      </c>
      <c r="B3178" t="s">
        <v>1930</v>
      </c>
      <c r="C3178" t="s">
        <v>2603</v>
      </c>
      <c r="D3178" t="s">
        <v>8713</v>
      </c>
      <c r="E3178" t="s">
        <v>13708</v>
      </c>
      <c r="F3178" t="s">
        <v>15538</v>
      </c>
    </row>
    <row r="3179" spans="1:6" x14ac:dyDescent="0.25">
      <c r="A3179" t="s">
        <v>1665</v>
      </c>
      <c r="B3179" t="s">
        <v>1929</v>
      </c>
      <c r="C3179" t="s">
        <v>4488</v>
      </c>
      <c r="D3179" t="s">
        <v>8714</v>
      </c>
      <c r="E3179" t="s">
        <v>13709</v>
      </c>
      <c r="F3179" t="s">
        <v>15532</v>
      </c>
    </row>
    <row r="3180" spans="1:6" x14ac:dyDescent="0.25">
      <c r="A3180" t="s">
        <v>496</v>
      </c>
      <c r="B3180" t="s">
        <v>1924</v>
      </c>
      <c r="C3180" t="s">
        <v>3531</v>
      </c>
      <c r="D3180" t="s">
        <v>8715</v>
      </c>
      <c r="E3180" t="s">
        <v>13710</v>
      </c>
      <c r="F3180" t="s">
        <v>15533</v>
      </c>
    </row>
    <row r="3181" spans="1:6" x14ac:dyDescent="0.25">
      <c r="A3181" t="s">
        <v>715</v>
      </c>
      <c r="B3181" t="s">
        <v>1924</v>
      </c>
      <c r="C3181" t="s">
        <v>4489</v>
      </c>
      <c r="D3181" t="s">
        <v>8716</v>
      </c>
      <c r="E3181" t="s">
        <v>13711</v>
      </c>
      <c r="F3181" t="s">
        <v>15533</v>
      </c>
    </row>
    <row r="3182" spans="1:6" x14ac:dyDescent="0.25">
      <c r="A3182" t="s">
        <v>695</v>
      </c>
      <c r="B3182" t="s">
        <v>1923</v>
      </c>
      <c r="C3182" t="s">
        <v>4490</v>
      </c>
      <c r="D3182" t="s">
        <v>8717</v>
      </c>
      <c r="E3182" t="s">
        <v>13712</v>
      </c>
      <c r="F3182" t="s">
        <v>15532</v>
      </c>
    </row>
    <row r="3183" spans="1:6" x14ac:dyDescent="0.25">
      <c r="A3183" t="s">
        <v>967</v>
      </c>
      <c r="B3183" t="s">
        <v>1925</v>
      </c>
      <c r="C3183" t="s">
        <v>4491</v>
      </c>
      <c r="D3183" t="s">
        <v>8718</v>
      </c>
      <c r="E3183" t="s">
        <v>13713</v>
      </c>
      <c r="F3183" t="s">
        <v>15534</v>
      </c>
    </row>
    <row r="3184" spans="1:6" x14ac:dyDescent="0.25">
      <c r="A3184" t="s">
        <v>453</v>
      </c>
      <c r="B3184" t="s">
        <v>1925</v>
      </c>
      <c r="C3184" t="s">
        <v>4492</v>
      </c>
      <c r="D3184" t="s">
        <v>8719</v>
      </c>
      <c r="E3184" t="s">
        <v>13714</v>
      </c>
      <c r="F3184" t="s">
        <v>15534</v>
      </c>
    </row>
    <row r="3185" spans="1:6" x14ac:dyDescent="0.25">
      <c r="A3185" t="s">
        <v>1493</v>
      </c>
      <c r="B3185" t="s">
        <v>1930</v>
      </c>
      <c r="C3185" t="s">
        <v>4493</v>
      </c>
      <c r="D3185" t="s">
        <v>8720</v>
      </c>
      <c r="E3185" t="s">
        <v>13715</v>
      </c>
      <c r="F3185" t="s">
        <v>15538</v>
      </c>
    </row>
    <row r="3186" spans="1:6" x14ac:dyDescent="0.25">
      <c r="A3186" t="s">
        <v>929</v>
      </c>
      <c r="B3186" t="s">
        <v>1929</v>
      </c>
      <c r="C3186" t="s">
        <v>4494</v>
      </c>
      <c r="D3186" t="s">
        <v>8721</v>
      </c>
      <c r="E3186" t="s">
        <v>13716</v>
      </c>
      <c r="F3186" t="s">
        <v>15532</v>
      </c>
    </row>
    <row r="3187" spans="1:6" x14ac:dyDescent="0.25">
      <c r="A3187" t="s">
        <v>373</v>
      </c>
      <c r="B3187" t="s">
        <v>1926</v>
      </c>
      <c r="C3187" t="s">
        <v>4495</v>
      </c>
      <c r="D3187" t="s">
        <v>8722</v>
      </c>
      <c r="E3187" t="s">
        <v>13717</v>
      </c>
      <c r="F3187" t="s">
        <v>15535</v>
      </c>
    </row>
    <row r="3188" spans="1:6" x14ac:dyDescent="0.25">
      <c r="A3188" t="s">
        <v>1329</v>
      </c>
      <c r="B3188" t="s">
        <v>1929</v>
      </c>
      <c r="C3188" t="s">
        <v>3255</v>
      </c>
      <c r="D3188" t="s">
        <v>8723</v>
      </c>
      <c r="E3188" t="s">
        <v>13718</v>
      </c>
      <c r="F3188" t="s">
        <v>15532</v>
      </c>
    </row>
    <row r="3189" spans="1:6" x14ac:dyDescent="0.25">
      <c r="A3189" t="s">
        <v>1666</v>
      </c>
      <c r="B3189" t="s">
        <v>1927</v>
      </c>
      <c r="C3189" t="s">
        <v>4154</v>
      </c>
      <c r="D3189" t="s">
        <v>8724</v>
      </c>
      <c r="E3189" t="s">
        <v>13719</v>
      </c>
      <c r="F3189" t="s">
        <v>15536</v>
      </c>
    </row>
    <row r="3190" spans="1:6" x14ac:dyDescent="0.25">
      <c r="A3190" t="s">
        <v>861</v>
      </c>
      <c r="B3190" t="s">
        <v>1928</v>
      </c>
      <c r="C3190" t="s">
        <v>4496</v>
      </c>
      <c r="D3190" t="s">
        <v>8725</v>
      </c>
      <c r="E3190" t="s">
        <v>13720</v>
      </c>
      <c r="F3190" t="s">
        <v>15537</v>
      </c>
    </row>
    <row r="3191" spans="1:6" x14ac:dyDescent="0.25">
      <c r="A3191" t="s">
        <v>1667</v>
      </c>
      <c r="B3191" t="s">
        <v>1930</v>
      </c>
      <c r="C3191" t="s">
        <v>4497</v>
      </c>
      <c r="D3191" t="s">
        <v>8726</v>
      </c>
      <c r="E3191" t="s">
        <v>13721</v>
      </c>
      <c r="F3191" t="s">
        <v>15538</v>
      </c>
    </row>
    <row r="3192" spans="1:6" x14ac:dyDescent="0.25">
      <c r="A3192" t="s">
        <v>393</v>
      </c>
      <c r="B3192" t="s">
        <v>1926</v>
      </c>
      <c r="C3192" t="s">
        <v>2989</v>
      </c>
      <c r="D3192" t="s">
        <v>8727</v>
      </c>
      <c r="E3192" t="s">
        <v>13722</v>
      </c>
      <c r="F3192" t="s">
        <v>15535</v>
      </c>
    </row>
    <row r="3193" spans="1:6" x14ac:dyDescent="0.25">
      <c r="A3193" t="s">
        <v>377</v>
      </c>
      <c r="B3193" t="s">
        <v>1929</v>
      </c>
      <c r="C3193" t="s">
        <v>4498</v>
      </c>
      <c r="D3193" t="s">
        <v>8728</v>
      </c>
      <c r="E3193" t="s">
        <v>13723</v>
      </c>
      <c r="F3193" t="s">
        <v>15532</v>
      </c>
    </row>
    <row r="3194" spans="1:6" x14ac:dyDescent="0.25">
      <c r="A3194" t="s">
        <v>1490</v>
      </c>
      <c r="B3194" t="s">
        <v>1927</v>
      </c>
      <c r="C3194" t="s">
        <v>4232</v>
      </c>
      <c r="D3194" t="s">
        <v>8729</v>
      </c>
      <c r="E3194" t="s">
        <v>13724</v>
      </c>
      <c r="F3194" t="s">
        <v>15536</v>
      </c>
    </row>
    <row r="3195" spans="1:6" x14ac:dyDescent="0.25">
      <c r="A3195" t="s">
        <v>1668</v>
      </c>
      <c r="B3195" t="s">
        <v>1925</v>
      </c>
      <c r="C3195" t="s">
        <v>3514</v>
      </c>
      <c r="D3195" t="s">
        <v>8730</v>
      </c>
      <c r="E3195" t="s">
        <v>13725</v>
      </c>
      <c r="F3195" t="s">
        <v>15534</v>
      </c>
    </row>
    <row r="3196" spans="1:6" x14ac:dyDescent="0.25">
      <c r="A3196" t="s">
        <v>48</v>
      </c>
      <c r="B3196" t="s">
        <v>1923</v>
      </c>
      <c r="C3196" t="s">
        <v>3585</v>
      </c>
      <c r="D3196" t="s">
        <v>8731</v>
      </c>
      <c r="E3196" t="s">
        <v>13726</v>
      </c>
      <c r="F3196" t="s">
        <v>15532</v>
      </c>
    </row>
    <row r="3197" spans="1:6" x14ac:dyDescent="0.25">
      <c r="A3197" t="s">
        <v>1346</v>
      </c>
      <c r="B3197" t="s">
        <v>1924</v>
      </c>
      <c r="C3197" t="s">
        <v>4499</v>
      </c>
      <c r="D3197" t="s">
        <v>8732</v>
      </c>
      <c r="E3197" t="s">
        <v>13727</v>
      </c>
      <c r="F3197" t="s">
        <v>15533</v>
      </c>
    </row>
    <row r="3198" spans="1:6" x14ac:dyDescent="0.25">
      <c r="A3198" t="s">
        <v>355</v>
      </c>
      <c r="B3198" t="s">
        <v>1926</v>
      </c>
      <c r="C3198" t="s">
        <v>4500</v>
      </c>
      <c r="D3198" t="s">
        <v>8733</v>
      </c>
      <c r="E3198" t="s">
        <v>13728</v>
      </c>
      <c r="F3198" t="s">
        <v>15535</v>
      </c>
    </row>
    <row r="3199" spans="1:6" x14ac:dyDescent="0.25">
      <c r="A3199" t="s">
        <v>742</v>
      </c>
      <c r="B3199" t="s">
        <v>1925</v>
      </c>
      <c r="C3199" t="s">
        <v>2794</v>
      </c>
      <c r="D3199" t="s">
        <v>8734</v>
      </c>
      <c r="E3199" t="s">
        <v>13729</v>
      </c>
      <c r="F3199" t="s">
        <v>15534</v>
      </c>
    </row>
    <row r="3200" spans="1:6" x14ac:dyDescent="0.25">
      <c r="A3200" t="s">
        <v>1669</v>
      </c>
      <c r="B3200" t="s">
        <v>1929</v>
      </c>
      <c r="C3200" t="s">
        <v>2575</v>
      </c>
      <c r="D3200" t="s">
        <v>8735</v>
      </c>
      <c r="E3200" t="s">
        <v>13730</v>
      </c>
      <c r="F3200" t="s">
        <v>15532</v>
      </c>
    </row>
    <row r="3201" spans="1:6" x14ac:dyDescent="0.25">
      <c r="A3201" t="s">
        <v>912</v>
      </c>
      <c r="B3201" t="s">
        <v>1929</v>
      </c>
      <c r="C3201" t="s">
        <v>3214</v>
      </c>
      <c r="D3201" t="s">
        <v>8736</v>
      </c>
      <c r="E3201" t="s">
        <v>13731</v>
      </c>
      <c r="F3201" t="s">
        <v>15532</v>
      </c>
    </row>
    <row r="3202" spans="1:6" x14ac:dyDescent="0.25">
      <c r="A3202" t="s">
        <v>1571</v>
      </c>
      <c r="B3202" t="s">
        <v>1924</v>
      </c>
      <c r="C3202" t="s">
        <v>3061</v>
      </c>
      <c r="D3202" t="s">
        <v>8737</v>
      </c>
      <c r="E3202" t="s">
        <v>13732</v>
      </c>
      <c r="F3202" t="s">
        <v>15533</v>
      </c>
    </row>
    <row r="3203" spans="1:6" x14ac:dyDescent="0.25">
      <c r="A3203" t="s">
        <v>1670</v>
      </c>
      <c r="B3203" t="s">
        <v>1929</v>
      </c>
      <c r="C3203" t="s">
        <v>4501</v>
      </c>
      <c r="D3203" t="s">
        <v>8738</v>
      </c>
      <c r="E3203" t="s">
        <v>13733</v>
      </c>
      <c r="F3203" t="s">
        <v>15532</v>
      </c>
    </row>
    <row r="3204" spans="1:6" x14ac:dyDescent="0.25">
      <c r="A3204" t="s">
        <v>1556</v>
      </c>
      <c r="B3204" t="s">
        <v>1928</v>
      </c>
      <c r="C3204" t="s">
        <v>3554</v>
      </c>
      <c r="D3204" t="s">
        <v>8739</v>
      </c>
      <c r="E3204" t="s">
        <v>13734</v>
      </c>
      <c r="F3204" t="s">
        <v>15537</v>
      </c>
    </row>
    <row r="3205" spans="1:6" x14ac:dyDescent="0.25">
      <c r="A3205" t="s">
        <v>331</v>
      </c>
      <c r="B3205" t="s">
        <v>1923</v>
      </c>
      <c r="C3205" t="s">
        <v>4502</v>
      </c>
      <c r="D3205" t="s">
        <v>8740</v>
      </c>
      <c r="E3205" t="s">
        <v>13735</v>
      </c>
      <c r="F3205" t="s">
        <v>15532</v>
      </c>
    </row>
    <row r="3206" spans="1:6" x14ac:dyDescent="0.25">
      <c r="A3206" t="s">
        <v>1365</v>
      </c>
      <c r="B3206" t="s">
        <v>1930</v>
      </c>
      <c r="C3206" t="s">
        <v>4503</v>
      </c>
      <c r="D3206" t="s">
        <v>8741</v>
      </c>
      <c r="E3206" t="s">
        <v>13736</v>
      </c>
      <c r="F3206" t="s">
        <v>15538</v>
      </c>
    </row>
    <row r="3207" spans="1:6" x14ac:dyDescent="0.25">
      <c r="A3207" t="s">
        <v>863</v>
      </c>
      <c r="B3207" t="s">
        <v>1927</v>
      </c>
      <c r="C3207" t="s">
        <v>4504</v>
      </c>
      <c r="D3207" t="s">
        <v>8742</v>
      </c>
      <c r="E3207" t="s">
        <v>13737</v>
      </c>
      <c r="F3207" t="s">
        <v>15536</v>
      </c>
    </row>
    <row r="3208" spans="1:6" x14ac:dyDescent="0.25">
      <c r="A3208" t="s">
        <v>919</v>
      </c>
      <c r="B3208" t="s">
        <v>1925</v>
      </c>
      <c r="C3208" t="s">
        <v>4505</v>
      </c>
      <c r="D3208" t="s">
        <v>8743</v>
      </c>
      <c r="E3208" t="s">
        <v>13738</v>
      </c>
      <c r="F3208" t="s">
        <v>15534</v>
      </c>
    </row>
    <row r="3209" spans="1:6" x14ac:dyDescent="0.25">
      <c r="A3209" t="s">
        <v>713</v>
      </c>
      <c r="B3209" t="s">
        <v>1924</v>
      </c>
      <c r="C3209" t="s">
        <v>4506</v>
      </c>
      <c r="D3209" t="s">
        <v>8744</v>
      </c>
      <c r="E3209" t="s">
        <v>13739</v>
      </c>
      <c r="F3209" t="s">
        <v>15533</v>
      </c>
    </row>
    <row r="3210" spans="1:6" x14ac:dyDescent="0.25">
      <c r="A3210" t="s">
        <v>111</v>
      </c>
      <c r="B3210" t="s">
        <v>1929</v>
      </c>
      <c r="C3210" t="s">
        <v>4507</v>
      </c>
      <c r="D3210" t="s">
        <v>8745</v>
      </c>
      <c r="E3210" t="s">
        <v>13740</v>
      </c>
      <c r="F3210" t="s">
        <v>15532</v>
      </c>
    </row>
    <row r="3211" spans="1:6" x14ac:dyDescent="0.25">
      <c r="A3211" t="s">
        <v>933</v>
      </c>
      <c r="B3211" t="s">
        <v>1930</v>
      </c>
      <c r="C3211" t="s">
        <v>4508</v>
      </c>
      <c r="D3211" t="s">
        <v>8746</v>
      </c>
      <c r="E3211" t="s">
        <v>13741</v>
      </c>
      <c r="F3211" t="s">
        <v>15538</v>
      </c>
    </row>
    <row r="3212" spans="1:6" x14ac:dyDescent="0.25">
      <c r="A3212" t="s">
        <v>587</v>
      </c>
      <c r="B3212" t="s">
        <v>1923</v>
      </c>
      <c r="C3212" t="s">
        <v>4509</v>
      </c>
      <c r="D3212" t="s">
        <v>8747</v>
      </c>
      <c r="E3212" t="s">
        <v>13742</v>
      </c>
      <c r="F3212" t="s">
        <v>15532</v>
      </c>
    </row>
    <row r="3213" spans="1:6" x14ac:dyDescent="0.25">
      <c r="A3213" t="s">
        <v>1671</v>
      </c>
      <c r="B3213" t="s">
        <v>1926</v>
      </c>
      <c r="C3213" t="s">
        <v>3907</v>
      </c>
      <c r="D3213" t="s">
        <v>8748</v>
      </c>
      <c r="E3213" t="s">
        <v>13743</v>
      </c>
      <c r="F3213" t="s">
        <v>15535</v>
      </c>
    </row>
    <row r="3214" spans="1:6" x14ac:dyDescent="0.25">
      <c r="A3214" t="s">
        <v>611</v>
      </c>
      <c r="B3214" t="s">
        <v>1926</v>
      </c>
      <c r="C3214" t="s">
        <v>4510</v>
      </c>
      <c r="D3214" t="s">
        <v>8749</v>
      </c>
      <c r="E3214" t="s">
        <v>13744</v>
      </c>
      <c r="F3214" t="s">
        <v>15535</v>
      </c>
    </row>
    <row r="3215" spans="1:6" x14ac:dyDescent="0.25">
      <c r="A3215" t="s">
        <v>108</v>
      </c>
      <c r="B3215" t="s">
        <v>1923</v>
      </c>
      <c r="C3215" t="s">
        <v>4511</v>
      </c>
      <c r="D3215" t="s">
        <v>8750</v>
      </c>
      <c r="E3215" t="s">
        <v>13745</v>
      </c>
      <c r="F3215" t="s">
        <v>15532</v>
      </c>
    </row>
    <row r="3216" spans="1:6" x14ac:dyDescent="0.25">
      <c r="A3216" t="s">
        <v>190</v>
      </c>
      <c r="B3216" t="s">
        <v>1925</v>
      </c>
      <c r="C3216" t="s">
        <v>2711</v>
      </c>
      <c r="D3216" t="s">
        <v>8751</v>
      </c>
      <c r="E3216" t="s">
        <v>13746</v>
      </c>
      <c r="F3216" t="s">
        <v>15534</v>
      </c>
    </row>
    <row r="3217" spans="1:6" x14ac:dyDescent="0.25">
      <c r="A3217" t="s">
        <v>1527</v>
      </c>
      <c r="B3217" t="s">
        <v>1928</v>
      </c>
      <c r="C3217" t="s">
        <v>2422</v>
      </c>
      <c r="D3217" t="s">
        <v>8752</v>
      </c>
      <c r="E3217" t="s">
        <v>13747</v>
      </c>
      <c r="F3217" t="s">
        <v>15537</v>
      </c>
    </row>
    <row r="3218" spans="1:6" x14ac:dyDescent="0.25">
      <c r="A3218" t="s">
        <v>384</v>
      </c>
      <c r="B3218" t="s">
        <v>1929</v>
      </c>
      <c r="C3218" t="s">
        <v>3091</v>
      </c>
      <c r="D3218" t="s">
        <v>8753</v>
      </c>
      <c r="E3218" t="s">
        <v>13748</v>
      </c>
      <c r="F3218" t="s">
        <v>15532</v>
      </c>
    </row>
    <row r="3219" spans="1:6" x14ac:dyDescent="0.25">
      <c r="A3219" t="s">
        <v>1258</v>
      </c>
      <c r="B3219" t="s">
        <v>1928</v>
      </c>
      <c r="C3219" t="s">
        <v>4512</v>
      </c>
      <c r="D3219" t="s">
        <v>8754</v>
      </c>
      <c r="E3219" t="s">
        <v>13749</v>
      </c>
      <c r="F3219" t="s">
        <v>15537</v>
      </c>
    </row>
    <row r="3220" spans="1:6" x14ac:dyDescent="0.25">
      <c r="A3220" t="s">
        <v>667</v>
      </c>
      <c r="B3220" t="s">
        <v>1926</v>
      </c>
      <c r="C3220" t="s">
        <v>4513</v>
      </c>
      <c r="D3220" t="s">
        <v>8755</v>
      </c>
      <c r="E3220" t="s">
        <v>13750</v>
      </c>
      <c r="F3220" t="s">
        <v>15535</v>
      </c>
    </row>
    <row r="3221" spans="1:6" x14ac:dyDescent="0.25">
      <c r="A3221" t="s">
        <v>1550</v>
      </c>
      <c r="B3221" t="s">
        <v>1926</v>
      </c>
      <c r="C3221" t="s">
        <v>2148</v>
      </c>
      <c r="D3221" t="s">
        <v>8756</v>
      </c>
      <c r="E3221" t="s">
        <v>13751</v>
      </c>
      <c r="F3221" t="s">
        <v>15535</v>
      </c>
    </row>
    <row r="3222" spans="1:6" x14ac:dyDescent="0.25">
      <c r="A3222" t="s">
        <v>1509</v>
      </c>
      <c r="B3222" t="s">
        <v>1926</v>
      </c>
      <c r="C3222" t="s">
        <v>2945</v>
      </c>
      <c r="D3222" t="s">
        <v>8757</v>
      </c>
      <c r="E3222" t="s">
        <v>13752</v>
      </c>
      <c r="F3222" t="s">
        <v>15535</v>
      </c>
    </row>
    <row r="3223" spans="1:6" x14ac:dyDescent="0.25">
      <c r="A3223" t="s">
        <v>1508</v>
      </c>
      <c r="B3223" t="s">
        <v>1930</v>
      </c>
      <c r="C3223" t="s">
        <v>4514</v>
      </c>
      <c r="D3223" t="s">
        <v>8758</v>
      </c>
      <c r="E3223" t="s">
        <v>13753</v>
      </c>
      <c r="F3223" t="s">
        <v>15538</v>
      </c>
    </row>
    <row r="3224" spans="1:6" x14ac:dyDescent="0.25">
      <c r="A3224" t="s">
        <v>1427</v>
      </c>
      <c r="B3224" t="s">
        <v>1926</v>
      </c>
      <c r="C3224" t="s">
        <v>4515</v>
      </c>
      <c r="D3224" t="s">
        <v>8759</v>
      </c>
      <c r="E3224" t="s">
        <v>13754</v>
      </c>
      <c r="F3224" t="s">
        <v>15535</v>
      </c>
    </row>
    <row r="3225" spans="1:6" x14ac:dyDescent="0.25">
      <c r="A3225" t="s">
        <v>350</v>
      </c>
      <c r="B3225" t="s">
        <v>1929</v>
      </c>
      <c r="C3225" t="s">
        <v>4516</v>
      </c>
      <c r="D3225" t="s">
        <v>8760</v>
      </c>
      <c r="E3225" t="s">
        <v>13755</v>
      </c>
      <c r="F3225" t="s">
        <v>15532</v>
      </c>
    </row>
    <row r="3226" spans="1:6" x14ac:dyDescent="0.25">
      <c r="A3226" t="s">
        <v>483</v>
      </c>
      <c r="B3226" t="s">
        <v>1930</v>
      </c>
      <c r="C3226" t="s">
        <v>4517</v>
      </c>
      <c r="D3226" t="s">
        <v>8761</v>
      </c>
      <c r="E3226" t="s">
        <v>13756</v>
      </c>
      <c r="F3226" t="s">
        <v>15538</v>
      </c>
    </row>
    <row r="3227" spans="1:6" x14ac:dyDescent="0.25">
      <c r="A3227" t="s">
        <v>1672</v>
      </c>
      <c r="B3227" t="s">
        <v>1930</v>
      </c>
      <c r="C3227" t="s">
        <v>4518</v>
      </c>
      <c r="D3227" t="s">
        <v>8762</v>
      </c>
      <c r="E3227" t="s">
        <v>13757</v>
      </c>
      <c r="F3227" t="s">
        <v>15538</v>
      </c>
    </row>
    <row r="3228" spans="1:6" x14ac:dyDescent="0.25">
      <c r="A3228" t="s">
        <v>699</v>
      </c>
      <c r="B3228" t="s">
        <v>1923</v>
      </c>
      <c r="C3228" t="s">
        <v>4519</v>
      </c>
      <c r="D3228" t="s">
        <v>8763</v>
      </c>
      <c r="E3228" t="s">
        <v>13758</v>
      </c>
      <c r="F3228" t="s">
        <v>15532</v>
      </c>
    </row>
    <row r="3229" spans="1:6" x14ac:dyDescent="0.25">
      <c r="A3229" t="s">
        <v>1534</v>
      </c>
      <c r="B3229" t="s">
        <v>1928</v>
      </c>
      <c r="C3229" t="s">
        <v>4520</v>
      </c>
      <c r="D3229" t="s">
        <v>8764</v>
      </c>
      <c r="E3229" t="s">
        <v>13759</v>
      </c>
      <c r="F3229" t="s">
        <v>15537</v>
      </c>
    </row>
    <row r="3230" spans="1:6" x14ac:dyDescent="0.25">
      <c r="A3230" t="s">
        <v>1673</v>
      </c>
      <c r="B3230" t="s">
        <v>1925</v>
      </c>
      <c r="C3230" t="s">
        <v>3591</v>
      </c>
      <c r="D3230" t="s">
        <v>8765</v>
      </c>
      <c r="E3230" t="s">
        <v>13760</v>
      </c>
      <c r="F3230" t="s">
        <v>15534</v>
      </c>
    </row>
    <row r="3231" spans="1:6" x14ac:dyDescent="0.25">
      <c r="A3231" t="s">
        <v>834</v>
      </c>
      <c r="B3231" t="s">
        <v>1923</v>
      </c>
      <c r="C3231" t="s">
        <v>3269</v>
      </c>
      <c r="D3231" t="s">
        <v>8766</v>
      </c>
      <c r="E3231" t="s">
        <v>13761</v>
      </c>
      <c r="F3231" t="s">
        <v>15532</v>
      </c>
    </row>
    <row r="3232" spans="1:6" x14ac:dyDescent="0.25">
      <c r="A3232" t="s">
        <v>1046</v>
      </c>
      <c r="B3232" t="s">
        <v>1924</v>
      </c>
      <c r="C3232" t="s">
        <v>4521</v>
      </c>
      <c r="D3232" t="s">
        <v>8767</v>
      </c>
      <c r="E3232" t="s">
        <v>13762</v>
      </c>
      <c r="F3232" t="s">
        <v>15533</v>
      </c>
    </row>
    <row r="3233" spans="1:6" x14ac:dyDescent="0.25">
      <c r="A3233" t="s">
        <v>1674</v>
      </c>
      <c r="B3233" t="s">
        <v>1929</v>
      </c>
      <c r="C3233" t="s">
        <v>2341</v>
      </c>
      <c r="D3233" t="s">
        <v>8768</v>
      </c>
      <c r="E3233" t="s">
        <v>13763</v>
      </c>
      <c r="F3233" t="s">
        <v>15532</v>
      </c>
    </row>
    <row r="3234" spans="1:6" x14ac:dyDescent="0.25">
      <c r="A3234" t="s">
        <v>550</v>
      </c>
      <c r="B3234" t="s">
        <v>1923</v>
      </c>
      <c r="C3234" t="s">
        <v>4522</v>
      </c>
      <c r="D3234" t="s">
        <v>8769</v>
      </c>
      <c r="E3234" t="s">
        <v>13764</v>
      </c>
      <c r="F3234" t="s">
        <v>15532</v>
      </c>
    </row>
    <row r="3235" spans="1:6" x14ac:dyDescent="0.25">
      <c r="A3235" t="s">
        <v>688</v>
      </c>
      <c r="B3235" t="s">
        <v>1928</v>
      </c>
      <c r="C3235" t="s">
        <v>4523</v>
      </c>
      <c r="D3235" t="s">
        <v>8770</v>
      </c>
      <c r="E3235" t="s">
        <v>13765</v>
      </c>
      <c r="F3235" t="s">
        <v>15537</v>
      </c>
    </row>
    <row r="3236" spans="1:6" x14ac:dyDescent="0.25">
      <c r="A3236" t="s">
        <v>1453</v>
      </c>
      <c r="B3236" t="s">
        <v>1925</v>
      </c>
      <c r="C3236" t="s">
        <v>4524</v>
      </c>
      <c r="D3236" t="s">
        <v>8771</v>
      </c>
      <c r="E3236" t="s">
        <v>13766</v>
      </c>
      <c r="F3236" t="s">
        <v>15534</v>
      </c>
    </row>
    <row r="3237" spans="1:6" x14ac:dyDescent="0.25">
      <c r="A3237" t="s">
        <v>1675</v>
      </c>
      <c r="B3237" t="s">
        <v>1929</v>
      </c>
      <c r="C3237" t="s">
        <v>4017</v>
      </c>
      <c r="D3237" t="s">
        <v>8772</v>
      </c>
      <c r="E3237" t="s">
        <v>13767</v>
      </c>
      <c r="F3237" t="s">
        <v>15532</v>
      </c>
    </row>
    <row r="3238" spans="1:6" x14ac:dyDescent="0.25">
      <c r="A3238" t="s">
        <v>60</v>
      </c>
      <c r="B3238" t="s">
        <v>1927</v>
      </c>
      <c r="C3238" t="s">
        <v>4525</v>
      </c>
      <c r="D3238" t="s">
        <v>8773</v>
      </c>
      <c r="E3238" t="s">
        <v>13768</v>
      </c>
      <c r="F3238" t="s">
        <v>15536</v>
      </c>
    </row>
    <row r="3239" spans="1:6" x14ac:dyDescent="0.25">
      <c r="A3239" t="s">
        <v>1676</v>
      </c>
      <c r="B3239" t="s">
        <v>1925</v>
      </c>
      <c r="C3239" t="s">
        <v>4526</v>
      </c>
      <c r="D3239" t="s">
        <v>8774</v>
      </c>
      <c r="E3239" t="s">
        <v>13769</v>
      </c>
      <c r="F3239" t="s">
        <v>15534</v>
      </c>
    </row>
    <row r="3240" spans="1:6" x14ac:dyDescent="0.25">
      <c r="A3240" t="s">
        <v>40</v>
      </c>
      <c r="B3240" t="s">
        <v>1930</v>
      </c>
      <c r="C3240" t="s">
        <v>4527</v>
      </c>
      <c r="D3240" t="s">
        <v>8775</v>
      </c>
      <c r="E3240" t="s">
        <v>13770</v>
      </c>
      <c r="F3240" t="s">
        <v>15538</v>
      </c>
    </row>
    <row r="3241" spans="1:6" x14ac:dyDescent="0.25">
      <c r="A3241" t="s">
        <v>736</v>
      </c>
      <c r="B3241" t="s">
        <v>1927</v>
      </c>
      <c r="C3241" t="s">
        <v>4528</v>
      </c>
      <c r="D3241" t="s">
        <v>8776</v>
      </c>
      <c r="E3241" t="s">
        <v>13771</v>
      </c>
      <c r="F3241" t="s">
        <v>15536</v>
      </c>
    </row>
    <row r="3242" spans="1:6" x14ac:dyDescent="0.25">
      <c r="A3242" t="s">
        <v>1180</v>
      </c>
      <c r="B3242" t="s">
        <v>1924</v>
      </c>
      <c r="C3242" t="s">
        <v>4529</v>
      </c>
      <c r="D3242" t="s">
        <v>8777</v>
      </c>
      <c r="E3242" t="s">
        <v>13772</v>
      </c>
      <c r="F3242" t="s">
        <v>15533</v>
      </c>
    </row>
    <row r="3243" spans="1:6" x14ac:dyDescent="0.25">
      <c r="A3243" t="s">
        <v>192</v>
      </c>
      <c r="B3243" t="s">
        <v>1928</v>
      </c>
      <c r="C3243" t="s">
        <v>2641</v>
      </c>
      <c r="D3243" t="s">
        <v>8778</v>
      </c>
      <c r="E3243" t="s">
        <v>13773</v>
      </c>
      <c r="F3243" t="s">
        <v>15537</v>
      </c>
    </row>
    <row r="3244" spans="1:6" x14ac:dyDescent="0.25">
      <c r="A3244" t="s">
        <v>34</v>
      </c>
      <c r="B3244" t="s">
        <v>1929</v>
      </c>
      <c r="C3244" t="s">
        <v>3603</v>
      </c>
      <c r="D3244" t="s">
        <v>8779</v>
      </c>
      <c r="E3244" t="s">
        <v>13774</v>
      </c>
      <c r="F3244" t="s">
        <v>15532</v>
      </c>
    </row>
    <row r="3245" spans="1:6" x14ac:dyDescent="0.25">
      <c r="A3245" t="s">
        <v>1621</v>
      </c>
      <c r="B3245" t="s">
        <v>1929</v>
      </c>
      <c r="C3245" t="s">
        <v>4274</v>
      </c>
      <c r="D3245" t="s">
        <v>8780</v>
      </c>
      <c r="E3245" t="s">
        <v>13775</v>
      </c>
      <c r="F3245" t="s">
        <v>15532</v>
      </c>
    </row>
    <row r="3246" spans="1:6" x14ac:dyDescent="0.25">
      <c r="A3246" t="s">
        <v>953</v>
      </c>
      <c r="B3246" t="s">
        <v>1925</v>
      </c>
      <c r="C3246" t="s">
        <v>4530</v>
      </c>
      <c r="D3246" t="s">
        <v>8781</v>
      </c>
      <c r="E3246" t="s">
        <v>13776</v>
      </c>
      <c r="F3246" t="s">
        <v>15534</v>
      </c>
    </row>
    <row r="3247" spans="1:6" x14ac:dyDescent="0.25">
      <c r="A3247" t="s">
        <v>252</v>
      </c>
      <c r="B3247" t="s">
        <v>1928</v>
      </c>
      <c r="C3247" t="s">
        <v>4295</v>
      </c>
      <c r="D3247" t="s">
        <v>8782</v>
      </c>
      <c r="E3247" t="s">
        <v>13777</v>
      </c>
      <c r="F3247" t="s">
        <v>15537</v>
      </c>
    </row>
    <row r="3248" spans="1:6" x14ac:dyDescent="0.25">
      <c r="A3248" t="s">
        <v>1677</v>
      </c>
      <c r="B3248" t="s">
        <v>1925</v>
      </c>
      <c r="C3248" t="s">
        <v>3127</v>
      </c>
      <c r="D3248" t="s">
        <v>8783</v>
      </c>
      <c r="E3248" t="s">
        <v>13778</v>
      </c>
      <c r="F3248" t="s">
        <v>15534</v>
      </c>
    </row>
    <row r="3249" spans="1:6" x14ac:dyDescent="0.25">
      <c r="A3249" t="s">
        <v>1134</v>
      </c>
      <c r="B3249" t="s">
        <v>1929</v>
      </c>
      <c r="C3249" t="s">
        <v>4531</v>
      </c>
      <c r="D3249" t="s">
        <v>8784</v>
      </c>
      <c r="E3249" t="s">
        <v>13779</v>
      </c>
      <c r="F3249" t="s">
        <v>15532</v>
      </c>
    </row>
    <row r="3250" spans="1:6" x14ac:dyDescent="0.25">
      <c r="A3250" t="s">
        <v>555</v>
      </c>
      <c r="B3250" t="s">
        <v>1927</v>
      </c>
      <c r="C3250" t="s">
        <v>4532</v>
      </c>
      <c r="D3250" t="s">
        <v>8785</v>
      </c>
      <c r="E3250" t="s">
        <v>13780</v>
      </c>
      <c r="F3250" t="s">
        <v>15536</v>
      </c>
    </row>
    <row r="3251" spans="1:6" x14ac:dyDescent="0.25">
      <c r="A3251" t="s">
        <v>1678</v>
      </c>
      <c r="B3251" t="s">
        <v>1928</v>
      </c>
      <c r="C3251" t="s">
        <v>2021</v>
      </c>
      <c r="D3251" t="s">
        <v>8786</v>
      </c>
      <c r="E3251" t="s">
        <v>13781</v>
      </c>
      <c r="F3251" t="s">
        <v>15537</v>
      </c>
    </row>
    <row r="3252" spans="1:6" x14ac:dyDescent="0.25">
      <c r="A3252" t="s">
        <v>433</v>
      </c>
      <c r="B3252" t="s">
        <v>1923</v>
      </c>
      <c r="C3252" t="s">
        <v>4533</v>
      </c>
      <c r="D3252" t="s">
        <v>8787</v>
      </c>
      <c r="E3252" t="s">
        <v>13782</v>
      </c>
      <c r="F3252" t="s">
        <v>15532</v>
      </c>
    </row>
    <row r="3253" spans="1:6" x14ac:dyDescent="0.25">
      <c r="A3253" t="s">
        <v>1368</v>
      </c>
      <c r="B3253" t="s">
        <v>1930</v>
      </c>
      <c r="C3253" t="s">
        <v>2320</v>
      </c>
      <c r="D3253" t="s">
        <v>8788</v>
      </c>
      <c r="E3253" t="s">
        <v>13783</v>
      </c>
      <c r="F3253" t="s">
        <v>15538</v>
      </c>
    </row>
    <row r="3254" spans="1:6" x14ac:dyDescent="0.25">
      <c r="A3254" t="s">
        <v>429</v>
      </c>
      <c r="B3254" t="s">
        <v>1926</v>
      </c>
      <c r="C3254" t="s">
        <v>4534</v>
      </c>
      <c r="D3254" t="s">
        <v>8789</v>
      </c>
      <c r="E3254" t="s">
        <v>13784</v>
      </c>
      <c r="F3254" t="s">
        <v>15535</v>
      </c>
    </row>
    <row r="3255" spans="1:6" x14ac:dyDescent="0.25">
      <c r="A3255" t="s">
        <v>801</v>
      </c>
      <c r="B3255" t="s">
        <v>1925</v>
      </c>
      <c r="C3255" t="s">
        <v>4535</v>
      </c>
      <c r="D3255" t="s">
        <v>8790</v>
      </c>
      <c r="E3255" t="s">
        <v>13785</v>
      </c>
      <c r="F3255" t="s">
        <v>15534</v>
      </c>
    </row>
    <row r="3256" spans="1:6" x14ac:dyDescent="0.25">
      <c r="A3256" t="s">
        <v>835</v>
      </c>
      <c r="B3256" t="s">
        <v>1927</v>
      </c>
      <c r="C3256" t="s">
        <v>4536</v>
      </c>
      <c r="D3256" t="s">
        <v>8791</v>
      </c>
      <c r="E3256" t="s">
        <v>13786</v>
      </c>
      <c r="F3256" t="s">
        <v>15536</v>
      </c>
    </row>
    <row r="3257" spans="1:6" x14ac:dyDescent="0.25">
      <c r="A3257" t="s">
        <v>1613</v>
      </c>
      <c r="B3257" t="s">
        <v>1929</v>
      </c>
      <c r="C3257" t="s">
        <v>4537</v>
      </c>
      <c r="D3257" t="s">
        <v>8792</v>
      </c>
      <c r="E3257" t="s">
        <v>13787</v>
      </c>
      <c r="F3257" t="s">
        <v>15532</v>
      </c>
    </row>
    <row r="3258" spans="1:6" x14ac:dyDescent="0.25">
      <c r="A3258" t="s">
        <v>363</v>
      </c>
      <c r="B3258" t="s">
        <v>1924</v>
      </c>
      <c r="C3258" t="s">
        <v>4538</v>
      </c>
      <c r="D3258" t="s">
        <v>8793</v>
      </c>
      <c r="E3258" t="s">
        <v>13788</v>
      </c>
      <c r="F3258" t="s">
        <v>15533</v>
      </c>
    </row>
    <row r="3259" spans="1:6" x14ac:dyDescent="0.25">
      <c r="A3259" t="s">
        <v>484</v>
      </c>
      <c r="B3259" t="s">
        <v>1927</v>
      </c>
      <c r="C3259" t="s">
        <v>4539</v>
      </c>
      <c r="D3259" t="s">
        <v>8794</v>
      </c>
      <c r="E3259" t="s">
        <v>13789</v>
      </c>
      <c r="F3259" t="s">
        <v>15536</v>
      </c>
    </row>
    <row r="3260" spans="1:6" x14ac:dyDescent="0.25">
      <c r="A3260" t="s">
        <v>1137</v>
      </c>
      <c r="B3260" t="s">
        <v>1926</v>
      </c>
      <c r="C3260" t="s">
        <v>4540</v>
      </c>
      <c r="D3260" t="s">
        <v>8795</v>
      </c>
      <c r="E3260" t="s">
        <v>13790</v>
      </c>
      <c r="F3260" t="s">
        <v>15535</v>
      </c>
    </row>
    <row r="3261" spans="1:6" x14ac:dyDescent="0.25">
      <c r="A3261" t="s">
        <v>683</v>
      </c>
      <c r="B3261" t="s">
        <v>1928</v>
      </c>
      <c r="C3261" t="s">
        <v>4203</v>
      </c>
      <c r="D3261" t="s">
        <v>8796</v>
      </c>
      <c r="E3261" t="s">
        <v>13791</v>
      </c>
      <c r="F3261" t="s">
        <v>15537</v>
      </c>
    </row>
    <row r="3262" spans="1:6" x14ac:dyDescent="0.25">
      <c r="A3262" t="s">
        <v>400</v>
      </c>
      <c r="B3262" t="s">
        <v>1923</v>
      </c>
      <c r="C3262" t="s">
        <v>4541</v>
      </c>
      <c r="D3262" t="s">
        <v>8797</v>
      </c>
      <c r="E3262" t="s">
        <v>13792</v>
      </c>
      <c r="F3262" t="s">
        <v>15532</v>
      </c>
    </row>
    <row r="3263" spans="1:6" x14ac:dyDescent="0.25">
      <c r="A3263" t="s">
        <v>1672</v>
      </c>
      <c r="B3263" t="s">
        <v>1928</v>
      </c>
      <c r="C3263" t="s">
        <v>4542</v>
      </c>
      <c r="D3263" t="s">
        <v>8798</v>
      </c>
      <c r="E3263" t="s">
        <v>13793</v>
      </c>
      <c r="F3263" t="s">
        <v>15537</v>
      </c>
    </row>
    <row r="3264" spans="1:6" x14ac:dyDescent="0.25">
      <c r="A3264" t="s">
        <v>199</v>
      </c>
      <c r="B3264" t="s">
        <v>1928</v>
      </c>
      <c r="C3264" t="s">
        <v>4543</v>
      </c>
      <c r="D3264" t="s">
        <v>8799</v>
      </c>
      <c r="E3264" t="s">
        <v>13794</v>
      </c>
      <c r="F3264" t="s">
        <v>15537</v>
      </c>
    </row>
    <row r="3265" spans="1:6" x14ac:dyDescent="0.25">
      <c r="A3265" t="s">
        <v>298</v>
      </c>
      <c r="B3265" t="s">
        <v>1929</v>
      </c>
      <c r="C3265" t="s">
        <v>4544</v>
      </c>
      <c r="D3265" t="s">
        <v>8800</v>
      </c>
      <c r="E3265" t="s">
        <v>13795</v>
      </c>
      <c r="F3265" t="s">
        <v>15532</v>
      </c>
    </row>
    <row r="3266" spans="1:6" x14ac:dyDescent="0.25">
      <c r="A3266" t="s">
        <v>143</v>
      </c>
      <c r="B3266" t="s">
        <v>1927</v>
      </c>
      <c r="C3266" t="s">
        <v>4545</v>
      </c>
      <c r="D3266" t="s">
        <v>8801</v>
      </c>
      <c r="E3266" t="s">
        <v>13796</v>
      </c>
      <c r="F3266" t="s">
        <v>15536</v>
      </c>
    </row>
    <row r="3267" spans="1:6" x14ac:dyDescent="0.25">
      <c r="A3267" t="s">
        <v>246</v>
      </c>
      <c r="B3267" t="s">
        <v>1924</v>
      </c>
      <c r="C3267" t="s">
        <v>4546</v>
      </c>
      <c r="D3267" t="s">
        <v>8802</v>
      </c>
      <c r="E3267" t="s">
        <v>13797</v>
      </c>
      <c r="F3267" t="s">
        <v>15533</v>
      </c>
    </row>
    <row r="3268" spans="1:6" x14ac:dyDescent="0.25">
      <c r="A3268" t="s">
        <v>296</v>
      </c>
      <c r="B3268" t="s">
        <v>1926</v>
      </c>
      <c r="C3268" t="s">
        <v>4547</v>
      </c>
      <c r="D3268" t="s">
        <v>8803</v>
      </c>
      <c r="E3268" t="s">
        <v>13798</v>
      </c>
      <c r="F3268" t="s">
        <v>15535</v>
      </c>
    </row>
    <row r="3269" spans="1:6" x14ac:dyDescent="0.25">
      <c r="A3269" t="s">
        <v>329</v>
      </c>
      <c r="B3269" t="s">
        <v>1929</v>
      </c>
      <c r="C3269" t="s">
        <v>4548</v>
      </c>
      <c r="D3269" t="s">
        <v>8804</v>
      </c>
      <c r="E3269" t="s">
        <v>13799</v>
      </c>
      <c r="F3269" t="s">
        <v>15532</v>
      </c>
    </row>
    <row r="3270" spans="1:6" x14ac:dyDescent="0.25">
      <c r="A3270" t="s">
        <v>911</v>
      </c>
      <c r="B3270" t="s">
        <v>1924</v>
      </c>
      <c r="C3270" t="s">
        <v>4549</v>
      </c>
      <c r="D3270" t="s">
        <v>8805</v>
      </c>
      <c r="E3270" t="s">
        <v>13800</v>
      </c>
      <c r="F3270" t="s">
        <v>15533</v>
      </c>
    </row>
    <row r="3271" spans="1:6" x14ac:dyDescent="0.25">
      <c r="A3271" t="s">
        <v>534</v>
      </c>
      <c r="B3271" t="s">
        <v>1929</v>
      </c>
      <c r="C3271" t="s">
        <v>4550</v>
      </c>
      <c r="D3271" t="s">
        <v>8806</v>
      </c>
      <c r="E3271" t="s">
        <v>13801</v>
      </c>
      <c r="F3271" t="s">
        <v>15532</v>
      </c>
    </row>
    <row r="3272" spans="1:6" x14ac:dyDescent="0.25">
      <c r="A3272" t="s">
        <v>161</v>
      </c>
      <c r="B3272" t="s">
        <v>1927</v>
      </c>
      <c r="C3272" t="s">
        <v>4551</v>
      </c>
      <c r="D3272" t="s">
        <v>8807</v>
      </c>
      <c r="E3272" t="s">
        <v>13802</v>
      </c>
      <c r="F3272" t="s">
        <v>15536</v>
      </c>
    </row>
    <row r="3273" spans="1:6" x14ac:dyDescent="0.25">
      <c r="A3273" t="s">
        <v>653</v>
      </c>
      <c r="B3273" t="s">
        <v>1924</v>
      </c>
      <c r="C3273" t="s">
        <v>4552</v>
      </c>
      <c r="D3273" t="s">
        <v>8808</v>
      </c>
      <c r="E3273" t="s">
        <v>13803</v>
      </c>
      <c r="F3273" t="s">
        <v>15533</v>
      </c>
    </row>
    <row r="3274" spans="1:6" x14ac:dyDescent="0.25">
      <c r="A3274" t="s">
        <v>128</v>
      </c>
      <c r="B3274" t="s">
        <v>1926</v>
      </c>
      <c r="C3274" t="s">
        <v>4553</v>
      </c>
      <c r="D3274" t="s">
        <v>8809</v>
      </c>
      <c r="E3274" t="s">
        <v>13804</v>
      </c>
      <c r="F3274" t="s">
        <v>15535</v>
      </c>
    </row>
    <row r="3275" spans="1:6" x14ac:dyDescent="0.25">
      <c r="A3275" t="s">
        <v>53</v>
      </c>
      <c r="B3275" t="s">
        <v>1923</v>
      </c>
      <c r="C3275" t="s">
        <v>4554</v>
      </c>
      <c r="D3275" t="s">
        <v>8810</v>
      </c>
      <c r="E3275" t="s">
        <v>13805</v>
      </c>
      <c r="F3275" t="s">
        <v>15532</v>
      </c>
    </row>
    <row r="3276" spans="1:6" x14ac:dyDescent="0.25">
      <c r="A3276" t="s">
        <v>1679</v>
      </c>
      <c r="B3276" t="s">
        <v>1928</v>
      </c>
      <c r="C3276" t="s">
        <v>3782</v>
      </c>
      <c r="D3276" t="s">
        <v>8811</v>
      </c>
      <c r="E3276" t="s">
        <v>13806</v>
      </c>
      <c r="F3276" t="s">
        <v>15537</v>
      </c>
    </row>
    <row r="3277" spans="1:6" x14ac:dyDescent="0.25">
      <c r="A3277" t="s">
        <v>935</v>
      </c>
      <c r="B3277" t="s">
        <v>1923</v>
      </c>
      <c r="C3277" t="s">
        <v>2976</v>
      </c>
      <c r="D3277" t="s">
        <v>8812</v>
      </c>
      <c r="E3277" t="s">
        <v>13807</v>
      </c>
      <c r="F3277" t="s">
        <v>15532</v>
      </c>
    </row>
    <row r="3278" spans="1:6" x14ac:dyDescent="0.25">
      <c r="A3278" t="s">
        <v>676</v>
      </c>
      <c r="B3278" t="s">
        <v>1930</v>
      </c>
      <c r="C3278" t="s">
        <v>4555</v>
      </c>
      <c r="D3278" t="s">
        <v>8813</v>
      </c>
      <c r="E3278" t="s">
        <v>13808</v>
      </c>
      <c r="F3278" t="s">
        <v>15538</v>
      </c>
    </row>
    <row r="3279" spans="1:6" x14ac:dyDescent="0.25">
      <c r="A3279" t="s">
        <v>1654</v>
      </c>
      <c r="B3279" t="s">
        <v>1924</v>
      </c>
      <c r="C3279" t="s">
        <v>4556</v>
      </c>
      <c r="D3279" t="s">
        <v>8814</v>
      </c>
      <c r="E3279" t="s">
        <v>13809</v>
      </c>
      <c r="F3279" t="s">
        <v>15533</v>
      </c>
    </row>
    <row r="3280" spans="1:6" x14ac:dyDescent="0.25">
      <c r="A3280" t="s">
        <v>994</v>
      </c>
      <c r="B3280" t="s">
        <v>1925</v>
      </c>
      <c r="C3280" t="s">
        <v>4557</v>
      </c>
      <c r="D3280" t="s">
        <v>8815</v>
      </c>
      <c r="E3280" t="s">
        <v>13810</v>
      </c>
      <c r="F3280" t="s">
        <v>15534</v>
      </c>
    </row>
    <row r="3281" spans="1:6" x14ac:dyDescent="0.25">
      <c r="A3281" t="s">
        <v>728</v>
      </c>
      <c r="B3281" t="s">
        <v>1928</v>
      </c>
      <c r="C3281" t="s">
        <v>4558</v>
      </c>
      <c r="D3281" t="s">
        <v>8816</v>
      </c>
      <c r="E3281" t="s">
        <v>13811</v>
      </c>
      <c r="F3281" t="s">
        <v>15537</v>
      </c>
    </row>
    <row r="3282" spans="1:6" x14ac:dyDescent="0.25">
      <c r="A3282" t="s">
        <v>813</v>
      </c>
      <c r="B3282" t="s">
        <v>1928</v>
      </c>
      <c r="C3282" t="s">
        <v>2255</v>
      </c>
      <c r="D3282" t="s">
        <v>8817</v>
      </c>
      <c r="E3282" t="s">
        <v>13812</v>
      </c>
      <c r="F3282" t="s">
        <v>15537</v>
      </c>
    </row>
    <row r="3283" spans="1:6" x14ac:dyDescent="0.25">
      <c r="A3283" t="s">
        <v>1448</v>
      </c>
      <c r="B3283" t="s">
        <v>1925</v>
      </c>
      <c r="C3283" t="s">
        <v>4171</v>
      </c>
      <c r="D3283" t="s">
        <v>8818</v>
      </c>
      <c r="E3283" t="s">
        <v>13813</v>
      </c>
      <c r="F3283" t="s">
        <v>15534</v>
      </c>
    </row>
    <row r="3284" spans="1:6" x14ac:dyDescent="0.25">
      <c r="A3284" t="s">
        <v>1680</v>
      </c>
      <c r="B3284" t="s">
        <v>1930</v>
      </c>
      <c r="C3284" t="s">
        <v>4559</v>
      </c>
      <c r="D3284" t="s">
        <v>8819</v>
      </c>
      <c r="E3284" t="s">
        <v>13814</v>
      </c>
      <c r="F3284" t="s">
        <v>15538</v>
      </c>
    </row>
    <row r="3285" spans="1:6" x14ac:dyDescent="0.25">
      <c r="A3285" t="s">
        <v>1681</v>
      </c>
      <c r="B3285" t="s">
        <v>1928</v>
      </c>
      <c r="C3285" t="s">
        <v>4295</v>
      </c>
      <c r="D3285" t="s">
        <v>8820</v>
      </c>
      <c r="E3285" t="s">
        <v>13815</v>
      </c>
      <c r="F3285" t="s">
        <v>15537</v>
      </c>
    </row>
    <row r="3286" spans="1:6" x14ac:dyDescent="0.25">
      <c r="A3286" t="s">
        <v>905</v>
      </c>
      <c r="B3286" t="s">
        <v>1924</v>
      </c>
      <c r="C3286" t="s">
        <v>2207</v>
      </c>
      <c r="D3286" t="s">
        <v>8821</v>
      </c>
      <c r="E3286" t="s">
        <v>13816</v>
      </c>
      <c r="F3286" t="s">
        <v>15533</v>
      </c>
    </row>
    <row r="3287" spans="1:6" x14ac:dyDescent="0.25">
      <c r="A3287" t="s">
        <v>786</v>
      </c>
      <c r="B3287" t="s">
        <v>1925</v>
      </c>
      <c r="C3287" t="s">
        <v>3422</v>
      </c>
      <c r="D3287" t="s">
        <v>8822</v>
      </c>
      <c r="E3287" t="s">
        <v>13817</v>
      </c>
      <c r="F3287" t="s">
        <v>15534</v>
      </c>
    </row>
    <row r="3288" spans="1:6" x14ac:dyDescent="0.25">
      <c r="A3288" t="s">
        <v>570</v>
      </c>
      <c r="B3288" t="s">
        <v>1925</v>
      </c>
      <c r="C3288" t="s">
        <v>3422</v>
      </c>
      <c r="D3288" t="s">
        <v>8823</v>
      </c>
      <c r="E3288" t="s">
        <v>13818</v>
      </c>
      <c r="F3288" t="s">
        <v>15534</v>
      </c>
    </row>
    <row r="3289" spans="1:6" x14ac:dyDescent="0.25">
      <c r="A3289" t="s">
        <v>1189</v>
      </c>
      <c r="B3289" t="s">
        <v>1930</v>
      </c>
      <c r="C3289" t="s">
        <v>4560</v>
      </c>
      <c r="D3289" t="s">
        <v>8824</v>
      </c>
      <c r="E3289" t="s">
        <v>13819</v>
      </c>
      <c r="F3289" t="s">
        <v>15538</v>
      </c>
    </row>
    <row r="3290" spans="1:6" x14ac:dyDescent="0.25">
      <c r="A3290" t="s">
        <v>1682</v>
      </c>
      <c r="B3290" t="s">
        <v>1929</v>
      </c>
      <c r="C3290" t="s">
        <v>4561</v>
      </c>
      <c r="D3290" t="s">
        <v>8825</v>
      </c>
      <c r="E3290" t="s">
        <v>13820</v>
      </c>
      <c r="F3290" t="s">
        <v>15532</v>
      </c>
    </row>
    <row r="3291" spans="1:6" x14ac:dyDescent="0.25">
      <c r="A3291" t="s">
        <v>357</v>
      </c>
      <c r="B3291" t="s">
        <v>1930</v>
      </c>
      <c r="C3291" t="s">
        <v>4562</v>
      </c>
      <c r="D3291" t="s">
        <v>8826</v>
      </c>
      <c r="E3291" t="s">
        <v>13821</v>
      </c>
      <c r="F3291" t="s">
        <v>15538</v>
      </c>
    </row>
    <row r="3292" spans="1:6" x14ac:dyDescent="0.25">
      <c r="A3292" t="s">
        <v>1313</v>
      </c>
      <c r="B3292" t="s">
        <v>1926</v>
      </c>
      <c r="C3292" t="s">
        <v>3832</v>
      </c>
      <c r="D3292" t="s">
        <v>8827</v>
      </c>
      <c r="E3292" t="s">
        <v>13822</v>
      </c>
      <c r="F3292" t="s">
        <v>15535</v>
      </c>
    </row>
    <row r="3293" spans="1:6" x14ac:dyDescent="0.25">
      <c r="A3293" t="s">
        <v>924</v>
      </c>
      <c r="B3293" t="s">
        <v>1927</v>
      </c>
      <c r="C3293" t="s">
        <v>3182</v>
      </c>
      <c r="D3293" t="s">
        <v>8828</v>
      </c>
      <c r="E3293" t="s">
        <v>13823</v>
      </c>
      <c r="F3293" t="s">
        <v>15536</v>
      </c>
    </row>
    <row r="3294" spans="1:6" x14ac:dyDescent="0.25">
      <c r="A3294" t="s">
        <v>537</v>
      </c>
      <c r="B3294" t="s">
        <v>1925</v>
      </c>
      <c r="C3294" t="s">
        <v>4563</v>
      </c>
      <c r="D3294" t="s">
        <v>8829</v>
      </c>
      <c r="E3294" t="s">
        <v>13824</v>
      </c>
      <c r="F3294" t="s">
        <v>15534</v>
      </c>
    </row>
    <row r="3295" spans="1:6" x14ac:dyDescent="0.25">
      <c r="A3295" t="s">
        <v>667</v>
      </c>
      <c r="B3295" t="s">
        <v>1930</v>
      </c>
      <c r="C3295" t="s">
        <v>4564</v>
      </c>
      <c r="D3295" t="s">
        <v>8830</v>
      </c>
      <c r="E3295" t="s">
        <v>13825</v>
      </c>
      <c r="F3295" t="s">
        <v>15538</v>
      </c>
    </row>
    <row r="3296" spans="1:6" x14ac:dyDescent="0.25">
      <c r="A3296" t="s">
        <v>1683</v>
      </c>
      <c r="B3296" t="s">
        <v>1925</v>
      </c>
      <c r="C3296" t="s">
        <v>4565</v>
      </c>
      <c r="D3296" t="s">
        <v>8831</v>
      </c>
      <c r="E3296" t="s">
        <v>13826</v>
      </c>
      <c r="F3296" t="s">
        <v>15534</v>
      </c>
    </row>
    <row r="3297" spans="1:6" x14ac:dyDescent="0.25">
      <c r="A3297" t="s">
        <v>1284</v>
      </c>
      <c r="B3297" t="s">
        <v>1926</v>
      </c>
      <c r="C3297" t="s">
        <v>4566</v>
      </c>
      <c r="D3297" t="s">
        <v>8832</v>
      </c>
      <c r="E3297" t="s">
        <v>13827</v>
      </c>
      <c r="F3297" t="s">
        <v>15535</v>
      </c>
    </row>
    <row r="3298" spans="1:6" x14ac:dyDescent="0.25">
      <c r="A3298" t="s">
        <v>640</v>
      </c>
      <c r="B3298" t="s">
        <v>1923</v>
      </c>
      <c r="C3298" t="s">
        <v>4567</v>
      </c>
      <c r="D3298" t="s">
        <v>8833</v>
      </c>
      <c r="E3298" t="s">
        <v>13828</v>
      </c>
      <c r="F3298" t="s">
        <v>15532</v>
      </c>
    </row>
    <row r="3299" spans="1:6" x14ac:dyDescent="0.25">
      <c r="A3299" t="s">
        <v>731</v>
      </c>
      <c r="B3299" t="s">
        <v>1928</v>
      </c>
      <c r="C3299" t="s">
        <v>4568</v>
      </c>
      <c r="D3299" t="s">
        <v>8834</v>
      </c>
      <c r="E3299" t="s">
        <v>13829</v>
      </c>
      <c r="F3299" t="s">
        <v>15537</v>
      </c>
    </row>
    <row r="3300" spans="1:6" x14ac:dyDescent="0.25">
      <c r="A3300" t="s">
        <v>1341</v>
      </c>
      <c r="B3300" t="s">
        <v>1923</v>
      </c>
      <c r="C3300" t="s">
        <v>4411</v>
      </c>
      <c r="D3300" t="s">
        <v>8835</v>
      </c>
      <c r="E3300" t="s">
        <v>13830</v>
      </c>
      <c r="F3300" t="s">
        <v>15532</v>
      </c>
    </row>
    <row r="3301" spans="1:6" x14ac:dyDescent="0.25">
      <c r="A3301" t="s">
        <v>829</v>
      </c>
      <c r="B3301" t="s">
        <v>1930</v>
      </c>
      <c r="C3301" t="s">
        <v>2501</v>
      </c>
      <c r="D3301" t="s">
        <v>8836</v>
      </c>
      <c r="E3301" t="s">
        <v>13831</v>
      </c>
      <c r="F3301" t="s">
        <v>15538</v>
      </c>
    </row>
    <row r="3302" spans="1:6" x14ac:dyDescent="0.25">
      <c r="A3302" t="s">
        <v>1667</v>
      </c>
      <c r="B3302" t="s">
        <v>1928</v>
      </c>
      <c r="C3302" t="s">
        <v>4569</v>
      </c>
      <c r="D3302" t="s">
        <v>8837</v>
      </c>
      <c r="E3302" t="s">
        <v>13832</v>
      </c>
      <c r="F3302" t="s">
        <v>15537</v>
      </c>
    </row>
    <row r="3303" spans="1:6" x14ac:dyDescent="0.25">
      <c r="A3303" t="s">
        <v>250</v>
      </c>
      <c r="B3303" t="s">
        <v>1927</v>
      </c>
      <c r="C3303" t="s">
        <v>2267</v>
      </c>
      <c r="D3303" t="s">
        <v>8838</v>
      </c>
      <c r="E3303" t="s">
        <v>13833</v>
      </c>
      <c r="F3303" t="s">
        <v>15536</v>
      </c>
    </row>
    <row r="3304" spans="1:6" x14ac:dyDescent="0.25">
      <c r="A3304" t="s">
        <v>1353</v>
      </c>
      <c r="B3304" t="s">
        <v>1930</v>
      </c>
      <c r="C3304" t="s">
        <v>4570</v>
      </c>
      <c r="D3304" t="s">
        <v>8839</v>
      </c>
      <c r="E3304" t="s">
        <v>13834</v>
      </c>
      <c r="F3304" t="s">
        <v>15538</v>
      </c>
    </row>
    <row r="3305" spans="1:6" x14ac:dyDescent="0.25">
      <c r="A3305" t="s">
        <v>1343</v>
      </c>
      <c r="B3305" t="s">
        <v>1925</v>
      </c>
      <c r="C3305" t="s">
        <v>4571</v>
      </c>
      <c r="D3305" t="s">
        <v>8840</v>
      </c>
      <c r="E3305" t="s">
        <v>13835</v>
      </c>
      <c r="F3305" t="s">
        <v>15534</v>
      </c>
    </row>
    <row r="3306" spans="1:6" x14ac:dyDescent="0.25">
      <c r="A3306" t="s">
        <v>1108</v>
      </c>
      <c r="B3306" t="s">
        <v>1929</v>
      </c>
      <c r="C3306" t="s">
        <v>2226</v>
      </c>
      <c r="D3306" t="s">
        <v>8841</v>
      </c>
      <c r="E3306" t="s">
        <v>13836</v>
      </c>
      <c r="F3306" t="s">
        <v>15532</v>
      </c>
    </row>
    <row r="3307" spans="1:6" x14ac:dyDescent="0.25">
      <c r="A3307" t="s">
        <v>678</v>
      </c>
      <c r="B3307" t="s">
        <v>1925</v>
      </c>
      <c r="C3307" t="s">
        <v>4572</v>
      </c>
      <c r="D3307" t="s">
        <v>8842</v>
      </c>
      <c r="E3307" t="s">
        <v>13837</v>
      </c>
      <c r="F3307" t="s">
        <v>15534</v>
      </c>
    </row>
    <row r="3308" spans="1:6" x14ac:dyDescent="0.25">
      <c r="A3308" t="s">
        <v>1684</v>
      </c>
      <c r="B3308" t="s">
        <v>1923</v>
      </c>
      <c r="C3308" t="s">
        <v>3475</v>
      </c>
      <c r="D3308" t="s">
        <v>8843</v>
      </c>
      <c r="E3308" t="s">
        <v>13838</v>
      </c>
      <c r="F3308" t="s">
        <v>15532</v>
      </c>
    </row>
    <row r="3309" spans="1:6" x14ac:dyDescent="0.25">
      <c r="A3309" t="s">
        <v>1629</v>
      </c>
      <c r="B3309" t="s">
        <v>1923</v>
      </c>
      <c r="C3309" t="s">
        <v>4127</v>
      </c>
      <c r="D3309" t="s">
        <v>8844</v>
      </c>
      <c r="E3309" t="s">
        <v>13839</v>
      </c>
      <c r="F3309" t="s">
        <v>15532</v>
      </c>
    </row>
    <row r="3310" spans="1:6" x14ac:dyDescent="0.25">
      <c r="A3310" t="s">
        <v>1685</v>
      </c>
      <c r="B3310" t="s">
        <v>1930</v>
      </c>
      <c r="C3310" t="s">
        <v>2383</v>
      </c>
      <c r="D3310" t="s">
        <v>8845</v>
      </c>
      <c r="E3310" t="s">
        <v>13840</v>
      </c>
      <c r="F3310" t="s">
        <v>15538</v>
      </c>
    </row>
    <row r="3311" spans="1:6" x14ac:dyDescent="0.25">
      <c r="A3311" t="s">
        <v>889</v>
      </c>
      <c r="B3311" t="s">
        <v>1923</v>
      </c>
      <c r="C3311" t="s">
        <v>4554</v>
      </c>
      <c r="D3311" t="s">
        <v>8846</v>
      </c>
      <c r="E3311" t="s">
        <v>13841</v>
      </c>
      <c r="F3311" t="s">
        <v>15532</v>
      </c>
    </row>
    <row r="3312" spans="1:6" x14ac:dyDescent="0.25">
      <c r="A3312" t="s">
        <v>780</v>
      </c>
      <c r="B3312" t="s">
        <v>1929</v>
      </c>
      <c r="C3312" t="s">
        <v>4573</v>
      </c>
      <c r="D3312" t="s">
        <v>8847</v>
      </c>
      <c r="E3312" t="s">
        <v>13842</v>
      </c>
      <c r="F3312" t="s">
        <v>15532</v>
      </c>
    </row>
    <row r="3313" spans="1:6" x14ac:dyDescent="0.25">
      <c r="A3313" t="s">
        <v>417</v>
      </c>
      <c r="B3313" t="s">
        <v>1926</v>
      </c>
      <c r="C3313" t="s">
        <v>4574</v>
      </c>
      <c r="D3313" t="s">
        <v>8848</v>
      </c>
      <c r="E3313" t="s">
        <v>13843</v>
      </c>
      <c r="F3313" t="s">
        <v>15535</v>
      </c>
    </row>
    <row r="3314" spans="1:6" x14ac:dyDescent="0.25">
      <c r="A3314" t="s">
        <v>1686</v>
      </c>
      <c r="B3314" t="s">
        <v>1926</v>
      </c>
      <c r="C3314" t="s">
        <v>4575</v>
      </c>
      <c r="D3314" t="s">
        <v>8849</v>
      </c>
      <c r="E3314" t="s">
        <v>13844</v>
      </c>
      <c r="F3314" t="s">
        <v>15535</v>
      </c>
    </row>
    <row r="3315" spans="1:6" x14ac:dyDescent="0.25">
      <c r="A3315" t="s">
        <v>1687</v>
      </c>
      <c r="B3315" t="s">
        <v>1926</v>
      </c>
      <c r="C3315" t="s">
        <v>3866</v>
      </c>
      <c r="D3315" t="s">
        <v>8850</v>
      </c>
      <c r="E3315" t="s">
        <v>13845</v>
      </c>
      <c r="F3315" t="s">
        <v>15535</v>
      </c>
    </row>
    <row r="3316" spans="1:6" x14ac:dyDescent="0.25">
      <c r="A3316" t="s">
        <v>440</v>
      </c>
      <c r="B3316" t="s">
        <v>1929</v>
      </c>
      <c r="C3316" t="s">
        <v>4128</v>
      </c>
      <c r="D3316" t="s">
        <v>8851</v>
      </c>
      <c r="E3316" t="s">
        <v>13846</v>
      </c>
      <c r="F3316" t="s">
        <v>15532</v>
      </c>
    </row>
    <row r="3317" spans="1:6" x14ac:dyDescent="0.25">
      <c r="A3317" t="s">
        <v>1241</v>
      </c>
      <c r="B3317" t="s">
        <v>1924</v>
      </c>
      <c r="C3317" t="s">
        <v>1963</v>
      </c>
      <c r="D3317" t="s">
        <v>8852</v>
      </c>
      <c r="E3317" t="s">
        <v>13847</v>
      </c>
      <c r="F3317" t="s">
        <v>15533</v>
      </c>
    </row>
    <row r="3318" spans="1:6" x14ac:dyDescent="0.25">
      <c r="A3318" t="s">
        <v>136</v>
      </c>
      <c r="B3318" t="s">
        <v>1927</v>
      </c>
      <c r="C3318" t="s">
        <v>4576</v>
      </c>
      <c r="D3318" t="s">
        <v>8853</v>
      </c>
      <c r="E3318" t="s">
        <v>13848</v>
      </c>
      <c r="F3318" t="s">
        <v>15536</v>
      </c>
    </row>
    <row r="3319" spans="1:6" x14ac:dyDescent="0.25">
      <c r="A3319" t="s">
        <v>984</v>
      </c>
      <c r="B3319" t="s">
        <v>1930</v>
      </c>
      <c r="C3319" t="s">
        <v>3434</v>
      </c>
      <c r="D3319" t="s">
        <v>8854</v>
      </c>
      <c r="E3319" t="s">
        <v>13849</v>
      </c>
      <c r="F3319" t="s">
        <v>15538</v>
      </c>
    </row>
    <row r="3320" spans="1:6" x14ac:dyDescent="0.25">
      <c r="A3320" t="s">
        <v>1688</v>
      </c>
      <c r="B3320" t="s">
        <v>1927</v>
      </c>
      <c r="C3320" t="s">
        <v>3871</v>
      </c>
      <c r="D3320" t="s">
        <v>8855</v>
      </c>
      <c r="E3320" t="s">
        <v>13850</v>
      </c>
      <c r="F3320" t="s">
        <v>15536</v>
      </c>
    </row>
    <row r="3321" spans="1:6" x14ac:dyDescent="0.25">
      <c r="A3321" t="s">
        <v>259</v>
      </c>
      <c r="B3321" t="s">
        <v>1927</v>
      </c>
      <c r="C3321" t="s">
        <v>4577</v>
      </c>
      <c r="D3321" t="s">
        <v>8856</v>
      </c>
      <c r="E3321" t="s">
        <v>13851</v>
      </c>
      <c r="F3321" t="s">
        <v>15536</v>
      </c>
    </row>
    <row r="3322" spans="1:6" x14ac:dyDescent="0.25">
      <c r="A3322" t="s">
        <v>1095</v>
      </c>
      <c r="B3322" t="s">
        <v>1927</v>
      </c>
      <c r="C3322" t="s">
        <v>4578</v>
      </c>
      <c r="D3322" t="s">
        <v>8857</v>
      </c>
      <c r="E3322" t="s">
        <v>13852</v>
      </c>
      <c r="F3322" t="s">
        <v>15536</v>
      </c>
    </row>
    <row r="3323" spans="1:6" x14ac:dyDescent="0.25">
      <c r="A3323" t="s">
        <v>1089</v>
      </c>
      <c r="B3323" t="s">
        <v>1928</v>
      </c>
      <c r="C3323" t="s">
        <v>4579</v>
      </c>
      <c r="D3323" t="s">
        <v>8858</v>
      </c>
      <c r="E3323" t="s">
        <v>13853</v>
      </c>
      <c r="F3323" t="s">
        <v>15537</v>
      </c>
    </row>
    <row r="3324" spans="1:6" x14ac:dyDescent="0.25">
      <c r="A3324" t="s">
        <v>1326</v>
      </c>
      <c r="B3324" t="s">
        <v>1927</v>
      </c>
      <c r="C3324" t="s">
        <v>4252</v>
      </c>
      <c r="D3324" t="s">
        <v>8859</v>
      </c>
      <c r="E3324" t="s">
        <v>13854</v>
      </c>
      <c r="F3324" t="s">
        <v>15536</v>
      </c>
    </row>
    <row r="3325" spans="1:6" x14ac:dyDescent="0.25">
      <c r="A3325" t="s">
        <v>686</v>
      </c>
      <c r="B3325" t="s">
        <v>1928</v>
      </c>
      <c r="C3325" t="s">
        <v>3574</v>
      </c>
      <c r="D3325" t="s">
        <v>8860</v>
      </c>
      <c r="E3325" t="s">
        <v>13855</v>
      </c>
      <c r="F3325" t="s">
        <v>15537</v>
      </c>
    </row>
    <row r="3326" spans="1:6" x14ac:dyDescent="0.25">
      <c r="A3326" t="s">
        <v>231</v>
      </c>
      <c r="B3326" t="s">
        <v>1929</v>
      </c>
      <c r="C3326" t="s">
        <v>4580</v>
      </c>
      <c r="D3326" t="s">
        <v>8861</v>
      </c>
      <c r="E3326" t="s">
        <v>13856</v>
      </c>
      <c r="F3326" t="s">
        <v>15532</v>
      </c>
    </row>
    <row r="3327" spans="1:6" x14ac:dyDescent="0.25">
      <c r="A3327" t="s">
        <v>1689</v>
      </c>
      <c r="B3327" t="s">
        <v>1928</v>
      </c>
      <c r="C3327" t="s">
        <v>2291</v>
      </c>
      <c r="D3327" t="s">
        <v>8862</v>
      </c>
      <c r="E3327" t="s">
        <v>13857</v>
      </c>
      <c r="F3327" t="s">
        <v>15537</v>
      </c>
    </row>
    <row r="3328" spans="1:6" x14ac:dyDescent="0.25">
      <c r="A3328" t="s">
        <v>730</v>
      </c>
      <c r="B3328" t="s">
        <v>1927</v>
      </c>
      <c r="C3328" t="s">
        <v>4581</v>
      </c>
      <c r="D3328" t="s">
        <v>8863</v>
      </c>
      <c r="E3328" t="s">
        <v>13858</v>
      </c>
      <c r="F3328" t="s">
        <v>15536</v>
      </c>
    </row>
    <row r="3329" spans="1:6" x14ac:dyDescent="0.25">
      <c r="A3329" t="s">
        <v>441</v>
      </c>
      <c r="B3329" t="s">
        <v>1926</v>
      </c>
      <c r="C3329" t="s">
        <v>4582</v>
      </c>
      <c r="D3329" t="s">
        <v>8864</v>
      </c>
      <c r="E3329" t="s">
        <v>13859</v>
      </c>
      <c r="F3329" t="s">
        <v>15535</v>
      </c>
    </row>
    <row r="3330" spans="1:6" x14ac:dyDescent="0.25">
      <c r="A3330" t="s">
        <v>687</v>
      </c>
      <c r="B3330" t="s">
        <v>1924</v>
      </c>
      <c r="C3330" t="s">
        <v>4451</v>
      </c>
      <c r="D3330" t="s">
        <v>8865</v>
      </c>
      <c r="E3330" t="s">
        <v>13860</v>
      </c>
      <c r="F3330" t="s">
        <v>15533</v>
      </c>
    </row>
    <row r="3331" spans="1:6" x14ac:dyDescent="0.25">
      <c r="A3331" t="s">
        <v>378</v>
      </c>
      <c r="B3331" t="s">
        <v>1925</v>
      </c>
      <c r="C3331" t="s">
        <v>4583</v>
      </c>
      <c r="D3331" t="s">
        <v>8866</v>
      </c>
      <c r="E3331" t="s">
        <v>13861</v>
      </c>
      <c r="F3331" t="s">
        <v>15534</v>
      </c>
    </row>
    <row r="3332" spans="1:6" x14ac:dyDescent="0.25">
      <c r="A3332" t="s">
        <v>1314</v>
      </c>
      <c r="B3332" t="s">
        <v>1926</v>
      </c>
      <c r="C3332" t="s">
        <v>4584</v>
      </c>
      <c r="D3332" t="s">
        <v>8867</v>
      </c>
      <c r="E3332" t="s">
        <v>13862</v>
      </c>
      <c r="F3332" t="s">
        <v>15535</v>
      </c>
    </row>
    <row r="3333" spans="1:6" x14ac:dyDescent="0.25">
      <c r="A3333" t="s">
        <v>1180</v>
      </c>
      <c r="B3333" t="s">
        <v>1923</v>
      </c>
      <c r="C3333" t="s">
        <v>4585</v>
      </c>
      <c r="D3333" t="s">
        <v>8868</v>
      </c>
      <c r="E3333" t="s">
        <v>13863</v>
      </c>
      <c r="F3333" t="s">
        <v>15532</v>
      </c>
    </row>
    <row r="3334" spans="1:6" x14ac:dyDescent="0.25">
      <c r="A3334" t="s">
        <v>463</v>
      </c>
      <c r="B3334" t="s">
        <v>1928</v>
      </c>
      <c r="C3334" t="s">
        <v>4586</v>
      </c>
      <c r="D3334" t="s">
        <v>6171</v>
      </c>
      <c r="E3334" t="s">
        <v>13864</v>
      </c>
      <c r="F3334" t="s">
        <v>15537</v>
      </c>
    </row>
    <row r="3335" spans="1:6" x14ac:dyDescent="0.25">
      <c r="A3335" t="s">
        <v>1667</v>
      </c>
      <c r="B3335" t="s">
        <v>1930</v>
      </c>
      <c r="C3335" t="s">
        <v>4587</v>
      </c>
      <c r="D3335" t="s">
        <v>8869</v>
      </c>
      <c r="E3335" t="s">
        <v>13865</v>
      </c>
      <c r="F3335" t="s">
        <v>15538</v>
      </c>
    </row>
    <row r="3336" spans="1:6" x14ac:dyDescent="0.25">
      <c r="A3336" t="s">
        <v>96</v>
      </c>
      <c r="B3336" t="s">
        <v>1926</v>
      </c>
      <c r="C3336" t="s">
        <v>3957</v>
      </c>
      <c r="D3336" t="s">
        <v>8870</v>
      </c>
      <c r="E3336" t="s">
        <v>13866</v>
      </c>
      <c r="F3336" t="s">
        <v>15535</v>
      </c>
    </row>
    <row r="3337" spans="1:6" x14ac:dyDescent="0.25">
      <c r="A3337" t="s">
        <v>997</v>
      </c>
      <c r="B3337" t="s">
        <v>1930</v>
      </c>
      <c r="C3337" t="s">
        <v>4588</v>
      </c>
      <c r="D3337" t="s">
        <v>8871</v>
      </c>
      <c r="E3337" t="s">
        <v>13867</v>
      </c>
      <c r="F3337" t="s">
        <v>15538</v>
      </c>
    </row>
    <row r="3338" spans="1:6" x14ac:dyDescent="0.25">
      <c r="A3338" t="s">
        <v>1630</v>
      </c>
      <c r="B3338" t="s">
        <v>1923</v>
      </c>
      <c r="C3338" t="s">
        <v>4589</v>
      </c>
      <c r="D3338" t="s">
        <v>8872</v>
      </c>
      <c r="E3338" t="s">
        <v>13868</v>
      </c>
      <c r="F3338" t="s">
        <v>15532</v>
      </c>
    </row>
    <row r="3339" spans="1:6" x14ac:dyDescent="0.25">
      <c r="A3339" t="s">
        <v>1690</v>
      </c>
      <c r="B3339" t="s">
        <v>1927</v>
      </c>
      <c r="C3339" t="s">
        <v>4590</v>
      </c>
      <c r="D3339" t="s">
        <v>8873</v>
      </c>
      <c r="E3339" t="s">
        <v>13869</v>
      </c>
      <c r="F3339" t="s">
        <v>15536</v>
      </c>
    </row>
    <row r="3340" spans="1:6" x14ac:dyDescent="0.25">
      <c r="A3340" t="s">
        <v>1691</v>
      </c>
      <c r="B3340" t="s">
        <v>1927</v>
      </c>
      <c r="C3340" t="s">
        <v>2503</v>
      </c>
      <c r="D3340" t="s">
        <v>8874</v>
      </c>
      <c r="E3340" t="s">
        <v>13870</v>
      </c>
      <c r="F3340" t="s">
        <v>15536</v>
      </c>
    </row>
    <row r="3341" spans="1:6" x14ac:dyDescent="0.25">
      <c r="A3341" t="s">
        <v>88</v>
      </c>
      <c r="B3341" t="s">
        <v>1926</v>
      </c>
      <c r="C3341" t="s">
        <v>2654</v>
      </c>
      <c r="D3341" t="s">
        <v>8875</v>
      </c>
      <c r="E3341" t="s">
        <v>13871</v>
      </c>
      <c r="F3341" t="s">
        <v>15535</v>
      </c>
    </row>
    <row r="3342" spans="1:6" x14ac:dyDescent="0.25">
      <c r="A3342" t="s">
        <v>1674</v>
      </c>
      <c r="B3342" t="s">
        <v>1928</v>
      </c>
      <c r="C3342" t="s">
        <v>4591</v>
      </c>
      <c r="D3342" t="s">
        <v>8876</v>
      </c>
      <c r="E3342" t="s">
        <v>13872</v>
      </c>
      <c r="F3342" t="s">
        <v>15537</v>
      </c>
    </row>
    <row r="3343" spans="1:6" x14ac:dyDescent="0.25">
      <c r="A3343" t="s">
        <v>408</v>
      </c>
      <c r="B3343" t="s">
        <v>1930</v>
      </c>
      <c r="C3343" t="s">
        <v>4592</v>
      </c>
      <c r="D3343" t="s">
        <v>8877</v>
      </c>
      <c r="E3343" t="s">
        <v>13873</v>
      </c>
      <c r="F3343" t="s">
        <v>15538</v>
      </c>
    </row>
    <row r="3344" spans="1:6" x14ac:dyDescent="0.25">
      <c r="A3344" t="s">
        <v>712</v>
      </c>
      <c r="B3344" t="s">
        <v>1926</v>
      </c>
      <c r="C3344" t="s">
        <v>3902</v>
      </c>
      <c r="D3344" t="s">
        <v>8878</v>
      </c>
      <c r="E3344" t="s">
        <v>13874</v>
      </c>
      <c r="F3344" t="s">
        <v>15535</v>
      </c>
    </row>
    <row r="3345" spans="1:6" x14ac:dyDescent="0.25">
      <c r="A3345" t="s">
        <v>1008</v>
      </c>
      <c r="B3345" t="s">
        <v>1923</v>
      </c>
      <c r="C3345" t="s">
        <v>4593</v>
      </c>
      <c r="D3345" t="s">
        <v>8879</v>
      </c>
      <c r="E3345" t="s">
        <v>13875</v>
      </c>
      <c r="F3345" t="s">
        <v>15532</v>
      </c>
    </row>
    <row r="3346" spans="1:6" x14ac:dyDescent="0.25">
      <c r="A3346" t="s">
        <v>1692</v>
      </c>
      <c r="B3346" t="s">
        <v>1927</v>
      </c>
      <c r="C3346" t="s">
        <v>4110</v>
      </c>
      <c r="D3346" t="s">
        <v>8880</v>
      </c>
      <c r="E3346" t="s">
        <v>13876</v>
      </c>
      <c r="F3346" t="s">
        <v>15536</v>
      </c>
    </row>
    <row r="3347" spans="1:6" x14ac:dyDescent="0.25">
      <c r="A3347" t="s">
        <v>889</v>
      </c>
      <c r="B3347" t="s">
        <v>1923</v>
      </c>
      <c r="C3347" t="s">
        <v>3467</v>
      </c>
      <c r="D3347" t="s">
        <v>8881</v>
      </c>
      <c r="E3347" t="s">
        <v>13877</v>
      </c>
      <c r="F3347" t="s">
        <v>15532</v>
      </c>
    </row>
    <row r="3348" spans="1:6" x14ac:dyDescent="0.25">
      <c r="A3348" t="s">
        <v>922</v>
      </c>
      <c r="B3348" t="s">
        <v>1926</v>
      </c>
      <c r="C3348" t="s">
        <v>3160</v>
      </c>
      <c r="D3348" t="s">
        <v>8882</v>
      </c>
      <c r="E3348" t="s">
        <v>13878</v>
      </c>
      <c r="F3348" t="s">
        <v>15535</v>
      </c>
    </row>
    <row r="3349" spans="1:6" x14ac:dyDescent="0.25">
      <c r="A3349" t="s">
        <v>1611</v>
      </c>
      <c r="B3349" t="s">
        <v>1928</v>
      </c>
      <c r="C3349" t="s">
        <v>4027</v>
      </c>
      <c r="D3349" t="s">
        <v>8883</v>
      </c>
      <c r="E3349" t="s">
        <v>13879</v>
      </c>
      <c r="F3349" t="s">
        <v>15537</v>
      </c>
    </row>
    <row r="3350" spans="1:6" x14ac:dyDescent="0.25">
      <c r="A3350" t="s">
        <v>1693</v>
      </c>
      <c r="B3350" t="s">
        <v>1927</v>
      </c>
      <c r="C3350" t="s">
        <v>4594</v>
      </c>
      <c r="D3350" t="s">
        <v>8884</v>
      </c>
      <c r="E3350" t="s">
        <v>13880</v>
      </c>
      <c r="F3350" t="s">
        <v>15536</v>
      </c>
    </row>
    <row r="3351" spans="1:6" x14ac:dyDescent="0.25">
      <c r="A3351" t="s">
        <v>1209</v>
      </c>
      <c r="B3351" t="s">
        <v>1927</v>
      </c>
      <c r="C3351" t="s">
        <v>2963</v>
      </c>
      <c r="D3351" t="s">
        <v>8885</v>
      </c>
      <c r="E3351" t="s">
        <v>13881</v>
      </c>
      <c r="F3351" t="s">
        <v>15536</v>
      </c>
    </row>
    <row r="3352" spans="1:6" x14ac:dyDescent="0.25">
      <c r="A3352" t="s">
        <v>372</v>
      </c>
      <c r="B3352" t="s">
        <v>1927</v>
      </c>
      <c r="C3352" t="s">
        <v>3875</v>
      </c>
      <c r="D3352" t="s">
        <v>8886</v>
      </c>
      <c r="E3352" t="s">
        <v>13882</v>
      </c>
      <c r="F3352" t="s">
        <v>15536</v>
      </c>
    </row>
    <row r="3353" spans="1:6" x14ac:dyDescent="0.25">
      <c r="A3353" t="s">
        <v>1483</v>
      </c>
      <c r="B3353" t="s">
        <v>1927</v>
      </c>
      <c r="C3353" t="s">
        <v>2534</v>
      </c>
      <c r="D3353" t="s">
        <v>8887</v>
      </c>
      <c r="E3353" t="s">
        <v>13883</v>
      </c>
      <c r="F3353" t="s">
        <v>15536</v>
      </c>
    </row>
    <row r="3354" spans="1:6" x14ac:dyDescent="0.25">
      <c r="A3354" t="s">
        <v>217</v>
      </c>
      <c r="B3354" t="s">
        <v>1929</v>
      </c>
      <c r="C3354" t="s">
        <v>2185</v>
      </c>
      <c r="D3354" t="s">
        <v>8888</v>
      </c>
      <c r="E3354" t="s">
        <v>13884</v>
      </c>
      <c r="F3354" t="s">
        <v>15532</v>
      </c>
    </row>
    <row r="3355" spans="1:6" x14ac:dyDescent="0.25">
      <c r="A3355" t="s">
        <v>113</v>
      </c>
      <c r="B3355" t="s">
        <v>1928</v>
      </c>
      <c r="C3355" t="s">
        <v>4595</v>
      </c>
      <c r="D3355" t="s">
        <v>8889</v>
      </c>
      <c r="E3355" t="s">
        <v>13885</v>
      </c>
      <c r="F3355" t="s">
        <v>15537</v>
      </c>
    </row>
    <row r="3356" spans="1:6" x14ac:dyDescent="0.25">
      <c r="A3356" t="s">
        <v>1690</v>
      </c>
      <c r="B3356" t="s">
        <v>1926</v>
      </c>
      <c r="C3356" t="s">
        <v>4063</v>
      </c>
      <c r="D3356" t="s">
        <v>8890</v>
      </c>
      <c r="E3356" t="s">
        <v>13886</v>
      </c>
      <c r="F3356" t="s">
        <v>15535</v>
      </c>
    </row>
    <row r="3357" spans="1:6" x14ac:dyDescent="0.25">
      <c r="A3357" t="s">
        <v>986</v>
      </c>
      <c r="B3357" t="s">
        <v>1924</v>
      </c>
      <c r="C3357" t="s">
        <v>4596</v>
      </c>
      <c r="D3357" t="s">
        <v>8891</v>
      </c>
      <c r="E3357" t="s">
        <v>13887</v>
      </c>
      <c r="F3357" t="s">
        <v>15533</v>
      </c>
    </row>
    <row r="3358" spans="1:6" x14ac:dyDescent="0.25">
      <c r="A3358" t="s">
        <v>1694</v>
      </c>
      <c r="B3358" t="s">
        <v>1928</v>
      </c>
      <c r="C3358" t="s">
        <v>2257</v>
      </c>
      <c r="D3358" t="s">
        <v>8892</v>
      </c>
      <c r="E3358" t="s">
        <v>13888</v>
      </c>
      <c r="F3358" t="s">
        <v>15537</v>
      </c>
    </row>
    <row r="3359" spans="1:6" x14ac:dyDescent="0.25">
      <c r="A3359" t="s">
        <v>1198</v>
      </c>
      <c r="B3359" t="s">
        <v>1925</v>
      </c>
      <c r="C3359" t="s">
        <v>4597</v>
      </c>
      <c r="D3359" t="s">
        <v>8893</v>
      </c>
      <c r="E3359" t="s">
        <v>13889</v>
      </c>
      <c r="F3359" t="s">
        <v>15534</v>
      </c>
    </row>
    <row r="3360" spans="1:6" x14ac:dyDescent="0.25">
      <c r="A3360" t="s">
        <v>685</v>
      </c>
      <c r="B3360" t="s">
        <v>1929</v>
      </c>
      <c r="C3360" t="s">
        <v>4598</v>
      </c>
      <c r="D3360" t="s">
        <v>8894</v>
      </c>
      <c r="E3360" t="s">
        <v>13890</v>
      </c>
      <c r="F3360" t="s">
        <v>15532</v>
      </c>
    </row>
    <row r="3361" spans="1:6" x14ac:dyDescent="0.25">
      <c r="A3361" t="s">
        <v>1695</v>
      </c>
      <c r="B3361" t="s">
        <v>1925</v>
      </c>
      <c r="C3361" t="s">
        <v>3445</v>
      </c>
      <c r="D3361" t="s">
        <v>8895</v>
      </c>
      <c r="E3361" t="s">
        <v>13891</v>
      </c>
      <c r="F3361" t="s">
        <v>15534</v>
      </c>
    </row>
    <row r="3362" spans="1:6" x14ac:dyDescent="0.25">
      <c r="A3362" t="s">
        <v>40</v>
      </c>
      <c r="B3362" t="s">
        <v>1927</v>
      </c>
      <c r="C3362" t="s">
        <v>4599</v>
      </c>
      <c r="D3362" t="s">
        <v>8896</v>
      </c>
      <c r="E3362" t="s">
        <v>13892</v>
      </c>
      <c r="F3362" t="s">
        <v>15536</v>
      </c>
    </row>
    <row r="3363" spans="1:6" x14ac:dyDescent="0.25">
      <c r="A3363" t="s">
        <v>37</v>
      </c>
      <c r="B3363" t="s">
        <v>1928</v>
      </c>
      <c r="C3363" t="s">
        <v>4600</v>
      </c>
      <c r="D3363" t="s">
        <v>8897</v>
      </c>
      <c r="E3363" t="s">
        <v>13893</v>
      </c>
      <c r="F3363" t="s">
        <v>15537</v>
      </c>
    </row>
    <row r="3364" spans="1:6" x14ac:dyDescent="0.25">
      <c r="A3364" t="s">
        <v>572</v>
      </c>
      <c r="B3364" t="s">
        <v>1925</v>
      </c>
      <c r="C3364" t="s">
        <v>2492</v>
      </c>
      <c r="D3364" t="s">
        <v>8898</v>
      </c>
      <c r="E3364" t="s">
        <v>13894</v>
      </c>
      <c r="F3364" t="s">
        <v>15534</v>
      </c>
    </row>
    <row r="3365" spans="1:6" x14ac:dyDescent="0.25">
      <c r="A3365" t="s">
        <v>1696</v>
      </c>
      <c r="B3365" t="s">
        <v>1926</v>
      </c>
      <c r="C3365" t="s">
        <v>4475</v>
      </c>
      <c r="D3365" t="s">
        <v>8899</v>
      </c>
      <c r="E3365" t="s">
        <v>13895</v>
      </c>
      <c r="F3365" t="s">
        <v>15535</v>
      </c>
    </row>
    <row r="3366" spans="1:6" x14ac:dyDescent="0.25">
      <c r="A3366" t="s">
        <v>70</v>
      </c>
      <c r="B3366" t="s">
        <v>1929</v>
      </c>
      <c r="C3366" t="s">
        <v>2482</v>
      </c>
      <c r="D3366" t="s">
        <v>8900</v>
      </c>
      <c r="E3366" t="s">
        <v>13896</v>
      </c>
      <c r="F3366" t="s">
        <v>15532</v>
      </c>
    </row>
    <row r="3367" spans="1:6" x14ac:dyDescent="0.25">
      <c r="A3367" t="s">
        <v>1166</v>
      </c>
      <c r="B3367" t="s">
        <v>1927</v>
      </c>
      <c r="C3367" t="s">
        <v>3194</v>
      </c>
      <c r="D3367" t="s">
        <v>8901</v>
      </c>
      <c r="E3367" t="s">
        <v>13897</v>
      </c>
      <c r="F3367" t="s">
        <v>15536</v>
      </c>
    </row>
    <row r="3368" spans="1:6" x14ac:dyDescent="0.25">
      <c r="A3368" t="s">
        <v>885</v>
      </c>
      <c r="B3368" t="s">
        <v>1927</v>
      </c>
      <c r="C3368" t="s">
        <v>4594</v>
      </c>
      <c r="D3368" t="s">
        <v>8902</v>
      </c>
      <c r="E3368" t="s">
        <v>13898</v>
      </c>
      <c r="F3368" t="s">
        <v>15536</v>
      </c>
    </row>
    <row r="3369" spans="1:6" x14ac:dyDescent="0.25">
      <c r="A3369" t="s">
        <v>1697</v>
      </c>
      <c r="B3369" t="s">
        <v>1928</v>
      </c>
      <c r="C3369" t="s">
        <v>4601</v>
      </c>
      <c r="D3369" t="s">
        <v>8903</v>
      </c>
      <c r="E3369" t="s">
        <v>13899</v>
      </c>
      <c r="F3369" t="s">
        <v>15537</v>
      </c>
    </row>
    <row r="3370" spans="1:6" x14ac:dyDescent="0.25">
      <c r="A3370" t="s">
        <v>19</v>
      </c>
      <c r="B3370" t="s">
        <v>1926</v>
      </c>
      <c r="C3370" t="s">
        <v>4602</v>
      </c>
      <c r="D3370" t="s">
        <v>8904</v>
      </c>
      <c r="E3370" t="s">
        <v>13900</v>
      </c>
      <c r="F3370" t="s">
        <v>15535</v>
      </c>
    </row>
    <row r="3371" spans="1:6" x14ac:dyDescent="0.25">
      <c r="A3371" t="s">
        <v>216</v>
      </c>
      <c r="B3371" t="s">
        <v>1930</v>
      </c>
      <c r="C3371" t="s">
        <v>4603</v>
      </c>
      <c r="D3371" t="s">
        <v>8905</v>
      </c>
      <c r="E3371" t="s">
        <v>13901</v>
      </c>
      <c r="F3371" t="s">
        <v>15538</v>
      </c>
    </row>
    <row r="3372" spans="1:6" x14ac:dyDescent="0.25">
      <c r="A3372" t="s">
        <v>1698</v>
      </c>
      <c r="B3372" t="s">
        <v>1926</v>
      </c>
      <c r="C3372" t="s">
        <v>4604</v>
      </c>
      <c r="D3372" t="s">
        <v>8906</v>
      </c>
      <c r="E3372" t="s">
        <v>13902</v>
      </c>
      <c r="F3372" t="s">
        <v>15535</v>
      </c>
    </row>
    <row r="3373" spans="1:6" x14ac:dyDescent="0.25">
      <c r="A3373" t="s">
        <v>1060</v>
      </c>
      <c r="B3373" t="s">
        <v>1924</v>
      </c>
      <c r="C3373" t="s">
        <v>4605</v>
      </c>
      <c r="D3373" t="s">
        <v>8907</v>
      </c>
      <c r="E3373" t="s">
        <v>13903</v>
      </c>
      <c r="F3373" t="s">
        <v>15533</v>
      </c>
    </row>
    <row r="3374" spans="1:6" x14ac:dyDescent="0.25">
      <c r="A3374" t="s">
        <v>1555</v>
      </c>
      <c r="B3374" t="s">
        <v>1929</v>
      </c>
      <c r="C3374" t="s">
        <v>4606</v>
      </c>
      <c r="D3374" t="s">
        <v>8908</v>
      </c>
      <c r="E3374" t="s">
        <v>13904</v>
      </c>
      <c r="F3374" t="s">
        <v>15532</v>
      </c>
    </row>
    <row r="3375" spans="1:6" x14ac:dyDescent="0.25">
      <c r="A3375" t="s">
        <v>944</v>
      </c>
      <c r="B3375" t="s">
        <v>1928</v>
      </c>
      <c r="C3375" t="s">
        <v>3500</v>
      </c>
      <c r="D3375" t="s">
        <v>8909</v>
      </c>
      <c r="E3375" t="s">
        <v>13905</v>
      </c>
      <c r="F3375" t="s">
        <v>15537</v>
      </c>
    </row>
    <row r="3376" spans="1:6" x14ac:dyDescent="0.25">
      <c r="A3376" t="s">
        <v>1699</v>
      </c>
      <c r="B3376" t="s">
        <v>1925</v>
      </c>
      <c r="C3376" t="s">
        <v>4607</v>
      </c>
      <c r="D3376" t="s">
        <v>8910</v>
      </c>
      <c r="E3376" t="s">
        <v>13906</v>
      </c>
      <c r="F3376" t="s">
        <v>15534</v>
      </c>
    </row>
    <row r="3377" spans="1:6" x14ac:dyDescent="0.25">
      <c r="A3377" t="s">
        <v>257</v>
      </c>
      <c r="B3377" t="s">
        <v>1930</v>
      </c>
      <c r="C3377" t="s">
        <v>4608</v>
      </c>
      <c r="D3377" t="s">
        <v>8911</v>
      </c>
      <c r="E3377" t="s">
        <v>13907</v>
      </c>
      <c r="F3377" t="s">
        <v>15538</v>
      </c>
    </row>
    <row r="3378" spans="1:6" x14ac:dyDescent="0.25">
      <c r="A3378" t="s">
        <v>1606</v>
      </c>
      <c r="B3378" t="s">
        <v>1927</v>
      </c>
      <c r="C3378" t="s">
        <v>4609</v>
      </c>
      <c r="D3378" t="s">
        <v>8912</v>
      </c>
      <c r="E3378" t="s">
        <v>13908</v>
      </c>
      <c r="F3378" t="s">
        <v>15536</v>
      </c>
    </row>
    <row r="3379" spans="1:6" x14ac:dyDescent="0.25">
      <c r="A3379" t="s">
        <v>1700</v>
      </c>
      <c r="B3379" t="s">
        <v>1927</v>
      </c>
      <c r="C3379" t="s">
        <v>4610</v>
      </c>
      <c r="D3379" t="s">
        <v>8913</v>
      </c>
      <c r="E3379" t="s">
        <v>13909</v>
      </c>
      <c r="F3379" t="s">
        <v>15536</v>
      </c>
    </row>
    <row r="3380" spans="1:6" x14ac:dyDescent="0.25">
      <c r="A3380" t="s">
        <v>68</v>
      </c>
      <c r="B3380" t="s">
        <v>1926</v>
      </c>
      <c r="C3380" t="s">
        <v>4611</v>
      </c>
      <c r="D3380" t="s">
        <v>8914</v>
      </c>
      <c r="E3380" t="s">
        <v>13910</v>
      </c>
      <c r="F3380" t="s">
        <v>15535</v>
      </c>
    </row>
    <row r="3381" spans="1:6" x14ac:dyDescent="0.25">
      <c r="A3381" t="s">
        <v>1169</v>
      </c>
      <c r="B3381" t="s">
        <v>1930</v>
      </c>
      <c r="C3381" t="s">
        <v>3012</v>
      </c>
      <c r="D3381" t="s">
        <v>8915</v>
      </c>
      <c r="E3381" t="s">
        <v>13911</v>
      </c>
      <c r="F3381" t="s">
        <v>15538</v>
      </c>
    </row>
    <row r="3382" spans="1:6" x14ac:dyDescent="0.25">
      <c r="A3382" t="s">
        <v>1124</v>
      </c>
      <c r="B3382" t="s">
        <v>1926</v>
      </c>
      <c r="C3382" t="s">
        <v>4612</v>
      </c>
      <c r="D3382" t="s">
        <v>8916</v>
      </c>
      <c r="E3382" t="s">
        <v>13912</v>
      </c>
      <c r="F3382" t="s">
        <v>15535</v>
      </c>
    </row>
    <row r="3383" spans="1:6" x14ac:dyDescent="0.25">
      <c r="A3383" t="s">
        <v>1332</v>
      </c>
      <c r="B3383" t="s">
        <v>1924</v>
      </c>
      <c r="C3383" t="s">
        <v>4613</v>
      </c>
      <c r="D3383" t="s">
        <v>8917</v>
      </c>
      <c r="E3383" t="s">
        <v>13913</v>
      </c>
      <c r="F3383" t="s">
        <v>15533</v>
      </c>
    </row>
    <row r="3384" spans="1:6" x14ac:dyDescent="0.25">
      <c r="A3384" t="s">
        <v>320</v>
      </c>
      <c r="B3384" t="s">
        <v>1929</v>
      </c>
      <c r="C3384" t="s">
        <v>4614</v>
      </c>
      <c r="D3384" t="s">
        <v>8918</v>
      </c>
      <c r="E3384" t="s">
        <v>13914</v>
      </c>
      <c r="F3384" t="s">
        <v>15532</v>
      </c>
    </row>
    <row r="3385" spans="1:6" x14ac:dyDescent="0.25">
      <c r="A3385" t="s">
        <v>764</v>
      </c>
      <c r="B3385" t="s">
        <v>1930</v>
      </c>
      <c r="C3385" t="s">
        <v>4018</v>
      </c>
      <c r="D3385" t="s">
        <v>8919</v>
      </c>
      <c r="E3385" t="s">
        <v>13915</v>
      </c>
      <c r="F3385" t="s">
        <v>15538</v>
      </c>
    </row>
    <row r="3386" spans="1:6" x14ac:dyDescent="0.25">
      <c r="A3386" t="s">
        <v>130</v>
      </c>
      <c r="B3386" t="s">
        <v>1926</v>
      </c>
      <c r="C3386" t="s">
        <v>3250</v>
      </c>
      <c r="D3386" t="s">
        <v>8920</v>
      </c>
      <c r="E3386" t="s">
        <v>13916</v>
      </c>
      <c r="F3386" t="s">
        <v>15535</v>
      </c>
    </row>
    <row r="3387" spans="1:6" x14ac:dyDescent="0.25">
      <c r="A3387" t="s">
        <v>345</v>
      </c>
      <c r="B3387" t="s">
        <v>1930</v>
      </c>
      <c r="C3387" t="s">
        <v>3590</v>
      </c>
      <c r="D3387" t="s">
        <v>8921</v>
      </c>
      <c r="E3387" t="s">
        <v>13917</v>
      </c>
      <c r="F3387" t="s">
        <v>15538</v>
      </c>
    </row>
    <row r="3388" spans="1:6" x14ac:dyDescent="0.25">
      <c r="A3388" t="s">
        <v>125</v>
      </c>
      <c r="B3388" t="s">
        <v>1927</v>
      </c>
      <c r="C3388" t="s">
        <v>4615</v>
      </c>
      <c r="D3388" t="s">
        <v>8922</v>
      </c>
      <c r="E3388" t="s">
        <v>13918</v>
      </c>
      <c r="F3388" t="s">
        <v>15536</v>
      </c>
    </row>
    <row r="3389" spans="1:6" x14ac:dyDescent="0.25">
      <c r="A3389" t="s">
        <v>1701</v>
      </c>
      <c r="B3389" t="s">
        <v>1925</v>
      </c>
      <c r="C3389" t="s">
        <v>4616</v>
      </c>
      <c r="D3389" t="s">
        <v>8923</v>
      </c>
      <c r="E3389" t="s">
        <v>13919</v>
      </c>
      <c r="F3389" t="s">
        <v>15534</v>
      </c>
    </row>
    <row r="3390" spans="1:6" x14ac:dyDescent="0.25">
      <c r="A3390" t="s">
        <v>1220</v>
      </c>
      <c r="B3390" t="s">
        <v>1930</v>
      </c>
      <c r="C3390" t="s">
        <v>4617</v>
      </c>
      <c r="D3390" t="s">
        <v>8924</v>
      </c>
      <c r="E3390" t="s">
        <v>13920</v>
      </c>
      <c r="F3390" t="s">
        <v>15538</v>
      </c>
    </row>
    <row r="3391" spans="1:6" x14ac:dyDescent="0.25">
      <c r="A3391" t="s">
        <v>1557</v>
      </c>
      <c r="B3391" t="s">
        <v>1925</v>
      </c>
      <c r="C3391" t="s">
        <v>4618</v>
      </c>
      <c r="D3391" t="s">
        <v>8925</v>
      </c>
      <c r="E3391" t="s">
        <v>13921</v>
      </c>
      <c r="F3391" t="s">
        <v>15534</v>
      </c>
    </row>
    <row r="3392" spans="1:6" x14ac:dyDescent="0.25">
      <c r="A3392" t="s">
        <v>1702</v>
      </c>
      <c r="B3392" t="s">
        <v>1924</v>
      </c>
      <c r="C3392" t="s">
        <v>4619</v>
      </c>
      <c r="D3392" t="s">
        <v>8926</v>
      </c>
      <c r="E3392" t="s">
        <v>13922</v>
      </c>
      <c r="F3392" t="s">
        <v>15533</v>
      </c>
    </row>
    <row r="3393" spans="1:6" x14ac:dyDescent="0.25">
      <c r="A3393" t="s">
        <v>1114</v>
      </c>
      <c r="B3393" t="s">
        <v>1926</v>
      </c>
      <c r="C3393" t="s">
        <v>3460</v>
      </c>
      <c r="D3393" t="s">
        <v>8927</v>
      </c>
      <c r="E3393" t="s">
        <v>13923</v>
      </c>
      <c r="F3393" t="s">
        <v>15535</v>
      </c>
    </row>
    <row r="3394" spans="1:6" x14ac:dyDescent="0.25">
      <c r="A3394" t="s">
        <v>1703</v>
      </c>
      <c r="B3394" t="s">
        <v>1928</v>
      </c>
      <c r="C3394" t="s">
        <v>4620</v>
      </c>
      <c r="D3394" t="s">
        <v>8928</v>
      </c>
      <c r="E3394" t="s">
        <v>13924</v>
      </c>
      <c r="F3394" t="s">
        <v>15537</v>
      </c>
    </row>
    <row r="3395" spans="1:6" x14ac:dyDescent="0.25">
      <c r="A3395" t="s">
        <v>1704</v>
      </c>
      <c r="B3395" t="s">
        <v>1925</v>
      </c>
      <c r="C3395" t="s">
        <v>4621</v>
      </c>
      <c r="D3395" t="s">
        <v>8929</v>
      </c>
      <c r="E3395" t="s">
        <v>13925</v>
      </c>
      <c r="F3395" t="s">
        <v>15534</v>
      </c>
    </row>
    <row r="3396" spans="1:6" x14ac:dyDescent="0.25">
      <c r="A3396" t="s">
        <v>1705</v>
      </c>
      <c r="B3396" t="s">
        <v>1924</v>
      </c>
      <c r="C3396" t="s">
        <v>4622</v>
      </c>
      <c r="D3396" t="s">
        <v>8930</v>
      </c>
      <c r="E3396" t="s">
        <v>13926</v>
      </c>
      <c r="F3396" t="s">
        <v>15533</v>
      </c>
    </row>
    <row r="3397" spans="1:6" x14ac:dyDescent="0.25">
      <c r="A3397" t="s">
        <v>430</v>
      </c>
      <c r="B3397" t="s">
        <v>1923</v>
      </c>
      <c r="C3397" t="s">
        <v>2729</v>
      </c>
      <c r="D3397" t="s">
        <v>8931</v>
      </c>
      <c r="E3397" t="s">
        <v>13927</v>
      </c>
      <c r="F3397" t="s">
        <v>15532</v>
      </c>
    </row>
    <row r="3398" spans="1:6" x14ac:dyDescent="0.25">
      <c r="A3398" t="s">
        <v>1371</v>
      </c>
      <c r="B3398" t="s">
        <v>1927</v>
      </c>
      <c r="C3398" t="s">
        <v>4623</v>
      </c>
      <c r="D3398" t="s">
        <v>8932</v>
      </c>
      <c r="E3398" t="s">
        <v>13928</v>
      </c>
      <c r="F3398" t="s">
        <v>15536</v>
      </c>
    </row>
    <row r="3399" spans="1:6" x14ac:dyDescent="0.25">
      <c r="A3399" t="s">
        <v>727</v>
      </c>
      <c r="B3399" t="s">
        <v>1924</v>
      </c>
      <c r="C3399" t="s">
        <v>4624</v>
      </c>
      <c r="D3399" t="s">
        <v>8933</v>
      </c>
      <c r="E3399" t="s">
        <v>13929</v>
      </c>
      <c r="F3399" t="s">
        <v>15533</v>
      </c>
    </row>
    <row r="3400" spans="1:6" x14ac:dyDescent="0.25">
      <c r="A3400" t="s">
        <v>1645</v>
      </c>
      <c r="B3400" t="s">
        <v>1923</v>
      </c>
      <c r="C3400" t="s">
        <v>2100</v>
      </c>
      <c r="D3400" t="s">
        <v>8934</v>
      </c>
      <c r="E3400" t="s">
        <v>13930</v>
      </c>
      <c r="F3400" t="s">
        <v>15532</v>
      </c>
    </row>
    <row r="3401" spans="1:6" x14ac:dyDescent="0.25">
      <c r="A3401" t="s">
        <v>1551</v>
      </c>
      <c r="B3401" t="s">
        <v>1929</v>
      </c>
      <c r="C3401" t="s">
        <v>3672</v>
      </c>
      <c r="D3401" t="s">
        <v>8935</v>
      </c>
      <c r="E3401" t="s">
        <v>13931</v>
      </c>
      <c r="F3401" t="s">
        <v>15532</v>
      </c>
    </row>
    <row r="3402" spans="1:6" x14ac:dyDescent="0.25">
      <c r="A3402" t="s">
        <v>118</v>
      </c>
      <c r="B3402" t="s">
        <v>1927</v>
      </c>
      <c r="C3402" t="s">
        <v>4275</v>
      </c>
      <c r="D3402" t="s">
        <v>8936</v>
      </c>
      <c r="E3402" t="s">
        <v>13932</v>
      </c>
      <c r="F3402" t="s">
        <v>15536</v>
      </c>
    </row>
    <row r="3403" spans="1:6" x14ac:dyDescent="0.25">
      <c r="A3403" t="s">
        <v>1706</v>
      </c>
      <c r="B3403" t="s">
        <v>1927</v>
      </c>
      <c r="C3403" t="s">
        <v>3826</v>
      </c>
      <c r="D3403" t="s">
        <v>8937</v>
      </c>
      <c r="E3403" t="s">
        <v>13933</v>
      </c>
      <c r="F3403" t="s">
        <v>15536</v>
      </c>
    </row>
    <row r="3404" spans="1:6" x14ac:dyDescent="0.25">
      <c r="A3404" t="s">
        <v>1566</v>
      </c>
      <c r="B3404" t="s">
        <v>1928</v>
      </c>
      <c r="C3404" t="s">
        <v>3769</v>
      </c>
      <c r="D3404" t="s">
        <v>8938</v>
      </c>
      <c r="E3404" t="s">
        <v>13934</v>
      </c>
      <c r="F3404" t="s">
        <v>15537</v>
      </c>
    </row>
    <row r="3405" spans="1:6" x14ac:dyDescent="0.25">
      <c r="A3405" t="s">
        <v>62</v>
      </c>
      <c r="B3405" t="s">
        <v>1930</v>
      </c>
      <c r="C3405" t="s">
        <v>2860</v>
      </c>
      <c r="D3405" t="s">
        <v>8939</v>
      </c>
      <c r="E3405" t="s">
        <v>13935</v>
      </c>
      <c r="F3405" t="s">
        <v>15538</v>
      </c>
    </row>
    <row r="3406" spans="1:6" x14ac:dyDescent="0.25">
      <c r="A3406" t="s">
        <v>24</v>
      </c>
      <c r="B3406" t="s">
        <v>1928</v>
      </c>
      <c r="C3406" t="s">
        <v>4625</v>
      </c>
      <c r="D3406" t="s">
        <v>8940</v>
      </c>
      <c r="E3406" t="s">
        <v>13936</v>
      </c>
      <c r="F3406" t="s">
        <v>15537</v>
      </c>
    </row>
    <row r="3407" spans="1:6" x14ac:dyDescent="0.25">
      <c r="A3407" t="s">
        <v>1707</v>
      </c>
      <c r="B3407" t="s">
        <v>1928</v>
      </c>
      <c r="C3407" t="s">
        <v>3922</v>
      </c>
      <c r="D3407" t="s">
        <v>8941</v>
      </c>
      <c r="E3407" t="s">
        <v>13937</v>
      </c>
      <c r="F3407" t="s">
        <v>15537</v>
      </c>
    </row>
    <row r="3408" spans="1:6" x14ac:dyDescent="0.25">
      <c r="A3408" t="s">
        <v>1708</v>
      </c>
      <c r="B3408" t="s">
        <v>1924</v>
      </c>
      <c r="C3408" t="s">
        <v>4626</v>
      </c>
      <c r="D3408" t="s">
        <v>8942</v>
      </c>
      <c r="E3408" t="s">
        <v>13938</v>
      </c>
      <c r="F3408" t="s">
        <v>15533</v>
      </c>
    </row>
    <row r="3409" spans="1:6" x14ac:dyDescent="0.25">
      <c r="A3409" t="s">
        <v>210</v>
      </c>
      <c r="B3409" t="s">
        <v>1926</v>
      </c>
      <c r="C3409" t="s">
        <v>4627</v>
      </c>
      <c r="D3409" t="s">
        <v>8943</v>
      </c>
      <c r="E3409" t="s">
        <v>13939</v>
      </c>
      <c r="F3409" t="s">
        <v>15535</v>
      </c>
    </row>
    <row r="3410" spans="1:6" x14ac:dyDescent="0.25">
      <c r="A3410" t="s">
        <v>1709</v>
      </c>
      <c r="B3410" t="s">
        <v>1930</v>
      </c>
      <c r="C3410" t="s">
        <v>4628</v>
      </c>
      <c r="D3410" t="s">
        <v>8944</v>
      </c>
      <c r="E3410" t="s">
        <v>13940</v>
      </c>
      <c r="F3410" t="s">
        <v>15538</v>
      </c>
    </row>
    <row r="3411" spans="1:6" x14ac:dyDescent="0.25">
      <c r="A3411" t="s">
        <v>1710</v>
      </c>
      <c r="B3411" t="s">
        <v>1928</v>
      </c>
      <c r="C3411" t="s">
        <v>4629</v>
      </c>
      <c r="D3411" t="s">
        <v>8945</v>
      </c>
      <c r="E3411" t="s">
        <v>13941</v>
      </c>
      <c r="F3411" t="s">
        <v>15537</v>
      </c>
    </row>
    <row r="3412" spans="1:6" x14ac:dyDescent="0.25">
      <c r="A3412" t="s">
        <v>229</v>
      </c>
      <c r="B3412" t="s">
        <v>1925</v>
      </c>
      <c r="C3412" t="s">
        <v>2192</v>
      </c>
      <c r="D3412" t="s">
        <v>8946</v>
      </c>
      <c r="E3412" t="s">
        <v>13942</v>
      </c>
      <c r="F3412" t="s">
        <v>15534</v>
      </c>
    </row>
    <row r="3413" spans="1:6" x14ac:dyDescent="0.25">
      <c r="A3413" t="s">
        <v>1252</v>
      </c>
      <c r="B3413" t="s">
        <v>1924</v>
      </c>
      <c r="C3413" t="s">
        <v>4630</v>
      </c>
      <c r="D3413" t="s">
        <v>8947</v>
      </c>
      <c r="E3413" t="s">
        <v>13943</v>
      </c>
      <c r="F3413" t="s">
        <v>15533</v>
      </c>
    </row>
    <row r="3414" spans="1:6" x14ac:dyDescent="0.25">
      <c r="A3414" t="s">
        <v>993</v>
      </c>
      <c r="B3414" t="s">
        <v>1923</v>
      </c>
      <c r="C3414" t="s">
        <v>4511</v>
      </c>
      <c r="D3414" t="s">
        <v>8948</v>
      </c>
      <c r="E3414" t="s">
        <v>13944</v>
      </c>
      <c r="F3414" t="s">
        <v>15532</v>
      </c>
    </row>
    <row r="3415" spans="1:6" x14ac:dyDescent="0.25">
      <c r="A3415" t="s">
        <v>1276</v>
      </c>
      <c r="B3415" t="s">
        <v>1928</v>
      </c>
      <c r="C3415" t="s">
        <v>4631</v>
      </c>
      <c r="D3415" t="s">
        <v>8949</v>
      </c>
      <c r="E3415" t="s">
        <v>13945</v>
      </c>
      <c r="F3415" t="s">
        <v>15537</v>
      </c>
    </row>
    <row r="3416" spans="1:6" x14ac:dyDescent="0.25">
      <c r="A3416" t="s">
        <v>620</v>
      </c>
      <c r="B3416" t="s">
        <v>1924</v>
      </c>
      <c r="C3416" t="s">
        <v>3847</v>
      </c>
      <c r="D3416" t="s">
        <v>8950</v>
      </c>
      <c r="E3416" t="s">
        <v>13946</v>
      </c>
      <c r="F3416" t="s">
        <v>15533</v>
      </c>
    </row>
    <row r="3417" spans="1:6" x14ac:dyDescent="0.25">
      <c r="A3417" t="s">
        <v>1636</v>
      </c>
      <c r="B3417" t="s">
        <v>1923</v>
      </c>
      <c r="C3417" t="s">
        <v>4632</v>
      </c>
      <c r="D3417" t="s">
        <v>8951</v>
      </c>
      <c r="E3417" t="s">
        <v>13947</v>
      </c>
      <c r="F3417" t="s">
        <v>15532</v>
      </c>
    </row>
    <row r="3418" spans="1:6" x14ac:dyDescent="0.25">
      <c r="A3418" t="s">
        <v>256</v>
      </c>
      <c r="B3418" t="s">
        <v>1929</v>
      </c>
      <c r="C3418" t="s">
        <v>4633</v>
      </c>
      <c r="D3418" t="s">
        <v>8952</v>
      </c>
      <c r="E3418" t="s">
        <v>13948</v>
      </c>
      <c r="F3418" t="s">
        <v>15532</v>
      </c>
    </row>
    <row r="3419" spans="1:6" x14ac:dyDescent="0.25">
      <c r="A3419" t="s">
        <v>1268</v>
      </c>
      <c r="B3419" t="s">
        <v>1930</v>
      </c>
      <c r="C3419" t="s">
        <v>4634</v>
      </c>
      <c r="D3419" t="s">
        <v>8953</v>
      </c>
      <c r="E3419" t="s">
        <v>13949</v>
      </c>
      <c r="F3419" t="s">
        <v>15538</v>
      </c>
    </row>
    <row r="3420" spans="1:6" x14ac:dyDescent="0.25">
      <c r="A3420" t="s">
        <v>431</v>
      </c>
      <c r="B3420" t="s">
        <v>1928</v>
      </c>
      <c r="C3420" t="s">
        <v>4635</v>
      </c>
      <c r="D3420" t="s">
        <v>8954</v>
      </c>
      <c r="E3420" t="s">
        <v>13950</v>
      </c>
      <c r="F3420" t="s">
        <v>15537</v>
      </c>
    </row>
    <row r="3421" spans="1:6" x14ac:dyDescent="0.25">
      <c r="A3421" t="s">
        <v>1448</v>
      </c>
      <c r="B3421" t="s">
        <v>1924</v>
      </c>
      <c r="C3421" t="s">
        <v>4636</v>
      </c>
      <c r="D3421" t="s">
        <v>8955</v>
      </c>
      <c r="E3421" t="s">
        <v>13951</v>
      </c>
      <c r="F3421" t="s">
        <v>15533</v>
      </c>
    </row>
    <row r="3422" spans="1:6" x14ac:dyDescent="0.25">
      <c r="A3422" t="s">
        <v>1492</v>
      </c>
      <c r="B3422" t="s">
        <v>1927</v>
      </c>
      <c r="C3422" t="s">
        <v>4270</v>
      </c>
      <c r="D3422" t="s">
        <v>8956</v>
      </c>
      <c r="E3422" t="s">
        <v>13952</v>
      </c>
      <c r="F3422" t="s">
        <v>15536</v>
      </c>
    </row>
    <row r="3423" spans="1:6" x14ac:dyDescent="0.25">
      <c r="A3423" t="s">
        <v>1043</v>
      </c>
      <c r="B3423" t="s">
        <v>1924</v>
      </c>
      <c r="C3423" t="s">
        <v>4538</v>
      </c>
      <c r="D3423" t="s">
        <v>8957</v>
      </c>
      <c r="E3423" t="s">
        <v>13953</v>
      </c>
      <c r="F3423" t="s">
        <v>15533</v>
      </c>
    </row>
    <row r="3424" spans="1:6" x14ac:dyDescent="0.25">
      <c r="A3424" t="s">
        <v>1071</v>
      </c>
      <c r="B3424" t="s">
        <v>1924</v>
      </c>
      <c r="C3424" t="s">
        <v>4637</v>
      </c>
      <c r="D3424" t="s">
        <v>8958</v>
      </c>
      <c r="E3424" t="s">
        <v>13954</v>
      </c>
      <c r="F3424" t="s">
        <v>15533</v>
      </c>
    </row>
    <row r="3425" spans="1:6" x14ac:dyDescent="0.25">
      <c r="A3425" t="s">
        <v>934</v>
      </c>
      <c r="B3425" t="s">
        <v>1925</v>
      </c>
      <c r="C3425" t="s">
        <v>4638</v>
      </c>
      <c r="D3425" t="s">
        <v>8959</v>
      </c>
      <c r="E3425" t="s">
        <v>13955</v>
      </c>
      <c r="F3425" t="s">
        <v>15534</v>
      </c>
    </row>
    <row r="3426" spans="1:6" x14ac:dyDescent="0.25">
      <c r="A3426" t="s">
        <v>825</v>
      </c>
      <c r="B3426" t="s">
        <v>1927</v>
      </c>
      <c r="C3426" t="s">
        <v>4639</v>
      </c>
      <c r="D3426" t="s">
        <v>8960</v>
      </c>
      <c r="E3426" t="s">
        <v>13956</v>
      </c>
      <c r="F3426" t="s">
        <v>15536</v>
      </c>
    </row>
    <row r="3427" spans="1:6" x14ac:dyDescent="0.25">
      <c r="A3427" t="s">
        <v>1711</v>
      </c>
      <c r="B3427" t="s">
        <v>1929</v>
      </c>
      <c r="C3427" t="s">
        <v>4640</v>
      </c>
      <c r="D3427" t="s">
        <v>8961</v>
      </c>
      <c r="E3427" t="s">
        <v>13957</v>
      </c>
      <c r="F3427" t="s">
        <v>15532</v>
      </c>
    </row>
    <row r="3428" spans="1:6" x14ac:dyDescent="0.25">
      <c r="A3428" t="s">
        <v>1592</v>
      </c>
      <c r="B3428" t="s">
        <v>1924</v>
      </c>
      <c r="C3428" t="s">
        <v>4052</v>
      </c>
      <c r="D3428" t="s">
        <v>8962</v>
      </c>
      <c r="E3428" t="s">
        <v>13958</v>
      </c>
      <c r="F3428" t="s">
        <v>15533</v>
      </c>
    </row>
    <row r="3429" spans="1:6" x14ac:dyDescent="0.25">
      <c r="A3429" t="s">
        <v>1712</v>
      </c>
      <c r="B3429" t="s">
        <v>1924</v>
      </c>
      <c r="C3429" t="s">
        <v>4641</v>
      </c>
      <c r="D3429" t="s">
        <v>8963</v>
      </c>
      <c r="E3429" t="s">
        <v>13959</v>
      </c>
      <c r="F3429" t="s">
        <v>15533</v>
      </c>
    </row>
    <row r="3430" spans="1:6" x14ac:dyDescent="0.25">
      <c r="A3430" t="s">
        <v>24</v>
      </c>
      <c r="B3430" t="s">
        <v>1928</v>
      </c>
      <c r="C3430" t="s">
        <v>4642</v>
      </c>
      <c r="D3430" t="s">
        <v>8964</v>
      </c>
      <c r="E3430" t="s">
        <v>13960</v>
      </c>
      <c r="F3430" t="s">
        <v>15537</v>
      </c>
    </row>
    <row r="3431" spans="1:6" x14ac:dyDescent="0.25">
      <c r="A3431" t="s">
        <v>924</v>
      </c>
      <c r="B3431" t="s">
        <v>1929</v>
      </c>
      <c r="C3431" t="s">
        <v>3175</v>
      </c>
      <c r="D3431" t="s">
        <v>8965</v>
      </c>
      <c r="E3431" t="s">
        <v>13961</v>
      </c>
      <c r="F3431" t="s">
        <v>15532</v>
      </c>
    </row>
    <row r="3432" spans="1:6" x14ac:dyDescent="0.25">
      <c r="A3432" t="s">
        <v>1713</v>
      </c>
      <c r="B3432" t="s">
        <v>1928</v>
      </c>
      <c r="C3432" t="s">
        <v>4643</v>
      </c>
      <c r="D3432" t="s">
        <v>8966</v>
      </c>
      <c r="E3432" t="s">
        <v>13962</v>
      </c>
      <c r="F3432" t="s">
        <v>15537</v>
      </c>
    </row>
    <row r="3433" spans="1:6" x14ac:dyDescent="0.25">
      <c r="A3433" t="s">
        <v>1622</v>
      </c>
      <c r="B3433" t="s">
        <v>1925</v>
      </c>
      <c r="C3433" t="s">
        <v>4644</v>
      </c>
      <c r="D3433" t="s">
        <v>8967</v>
      </c>
      <c r="E3433" t="s">
        <v>13963</v>
      </c>
      <c r="F3433" t="s">
        <v>15534</v>
      </c>
    </row>
    <row r="3434" spans="1:6" x14ac:dyDescent="0.25">
      <c r="A3434" t="s">
        <v>1593</v>
      </c>
      <c r="B3434" t="s">
        <v>1930</v>
      </c>
      <c r="C3434" t="s">
        <v>4645</v>
      </c>
      <c r="D3434" t="s">
        <v>8968</v>
      </c>
      <c r="E3434" t="s">
        <v>13964</v>
      </c>
      <c r="F3434" t="s">
        <v>15538</v>
      </c>
    </row>
    <row r="3435" spans="1:6" x14ac:dyDescent="0.25">
      <c r="A3435" t="s">
        <v>39</v>
      </c>
      <c r="B3435" t="s">
        <v>1930</v>
      </c>
      <c r="C3435" t="s">
        <v>3289</v>
      </c>
      <c r="D3435" t="s">
        <v>8969</v>
      </c>
      <c r="E3435" t="s">
        <v>13965</v>
      </c>
      <c r="F3435" t="s">
        <v>15538</v>
      </c>
    </row>
    <row r="3436" spans="1:6" x14ac:dyDescent="0.25">
      <c r="A3436" t="s">
        <v>1424</v>
      </c>
      <c r="B3436" t="s">
        <v>1927</v>
      </c>
      <c r="C3436" t="s">
        <v>4646</v>
      </c>
      <c r="D3436" t="s">
        <v>8970</v>
      </c>
      <c r="E3436" t="s">
        <v>13966</v>
      </c>
      <c r="F3436" t="s">
        <v>15536</v>
      </c>
    </row>
    <row r="3437" spans="1:6" x14ac:dyDescent="0.25">
      <c r="A3437" t="s">
        <v>76</v>
      </c>
      <c r="B3437" t="s">
        <v>1930</v>
      </c>
      <c r="C3437" t="s">
        <v>3398</v>
      </c>
      <c r="D3437" t="s">
        <v>8971</v>
      </c>
      <c r="E3437" t="s">
        <v>13967</v>
      </c>
      <c r="F3437" t="s">
        <v>15538</v>
      </c>
    </row>
    <row r="3438" spans="1:6" x14ac:dyDescent="0.25">
      <c r="A3438" t="s">
        <v>708</v>
      </c>
      <c r="B3438" t="s">
        <v>1925</v>
      </c>
      <c r="C3438" t="s">
        <v>4647</v>
      </c>
      <c r="D3438" t="s">
        <v>8972</v>
      </c>
      <c r="E3438" t="s">
        <v>13968</v>
      </c>
      <c r="F3438" t="s">
        <v>15534</v>
      </c>
    </row>
    <row r="3439" spans="1:6" x14ac:dyDescent="0.25">
      <c r="A3439" t="s">
        <v>901</v>
      </c>
      <c r="B3439" t="s">
        <v>1926</v>
      </c>
      <c r="C3439" t="s">
        <v>4648</v>
      </c>
      <c r="D3439" t="s">
        <v>8973</v>
      </c>
      <c r="E3439" t="s">
        <v>13969</v>
      </c>
      <c r="F3439" t="s">
        <v>15535</v>
      </c>
    </row>
    <row r="3440" spans="1:6" x14ac:dyDescent="0.25">
      <c r="A3440" t="s">
        <v>18</v>
      </c>
      <c r="B3440" t="s">
        <v>1925</v>
      </c>
      <c r="C3440" t="s">
        <v>4649</v>
      </c>
      <c r="D3440" t="s">
        <v>8974</v>
      </c>
      <c r="E3440" t="s">
        <v>13970</v>
      </c>
      <c r="F3440" t="s">
        <v>15534</v>
      </c>
    </row>
    <row r="3441" spans="1:6" x14ac:dyDescent="0.25">
      <c r="A3441" t="s">
        <v>284</v>
      </c>
      <c r="B3441" t="s">
        <v>1927</v>
      </c>
      <c r="C3441" t="s">
        <v>4650</v>
      </c>
      <c r="D3441" t="s">
        <v>8975</v>
      </c>
      <c r="E3441" t="s">
        <v>13971</v>
      </c>
      <c r="F3441" t="s">
        <v>15536</v>
      </c>
    </row>
    <row r="3442" spans="1:6" x14ac:dyDescent="0.25">
      <c r="A3442" t="s">
        <v>1044</v>
      </c>
      <c r="B3442" t="s">
        <v>1928</v>
      </c>
      <c r="C3442" t="s">
        <v>3824</v>
      </c>
      <c r="D3442" t="s">
        <v>8976</v>
      </c>
      <c r="E3442" t="s">
        <v>13972</v>
      </c>
      <c r="F3442" t="s">
        <v>15537</v>
      </c>
    </row>
    <row r="3443" spans="1:6" x14ac:dyDescent="0.25">
      <c r="A3443" t="s">
        <v>299</v>
      </c>
      <c r="B3443" t="s">
        <v>1926</v>
      </c>
      <c r="C3443" t="s">
        <v>4651</v>
      </c>
      <c r="D3443" t="s">
        <v>8977</v>
      </c>
      <c r="E3443" t="s">
        <v>13973</v>
      </c>
      <c r="F3443" t="s">
        <v>15535</v>
      </c>
    </row>
    <row r="3444" spans="1:6" x14ac:dyDescent="0.25">
      <c r="A3444" t="s">
        <v>711</v>
      </c>
      <c r="B3444" t="s">
        <v>1930</v>
      </c>
      <c r="C3444" t="s">
        <v>4652</v>
      </c>
      <c r="D3444" t="s">
        <v>8978</v>
      </c>
      <c r="E3444" t="s">
        <v>13974</v>
      </c>
      <c r="F3444" t="s">
        <v>15538</v>
      </c>
    </row>
    <row r="3445" spans="1:6" x14ac:dyDescent="0.25">
      <c r="A3445" t="s">
        <v>827</v>
      </c>
      <c r="B3445" t="s">
        <v>1927</v>
      </c>
      <c r="C3445" t="s">
        <v>4653</v>
      </c>
      <c r="D3445" t="s">
        <v>8979</v>
      </c>
      <c r="E3445" t="s">
        <v>13975</v>
      </c>
      <c r="F3445" t="s">
        <v>15536</v>
      </c>
    </row>
    <row r="3446" spans="1:6" x14ac:dyDescent="0.25">
      <c r="A3446" t="s">
        <v>133</v>
      </c>
      <c r="B3446" t="s">
        <v>1925</v>
      </c>
      <c r="C3446" t="s">
        <v>3076</v>
      </c>
      <c r="D3446" t="s">
        <v>8980</v>
      </c>
      <c r="E3446" t="s">
        <v>13976</v>
      </c>
      <c r="F3446" t="s">
        <v>15534</v>
      </c>
    </row>
    <row r="3447" spans="1:6" x14ac:dyDescent="0.25">
      <c r="A3447" t="s">
        <v>483</v>
      </c>
      <c r="B3447" t="s">
        <v>1930</v>
      </c>
      <c r="C3447" t="s">
        <v>3280</v>
      </c>
      <c r="D3447" t="s">
        <v>8981</v>
      </c>
      <c r="E3447" t="s">
        <v>13977</v>
      </c>
      <c r="F3447" t="s">
        <v>15538</v>
      </c>
    </row>
    <row r="3448" spans="1:6" x14ac:dyDescent="0.25">
      <c r="A3448" t="s">
        <v>547</v>
      </c>
      <c r="B3448" t="s">
        <v>1930</v>
      </c>
      <c r="C3448" t="s">
        <v>4654</v>
      </c>
      <c r="D3448" t="s">
        <v>8982</v>
      </c>
      <c r="E3448" t="s">
        <v>13978</v>
      </c>
      <c r="F3448" t="s">
        <v>15538</v>
      </c>
    </row>
    <row r="3449" spans="1:6" x14ac:dyDescent="0.25">
      <c r="A3449" t="s">
        <v>1714</v>
      </c>
      <c r="B3449" t="s">
        <v>1929</v>
      </c>
      <c r="C3449" t="s">
        <v>2041</v>
      </c>
      <c r="D3449" t="s">
        <v>8983</v>
      </c>
      <c r="E3449" t="s">
        <v>13979</v>
      </c>
      <c r="F3449" t="s">
        <v>15532</v>
      </c>
    </row>
    <row r="3450" spans="1:6" x14ac:dyDescent="0.25">
      <c r="A3450" t="s">
        <v>1715</v>
      </c>
      <c r="B3450" t="s">
        <v>1927</v>
      </c>
      <c r="C3450" t="s">
        <v>2216</v>
      </c>
      <c r="D3450" t="s">
        <v>8984</v>
      </c>
      <c r="E3450" t="s">
        <v>13980</v>
      </c>
      <c r="F3450" t="s">
        <v>15536</v>
      </c>
    </row>
    <row r="3451" spans="1:6" x14ac:dyDescent="0.25">
      <c r="A3451" t="s">
        <v>1716</v>
      </c>
      <c r="B3451" t="s">
        <v>1925</v>
      </c>
      <c r="C3451" t="s">
        <v>4655</v>
      </c>
      <c r="D3451" t="s">
        <v>8985</v>
      </c>
      <c r="E3451" t="s">
        <v>13981</v>
      </c>
      <c r="F3451" t="s">
        <v>15534</v>
      </c>
    </row>
    <row r="3452" spans="1:6" x14ac:dyDescent="0.25">
      <c r="A3452" t="s">
        <v>1650</v>
      </c>
      <c r="B3452" t="s">
        <v>1924</v>
      </c>
      <c r="C3452" t="s">
        <v>4656</v>
      </c>
      <c r="D3452" t="s">
        <v>8986</v>
      </c>
      <c r="E3452" t="s">
        <v>13982</v>
      </c>
      <c r="F3452" t="s">
        <v>15533</v>
      </c>
    </row>
    <row r="3453" spans="1:6" x14ac:dyDescent="0.25">
      <c r="A3453" t="s">
        <v>275</v>
      </c>
      <c r="B3453" t="s">
        <v>1925</v>
      </c>
      <c r="C3453" t="s">
        <v>4657</v>
      </c>
      <c r="D3453" t="s">
        <v>8987</v>
      </c>
      <c r="E3453" t="s">
        <v>13983</v>
      </c>
      <c r="F3453" t="s">
        <v>15534</v>
      </c>
    </row>
    <row r="3454" spans="1:6" x14ac:dyDescent="0.25">
      <c r="A3454" t="s">
        <v>614</v>
      </c>
      <c r="B3454" t="s">
        <v>1925</v>
      </c>
      <c r="C3454" t="s">
        <v>4658</v>
      </c>
      <c r="D3454" t="s">
        <v>8988</v>
      </c>
      <c r="E3454" t="s">
        <v>13984</v>
      </c>
      <c r="F3454" t="s">
        <v>15534</v>
      </c>
    </row>
    <row r="3455" spans="1:6" x14ac:dyDescent="0.25">
      <c r="A3455" t="s">
        <v>1486</v>
      </c>
      <c r="B3455" t="s">
        <v>1925</v>
      </c>
      <c r="C3455" t="s">
        <v>4659</v>
      </c>
      <c r="D3455" t="s">
        <v>8989</v>
      </c>
      <c r="E3455" t="s">
        <v>13985</v>
      </c>
      <c r="F3455" t="s">
        <v>15534</v>
      </c>
    </row>
    <row r="3456" spans="1:6" x14ac:dyDescent="0.25">
      <c r="A3456" t="s">
        <v>1717</v>
      </c>
      <c r="B3456" t="s">
        <v>1926</v>
      </c>
      <c r="C3456" t="s">
        <v>3456</v>
      </c>
      <c r="D3456" t="s">
        <v>8990</v>
      </c>
      <c r="E3456" t="s">
        <v>13986</v>
      </c>
      <c r="F3456" t="s">
        <v>15535</v>
      </c>
    </row>
    <row r="3457" spans="1:6" x14ac:dyDescent="0.25">
      <c r="A3457" t="s">
        <v>891</v>
      </c>
      <c r="B3457" t="s">
        <v>1924</v>
      </c>
      <c r="C3457" t="s">
        <v>4660</v>
      </c>
      <c r="D3457" t="s">
        <v>8991</v>
      </c>
      <c r="E3457" t="s">
        <v>13987</v>
      </c>
      <c r="F3457" t="s">
        <v>15533</v>
      </c>
    </row>
    <row r="3458" spans="1:6" x14ac:dyDescent="0.25">
      <c r="A3458" t="s">
        <v>1718</v>
      </c>
      <c r="B3458" t="s">
        <v>1928</v>
      </c>
      <c r="C3458" t="s">
        <v>4661</v>
      </c>
      <c r="D3458" t="s">
        <v>8992</v>
      </c>
      <c r="E3458" t="s">
        <v>13988</v>
      </c>
      <c r="F3458" t="s">
        <v>15537</v>
      </c>
    </row>
    <row r="3459" spans="1:6" x14ac:dyDescent="0.25">
      <c r="A3459" t="s">
        <v>1719</v>
      </c>
      <c r="B3459" t="s">
        <v>1924</v>
      </c>
      <c r="C3459" t="s">
        <v>4662</v>
      </c>
      <c r="D3459" t="s">
        <v>8993</v>
      </c>
      <c r="E3459" t="s">
        <v>13989</v>
      </c>
      <c r="F3459" t="s">
        <v>15533</v>
      </c>
    </row>
    <row r="3460" spans="1:6" x14ac:dyDescent="0.25">
      <c r="A3460" t="s">
        <v>672</v>
      </c>
      <c r="B3460" t="s">
        <v>1927</v>
      </c>
      <c r="C3460" t="s">
        <v>2140</v>
      </c>
      <c r="D3460" t="s">
        <v>8994</v>
      </c>
      <c r="E3460" t="s">
        <v>13990</v>
      </c>
      <c r="F3460" t="s">
        <v>15536</v>
      </c>
    </row>
    <row r="3461" spans="1:6" x14ac:dyDescent="0.25">
      <c r="A3461" t="s">
        <v>1507</v>
      </c>
      <c r="B3461" t="s">
        <v>1924</v>
      </c>
      <c r="C3461" t="s">
        <v>4663</v>
      </c>
      <c r="D3461" t="s">
        <v>8995</v>
      </c>
      <c r="E3461" t="s">
        <v>13991</v>
      </c>
      <c r="F3461" t="s">
        <v>15533</v>
      </c>
    </row>
    <row r="3462" spans="1:6" x14ac:dyDescent="0.25">
      <c r="A3462" t="s">
        <v>1416</v>
      </c>
      <c r="B3462" t="s">
        <v>1926</v>
      </c>
      <c r="C3462" t="s">
        <v>4664</v>
      </c>
      <c r="D3462" t="s">
        <v>8996</v>
      </c>
      <c r="E3462" t="s">
        <v>13992</v>
      </c>
      <c r="F3462" t="s">
        <v>15535</v>
      </c>
    </row>
    <row r="3463" spans="1:6" x14ac:dyDescent="0.25">
      <c r="A3463" t="s">
        <v>1720</v>
      </c>
      <c r="B3463" t="s">
        <v>1929</v>
      </c>
      <c r="C3463" t="s">
        <v>4665</v>
      </c>
      <c r="D3463" t="s">
        <v>8997</v>
      </c>
      <c r="E3463" t="s">
        <v>13993</v>
      </c>
      <c r="F3463" t="s">
        <v>15532</v>
      </c>
    </row>
    <row r="3464" spans="1:6" x14ac:dyDescent="0.25">
      <c r="A3464" t="s">
        <v>547</v>
      </c>
      <c r="B3464" t="s">
        <v>1924</v>
      </c>
      <c r="C3464" t="s">
        <v>4666</v>
      </c>
      <c r="D3464" t="s">
        <v>8998</v>
      </c>
      <c r="E3464" t="s">
        <v>13994</v>
      </c>
      <c r="F3464" t="s">
        <v>15533</v>
      </c>
    </row>
    <row r="3465" spans="1:6" x14ac:dyDescent="0.25">
      <c r="A3465" t="s">
        <v>650</v>
      </c>
      <c r="B3465" t="s">
        <v>1929</v>
      </c>
      <c r="C3465" t="s">
        <v>4040</v>
      </c>
      <c r="D3465" t="s">
        <v>8999</v>
      </c>
      <c r="E3465" t="s">
        <v>13995</v>
      </c>
      <c r="F3465" t="s">
        <v>15532</v>
      </c>
    </row>
    <row r="3466" spans="1:6" x14ac:dyDescent="0.25">
      <c r="A3466" t="s">
        <v>712</v>
      </c>
      <c r="B3466" t="s">
        <v>1929</v>
      </c>
      <c r="C3466" t="s">
        <v>4640</v>
      </c>
      <c r="D3466" t="s">
        <v>9000</v>
      </c>
      <c r="E3466" t="s">
        <v>13996</v>
      </c>
      <c r="F3466" t="s">
        <v>15532</v>
      </c>
    </row>
    <row r="3467" spans="1:6" x14ac:dyDescent="0.25">
      <c r="A3467" t="s">
        <v>406</v>
      </c>
      <c r="B3467" t="s">
        <v>1928</v>
      </c>
      <c r="C3467" t="s">
        <v>4474</v>
      </c>
      <c r="D3467" t="s">
        <v>9001</v>
      </c>
      <c r="E3467" t="s">
        <v>13997</v>
      </c>
      <c r="F3467" t="s">
        <v>15537</v>
      </c>
    </row>
    <row r="3468" spans="1:6" x14ac:dyDescent="0.25">
      <c r="A3468" t="s">
        <v>518</v>
      </c>
      <c r="B3468" t="s">
        <v>1929</v>
      </c>
      <c r="C3468" t="s">
        <v>3657</v>
      </c>
      <c r="D3468" t="s">
        <v>9002</v>
      </c>
      <c r="E3468" t="s">
        <v>13998</v>
      </c>
      <c r="F3468" t="s">
        <v>15532</v>
      </c>
    </row>
    <row r="3469" spans="1:6" x14ac:dyDescent="0.25">
      <c r="A3469" t="s">
        <v>405</v>
      </c>
      <c r="B3469" t="s">
        <v>1927</v>
      </c>
      <c r="C3469" t="s">
        <v>4667</v>
      </c>
      <c r="D3469" t="s">
        <v>9003</v>
      </c>
      <c r="E3469" t="s">
        <v>13999</v>
      </c>
      <c r="F3469" t="s">
        <v>15536</v>
      </c>
    </row>
    <row r="3470" spans="1:6" x14ac:dyDescent="0.25">
      <c r="A3470" t="s">
        <v>1669</v>
      </c>
      <c r="B3470" t="s">
        <v>1924</v>
      </c>
      <c r="C3470" t="s">
        <v>4668</v>
      </c>
      <c r="D3470" t="s">
        <v>9004</v>
      </c>
      <c r="E3470" t="s">
        <v>14000</v>
      </c>
      <c r="F3470" t="s">
        <v>15533</v>
      </c>
    </row>
    <row r="3471" spans="1:6" x14ac:dyDescent="0.25">
      <c r="A3471" t="s">
        <v>580</v>
      </c>
      <c r="B3471" t="s">
        <v>1927</v>
      </c>
      <c r="C3471" t="s">
        <v>4309</v>
      </c>
      <c r="D3471" t="s">
        <v>9005</v>
      </c>
      <c r="E3471" t="s">
        <v>14001</v>
      </c>
      <c r="F3471" t="s">
        <v>15536</v>
      </c>
    </row>
    <row r="3472" spans="1:6" x14ac:dyDescent="0.25">
      <c r="A3472" t="s">
        <v>1213</v>
      </c>
      <c r="B3472" t="s">
        <v>1930</v>
      </c>
      <c r="C3472" t="s">
        <v>3705</v>
      </c>
      <c r="D3472" t="s">
        <v>9006</v>
      </c>
      <c r="E3472" t="s">
        <v>14002</v>
      </c>
      <c r="F3472" t="s">
        <v>15538</v>
      </c>
    </row>
    <row r="3473" spans="1:6" x14ac:dyDescent="0.25">
      <c r="A3473" t="s">
        <v>129</v>
      </c>
      <c r="B3473" t="s">
        <v>1923</v>
      </c>
      <c r="C3473" t="s">
        <v>2465</v>
      </c>
      <c r="D3473" t="s">
        <v>9007</v>
      </c>
      <c r="E3473" t="s">
        <v>14003</v>
      </c>
      <c r="F3473" t="s">
        <v>15532</v>
      </c>
    </row>
    <row r="3474" spans="1:6" x14ac:dyDescent="0.25">
      <c r="A3474" t="s">
        <v>1160</v>
      </c>
      <c r="B3474" t="s">
        <v>1923</v>
      </c>
      <c r="C3474" t="s">
        <v>4669</v>
      </c>
      <c r="D3474" t="s">
        <v>9008</v>
      </c>
      <c r="E3474" t="s">
        <v>14004</v>
      </c>
      <c r="F3474" t="s">
        <v>15532</v>
      </c>
    </row>
    <row r="3475" spans="1:6" x14ac:dyDescent="0.25">
      <c r="A3475" t="s">
        <v>1005</v>
      </c>
      <c r="B3475" t="s">
        <v>1928</v>
      </c>
      <c r="C3475" t="s">
        <v>2786</v>
      </c>
      <c r="D3475" t="s">
        <v>9009</v>
      </c>
      <c r="E3475" t="s">
        <v>14005</v>
      </c>
      <c r="F3475" t="s">
        <v>15537</v>
      </c>
    </row>
    <row r="3476" spans="1:6" x14ac:dyDescent="0.25">
      <c r="A3476" t="s">
        <v>283</v>
      </c>
      <c r="B3476" t="s">
        <v>1928</v>
      </c>
      <c r="C3476" t="s">
        <v>4670</v>
      </c>
      <c r="D3476" t="s">
        <v>9010</v>
      </c>
      <c r="E3476" t="s">
        <v>14006</v>
      </c>
      <c r="F3476" t="s">
        <v>15537</v>
      </c>
    </row>
    <row r="3477" spans="1:6" x14ac:dyDescent="0.25">
      <c r="A3477" t="s">
        <v>736</v>
      </c>
      <c r="B3477" t="s">
        <v>1923</v>
      </c>
      <c r="C3477" t="s">
        <v>4671</v>
      </c>
      <c r="D3477" t="s">
        <v>9011</v>
      </c>
      <c r="E3477" t="s">
        <v>14007</v>
      </c>
      <c r="F3477" t="s">
        <v>15532</v>
      </c>
    </row>
    <row r="3478" spans="1:6" x14ac:dyDescent="0.25">
      <c r="A3478" t="s">
        <v>1721</v>
      </c>
      <c r="B3478" t="s">
        <v>1925</v>
      </c>
      <c r="C3478" t="s">
        <v>2694</v>
      </c>
      <c r="D3478" t="s">
        <v>9012</v>
      </c>
      <c r="E3478" t="s">
        <v>14008</v>
      </c>
      <c r="F3478" t="s">
        <v>15534</v>
      </c>
    </row>
    <row r="3479" spans="1:6" x14ac:dyDescent="0.25">
      <c r="A3479" t="s">
        <v>97</v>
      </c>
      <c r="B3479" t="s">
        <v>1926</v>
      </c>
      <c r="C3479" t="s">
        <v>4672</v>
      </c>
      <c r="D3479" t="s">
        <v>9013</v>
      </c>
      <c r="E3479" t="s">
        <v>14009</v>
      </c>
      <c r="F3479" t="s">
        <v>15535</v>
      </c>
    </row>
    <row r="3480" spans="1:6" x14ac:dyDescent="0.25">
      <c r="A3480" t="s">
        <v>459</v>
      </c>
      <c r="B3480" t="s">
        <v>1926</v>
      </c>
      <c r="C3480" t="s">
        <v>4673</v>
      </c>
      <c r="D3480" t="s">
        <v>9014</v>
      </c>
      <c r="E3480" t="s">
        <v>14010</v>
      </c>
      <c r="F3480" t="s">
        <v>15535</v>
      </c>
    </row>
    <row r="3481" spans="1:6" x14ac:dyDescent="0.25">
      <c r="A3481" t="s">
        <v>630</v>
      </c>
      <c r="B3481" t="s">
        <v>1925</v>
      </c>
      <c r="C3481" t="s">
        <v>2233</v>
      </c>
      <c r="D3481" t="s">
        <v>9015</v>
      </c>
      <c r="E3481" t="s">
        <v>14011</v>
      </c>
      <c r="F3481" t="s">
        <v>15534</v>
      </c>
    </row>
    <row r="3482" spans="1:6" x14ac:dyDescent="0.25">
      <c r="A3482" t="s">
        <v>467</v>
      </c>
      <c r="B3482" t="s">
        <v>1925</v>
      </c>
      <c r="C3482" t="s">
        <v>4674</v>
      </c>
      <c r="D3482" t="s">
        <v>9016</v>
      </c>
      <c r="E3482" t="s">
        <v>14012</v>
      </c>
      <c r="F3482" t="s">
        <v>15534</v>
      </c>
    </row>
    <row r="3483" spans="1:6" x14ac:dyDescent="0.25">
      <c r="A3483" t="s">
        <v>976</v>
      </c>
      <c r="B3483" t="s">
        <v>1928</v>
      </c>
      <c r="C3483" t="s">
        <v>4675</v>
      </c>
      <c r="D3483" t="s">
        <v>9017</v>
      </c>
      <c r="E3483" t="s">
        <v>14013</v>
      </c>
      <c r="F3483" t="s">
        <v>15537</v>
      </c>
    </row>
    <row r="3484" spans="1:6" x14ac:dyDescent="0.25">
      <c r="A3484" t="s">
        <v>514</v>
      </c>
      <c r="B3484" t="s">
        <v>1925</v>
      </c>
      <c r="C3484" t="s">
        <v>4080</v>
      </c>
      <c r="D3484" t="s">
        <v>9018</v>
      </c>
      <c r="E3484" t="s">
        <v>14014</v>
      </c>
      <c r="F3484" t="s">
        <v>15534</v>
      </c>
    </row>
    <row r="3485" spans="1:6" x14ac:dyDescent="0.25">
      <c r="A3485" t="s">
        <v>525</v>
      </c>
      <c r="B3485" t="s">
        <v>1924</v>
      </c>
      <c r="C3485" t="s">
        <v>4506</v>
      </c>
      <c r="D3485" t="s">
        <v>9019</v>
      </c>
      <c r="E3485" t="s">
        <v>14015</v>
      </c>
      <c r="F3485" t="s">
        <v>15533</v>
      </c>
    </row>
    <row r="3486" spans="1:6" x14ac:dyDescent="0.25">
      <c r="A3486" t="s">
        <v>349</v>
      </c>
      <c r="B3486" t="s">
        <v>1924</v>
      </c>
      <c r="C3486" t="s">
        <v>4676</v>
      </c>
      <c r="D3486" t="s">
        <v>9020</v>
      </c>
      <c r="E3486" t="s">
        <v>14016</v>
      </c>
      <c r="F3486" t="s">
        <v>15533</v>
      </c>
    </row>
    <row r="3487" spans="1:6" x14ac:dyDescent="0.25">
      <c r="A3487" t="s">
        <v>1638</v>
      </c>
      <c r="B3487" t="s">
        <v>1927</v>
      </c>
      <c r="C3487" t="s">
        <v>3001</v>
      </c>
      <c r="D3487" t="s">
        <v>9021</v>
      </c>
      <c r="E3487" t="s">
        <v>14017</v>
      </c>
      <c r="F3487" t="s">
        <v>15536</v>
      </c>
    </row>
    <row r="3488" spans="1:6" x14ac:dyDescent="0.25">
      <c r="A3488" t="s">
        <v>1077</v>
      </c>
      <c r="B3488" t="s">
        <v>1930</v>
      </c>
      <c r="C3488" t="s">
        <v>4677</v>
      </c>
      <c r="D3488" t="s">
        <v>9022</v>
      </c>
      <c r="E3488" t="s">
        <v>14018</v>
      </c>
      <c r="F3488" t="s">
        <v>15538</v>
      </c>
    </row>
    <row r="3489" spans="1:6" x14ac:dyDescent="0.25">
      <c r="A3489" t="s">
        <v>1530</v>
      </c>
      <c r="B3489" t="s">
        <v>1930</v>
      </c>
      <c r="C3489" t="s">
        <v>3471</v>
      </c>
      <c r="D3489" t="s">
        <v>9023</v>
      </c>
      <c r="E3489" t="s">
        <v>14019</v>
      </c>
      <c r="F3489" t="s">
        <v>15538</v>
      </c>
    </row>
    <row r="3490" spans="1:6" x14ac:dyDescent="0.25">
      <c r="A3490" t="s">
        <v>175</v>
      </c>
      <c r="B3490" t="s">
        <v>1929</v>
      </c>
      <c r="C3490" t="s">
        <v>3485</v>
      </c>
      <c r="D3490" t="s">
        <v>9024</v>
      </c>
      <c r="E3490" t="s">
        <v>14020</v>
      </c>
      <c r="F3490" t="s">
        <v>15532</v>
      </c>
    </row>
    <row r="3491" spans="1:6" x14ac:dyDescent="0.25">
      <c r="A3491" t="s">
        <v>494</v>
      </c>
      <c r="B3491" t="s">
        <v>1930</v>
      </c>
      <c r="C3491" t="s">
        <v>4678</v>
      </c>
      <c r="D3491" t="s">
        <v>9025</v>
      </c>
      <c r="E3491" t="s">
        <v>14021</v>
      </c>
      <c r="F3491" t="s">
        <v>15538</v>
      </c>
    </row>
    <row r="3492" spans="1:6" x14ac:dyDescent="0.25">
      <c r="A3492" t="s">
        <v>537</v>
      </c>
      <c r="B3492" t="s">
        <v>1929</v>
      </c>
      <c r="C3492" t="s">
        <v>4233</v>
      </c>
      <c r="D3492" t="s">
        <v>9026</v>
      </c>
      <c r="E3492" t="s">
        <v>14022</v>
      </c>
      <c r="F3492" t="s">
        <v>15532</v>
      </c>
    </row>
    <row r="3493" spans="1:6" x14ac:dyDescent="0.25">
      <c r="A3493" t="s">
        <v>1722</v>
      </c>
      <c r="B3493" t="s">
        <v>1930</v>
      </c>
      <c r="C3493" t="s">
        <v>2851</v>
      </c>
      <c r="D3493" t="s">
        <v>9027</v>
      </c>
      <c r="E3493" t="s">
        <v>14023</v>
      </c>
      <c r="F3493" t="s">
        <v>15538</v>
      </c>
    </row>
    <row r="3494" spans="1:6" x14ac:dyDescent="0.25">
      <c r="A3494" t="s">
        <v>816</v>
      </c>
      <c r="B3494" t="s">
        <v>1927</v>
      </c>
      <c r="C3494" t="s">
        <v>4679</v>
      </c>
      <c r="D3494" t="s">
        <v>9028</v>
      </c>
      <c r="E3494" t="s">
        <v>14024</v>
      </c>
      <c r="F3494" t="s">
        <v>15536</v>
      </c>
    </row>
    <row r="3495" spans="1:6" x14ac:dyDescent="0.25">
      <c r="A3495" t="s">
        <v>1723</v>
      </c>
      <c r="B3495" t="s">
        <v>1929</v>
      </c>
      <c r="C3495" t="s">
        <v>3306</v>
      </c>
      <c r="D3495" t="s">
        <v>9029</v>
      </c>
      <c r="E3495" t="s">
        <v>14025</v>
      </c>
      <c r="F3495" t="s">
        <v>15532</v>
      </c>
    </row>
    <row r="3496" spans="1:6" x14ac:dyDescent="0.25">
      <c r="A3496" t="s">
        <v>985</v>
      </c>
      <c r="B3496" t="s">
        <v>1930</v>
      </c>
      <c r="C3496" t="s">
        <v>4680</v>
      </c>
      <c r="D3496" t="s">
        <v>9030</v>
      </c>
      <c r="E3496" t="s">
        <v>14026</v>
      </c>
      <c r="F3496" t="s">
        <v>15538</v>
      </c>
    </row>
    <row r="3497" spans="1:6" x14ac:dyDescent="0.25">
      <c r="A3497" t="s">
        <v>1228</v>
      </c>
      <c r="B3497" t="s">
        <v>1923</v>
      </c>
      <c r="C3497" t="s">
        <v>4681</v>
      </c>
      <c r="D3497" t="s">
        <v>9031</v>
      </c>
      <c r="E3497" t="s">
        <v>14027</v>
      </c>
      <c r="F3497" t="s">
        <v>15532</v>
      </c>
    </row>
    <row r="3498" spans="1:6" x14ac:dyDescent="0.25">
      <c r="A3498" t="s">
        <v>915</v>
      </c>
      <c r="B3498" t="s">
        <v>1926</v>
      </c>
      <c r="C3498" t="s">
        <v>4682</v>
      </c>
      <c r="D3498" t="s">
        <v>9032</v>
      </c>
      <c r="E3498" t="s">
        <v>14028</v>
      </c>
      <c r="F3498" t="s">
        <v>15535</v>
      </c>
    </row>
    <row r="3499" spans="1:6" x14ac:dyDescent="0.25">
      <c r="A3499" t="s">
        <v>1289</v>
      </c>
      <c r="B3499" t="s">
        <v>1925</v>
      </c>
      <c r="C3499" t="s">
        <v>3779</v>
      </c>
      <c r="D3499" t="s">
        <v>9033</v>
      </c>
      <c r="E3499" t="s">
        <v>14029</v>
      </c>
      <c r="F3499" t="s">
        <v>15534</v>
      </c>
    </row>
    <row r="3500" spans="1:6" x14ac:dyDescent="0.25">
      <c r="A3500" t="s">
        <v>1329</v>
      </c>
      <c r="B3500" t="s">
        <v>1928</v>
      </c>
      <c r="C3500" t="s">
        <v>4683</v>
      </c>
      <c r="D3500" t="s">
        <v>9034</v>
      </c>
      <c r="E3500" t="s">
        <v>14030</v>
      </c>
      <c r="F3500" t="s">
        <v>15537</v>
      </c>
    </row>
    <row r="3501" spans="1:6" x14ac:dyDescent="0.25">
      <c r="A3501" t="s">
        <v>1724</v>
      </c>
      <c r="B3501" t="s">
        <v>1930</v>
      </c>
      <c r="C3501" t="s">
        <v>4326</v>
      </c>
      <c r="D3501" t="s">
        <v>9035</v>
      </c>
      <c r="E3501" t="s">
        <v>14031</v>
      </c>
      <c r="F3501" t="s">
        <v>15538</v>
      </c>
    </row>
    <row r="3502" spans="1:6" x14ac:dyDescent="0.25">
      <c r="A3502" t="s">
        <v>279</v>
      </c>
      <c r="B3502" t="s">
        <v>1925</v>
      </c>
      <c r="C3502" t="s">
        <v>3758</v>
      </c>
      <c r="D3502" t="s">
        <v>9036</v>
      </c>
      <c r="E3502" t="s">
        <v>14032</v>
      </c>
      <c r="F3502" t="s">
        <v>15534</v>
      </c>
    </row>
    <row r="3503" spans="1:6" x14ac:dyDescent="0.25">
      <c r="A3503" t="s">
        <v>1725</v>
      </c>
      <c r="B3503" t="s">
        <v>1927</v>
      </c>
      <c r="C3503" t="s">
        <v>4684</v>
      </c>
      <c r="D3503" t="s">
        <v>9037</v>
      </c>
      <c r="E3503" t="s">
        <v>14033</v>
      </c>
      <c r="F3503" t="s">
        <v>15536</v>
      </c>
    </row>
    <row r="3504" spans="1:6" x14ac:dyDescent="0.25">
      <c r="A3504" t="s">
        <v>1726</v>
      </c>
      <c r="B3504" t="s">
        <v>1927</v>
      </c>
      <c r="C3504" t="s">
        <v>3235</v>
      </c>
      <c r="D3504" t="s">
        <v>9038</v>
      </c>
      <c r="E3504" t="s">
        <v>14034</v>
      </c>
      <c r="F3504" t="s">
        <v>15536</v>
      </c>
    </row>
    <row r="3505" spans="1:6" x14ac:dyDescent="0.25">
      <c r="A3505" t="s">
        <v>339</v>
      </c>
      <c r="B3505" t="s">
        <v>1924</v>
      </c>
      <c r="C3505" t="s">
        <v>4685</v>
      </c>
      <c r="D3505" t="s">
        <v>9039</v>
      </c>
      <c r="E3505" t="s">
        <v>14035</v>
      </c>
      <c r="F3505" t="s">
        <v>15533</v>
      </c>
    </row>
    <row r="3506" spans="1:6" x14ac:dyDescent="0.25">
      <c r="A3506" t="s">
        <v>646</v>
      </c>
      <c r="B3506" t="s">
        <v>1926</v>
      </c>
      <c r="C3506" t="s">
        <v>4686</v>
      </c>
      <c r="D3506" t="s">
        <v>9040</v>
      </c>
      <c r="E3506" t="s">
        <v>14036</v>
      </c>
      <c r="F3506" t="s">
        <v>15535</v>
      </c>
    </row>
    <row r="3507" spans="1:6" x14ac:dyDescent="0.25">
      <c r="A3507" t="s">
        <v>378</v>
      </c>
      <c r="B3507" t="s">
        <v>1923</v>
      </c>
      <c r="C3507" t="s">
        <v>4687</v>
      </c>
      <c r="D3507" t="s">
        <v>9041</v>
      </c>
      <c r="E3507" t="s">
        <v>14037</v>
      </c>
      <c r="F3507" t="s">
        <v>15532</v>
      </c>
    </row>
    <row r="3508" spans="1:6" x14ac:dyDescent="0.25">
      <c r="A3508" t="s">
        <v>1727</v>
      </c>
      <c r="B3508" t="s">
        <v>1926</v>
      </c>
      <c r="C3508" t="s">
        <v>4688</v>
      </c>
      <c r="D3508" t="s">
        <v>9042</v>
      </c>
      <c r="E3508" t="s">
        <v>14038</v>
      </c>
      <c r="F3508" t="s">
        <v>15535</v>
      </c>
    </row>
    <row r="3509" spans="1:6" x14ac:dyDescent="0.25">
      <c r="A3509" t="s">
        <v>1728</v>
      </c>
      <c r="B3509" t="s">
        <v>1926</v>
      </c>
      <c r="C3509" t="s">
        <v>4047</v>
      </c>
      <c r="D3509" t="s">
        <v>9043</v>
      </c>
      <c r="E3509" t="s">
        <v>14039</v>
      </c>
      <c r="F3509" t="s">
        <v>15535</v>
      </c>
    </row>
    <row r="3510" spans="1:6" x14ac:dyDescent="0.25">
      <c r="A3510" t="s">
        <v>1453</v>
      </c>
      <c r="B3510" t="s">
        <v>1927</v>
      </c>
      <c r="C3510" t="s">
        <v>4689</v>
      </c>
      <c r="D3510" t="s">
        <v>9044</v>
      </c>
      <c r="E3510" t="s">
        <v>14040</v>
      </c>
      <c r="F3510" t="s">
        <v>15536</v>
      </c>
    </row>
    <row r="3511" spans="1:6" x14ac:dyDescent="0.25">
      <c r="A3511" t="s">
        <v>1005</v>
      </c>
      <c r="B3511" t="s">
        <v>1924</v>
      </c>
      <c r="C3511" t="s">
        <v>4690</v>
      </c>
      <c r="D3511" t="s">
        <v>9045</v>
      </c>
      <c r="E3511" t="s">
        <v>14041</v>
      </c>
      <c r="F3511" t="s">
        <v>15533</v>
      </c>
    </row>
    <row r="3512" spans="1:6" x14ac:dyDescent="0.25">
      <c r="A3512" t="s">
        <v>1125</v>
      </c>
      <c r="B3512" t="s">
        <v>1926</v>
      </c>
      <c r="C3512" t="s">
        <v>4691</v>
      </c>
      <c r="D3512" t="s">
        <v>9046</v>
      </c>
      <c r="E3512" t="s">
        <v>14042</v>
      </c>
      <c r="F3512" t="s">
        <v>15535</v>
      </c>
    </row>
    <row r="3513" spans="1:6" x14ac:dyDescent="0.25">
      <c r="A3513" t="s">
        <v>1729</v>
      </c>
      <c r="B3513" t="s">
        <v>1926</v>
      </c>
      <c r="C3513" t="s">
        <v>4692</v>
      </c>
      <c r="D3513" t="s">
        <v>9047</v>
      </c>
      <c r="E3513" t="s">
        <v>14043</v>
      </c>
      <c r="F3513" t="s">
        <v>15535</v>
      </c>
    </row>
    <row r="3514" spans="1:6" x14ac:dyDescent="0.25">
      <c r="A3514" t="s">
        <v>1516</v>
      </c>
      <c r="B3514" t="s">
        <v>1925</v>
      </c>
      <c r="C3514" t="s">
        <v>4693</v>
      </c>
      <c r="D3514" t="s">
        <v>9048</v>
      </c>
      <c r="E3514" t="s">
        <v>14044</v>
      </c>
      <c r="F3514" t="s">
        <v>15534</v>
      </c>
    </row>
    <row r="3515" spans="1:6" x14ac:dyDescent="0.25">
      <c r="A3515" t="s">
        <v>1274</v>
      </c>
      <c r="B3515" t="s">
        <v>1926</v>
      </c>
      <c r="C3515" t="s">
        <v>4566</v>
      </c>
      <c r="D3515" t="s">
        <v>9049</v>
      </c>
      <c r="E3515" t="s">
        <v>14045</v>
      </c>
      <c r="F3515" t="s">
        <v>15535</v>
      </c>
    </row>
    <row r="3516" spans="1:6" x14ac:dyDescent="0.25">
      <c r="A3516" t="s">
        <v>1730</v>
      </c>
      <c r="B3516" t="s">
        <v>1926</v>
      </c>
      <c r="C3516" t="s">
        <v>2419</v>
      </c>
      <c r="D3516" t="s">
        <v>9050</v>
      </c>
      <c r="E3516" t="s">
        <v>14046</v>
      </c>
      <c r="F3516" t="s">
        <v>15535</v>
      </c>
    </row>
    <row r="3517" spans="1:6" x14ac:dyDescent="0.25">
      <c r="A3517" t="s">
        <v>207</v>
      </c>
      <c r="B3517" t="s">
        <v>1930</v>
      </c>
      <c r="C3517" t="s">
        <v>4694</v>
      </c>
      <c r="D3517" t="s">
        <v>9051</v>
      </c>
      <c r="E3517" t="s">
        <v>14047</v>
      </c>
      <c r="F3517" t="s">
        <v>15538</v>
      </c>
    </row>
    <row r="3518" spans="1:6" x14ac:dyDescent="0.25">
      <c r="A3518" t="s">
        <v>1564</v>
      </c>
      <c r="B3518" t="s">
        <v>1925</v>
      </c>
      <c r="C3518" t="s">
        <v>4695</v>
      </c>
      <c r="D3518" t="s">
        <v>9052</v>
      </c>
      <c r="E3518" t="s">
        <v>14048</v>
      </c>
      <c r="F3518" t="s">
        <v>15534</v>
      </c>
    </row>
    <row r="3519" spans="1:6" x14ac:dyDescent="0.25">
      <c r="A3519" t="s">
        <v>314</v>
      </c>
      <c r="B3519" t="s">
        <v>1923</v>
      </c>
      <c r="C3519" t="s">
        <v>4696</v>
      </c>
      <c r="D3519" t="s">
        <v>9053</v>
      </c>
      <c r="E3519" t="s">
        <v>14049</v>
      </c>
      <c r="F3519" t="s">
        <v>15532</v>
      </c>
    </row>
    <row r="3520" spans="1:6" x14ac:dyDescent="0.25">
      <c r="A3520" t="s">
        <v>358</v>
      </c>
      <c r="B3520" t="s">
        <v>1926</v>
      </c>
      <c r="C3520" t="s">
        <v>4697</v>
      </c>
      <c r="D3520" t="s">
        <v>9054</v>
      </c>
      <c r="E3520" t="s">
        <v>14050</v>
      </c>
      <c r="F3520" t="s">
        <v>15535</v>
      </c>
    </row>
    <row r="3521" spans="1:6" x14ac:dyDescent="0.25">
      <c r="A3521" t="s">
        <v>441</v>
      </c>
      <c r="B3521" t="s">
        <v>1923</v>
      </c>
      <c r="C3521" t="s">
        <v>1991</v>
      </c>
      <c r="D3521" t="s">
        <v>9055</v>
      </c>
      <c r="E3521" t="s">
        <v>14051</v>
      </c>
      <c r="F3521" t="s">
        <v>15532</v>
      </c>
    </row>
    <row r="3522" spans="1:6" x14ac:dyDescent="0.25">
      <c r="A3522" t="s">
        <v>63</v>
      </c>
      <c r="B3522" t="s">
        <v>1930</v>
      </c>
      <c r="C3522" t="s">
        <v>4698</v>
      </c>
      <c r="D3522" t="s">
        <v>9056</v>
      </c>
      <c r="E3522" t="s">
        <v>14052</v>
      </c>
      <c r="F3522" t="s">
        <v>15538</v>
      </c>
    </row>
    <row r="3523" spans="1:6" x14ac:dyDescent="0.25">
      <c r="A3523" t="s">
        <v>1166</v>
      </c>
      <c r="B3523" t="s">
        <v>1926</v>
      </c>
      <c r="C3523" t="s">
        <v>4699</v>
      </c>
      <c r="D3523" t="s">
        <v>9057</v>
      </c>
      <c r="E3523" t="s">
        <v>14053</v>
      </c>
      <c r="F3523" t="s">
        <v>15535</v>
      </c>
    </row>
    <row r="3524" spans="1:6" x14ac:dyDescent="0.25">
      <c r="A3524" t="s">
        <v>807</v>
      </c>
      <c r="B3524" t="s">
        <v>1923</v>
      </c>
      <c r="C3524" t="s">
        <v>2601</v>
      </c>
      <c r="D3524" t="s">
        <v>9058</v>
      </c>
      <c r="E3524" t="s">
        <v>14054</v>
      </c>
      <c r="F3524" t="s">
        <v>15532</v>
      </c>
    </row>
    <row r="3525" spans="1:6" x14ac:dyDescent="0.25">
      <c r="A3525" t="s">
        <v>726</v>
      </c>
      <c r="B3525" t="s">
        <v>1923</v>
      </c>
      <c r="C3525" t="s">
        <v>4700</v>
      </c>
      <c r="D3525" t="s">
        <v>9059</v>
      </c>
      <c r="E3525" t="s">
        <v>14055</v>
      </c>
      <c r="F3525" t="s">
        <v>15532</v>
      </c>
    </row>
    <row r="3526" spans="1:6" x14ac:dyDescent="0.25">
      <c r="A3526" t="s">
        <v>1296</v>
      </c>
      <c r="B3526" t="s">
        <v>1924</v>
      </c>
      <c r="C3526" t="s">
        <v>4701</v>
      </c>
      <c r="D3526" t="s">
        <v>9060</v>
      </c>
      <c r="E3526" t="s">
        <v>14056</v>
      </c>
      <c r="F3526" t="s">
        <v>15533</v>
      </c>
    </row>
    <row r="3527" spans="1:6" x14ac:dyDescent="0.25">
      <c r="A3527" t="s">
        <v>1731</v>
      </c>
      <c r="B3527" t="s">
        <v>1925</v>
      </c>
      <c r="C3527" t="s">
        <v>4702</v>
      </c>
      <c r="D3527" t="s">
        <v>9061</v>
      </c>
      <c r="E3527" t="s">
        <v>14057</v>
      </c>
      <c r="F3527" t="s">
        <v>15534</v>
      </c>
    </row>
    <row r="3528" spans="1:6" x14ac:dyDescent="0.25">
      <c r="A3528" t="s">
        <v>250</v>
      </c>
      <c r="B3528" t="s">
        <v>1923</v>
      </c>
      <c r="C3528" t="s">
        <v>4349</v>
      </c>
      <c r="D3528" t="s">
        <v>9062</v>
      </c>
      <c r="E3528" t="s">
        <v>14058</v>
      </c>
      <c r="F3528" t="s">
        <v>15532</v>
      </c>
    </row>
    <row r="3529" spans="1:6" x14ac:dyDescent="0.25">
      <c r="A3529" t="s">
        <v>1732</v>
      </c>
      <c r="B3529" t="s">
        <v>1928</v>
      </c>
      <c r="C3529" t="s">
        <v>4703</v>
      </c>
      <c r="D3529" t="s">
        <v>9063</v>
      </c>
      <c r="E3529" t="s">
        <v>14059</v>
      </c>
      <c r="F3529" t="s">
        <v>15537</v>
      </c>
    </row>
    <row r="3530" spans="1:6" x14ac:dyDescent="0.25">
      <c r="A3530" t="s">
        <v>439</v>
      </c>
      <c r="B3530" t="s">
        <v>1925</v>
      </c>
      <c r="C3530" t="s">
        <v>4704</v>
      </c>
      <c r="D3530" t="s">
        <v>9064</v>
      </c>
      <c r="E3530" t="s">
        <v>14060</v>
      </c>
      <c r="F3530" t="s">
        <v>15534</v>
      </c>
    </row>
    <row r="3531" spans="1:6" x14ac:dyDescent="0.25">
      <c r="A3531" t="s">
        <v>136</v>
      </c>
      <c r="B3531" t="s">
        <v>1928</v>
      </c>
      <c r="C3531" t="s">
        <v>3159</v>
      </c>
      <c r="D3531" t="s">
        <v>9065</v>
      </c>
      <c r="E3531" t="s">
        <v>14061</v>
      </c>
      <c r="F3531" t="s">
        <v>15537</v>
      </c>
    </row>
    <row r="3532" spans="1:6" x14ac:dyDescent="0.25">
      <c r="A3532" t="s">
        <v>544</v>
      </c>
      <c r="B3532" t="s">
        <v>1923</v>
      </c>
      <c r="C3532" t="s">
        <v>4705</v>
      </c>
      <c r="D3532" t="s">
        <v>9066</v>
      </c>
      <c r="E3532" t="s">
        <v>14062</v>
      </c>
      <c r="F3532" t="s">
        <v>15532</v>
      </c>
    </row>
    <row r="3533" spans="1:6" x14ac:dyDescent="0.25">
      <c r="A3533" t="s">
        <v>386</v>
      </c>
      <c r="B3533" t="s">
        <v>1928</v>
      </c>
      <c r="C3533" t="s">
        <v>4706</v>
      </c>
      <c r="D3533" t="s">
        <v>9067</v>
      </c>
      <c r="E3533" t="s">
        <v>14063</v>
      </c>
      <c r="F3533" t="s">
        <v>15537</v>
      </c>
    </row>
    <row r="3534" spans="1:6" x14ac:dyDescent="0.25">
      <c r="A3534" t="s">
        <v>1523</v>
      </c>
      <c r="B3534" t="s">
        <v>1930</v>
      </c>
      <c r="C3534" t="s">
        <v>2950</v>
      </c>
      <c r="D3534" t="s">
        <v>9068</v>
      </c>
      <c r="E3534" t="s">
        <v>14064</v>
      </c>
      <c r="F3534" t="s">
        <v>15538</v>
      </c>
    </row>
    <row r="3535" spans="1:6" x14ac:dyDescent="0.25">
      <c r="A3535" t="s">
        <v>1733</v>
      </c>
      <c r="B3535" t="s">
        <v>1928</v>
      </c>
      <c r="C3535" t="s">
        <v>2921</v>
      </c>
      <c r="D3535" t="s">
        <v>9069</v>
      </c>
      <c r="E3535" t="s">
        <v>14065</v>
      </c>
      <c r="F3535" t="s">
        <v>15537</v>
      </c>
    </row>
    <row r="3536" spans="1:6" x14ac:dyDescent="0.25">
      <c r="A3536" t="s">
        <v>969</v>
      </c>
      <c r="B3536" t="s">
        <v>1926</v>
      </c>
      <c r="C3536" t="s">
        <v>4707</v>
      </c>
      <c r="D3536" t="s">
        <v>9070</v>
      </c>
      <c r="E3536" t="s">
        <v>14066</v>
      </c>
      <c r="F3536" t="s">
        <v>15535</v>
      </c>
    </row>
    <row r="3537" spans="1:6" x14ac:dyDescent="0.25">
      <c r="A3537" t="s">
        <v>1320</v>
      </c>
      <c r="B3537" t="s">
        <v>1927</v>
      </c>
      <c r="C3537" t="s">
        <v>4708</v>
      </c>
      <c r="D3537" t="s">
        <v>9071</v>
      </c>
      <c r="E3537" t="s">
        <v>14067</v>
      </c>
      <c r="F3537" t="s">
        <v>15536</v>
      </c>
    </row>
    <row r="3538" spans="1:6" x14ac:dyDescent="0.25">
      <c r="A3538" t="s">
        <v>1734</v>
      </c>
      <c r="B3538" t="s">
        <v>1928</v>
      </c>
      <c r="C3538" t="s">
        <v>4642</v>
      </c>
      <c r="D3538" t="s">
        <v>9072</v>
      </c>
      <c r="E3538" t="s">
        <v>14068</v>
      </c>
      <c r="F3538" t="s">
        <v>15537</v>
      </c>
    </row>
    <row r="3539" spans="1:6" x14ac:dyDescent="0.25">
      <c r="A3539" t="s">
        <v>422</v>
      </c>
      <c r="B3539" t="s">
        <v>1927</v>
      </c>
      <c r="C3539" t="s">
        <v>4709</v>
      </c>
      <c r="D3539" t="s">
        <v>9073</v>
      </c>
      <c r="E3539" t="s">
        <v>14069</v>
      </c>
      <c r="F3539" t="s">
        <v>15536</v>
      </c>
    </row>
    <row r="3540" spans="1:6" x14ac:dyDescent="0.25">
      <c r="A3540" t="s">
        <v>24</v>
      </c>
      <c r="B3540" t="s">
        <v>1924</v>
      </c>
      <c r="C3540" t="s">
        <v>2008</v>
      </c>
      <c r="D3540" t="s">
        <v>9074</v>
      </c>
      <c r="E3540" t="s">
        <v>14070</v>
      </c>
      <c r="F3540" t="s">
        <v>15533</v>
      </c>
    </row>
    <row r="3541" spans="1:6" x14ac:dyDescent="0.25">
      <c r="A3541" t="s">
        <v>294</v>
      </c>
      <c r="B3541" t="s">
        <v>1924</v>
      </c>
      <c r="C3541" t="s">
        <v>4710</v>
      </c>
      <c r="D3541" t="s">
        <v>9075</v>
      </c>
      <c r="E3541" t="s">
        <v>14071</v>
      </c>
      <c r="F3541" t="s">
        <v>15533</v>
      </c>
    </row>
    <row r="3542" spans="1:6" x14ac:dyDescent="0.25">
      <c r="A3542" t="s">
        <v>1089</v>
      </c>
      <c r="B3542" t="s">
        <v>1930</v>
      </c>
      <c r="C3542" t="s">
        <v>4711</v>
      </c>
      <c r="D3542" t="s">
        <v>9076</v>
      </c>
      <c r="E3542" t="s">
        <v>14072</v>
      </c>
      <c r="F3542" t="s">
        <v>15538</v>
      </c>
    </row>
    <row r="3543" spans="1:6" x14ac:dyDescent="0.25">
      <c r="A3543" t="s">
        <v>1451</v>
      </c>
      <c r="B3543" t="s">
        <v>1924</v>
      </c>
      <c r="C3543" t="s">
        <v>4388</v>
      </c>
      <c r="D3543" t="s">
        <v>9077</v>
      </c>
      <c r="E3543" t="s">
        <v>14073</v>
      </c>
      <c r="F3543" t="s">
        <v>15533</v>
      </c>
    </row>
    <row r="3544" spans="1:6" x14ac:dyDescent="0.25">
      <c r="A3544" t="s">
        <v>1423</v>
      </c>
      <c r="B3544" t="s">
        <v>1924</v>
      </c>
      <c r="C3544" t="s">
        <v>4280</v>
      </c>
      <c r="D3544" t="s">
        <v>9078</v>
      </c>
      <c r="E3544" t="s">
        <v>14074</v>
      </c>
      <c r="F3544" t="s">
        <v>15533</v>
      </c>
    </row>
    <row r="3545" spans="1:6" x14ac:dyDescent="0.25">
      <c r="A3545" t="s">
        <v>1123</v>
      </c>
      <c r="B3545" t="s">
        <v>1928</v>
      </c>
      <c r="C3545" t="s">
        <v>4712</v>
      </c>
      <c r="D3545" t="s">
        <v>9079</v>
      </c>
      <c r="E3545" t="s">
        <v>14075</v>
      </c>
      <c r="F3545" t="s">
        <v>15537</v>
      </c>
    </row>
    <row r="3546" spans="1:6" x14ac:dyDescent="0.25">
      <c r="A3546" t="s">
        <v>601</v>
      </c>
      <c r="B3546" t="s">
        <v>1930</v>
      </c>
      <c r="C3546" t="s">
        <v>3542</v>
      </c>
      <c r="D3546" t="s">
        <v>9080</v>
      </c>
      <c r="E3546" t="s">
        <v>14076</v>
      </c>
      <c r="F3546" t="s">
        <v>15538</v>
      </c>
    </row>
    <row r="3547" spans="1:6" x14ac:dyDescent="0.25">
      <c r="A3547" t="s">
        <v>1147</v>
      </c>
      <c r="B3547" t="s">
        <v>1927</v>
      </c>
      <c r="C3547" t="s">
        <v>4713</v>
      </c>
      <c r="D3547" t="s">
        <v>9081</v>
      </c>
      <c r="E3547" t="s">
        <v>6357</v>
      </c>
      <c r="F3547" t="s">
        <v>15536</v>
      </c>
    </row>
    <row r="3548" spans="1:6" x14ac:dyDescent="0.25">
      <c r="A3548" t="s">
        <v>648</v>
      </c>
      <c r="B3548" t="s">
        <v>1929</v>
      </c>
      <c r="C3548" t="s">
        <v>2575</v>
      </c>
      <c r="D3548" t="s">
        <v>9082</v>
      </c>
      <c r="E3548" t="s">
        <v>14077</v>
      </c>
      <c r="F3548" t="s">
        <v>15532</v>
      </c>
    </row>
    <row r="3549" spans="1:6" x14ac:dyDescent="0.25">
      <c r="A3549" t="s">
        <v>1160</v>
      </c>
      <c r="B3549" t="s">
        <v>1929</v>
      </c>
      <c r="C3549" t="s">
        <v>4714</v>
      </c>
      <c r="D3549" t="s">
        <v>9083</v>
      </c>
      <c r="E3549" t="s">
        <v>14078</v>
      </c>
      <c r="F3549" t="s">
        <v>15532</v>
      </c>
    </row>
    <row r="3550" spans="1:6" x14ac:dyDescent="0.25">
      <c r="A3550" t="s">
        <v>1383</v>
      </c>
      <c r="B3550" t="s">
        <v>1927</v>
      </c>
      <c r="C3550" t="s">
        <v>4715</v>
      </c>
      <c r="D3550" t="s">
        <v>9084</v>
      </c>
      <c r="E3550" t="s">
        <v>14079</v>
      </c>
      <c r="F3550" t="s">
        <v>15536</v>
      </c>
    </row>
    <row r="3551" spans="1:6" x14ac:dyDescent="0.25">
      <c r="A3551" t="s">
        <v>1735</v>
      </c>
      <c r="B3551" t="s">
        <v>1924</v>
      </c>
      <c r="C3551" t="s">
        <v>4716</v>
      </c>
      <c r="D3551" t="s">
        <v>9085</v>
      </c>
      <c r="E3551" t="s">
        <v>14080</v>
      </c>
      <c r="F3551" t="s">
        <v>15533</v>
      </c>
    </row>
    <row r="3552" spans="1:6" x14ac:dyDescent="0.25">
      <c r="A3552" t="s">
        <v>1461</v>
      </c>
      <c r="B3552" t="s">
        <v>1923</v>
      </c>
      <c r="C3552" t="s">
        <v>4717</v>
      </c>
      <c r="D3552" t="s">
        <v>9086</v>
      </c>
      <c r="E3552" t="s">
        <v>14081</v>
      </c>
      <c r="F3552" t="s">
        <v>15532</v>
      </c>
    </row>
    <row r="3553" spans="1:6" x14ac:dyDescent="0.25">
      <c r="A3553" t="s">
        <v>715</v>
      </c>
      <c r="B3553" t="s">
        <v>1925</v>
      </c>
      <c r="C3553" t="s">
        <v>3789</v>
      </c>
      <c r="D3553" t="s">
        <v>9087</v>
      </c>
      <c r="E3553" t="s">
        <v>14082</v>
      </c>
      <c r="F3553" t="s">
        <v>15534</v>
      </c>
    </row>
    <row r="3554" spans="1:6" x14ac:dyDescent="0.25">
      <c r="A3554" t="s">
        <v>1736</v>
      </c>
      <c r="B3554" t="s">
        <v>1929</v>
      </c>
      <c r="C3554" t="s">
        <v>4718</v>
      </c>
      <c r="D3554" t="s">
        <v>9088</v>
      </c>
      <c r="E3554" t="s">
        <v>14083</v>
      </c>
      <c r="F3554" t="s">
        <v>15532</v>
      </c>
    </row>
    <row r="3555" spans="1:6" x14ac:dyDescent="0.25">
      <c r="A3555" t="s">
        <v>1737</v>
      </c>
      <c r="B3555" t="s">
        <v>1923</v>
      </c>
      <c r="C3555" t="s">
        <v>2450</v>
      </c>
      <c r="D3555" t="s">
        <v>9089</v>
      </c>
      <c r="E3555" t="s">
        <v>14084</v>
      </c>
      <c r="F3555" t="s">
        <v>15532</v>
      </c>
    </row>
    <row r="3556" spans="1:6" x14ac:dyDescent="0.25">
      <c r="A3556" t="s">
        <v>1184</v>
      </c>
      <c r="B3556" t="s">
        <v>1928</v>
      </c>
      <c r="C3556" t="s">
        <v>4719</v>
      </c>
      <c r="D3556" t="s">
        <v>9090</v>
      </c>
      <c r="E3556" t="s">
        <v>14085</v>
      </c>
      <c r="F3556" t="s">
        <v>15537</v>
      </c>
    </row>
    <row r="3557" spans="1:6" x14ac:dyDescent="0.25">
      <c r="A3557" t="s">
        <v>302</v>
      </c>
      <c r="B3557" t="s">
        <v>1923</v>
      </c>
      <c r="C3557" t="s">
        <v>4720</v>
      </c>
      <c r="D3557" t="s">
        <v>9091</v>
      </c>
      <c r="E3557" t="s">
        <v>14086</v>
      </c>
      <c r="F3557" t="s">
        <v>15532</v>
      </c>
    </row>
    <row r="3558" spans="1:6" x14ac:dyDescent="0.25">
      <c r="A3558" t="s">
        <v>1482</v>
      </c>
      <c r="B3558" t="s">
        <v>1928</v>
      </c>
      <c r="C3558" t="s">
        <v>4721</v>
      </c>
      <c r="D3558" t="s">
        <v>9092</v>
      </c>
      <c r="E3558" t="s">
        <v>14087</v>
      </c>
      <c r="F3558" t="s">
        <v>15537</v>
      </c>
    </row>
    <row r="3559" spans="1:6" x14ac:dyDescent="0.25">
      <c r="A3559" t="s">
        <v>42</v>
      </c>
      <c r="B3559" t="s">
        <v>1925</v>
      </c>
      <c r="C3559" t="s">
        <v>4722</v>
      </c>
      <c r="D3559" t="s">
        <v>9093</v>
      </c>
      <c r="E3559" t="s">
        <v>14088</v>
      </c>
      <c r="F3559" t="s">
        <v>15534</v>
      </c>
    </row>
    <row r="3560" spans="1:6" x14ac:dyDescent="0.25">
      <c r="A3560" t="s">
        <v>67</v>
      </c>
      <c r="B3560" t="s">
        <v>1927</v>
      </c>
      <c r="C3560" t="s">
        <v>4723</v>
      </c>
      <c r="D3560" t="s">
        <v>9094</v>
      </c>
      <c r="E3560" t="s">
        <v>14089</v>
      </c>
      <c r="F3560" t="s">
        <v>15536</v>
      </c>
    </row>
    <row r="3561" spans="1:6" x14ac:dyDescent="0.25">
      <c r="A3561" t="s">
        <v>691</v>
      </c>
      <c r="B3561" t="s">
        <v>1928</v>
      </c>
      <c r="C3561" t="s">
        <v>2981</v>
      </c>
      <c r="D3561" t="s">
        <v>9095</v>
      </c>
      <c r="E3561" t="s">
        <v>14090</v>
      </c>
      <c r="F3561" t="s">
        <v>15537</v>
      </c>
    </row>
    <row r="3562" spans="1:6" x14ac:dyDescent="0.25">
      <c r="A3562" t="s">
        <v>340</v>
      </c>
      <c r="B3562" t="s">
        <v>1925</v>
      </c>
      <c r="C3562" t="s">
        <v>4724</v>
      </c>
      <c r="D3562" t="s">
        <v>9096</v>
      </c>
      <c r="E3562" t="s">
        <v>14091</v>
      </c>
      <c r="F3562" t="s">
        <v>15534</v>
      </c>
    </row>
    <row r="3563" spans="1:6" x14ac:dyDescent="0.25">
      <c r="A3563" t="s">
        <v>1738</v>
      </c>
      <c r="B3563" t="s">
        <v>1926</v>
      </c>
      <c r="C3563" t="s">
        <v>3435</v>
      </c>
      <c r="D3563" t="s">
        <v>9097</v>
      </c>
      <c r="E3563" t="s">
        <v>14092</v>
      </c>
      <c r="F3563" t="s">
        <v>15535</v>
      </c>
    </row>
    <row r="3564" spans="1:6" x14ac:dyDescent="0.25">
      <c r="A3564" t="s">
        <v>337</v>
      </c>
      <c r="B3564" t="s">
        <v>1926</v>
      </c>
      <c r="C3564" t="s">
        <v>4101</v>
      </c>
      <c r="D3564" t="s">
        <v>9098</v>
      </c>
      <c r="E3564" t="s">
        <v>14093</v>
      </c>
      <c r="F3564" t="s">
        <v>15535</v>
      </c>
    </row>
    <row r="3565" spans="1:6" x14ac:dyDescent="0.25">
      <c r="A3565" t="s">
        <v>1739</v>
      </c>
      <c r="B3565" t="s">
        <v>1930</v>
      </c>
      <c r="C3565" t="s">
        <v>2184</v>
      </c>
      <c r="D3565" t="s">
        <v>9099</v>
      </c>
      <c r="E3565" t="s">
        <v>14094</v>
      </c>
      <c r="F3565" t="s">
        <v>15538</v>
      </c>
    </row>
    <row r="3566" spans="1:6" x14ac:dyDescent="0.25">
      <c r="A3566" t="s">
        <v>360</v>
      </c>
      <c r="B3566" t="s">
        <v>1925</v>
      </c>
      <c r="C3566" t="s">
        <v>3167</v>
      </c>
      <c r="D3566" t="s">
        <v>9100</v>
      </c>
      <c r="E3566" t="s">
        <v>14095</v>
      </c>
      <c r="F3566" t="s">
        <v>15534</v>
      </c>
    </row>
    <row r="3567" spans="1:6" x14ac:dyDescent="0.25">
      <c r="A3567" t="s">
        <v>1358</v>
      </c>
      <c r="B3567" t="s">
        <v>1929</v>
      </c>
      <c r="C3567" t="s">
        <v>4725</v>
      </c>
      <c r="D3567" t="s">
        <v>9101</v>
      </c>
      <c r="E3567" t="s">
        <v>14096</v>
      </c>
      <c r="F3567" t="s">
        <v>15532</v>
      </c>
    </row>
    <row r="3568" spans="1:6" x14ac:dyDescent="0.25">
      <c r="A3568" t="s">
        <v>899</v>
      </c>
      <c r="B3568" t="s">
        <v>1927</v>
      </c>
      <c r="C3568" t="s">
        <v>4726</v>
      </c>
      <c r="D3568" t="s">
        <v>9102</v>
      </c>
      <c r="E3568" t="s">
        <v>14097</v>
      </c>
      <c r="F3568" t="s">
        <v>15536</v>
      </c>
    </row>
    <row r="3569" spans="1:6" x14ac:dyDescent="0.25">
      <c r="A3569" t="s">
        <v>691</v>
      </c>
      <c r="B3569" t="s">
        <v>1929</v>
      </c>
      <c r="C3569" t="s">
        <v>4727</v>
      </c>
      <c r="D3569" t="s">
        <v>9103</v>
      </c>
      <c r="E3569" t="s">
        <v>14098</v>
      </c>
      <c r="F3569" t="s">
        <v>15532</v>
      </c>
    </row>
    <row r="3570" spans="1:6" x14ac:dyDescent="0.25">
      <c r="A3570" t="s">
        <v>281</v>
      </c>
      <c r="B3570" t="s">
        <v>1928</v>
      </c>
      <c r="C3570" t="s">
        <v>4728</v>
      </c>
      <c r="D3570" t="s">
        <v>9104</v>
      </c>
      <c r="E3570" t="s">
        <v>14099</v>
      </c>
      <c r="F3570" t="s">
        <v>15537</v>
      </c>
    </row>
    <row r="3571" spans="1:6" x14ac:dyDescent="0.25">
      <c r="A3571" t="s">
        <v>115</v>
      </c>
      <c r="B3571" t="s">
        <v>1928</v>
      </c>
      <c r="C3571" t="s">
        <v>4729</v>
      </c>
      <c r="D3571" t="s">
        <v>9105</v>
      </c>
      <c r="E3571" t="s">
        <v>14100</v>
      </c>
      <c r="F3571" t="s">
        <v>15537</v>
      </c>
    </row>
    <row r="3572" spans="1:6" x14ac:dyDescent="0.25">
      <c r="A3572" t="s">
        <v>875</v>
      </c>
      <c r="B3572" t="s">
        <v>1926</v>
      </c>
      <c r="C3572" t="s">
        <v>3460</v>
      </c>
      <c r="D3572" t="s">
        <v>9106</v>
      </c>
      <c r="E3572" t="s">
        <v>14101</v>
      </c>
      <c r="F3572" t="s">
        <v>15535</v>
      </c>
    </row>
    <row r="3573" spans="1:6" x14ac:dyDescent="0.25">
      <c r="A3573" t="s">
        <v>1243</v>
      </c>
      <c r="B3573" t="s">
        <v>1929</v>
      </c>
      <c r="C3573" t="s">
        <v>4299</v>
      </c>
      <c r="D3573" t="s">
        <v>9107</v>
      </c>
      <c r="E3573" t="s">
        <v>14102</v>
      </c>
      <c r="F3573" t="s">
        <v>15532</v>
      </c>
    </row>
    <row r="3574" spans="1:6" x14ac:dyDescent="0.25">
      <c r="A3574" t="s">
        <v>1023</v>
      </c>
      <c r="B3574" t="s">
        <v>1926</v>
      </c>
      <c r="C3574" t="s">
        <v>4730</v>
      </c>
      <c r="D3574" t="s">
        <v>9108</v>
      </c>
      <c r="E3574" t="s">
        <v>14103</v>
      </c>
      <c r="F3574" t="s">
        <v>15535</v>
      </c>
    </row>
    <row r="3575" spans="1:6" x14ac:dyDescent="0.25">
      <c r="A3575" t="s">
        <v>1740</v>
      </c>
      <c r="B3575" t="s">
        <v>1928</v>
      </c>
      <c r="C3575" t="s">
        <v>1988</v>
      </c>
      <c r="D3575" t="s">
        <v>9109</v>
      </c>
      <c r="E3575" t="s">
        <v>14104</v>
      </c>
      <c r="F3575" t="s">
        <v>15537</v>
      </c>
    </row>
    <row r="3576" spans="1:6" x14ac:dyDescent="0.25">
      <c r="A3576" t="s">
        <v>1741</v>
      </c>
      <c r="B3576" t="s">
        <v>1925</v>
      </c>
      <c r="C3576" t="s">
        <v>4524</v>
      </c>
      <c r="D3576" t="s">
        <v>9110</v>
      </c>
      <c r="E3576" t="s">
        <v>14105</v>
      </c>
      <c r="F3576" t="s">
        <v>15534</v>
      </c>
    </row>
    <row r="3577" spans="1:6" x14ac:dyDescent="0.25">
      <c r="A3577" t="s">
        <v>872</v>
      </c>
      <c r="B3577" t="s">
        <v>1926</v>
      </c>
      <c r="C3577" t="s">
        <v>4731</v>
      </c>
      <c r="D3577" t="s">
        <v>9111</v>
      </c>
      <c r="E3577" t="s">
        <v>14106</v>
      </c>
      <c r="F3577" t="s">
        <v>15535</v>
      </c>
    </row>
    <row r="3578" spans="1:6" x14ac:dyDescent="0.25">
      <c r="A3578" t="s">
        <v>1742</v>
      </c>
      <c r="B3578" t="s">
        <v>1927</v>
      </c>
      <c r="C3578" t="s">
        <v>4732</v>
      </c>
      <c r="D3578" t="s">
        <v>9112</v>
      </c>
      <c r="E3578" t="s">
        <v>14107</v>
      </c>
      <c r="F3578" t="s">
        <v>15536</v>
      </c>
    </row>
    <row r="3579" spans="1:6" x14ac:dyDescent="0.25">
      <c r="A3579" t="s">
        <v>874</v>
      </c>
      <c r="B3579" t="s">
        <v>1928</v>
      </c>
      <c r="C3579" t="s">
        <v>4158</v>
      </c>
      <c r="D3579" t="s">
        <v>9113</v>
      </c>
      <c r="E3579" t="s">
        <v>14108</v>
      </c>
      <c r="F3579" t="s">
        <v>15537</v>
      </c>
    </row>
    <row r="3580" spans="1:6" x14ac:dyDescent="0.25">
      <c r="A3580" t="s">
        <v>671</v>
      </c>
      <c r="B3580" t="s">
        <v>1928</v>
      </c>
      <c r="C3580" t="s">
        <v>3288</v>
      </c>
      <c r="D3580" t="s">
        <v>9114</v>
      </c>
      <c r="E3580" t="s">
        <v>14109</v>
      </c>
      <c r="F3580" t="s">
        <v>15537</v>
      </c>
    </row>
    <row r="3581" spans="1:6" x14ac:dyDescent="0.25">
      <c r="A3581" t="s">
        <v>1743</v>
      </c>
      <c r="B3581" t="s">
        <v>1923</v>
      </c>
      <c r="C3581" t="s">
        <v>4733</v>
      </c>
      <c r="D3581" t="s">
        <v>9115</v>
      </c>
      <c r="E3581" t="s">
        <v>14110</v>
      </c>
      <c r="F3581" t="s">
        <v>15532</v>
      </c>
    </row>
    <row r="3582" spans="1:6" x14ac:dyDescent="0.25">
      <c r="A3582" t="s">
        <v>445</v>
      </c>
      <c r="B3582" t="s">
        <v>1927</v>
      </c>
      <c r="C3582" t="s">
        <v>2886</v>
      </c>
      <c r="D3582" t="s">
        <v>9116</v>
      </c>
      <c r="E3582" t="s">
        <v>14111</v>
      </c>
      <c r="F3582" t="s">
        <v>15536</v>
      </c>
    </row>
    <row r="3583" spans="1:6" x14ac:dyDescent="0.25">
      <c r="A3583" t="s">
        <v>1744</v>
      </c>
      <c r="B3583" t="s">
        <v>1929</v>
      </c>
      <c r="C3583" t="s">
        <v>4734</v>
      </c>
      <c r="D3583" t="s">
        <v>9117</v>
      </c>
      <c r="E3583" t="s">
        <v>14112</v>
      </c>
      <c r="F3583" t="s">
        <v>15532</v>
      </c>
    </row>
    <row r="3584" spans="1:6" x14ac:dyDescent="0.25">
      <c r="A3584" t="s">
        <v>10</v>
      </c>
      <c r="B3584" t="s">
        <v>1929</v>
      </c>
      <c r="C3584" t="s">
        <v>3511</v>
      </c>
      <c r="D3584" t="s">
        <v>9118</v>
      </c>
      <c r="E3584" t="s">
        <v>14113</v>
      </c>
      <c r="F3584" t="s">
        <v>15532</v>
      </c>
    </row>
    <row r="3585" spans="1:6" x14ac:dyDescent="0.25">
      <c r="A3585" t="s">
        <v>1745</v>
      </c>
      <c r="B3585" t="s">
        <v>1923</v>
      </c>
      <c r="C3585" t="s">
        <v>3940</v>
      </c>
      <c r="D3585" t="s">
        <v>9119</v>
      </c>
      <c r="E3585" t="s">
        <v>14114</v>
      </c>
      <c r="F3585" t="s">
        <v>15532</v>
      </c>
    </row>
    <row r="3586" spans="1:6" x14ac:dyDescent="0.25">
      <c r="A3586" t="s">
        <v>958</v>
      </c>
      <c r="B3586" t="s">
        <v>1928</v>
      </c>
      <c r="C3586" t="s">
        <v>4735</v>
      </c>
      <c r="D3586" t="s">
        <v>9120</v>
      </c>
      <c r="E3586" t="s">
        <v>14115</v>
      </c>
      <c r="F3586" t="s">
        <v>15537</v>
      </c>
    </row>
    <row r="3587" spans="1:6" x14ac:dyDescent="0.25">
      <c r="A3587" t="s">
        <v>1124</v>
      </c>
      <c r="B3587" t="s">
        <v>1930</v>
      </c>
      <c r="C3587" t="s">
        <v>3833</v>
      </c>
      <c r="D3587" t="s">
        <v>9121</v>
      </c>
      <c r="E3587" t="s">
        <v>14116</v>
      </c>
      <c r="F3587" t="s">
        <v>15538</v>
      </c>
    </row>
    <row r="3588" spans="1:6" x14ac:dyDescent="0.25">
      <c r="A3588" t="s">
        <v>1544</v>
      </c>
      <c r="B3588" t="s">
        <v>1926</v>
      </c>
      <c r="C3588" t="s">
        <v>4688</v>
      </c>
      <c r="D3588" t="s">
        <v>9122</v>
      </c>
      <c r="E3588" t="s">
        <v>14117</v>
      </c>
      <c r="F3588" t="s">
        <v>15535</v>
      </c>
    </row>
    <row r="3589" spans="1:6" x14ac:dyDescent="0.25">
      <c r="A3589" t="s">
        <v>1146</v>
      </c>
      <c r="B3589" t="s">
        <v>1927</v>
      </c>
      <c r="C3589" t="s">
        <v>4736</v>
      </c>
      <c r="D3589" t="s">
        <v>9123</v>
      </c>
      <c r="E3589" t="s">
        <v>14118</v>
      </c>
      <c r="F3589" t="s">
        <v>15536</v>
      </c>
    </row>
    <row r="3590" spans="1:6" x14ac:dyDescent="0.25">
      <c r="A3590" t="s">
        <v>1746</v>
      </c>
      <c r="B3590" t="s">
        <v>1926</v>
      </c>
      <c r="C3590" t="s">
        <v>4737</v>
      </c>
      <c r="D3590" t="s">
        <v>9124</v>
      </c>
      <c r="E3590" t="s">
        <v>14119</v>
      </c>
      <c r="F3590" t="s">
        <v>15535</v>
      </c>
    </row>
    <row r="3591" spans="1:6" x14ac:dyDescent="0.25">
      <c r="A3591" t="s">
        <v>1505</v>
      </c>
      <c r="B3591" t="s">
        <v>1927</v>
      </c>
      <c r="C3591" t="s">
        <v>4738</v>
      </c>
      <c r="D3591" t="s">
        <v>9125</v>
      </c>
      <c r="E3591" t="s">
        <v>14120</v>
      </c>
      <c r="F3591" t="s">
        <v>15536</v>
      </c>
    </row>
    <row r="3592" spans="1:6" x14ac:dyDescent="0.25">
      <c r="A3592" t="s">
        <v>1747</v>
      </c>
      <c r="B3592" t="s">
        <v>1925</v>
      </c>
      <c r="C3592" t="s">
        <v>4739</v>
      </c>
      <c r="D3592" t="s">
        <v>9126</v>
      </c>
      <c r="E3592" t="s">
        <v>14121</v>
      </c>
      <c r="F3592" t="s">
        <v>15534</v>
      </c>
    </row>
    <row r="3593" spans="1:6" x14ac:dyDescent="0.25">
      <c r="A3593" t="s">
        <v>1230</v>
      </c>
      <c r="B3593" t="s">
        <v>1929</v>
      </c>
      <c r="C3593" t="s">
        <v>4740</v>
      </c>
      <c r="D3593" t="s">
        <v>9127</v>
      </c>
      <c r="E3593" t="s">
        <v>14122</v>
      </c>
      <c r="F3593" t="s">
        <v>15532</v>
      </c>
    </row>
    <row r="3594" spans="1:6" x14ac:dyDescent="0.25">
      <c r="A3594" t="s">
        <v>1748</v>
      </c>
      <c r="B3594" t="s">
        <v>1927</v>
      </c>
      <c r="C3594" t="s">
        <v>3378</v>
      </c>
      <c r="D3594" t="s">
        <v>9128</v>
      </c>
      <c r="E3594" t="s">
        <v>14123</v>
      </c>
      <c r="F3594" t="s">
        <v>15536</v>
      </c>
    </row>
    <row r="3595" spans="1:6" x14ac:dyDescent="0.25">
      <c r="A3595" t="s">
        <v>776</v>
      </c>
      <c r="B3595" t="s">
        <v>1923</v>
      </c>
      <c r="C3595" t="s">
        <v>4741</v>
      </c>
      <c r="D3595" t="s">
        <v>9129</v>
      </c>
      <c r="E3595" t="s">
        <v>14124</v>
      </c>
      <c r="F3595" t="s">
        <v>15532</v>
      </c>
    </row>
    <row r="3596" spans="1:6" x14ac:dyDescent="0.25">
      <c r="A3596" t="s">
        <v>27</v>
      </c>
      <c r="B3596" t="s">
        <v>1926</v>
      </c>
      <c r="C3596" t="s">
        <v>4742</v>
      </c>
      <c r="D3596" t="s">
        <v>9130</v>
      </c>
      <c r="E3596" t="s">
        <v>14125</v>
      </c>
      <c r="F3596" t="s">
        <v>15535</v>
      </c>
    </row>
    <row r="3597" spans="1:6" x14ac:dyDescent="0.25">
      <c r="A3597" t="s">
        <v>1342</v>
      </c>
      <c r="B3597" t="s">
        <v>1929</v>
      </c>
      <c r="C3597" t="s">
        <v>4743</v>
      </c>
      <c r="D3597" t="s">
        <v>9131</v>
      </c>
      <c r="E3597" t="s">
        <v>14126</v>
      </c>
      <c r="F3597" t="s">
        <v>15532</v>
      </c>
    </row>
    <row r="3598" spans="1:6" x14ac:dyDescent="0.25">
      <c r="A3598" t="s">
        <v>1749</v>
      </c>
      <c r="B3598" t="s">
        <v>1923</v>
      </c>
      <c r="C3598" t="s">
        <v>4744</v>
      </c>
      <c r="D3598" t="s">
        <v>9132</v>
      </c>
      <c r="E3598" t="s">
        <v>14127</v>
      </c>
      <c r="F3598" t="s">
        <v>15532</v>
      </c>
    </row>
    <row r="3599" spans="1:6" x14ac:dyDescent="0.25">
      <c r="A3599" t="s">
        <v>779</v>
      </c>
      <c r="B3599" t="s">
        <v>1929</v>
      </c>
      <c r="C3599" t="s">
        <v>2226</v>
      </c>
      <c r="D3599" t="s">
        <v>9133</v>
      </c>
      <c r="E3599" t="s">
        <v>14128</v>
      </c>
      <c r="F3599" t="s">
        <v>15532</v>
      </c>
    </row>
    <row r="3600" spans="1:6" x14ac:dyDescent="0.25">
      <c r="A3600" t="s">
        <v>1656</v>
      </c>
      <c r="B3600" t="s">
        <v>1927</v>
      </c>
      <c r="C3600" t="s">
        <v>4745</v>
      </c>
      <c r="D3600" t="s">
        <v>9134</v>
      </c>
      <c r="E3600" t="s">
        <v>14129</v>
      </c>
      <c r="F3600" t="s">
        <v>15536</v>
      </c>
    </row>
    <row r="3601" spans="1:6" x14ac:dyDescent="0.25">
      <c r="A3601" t="s">
        <v>23</v>
      </c>
      <c r="B3601" t="s">
        <v>1925</v>
      </c>
      <c r="C3601" t="s">
        <v>4746</v>
      </c>
      <c r="D3601" t="s">
        <v>9135</v>
      </c>
      <c r="E3601" t="s">
        <v>14130</v>
      </c>
      <c r="F3601" t="s">
        <v>15534</v>
      </c>
    </row>
    <row r="3602" spans="1:6" x14ac:dyDescent="0.25">
      <c r="A3602" t="s">
        <v>1293</v>
      </c>
      <c r="B3602" t="s">
        <v>1930</v>
      </c>
      <c r="C3602" t="s">
        <v>2652</v>
      </c>
      <c r="D3602" t="s">
        <v>9136</v>
      </c>
      <c r="E3602" t="s">
        <v>14131</v>
      </c>
      <c r="F3602" t="s">
        <v>15538</v>
      </c>
    </row>
    <row r="3603" spans="1:6" x14ac:dyDescent="0.25">
      <c r="A3603" t="s">
        <v>641</v>
      </c>
      <c r="B3603" t="s">
        <v>1929</v>
      </c>
      <c r="C3603" t="s">
        <v>4747</v>
      </c>
      <c r="D3603" t="s">
        <v>9137</v>
      </c>
      <c r="E3603" t="s">
        <v>14132</v>
      </c>
      <c r="F3603" t="s">
        <v>15532</v>
      </c>
    </row>
    <row r="3604" spans="1:6" x14ac:dyDescent="0.25">
      <c r="A3604" t="s">
        <v>1236</v>
      </c>
      <c r="B3604" t="s">
        <v>1923</v>
      </c>
      <c r="C3604" t="s">
        <v>4748</v>
      </c>
      <c r="D3604" t="s">
        <v>9138</v>
      </c>
      <c r="E3604" t="s">
        <v>14133</v>
      </c>
      <c r="F3604" t="s">
        <v>15532</v>
      </c>
    </row>
    <row r="3605" spans="1:6" x14ac:dyDescent="0.25">
      <c r="A3605" t="s">
        <v>1686</v>
      </c>
      <c r="B3605" t="s">
        <v>1929</v>
      </c>
      <c r="C3605" t="s">
        <v>4749</v>
      </c>
      <c r="D3605" t="s">
        <v>9139</v>
      </c>
      <c r="E3605" t="s">
        <v>14134</v>
      </c>
      <c r="F3605" t="s">
        <v>15532</v>
      </c>
    </row>
    <row r="3606" spans="1:6" x14ac:dyDescent="0.25">
      <c r="A3606" t="s">
        <v>430</v>
      </c>
      <c r="B3606" t="s">
        <v>1926</v>
      </c>
      <c r="C3606" t="s">
        <v>4750</v>
      </c>
      <c r="D3606" t="s">
        <v>9140</v>
      </c>
      <c r="E3606" t="s">
        <v>14135</v>
      </c>
      <c r="F3606" t="s">
        <v>15535</v>
      </c>
    </row>
    <row r="3607" spans="1:6" x14ac:dyDescent="0.25">
      <c r="A3607" t="s">
        <v>1605</v>
      </c>
      <c r="B3607" t="s">
        <v>1930</v>
      </c>
      <c r="C3607" t="s">
        <v>4751</v>
      </c>
      <c r="D3607" t="s">
        <v>9141</v>
      </c>
      <c r="E3607" t="s">
        <v>14136</v>
      </c>
      <c r="F3607" t="s">
        <v>15538</v>
      </c>
    </row>
    <row r="3608" spans="1:6" x14ac:dyDescent="0.25">
      <c r="A3608" t="s">
        <v>1750</v>
      </c>
      <c r="B3608" t="s">
        <v>1929</v>
      </c>
      <c r="C3608" t="s">
        <v>3820</v>
      </c>
      <c r="D3608" t="s">
        <v>9142</v>
      </c>
      <c r="E3608" t="s">
        <v>14137</v>
      </c>
      <c r="F3608" t="s">
        <v>15532</v>
      </c>
    </row>
    <row r="3609" spans="1:6" x14ac:dyDescent="0.25">
      <c r="A3609" t="s">
        <v>1751</v>
      </c>
      <c r="B3609" t="s">
        <v>1929</v>
      </c>
      <c r="C3609" t="s">
        <v>3703</v>
      </c>
      <c r="D3609" t="s">
        <v>9143</v>
      </c>
      <c r="E3609" t="s">
        <v>14138</v>
      </c>
      <c r="F3609" t="s">
        <v>15532</v>
      </c>
    </row>
    <row r="3610" spans="1:6" x14ac:dyDescent="0.25">
      <c r="A3610" t="s">
        <v>781</v>
      </c>
      <c r="B3610" t="s">
        <v>1928</v>
      </c>
      <c r="C3610" t="s">
        <v>2681</v>
      </c>
      <c r="D3610" t="s">
        <v>9144</v>
      </c>
      <c r="E3610" t="s">
        <v>14139</v>
      </c>
      <c r="F3610" t="s">
        <v>15537</v>
      </c>
    </row>
    <row r="3611" spans="1:6" x14ac:dyDescent="0.25">
      <c r="A3611" t="s">
        <v>386</v>
      </c>
      <c r="B3611" t="s">
        <v>1923</v>
      </c>
      <c r="C3611" t="s">
        <v>4752</v>
      </c>
      <c r="D3611" t="s">
        <v>9145</v>
      </c>
      <c r="E3611" t="s">
        <v>14140</v>
      </c>
      <c r="F3611" t="s">
        <v>15532</v>
      </c>
    </row>
    <row r="3612" spans="1:6" x14ac:dyDescent="0.25">
      <c r="A3612" t="s">
        <v>59</v>
      </c>
      <c r="B3612" t="s">
        <v>1925</v>
      </c>
      <c r="C3612" t="s">
        <v>4753</v>
      </c>
      <c r="D3612" t="s">
        <v>9146</v>
      </c>
      <c r="E3612" t="s">
        <v>14141</v>
      </c>
      <c r="F3612" t="s">
        <v>15534</v>
      </c>
    </row>
    <row r="3613" spans="1:6" x14ac:dyDescent="0.25">
      <c r="A3613" t="s">
        <v>1752</v>
      </c>
      <c r="B3613" t="s">
        <v>1930</v>
      </c>
      <c r="C3613" t="s">
        <v>4754</v>
      </c>
      <c r="D3613" t="s">
        <v>9147</v>
      </c>
      <c r="E3613" t="s">
        <v>14142</v>
      </c>
      <c r="F3613" t="s">
        <v>15538</v>
      </c>
    </row>
    <row r="3614" spans="1:6" x14ac:dyDescent="0.25">
      <c r="A3614" t="s">
        <v>58</v>
      </c>
      <c r="B3614" t="s">
        <v>1923</v>
      </c>
      <c r="C3614" t="s">
        <v>3315</v>
      </c>
      <c r="D3614" t="s">
        <v>9148</v>
      </c>
      <c r="E3614" t="s">
        <v>14143</v>
      </c>
      <c r="F3614" t="s">
        <v>15532</v>
      </c>
    </row>
    <row r="3615" spans="1:6" x14ac:dyDescent="0.25">
      <c r="A3615" t="s">
        <v>391</v>
      </c>
      <c r="B3615" t="s">
        <v>1926</v>
      </c>
      <c r="C3615" t="s">
        <v>4755</v>
      </c>
      <c r="D3615" t="s">
        <v>9149</v>
      </c>
      <c r="E3615" t="s">
        <v>14144</v>
      </c>
      <c r="F3615" t="s">
        <v>15535</v>
      </c>
    </row>
    <row r="3616" spans="1:6" x14ac:dyDescent="0.25">
      <c r="A3616" t="s">
        <v>1753</v>
      </c>
      <c r="B3616" t="s">
        <v>1923</v>
      </c>
      <c r="C3616" t="s">
        <v>4756</v>
      </c>
      <c r="D3616" t="s">
        <v>9150</v>
      </c>
      <c r="E3616" t="s">
        <v>14145</v>
      </c>
      <c r="F3616" t="s">
        <v>15532</v>
      </c>
    </row>
    <row r="3617" spans="1:6" x14ac:dyDescent="0.25">
      <c r="A3617" t="s">
        <v>1143</v>
      </c>
      <c r="B3617" t="s">
        <v>1926</v>
      </c>
      <c r="C3617" t="s">
        <v>4757</v>
      </c>
      <c r="D3617" t="s">
        <v>9151</v>
      </c>
      <c r="E3617" t="s">
        <v>14146</v>
      </c>
      <c r="F3617" t="s">
        <v>15535</v>
      </c>
    </row>
    <row r="3618" spans="1:6" x14ac:dyDescent="0.25">
      <c r="A3618" t="s">
        <v>791</v>
      </c>
      <c r="B3618" t="s">
        <v>1924</v>
      </c>
      <c r="C3618" t="s">
        <v>4248</v>
      </c>
      <c r="D3618" t="s">
        <v>9152</v>
      </c>
      <c r="E3618" t="s">
        <v>14147</v>
      </c>
      <c r="F3618" t="s">
        <v>15533</v>
      </c>
    </row>
    <row r="3619" spans="1:6" x14ac:dyDescent="0.25">
      <c r="A3619" t="s">
        <v>1754</v>
      </c>
      <c r="B3619" t="s">
        <v>1928</v>
      </c>
      <c r="C3619" t="s">
        <v>2595</v>
      </c>
      <c r="D3619" t="s">
        <v>9153</v>
      </c>
      <c r="E3619" t="s">
        <v>14148</v>
      </c>
      <c r="F3619" t="s">
        <v>15537</v>
      </c>
    </row>
    <row r="3620" spans="1:6" x14ac:dyDescent="0.25">
      <c r="A3620" t="s">
        <v>772</v>
      </c>
      <c r="B3620" t="s">
        <v>1924</v>
      </c>
      <c r="C3620" t="s">
        <v>2265</v>
      </c>
      <c r="D3620" t="s">
        <v>9154</v>
      </c>
      <c r="E3620" t="s">
        <v>14149</v>
      </c>
      <c r="F3620" t="s">
        <v>15533</v>
      </c>
    </row>
    <row r="3621" spans="1:6" x14ac:dyDescent="0.25">
      <c r="A3621" t="s">
        <v>1755</v>
      </c>
      <c r="B3621" t="s">
        <v>1928</v>
      </c>
      <c r="C3621" t="s">
        <v>4758</v>
      </c>
      <c r="D3621" t="s">
        <v>9155</v>
      </c>
      <c r="E3621" t="s">
        <v>14150</v>
      </c>
      <c r="F3621" t="s">
        <v>15537</v>
      </c>
    </row>
    <row r="3622" spans="1:6" x14ac:dyDescent="0.25">
      <c r="A3622" t="s">
        <v>115</v>
      </c>
      <c r="B3622" t="s">
        <v>1927</v>
      </c>
      <c r="C3622" t="s">
        <v>4759</v>
      </c>
      <c r="D3622" t="s">
        <v>9156</v>
      </c>
      <c r="E3622" t="s">
        <v>14151</v>
      </c>
      <c r="F3622" t="s">
        <v>15536</v>
      </c>
    </row>
    <row r="3623" spans="1:6" x14ac:dyDescent="0.25">
      <c r="A3623" t="s">
        <v>1737</v>
      </c>
      <c r="B3623" t="s">
        <v>1924</v>
      </c>
      <c r="C3623" t="s">
        <v>2108</v>
      </c>
      <c r="D3623" t="s">
        <v>9157</v>
      </c>
      <c r="E3623" t="s">
        <v>14152</v>
      </c>
      <c r="F3623" t="s">
        <v>15533</v>
      </c>
    </row>
    <row r="3624" spans="1:6" x14ac:dyDescent="0.25">
      <c r="A3624" t="s">
        <v>1725</v>
      </c>
      <c r="B3624" t="s">
        <v>1923</v>
      </c>
      <c r="C3624" t="s">
        <v>2436</v>
      </c>
      <c r="D3624" t="s">
        <v>9158</v>
      </c>
      <c r="E3624" t="s">
        <v>14153</v>
      </c>
      <c r="F3624" t="s">
        <v>15532</v>
      </c>
    </row>
    <row r="3625" spans="1:6" x14ac:dyDescent="0.25">
      <c r="A3625" t="s">
        <v>1553</v>
      </c>
      <c r="B3625" t="s">
        <v>1924</v>
      </c>
      <c r="C3625" t="s">
        <v>4760</v>
      </c>
      <c r="D3625" t="s">
        <v>9159</v>
      </c>
      <c r="E3625" t="s">
        <v>14154</v>
      </c>
      <c r="F3625" t="s">
        <v>15533</v>
      </c>
    </row>
    <row r="3626" spans="1:6" x14ac:dyDescent="0.25">
      <c r="A3626" t="s">
        <v>1756</v>
      </c>
      <c r="B3626" t="s">
        <v>1930</v>
      </c>
      <c r="C3626" t="s">
        <v>3780</v>
      </c>
      <c r="D3626" t="s">
        <v>9160</v>
      </c>
      <c r="E3626" t="s">
        <v>14155</v>
      </c>
      <c r="F3626" t="s">
        <v>15538</v>
      </c>
    </row>
    <row r="3627" spans="1:6" x14ac:dyDescent="0.25">
      <c r="A3627" t="s">
        <v>1757</v>
      </c>
      <c r="B3627" t="s">
        <v>1926</v>
      </c>
      <c r="C3627" t="s">
        <v>4761</v>
      </c>
      <c r="D3627" t="s">
        <v>9161</v>
      </c>
      <c r="E3627" t="s">
        <v>14156</v>
      </c>
      <c r="F3627" t="s">
        <v>15535</v>
      </c>
    </row>
    <row r="3628" spans="1:6" x14ac:dyDescent="0.25">
      <c r="A3628" t="s">
        <v>531</v>
      </c>
      <c r="B3628" t="s">
        <v>1927</v>
      </c>
      <c r="C3628" t="s">
        <v>4762</v>
      </c>
      <c r="D3628" t="s">
        <v>9162</v>
      </c>
      <c r="E3628" t="s">
        <v>14157</v>
      </c>
      <c r="F3628" t="s">
        <v>15536</v>
      </c>
    </row>
    <row r="3629" spans="1:6" x14ac:dyDescent="0.25">
      <c r="A3629" t="s">
        <v>560</v>
      </c>
      <c r="B3629" t="s">
        <v>1924</v>
      </c>
      <c r="C3629" t="s">
        <v>3459</v>
      </c>
      <c r="D3629" t="s">
        <v>9163</v>
      </c>
      <c r="E3629" t="s">
        <v>14158</v>
      </c>
      <c r="F3629" t="s">
        <v>15533</v>
      </c>
    </row>
    <row r="3630" spans="1:6" x14ac:dyDescent="0.25">
      <c r="A3630" t="s">
        <v>248</v>
      </c>
      <c r="B3630" t="s">
        <v>1924</v>
      </c>
      <c r="C3630" t="s">
        <v>4763</v>
      </c>
      <c r="D3630" t="s">
        <v>9164</v>
      </c>
      <c r="E3630" t="s">
        <v>14159</v>
      </c>
      <c r="F3630" t="s">
        <v>15533</v>
      </c>
    </row>
    <row r="3631" spans="1:6" x14ac:dyDescent="0.25">
      <c r="A3631" t="s">
        <v>597</v>
      </c>
      <c r="B3631" t="s">
        <v>1926</v>
      </c>
      <c r="C3631" t="s">
        <v>4764</v>
      </c>
      <c r="D3631" t="s">
        <v>9165</v>
      </c>
      <c r="E3631" t="s">
        <v>14160</v>
      </c>
      <c r="F3631" t="s">
        <v>15535</v>
      </c>
    </row>
    <row r="3632" spans="1:6" x14ac:dyDescent="0.25">
      <c r="A3632" t="s">
        <v>1758</v>
      </c>
      <c r="B3632" t="s">
        <v>1927</v>
      </c>
      <c r="C3632" t="s">
        <v>4765</v>
      </c>
      <c r="D3632" t="s">
        <v>9166</v>
      </c>
      <c r="E3632" t="s">
        <v>14161</v>
      </c>
      <c r="F3632" t="s">
        <v>15536</v>
      </c>
    </row>
    <row r="3633" spans="1:6" x14ac:dyDescent="0.25">
      <c r="A3633" t="s">
        <v>294</v>
      </c>
      <c r="B3633" t="s">
        <v>1930</v>
      </c>
      <c r="C3633" t="s">
        <v>3404</v>
      </c>
      <c r="D3633" t="s">
        <v>9167</v>
      </c>
      <c r="E3633" t="s">
        <v>14162</v>
      </c>
      <c r="F3633" t="s">
        <v>15538</v>
      </c>
    </row>
    <row r="3634" spans="1:6" x14ac:dyDescent="0.25">
      <c r="A3634" t="s">
        <v>878</v>
      </c>
      <c r="B3634" t="s">
        <v>1928</v>
      </c>
      <c r="C3634" t="s">
        <v>4766</v>
      </c>
      <c r="D3634" t="s">
        <v>9168</v>
      </c>
      <c r="E3634" t="s">
        <v>14163</v>
      </c>
      <c r="F3634" t="s">
        <v>15537</v>
      </c>
    </row>
    <row r="3635" spans="1:6" x14ac:dyDescent="0.25">
      <c r="A3635" t="s">
        <v>274</v>
      </c>
      <c r="B3635" t="s">
        <v>1926</v>
      </c>
      <c r="C3635" t="s">
        <v>3670</v>
      </c>
      <c r="D3635" t="s">
        <v>9169</v>
      </c>
      <c r="E3635" t="s">
        <v>14164</v>
      </c>
      <c r="F3635" t="s">
        <v>15535</v>
      </c>
    </row>
    <row r="3636" spans="1:6" x14ac:dyDescent="0.25">
      <c r="A3636" t="s">
        <v>1429</v>
      </c>
      <c r="B3636" t="s">
        <v>1924</v>
      </c>
      <c r="C3636" t="s">
        <v>4767</v>
      </c>
      <c r="D3636" t="s">
        <v>9170</v>
      </c>
      <c r="E3636" t="s">
        <v>14165</v>
      </c>
      <c r="F3636" t="s">
        <v>15533</v>
      </c>
    </row>
    <row r="3637" spans="1:6" x14ac:dyDescent="0.25">
      <c r="A3637" t="s">
        <v>1759</v>
      </c>
      <c r="B3637" t="s">
        <v>1923</v>
      </c>
      <c r="C3637" t="s">
        <v>4768</v>
      </c>
      <c r="D3637" t="s">
        <v>9171</v>
      </c>
      <c r="E3637" t="s">
        <v>14166</v>
      </c>
      <c r="F3637" t="s">
        <v>15532</v>
      </c>
    </row>
    <row r="3638" spans="1:6" x14ac:dyDescent="0.25">
      <c r="A3638" t="s">
        <v>1760</v>
      </c>
      <c r="B3638" t="s">
        <v>1930</v>
      </c>
      <c r="C3638" t="s">
        <v>4769</v>
      </c>
      <c r="D3638" t="s">
        <v>9172</v>
      </c>
      <c r="E3638" t="s">
        <v>14167</v>
      </c>
      <c r="F3638" t="s">
        <v>15538</v>
      </c>
    </row>
    <row r="3639" spans="1:6" x14ac:dyDescent="0.25">
      <c r="A3639" t="s">
        <v>1589</v>
      </c>
      <c r="B3639" t="s">
        <v>1925</v>
      </c>
      <c r="C3639" t="s">
        <v>2042</v>
      </c>
      <c r="D3639" t="s">
        <v>9173</v>
      </c>
      <c r="E3639" t="s">
        <v>14168</v>
      </c>
      <c r="F3639" t="s">
        <v>15534</v>
      </c>
    </row>
    <row r="3640" spans="1:6" x14ac:dyDescent="0.25">
      <c r="A3640" t="s">
        <v>670</v>
      </c>
      <c r="B3640" t="s">
        <v>1926</v>
      </c>
      <c r="C3640" t="s">
        <v>4770</v>
      </c>
      <c r="D3640" t="s">
        <v>9174</v>
      </c>
      <c r="E3640" t="s">
        <v>14169</v>
      </c>
      <c r="F3640" t="s">
        <v>15535</v>
      </c>
    </row>
    <row r="3641" spans="1:6" x14ac:dyDescent="0.25">
      <c r="A3641" t="s">
        <v>1761</v>
      </c>
      <c r="B3641" t="s">
        <v>1924</v>
      </c>
      <c r="C3641" t="s">
        <v>2012</v>
      </c>
      <c r="D3641" t="s">
        <v>9175</v>
      </c>
      <c r="E3641" t="s">
        <v>14170</v>
      </c>
      <c r="F3641" t="s">
        <v>15533</v>
      </c>
    </row>
    <row r="3642" spans="1:6" x14ac:dyDescent="0.25">
      <c r="A3642" t="s">
        <v>956</v>
      </c>
      <c r="B3642" t="s">
        <v>1928</v>
      </c>
      <c r="C3642" t="s">
        <v>4771</v>
      </c>
      <c r="D3642" t="s">
        <v>9176</v>
      </c>
      <c r="E3642" t="s">
        <v>14171</v>
      </c>
      <c r="F3642" t="s">
        <v>15537</v>
      </c>
    </row>
    <row r="3643" spans="1:6" x14ac:dyDescent="0.25">
      <c r="A3643" t="s">
        <v>666</v>
      </c>
      <c r="B3643" t="s">
        <v>1925</v>
      </c>
      <c r="C3643" t="s">
        <v>4772</v>
      </c>
      <c r="D3643" t="s">
        <v>9177</v>
      </c>
      <c r="E3643" t="s">
        <v>14172</v>
      </c>
      <c r="F3643" t="s">
        <v>15534</v>
      </c>
    </row>
    <row r="3644" spans="1:6" x14ac:dyDescent="0.25">
      <c r="A3644" t="s">
        <v>996</v>
      </c>
      <c r="B3644" t="s">
        <v>1927</v>
      </c>
      <c r="C3644" t="s">
        <v>4773</v>
      </c>
      <c r="D3644" t="s">
        <v>9178</v>
      </c>
      <c r="E3644" t="s">
        <v>14173</v>
      </c>
      <c r="F3644" t="s">
        <v>15536</v>
      </c>
    </row>
    <row r="3645" spans="1:6" x14ac:dyDescent="0.25">
      <c r="A3645" t="s">
        <v>473</v>
      </c>
      <c r="B3645" t="s">
        <v>1923</v>
      </c>
      <c r="C3645" t="s">
        <v>1931</v>
      </c>
      <c r="D3645" t="s">
        <v>9179</v>
      </c>
      <c r="E3645" t="s">
        <v>14174</v>
      </c>
      <c r="F3645" t="s">
        <v>15532</v>
      </c>
    </row>
    <row r="3646" spans="1:6" x14ac:dyDescent="0.25">
      <c r="A3646" t="s">
        <v>1619</v>
      </c>
      <c r="B3646" t="s">
        <v>1924</v>
      </c>
      <c r="C3646" t="s">
        <v>4774</v>
      </c>
      <c r="D3646" t="s">
        <v>9180</v>
      </c>
      <c r="E3646" t="s">
        <v>14175</v>
      </c>
      <c r="F3646" t="s">
        <v>15533</v>
      </c>
    </row>
    <row r="3647" spans="1:6" x14ac:dyDescent="0.25">
      <c r="A3647" t="s">
        <v>924</v>
      </c>
      <c r="B3647" t="s">
        <v>1928</v>
      </c>
      <c r="C3647" t="s">
        <v>2262</v>
      </c>
      <c r="D3647" t="s">
        <v>9181</v>
      </c>
      <c r="E3647" t="s">
        <v>14176</v>
      </c>
      <c r="F3647" t="s">
        <v>15537</v>
      </c>
    </row>
    <row r="3648" spans="1:6" x14ac:dyDescent="0.25">
      <c r="A3648" t="s">
        <v>1616</v>
      </c>
      <c r="B3648" t="s">
        <v>1925</v>
      </c>
      <c r="C3648" t="s">
        <v>4166</v>
      </c>
      <c r="D3648" t="s">
        <v>9182</v>
      </c>
      <c r="E3648" t="s">
        <v>14177</v>
      </c>
      <c r="F3648" t="s">
        <v>15534</v>
      </c>
    </row>
    <row r="3649" spans="1:6" x14ac:dyDescent="0.25">
      <c r="A3649" t="s">
        <v>621</v>
      </c>
      <c r="B3649" t="s">
        <v>1926</v>
      </c>
      <c r="C3649" t="s">
        <v>4775</v>
      </c>
      <c r="D3649" t="s">
        <v>9183</v>
      </c>
      <c r="E3649" t="s">
        <v>14178</v>
      </c>
      <c r="F3649" t="s">
        <v>15535</v>
      </c>
    </row>
    <row r="3650" spans="1:6" x14ac:dyDescent="0.25">
      <c r="A3650" t="s">
        <v>890</v>
      </c>
      <c r="B3650" t="s">
        <v>1929</v>
      </c>
      <c r="C3650" t="s">
        <v>2226</v>
      </c>
      <c r="D3650" t="s">
        <v>9184</v>
      </c>
      <c r="E3650" t="s">
        <v>14179</v>
      </c>
      <c r="F3650" t="s">
        <v>15532</v>
      </c>
    </row>
    <row r="3651" spans="1:6" x14ac:dyDescent="0.25">
      <c r="A3651" t="s">
        <v>1762</v>
      </c>
      <c r="B3651" t="s">
        <v>1923</v>
      </c>
      <c r="C3651" t="s">
        <v>4776</v>
      </c>
      <c r="D3651" t="s">
        <v>9185</v>
      </c>
      <c r="E3651" t="s">
        <v>14180</v>
      </c>
      <c r="F3651" t="s">
        <v>15532</v>
      </c>
    </row>
    <row r="3652" spans="1:6" x14ac:dyDescent="0.25">
      <c r="A3652" t="s">
        <v>1763</v>
      </c>
      <c r="B3652" t="s">
        <v>1924</v>
      </c>
      <c r="C3652" t="s">
        <v>4777</v>
      </c>
      <c r="D3652" t="s">
        <v>9186</v>
      </c>
      <c r="E3652" t="s">
        <v>14181</v>
      </c>
      <c r="F3652" t="s">
        <v>15533</v>
      </c>
    </row>
    <row r="3653" spans="1:6" x14ac:dyDescent="0.25">
      <c r="A3653" t="s">
        <v>1764</v>
      </c>
      <c r="B3653" t="s">
        <v>1923</v>
      </c>
      <c r="C3653" t="s">
        <v>2732</v>
      </c>
      <c r="D3653" t="s">
        <v>9187</v>
      </c>
      <c r="E3653" t="s">
        <v>14182</v>
      </c>
      <c r="F3653" t="s">
        <v>15532</v>
      </c>
    </row>
    <row r="3654" spans="1:6" x14ac:dyDescent="0.25">
      <c r="A3654" t="s">
        <v>399</v>
      </c>
      <c r="B3654" t="s">
        <v>1927</v>
      </c>
      <c r="C3654" t="s">
        <v>4778</v>
      </c>
      <c r="D3654" t="s">
        <v>9188</v>
      </c>
      <c r="E3654" t="s">
        <v>14183</v>
      </c>
      <c r="F3654" t="s">
        <v>15536</v>
      </c>
    </row>
    <row r="3655" spans="1:6" x14ac:dyDescent="0.25">
      <c r="A3655" t="s">
        <v>142</v>
      </c>
      <c r="B3655" t="s">
        <v>1925</v>
      </c>
      <c r="C3655" t="s">
        <v>3428</v>
      </c>
      <c r="D3655" t="s">
        <v>9189</v>
      </c>
      <c r="E3655" t="s">
        <v>14184</v>
      </c>
      <c r="F3655" t="s">
        <v>15534</v>
      </c>
    </row>
    <row r="3656" spans="1:6" x14ac:dyDescent="0.25">
      <c r="A3656" t="s">
        <v>982</v>
      </c>
      <c r="B3656" t="s">
        <v>1923</v>
      </c>
      <c r="C3656" t="s">
        <v>4779</v>
      </c>
      <c r="D3656" t="s">
        <v>9190</v>
      </c>
      <c r="E3656" t="s">
        <v>14185</v>
      </c>
      <c r="F3656" t="s">
        <v>15532</v>
      </c>
    </row>
    <row r="3657" spans="1:6" x14ac:dyDescent="0.25">
      <c r="A3657" t="s">
        <v>1150</v>
      </c>
      <c r="B3657" t="s">
        <v>1924</v>
      </c>
      <c r="C3657" t="s">
        <v>2296</v>
      </c>
      <c r="D3657" t="s">
        <v>9191</v>
      </c>
      <c r="E3657" t="s">
        <v>14186</v>
      </c>
      <c r="F3657" t="s">
        <v>15533</v>
      </c>
    </row>
    <row r="3658" spans="1:6" x14ac:dyDescent="0.25">
      <c r="A3658" t="s">
        <v>1720</v>
      </c>
      <c r="B3658" t="s">
        <v>1928</v>
      </c>
      <c r="C3658" t="s">
        <v>4780</v>
      </c>
      <c r="D3658" t="s">
        <v>9192</v>
      </c>
      <c r="E3658" t="s">
        <v>14187</v>
      </c>
      <c r="F3658" t="s">
        <v>15537</v>
      </c>
    </row>
    <row r="3659" spans="1:6" x14ac:dyDescent="0.25">
      <c r="A3659" t="s">
        <v>1166</v>
      </c>
      <c r="B3659" t="s">
        <v>1927</v>
      </c>
      <c r="C3659" t="s">
        <v>3115</v>
      </c>
      <c r="D3659" t="s">
        <v>9193</v>
      </c>
      <c r="E3659" t="s">
        <v>14188</v>
      </c>
      <c r="F3659" t="s">
        <v>15536</v>
      </c>
    </row>
    <row r="3660" spans="1:6" x14ac:dyDescent="0.25">
      <c r="A3660" t="s">
        <v>1528</v>
      </c>
      <c r="B3660" t="s">
        <v>1928</v>
      </c>
      <c r="C3660" t="s">
        <v>2701</v>
      </c>
      <c r="D3660" t="s">
        <v>9194</v>
      </c>
      <c r="E3660" t="s">
        <v>14189</v>
      </c>
      <c r="F3660" t="s">
        <v>15537</v>
      </c>
    </row>
    <row r="3661" spans="1:6" x14ac:dyDescent="0.25">
      <c r="A3661" t="s">
        <v>1378</v>
      </c>
      <c r="B3661" t="s">
        <v>1928</v>
      </c>
      <c r="C3661" t="s">
        <v>2103</v>
      </c>
      <c r="D3661" t="s">
        <v>9195</v>
      </c>
      <c r="E3661" t="s">
        <v>14190</v>
      </c>
      <c r="F3661" t="s">
        <v>15537</v>
      </c>
    </row>
    <row r="3662" spans="1:6" x14ac:dyDescent="0.25">
      <c r="A3662" t="s">
        <v>762</v>
      </c>
      <c r="B3662" t="s">
        <v>1929</v>
      </c>
      <c r="C3662" t="s">
        <v>3458</v>
      </c>
      <c r="D3662" t="s">
        <v>9196</v>
      </c>
      <c r="E3662" t="s">
        <v>14191</v>
      </c>
      <c r="F3662" t="s">
        <v>15532</v>
      </c>
    </row>
    <row r="3663" spans="1:6" x14ac:dyDescent="0.25">
      <c r="A3663" t="s">
        <v>719</v>
      </c>
      <c r="B3663" t="s">
        <v>1924</v>
      </c>
      <c r="C3663" t="s">
        <v>4781</v>
      </c>
      <c r="D3663" t="s">
        <v>9197</v>
      </c>
      <c r="E3663" t="s">
        <v>14192</v>
      </c>
      <c r="F3663" t="s">
        <v>15533</v>
      </c>
    </row>
    <row r="3664" spans="1:6" x14ac:dyDescent="0.25">
      <c r="A3664" t="s">
        <v>703</v>
      </c>
      <c r="B3664" t="s">
        <v>1927</v>
      </c>
      <c r="C3664" t="s">
        <v>4782</v>
      </c>
      <c r="D3664" t="s">
        <v>9198</v>
      </c>
      <c r="E3664" t="s">
        <v>14193</v>
      </c>
      <c r="F3664" t="s">
        <v>15536</v>
      </c>
    </row>
    <row r="3665" spans="1:6" x14ac:dyDescent="0.25">
      <c r="A3665" t="s">
        <v>489</v>
      </c>
      <c r="B3665" t="s">
        <v>1923</v>
      </c>
      <c r="C3665" t="s">
        <v>4783</v>
      </c>
      <c r="D3665" t="s">
        <v>9199</v>
      </c>
      <c r="E3665" t="s">
        <v>14194</v>
      </c>
      <c r="F3665" t="s">
        <v>15532</v>
      </c>
    </row>
    <row r="3666" spans="1:6" x14ac:dyDescent="0.25">
      <c r="A3666" t="s">
        <v>682</v>
      </c>
      <c r="B3666" t="s">
        <v>1926</v>
      </c>
      <c r="C3666" t="s">
        <v>4784</v>
      </c>
      <c r="D3666" t="s">
        <v>9200</v>
      </c>
      <c r="E3666" t="s">
        <v>14195</v>
      </c>
      <c r="F3666" t="s">
        <v>15535</v>
      </c>
    </row>
    <row r="3667" spans="1:6" x14ac:dyDescent="0.25">
      <c r="A3667" t="s">
        <v>1765</v>
      </c>
      <c r="B3667" t="s">
        <v>1926</v>
      </c>
      <c r="C3667" t="s">
        <v>4785</v>
      </c>
      <c r="D3667" t="s">
        <v>9201</v>
      </c>
      <c r="E3667" t="s">
        <v>14196</v>
      </c>
      <c r="F3667" t="s">
        <v>15535</v>
      </c>
    </row>
    <row r="3668" spans="1:6" x14ac:dyDescent="0.25">
      <c r="A3668" t="s">
        <v>299</v>
      </c>
      <c r="B3668" t="s">
        <v>1930</v>
      </c>
      <c r="C3668" t="s">
        <v>4786</v>
      </c>
      <c r="D3668" t="s">
        <v>9202</v>
      </c>
      <c r="E3668" t="s">
        <v>14197</v>
      </c>
      <c r="F3668" t="s">
        <v>15538</v>
      </c>
    </row>
    <row r="3669" spans="1:6" x14ac:dyDescent="0.25">
      <c r="A3669" t="s">
        <v>607</v>
      </c>
      <c r="B3669" t="s">
        <v>1927</v>
      </c>
      <c r="C3669" t="s">
        <v>4787</v>
      </c>
      <c r="D3669" t="s">
        <v>9203</v>
      </c>
      <c r="E3669" t="s">
        <v>14198</v>
      </c>
      <c r="F3669" t="s">
        <v>15536</v>
      </c>
    </row>
    <row r="3670" spans="1:6" x14ac:dyDescent="0.25">
      <c r="A3670" t="s">
        <v>1189</v>
      </c>
      <c r="B3670" t="s">
        <v>1928</v>
      </c>
      <c r="C3670" t="s">
        <v>4788</v>
      </c>
      <c r="D3670" t="s">
        <v>9204</v>
      </c>
      <c r="E3670" t="s">
        <v>14199</v>
      </c>
      <c r="F3670" t="s">
        <v>15537</v>
      </c>
    </row>
    <row r="3671" spans="1:6" x14ac:dyDescent="0.25">
      <c r="A3671" t="s">
        <v>433</v>
      </c>
      <c r="B3671" t="s">
        <v>1928</v>
      </c>
      <c r="C3671" t="s">
        <v>4789</v>
      </c>
      <c r="D3671" t="s">
        <v>9205</v>
      </c>
      <c r="E3671" t="s">
        <v>14200</v>
      </c>
      <c r="F3671" t="s">
        <v>15537</v>
      </c>
    </row>
    <row r="3672" spans="1:6" x14ac:dyDescent="0.25">
      <c r="A3672" t="s">
        <v>298</v>
      </c>
      <c r="B3672" t="s">
        <v>1925</v>
      </c>
      <c r="C3672" t="s">
        <v>4790</v>
      </c>
      <c r="D3672" t="s">
        <v>9206</v>
      </c>
      <c r="E3672" t="s">
        <v>14201</v>
      </c>
      <c r="F3672" t="s">
        <v>15534</v>
      </c>
    </row>
    <row r="3673" spans="1:6" x14ac:dyDescent="0.25">
      <c r="A3673" t="s">
        <v>1766</v>
      </c>
      <c r="B3673" t="s">
        <v>1925</v>
      </c>
      <c r="C3673" t="s">
        <v>4791</v>
      </c>
      <c r="D3673" t="s">
        <v>9207</v>
      </c>
      <c r="E3673" t="s">
        <v>14202</v>
      </c>
      <c r="F3673" t="s">
        <v>15534</v>
      </c>
    </row>
    <row r="3674" spans="1:6" x14ac:dyDescent="0.25">
      <c r="A3674" t="s">
        <v>1198</v>
      </c>
      <c r="B3674" t="s">
        <v>1930</v>
      </c>
      <c r="C3674" t="s">
        <v>4792</v>
      </c>
      <c r="D3674" t="s">
        <v>9208</v>
      </c>
      <c r="E3674" t="s">
        <v>14203</v>
      </c>
      <c r="F3674" t="s">
        <v>15538</v>
      </c>
    </row>
    <row r="3675" spans="1:6" x14ac:dyDescent="0.25">
      <c r="A3675" t="s">
        <v>1767</v>
      </c>
      <c r="B3675" t="s">
        <v>1925</v>
      </c>
      <c r="C3675" t="s">
        <v>4793</v>
      </c>
      <c r="D3675" t="s">
        <v>9209</v>
      </c>
      <c r="E3675" t="s">
        <v>14204</v>
      </c>
      <c r="F3675" t="s">
        <v>15534</v>
      </c>
    </row>
    <row r="3676" spans="1:6" x14ac:dyDescent="0.25">
      <c r="A3676" t="s">
        <v>201</v>
      </c>
      <c r="B3676" t="s">
        <v>1925</v>
      </c>
      <c r="C3676" t="s">
        <v>2281</v>
      </c>
      <c r="D3676" t="s">
        <v>9210</v>
      </c>
      <c r="E3676" t="s">
        <v>14205</v>
      </c>
      <c r="F3676" t="s">
        <v>15534</v>
      </c>
    </row>
    <row r="3677" spans="1:6" x14ac:dyDescent="0.25">
      <c r="A3677" t="s">
        <v>169</v>
      </c>
      <c r="B3677" t="s">
        <v>1925</v>
      </c>
      <c r="C3677" t="s">
        <v>4794</v>
      </c>
      <c r="D3677" t="s">
        <v>9211</v>
      </c>
      <c r="E3677" t="s">
        <v>14206</v>
      </c>
      <c r="F3677" t="s">
        <v>15534</v>
      </c>
    </row>
    <row r="3678" spans="1:6" x14ac:dyDescent="0.25">
      <c r="A3678" t="s">
        <v>1316</v>
      </c>
      <c r="B3678" t="s">
        <v>1929</v>
      </c>
      <c r="C3678" t="s">
        <v>3552</v>
      </c>
      <c r="D3678" t="s">
        <v>9212</v>
      </c>
      <c r="E3678" t="s">
        <v>14207</v>
      </c>
      <c r="F3678" t="s">
        <v>15532</v>
      </c>
    </row>
    <row r="3679" spans="1:6" x14ac:dyDescent="0.25">
      <c r="A3679" t="s">
        <v>413</v>
      </c>
      <c r="B3679" t="s">
        <v>1928</v>
      </c>
      <c r="C3679" t="s">
        <v>4523</v>
      </c>
      <c r="D3679" t="s">
        <v>9213</v>
      </c>
      <c r="E3679" t="s">
        <v>14208</v>
      </c>
      <c r="F3679" t="s">
        <v>15537</v>
      </c>
    </row>
    <row r="3680" spans="1:6" x14ac:dyDescent="0.25">
      <c r="A3680" t="s">
        <v>317</v>
      </c>
      <c r="B3680" t="s">
        <v>1925</v>
      </c>
      <c r="C3680" t="s">
        <v>2645</v>
      </c>
      <c r="D3680" t="s">
        <v>9214</v>
      </c>
      <c r="E3680" t="s">
        <v>14209</v>
      </c>
      <c r="F3680" t="s">
        <v>15534</v>
      </c>
    </row>
    <row r="3681" spans="1:6" x14ac:dyDescent="0.25">
      <c r="A3681" t="s">
        <v>1768</v>
      </c>
      <c r="B3681" t="s">
        <v>1927</v>
      </c>
      <c r="C3681" t="s">
        <v>4795</v>
      </c>
      <c r="D3681" t="s">
        <v>9215</v>
      </c>
      <c r="E3681" t="s">
        <v>14210</v>
      </c>
      <c r="F3681" t="s">
        <v>15536</v>
      </c>
    </row>
    <row r="3682" spans="1:6" x14ac:dyDescent="0.25">
      <c r="A3682" t="s">
        <v>428</v>
      </c>
      <c r="B3682" t="s">
        <v>1927</v>
      </c>
      <c r="C3682" t="s">
        <v>4796</v>
      </c>
      <c r="D3682" t="s">
        <v>9216</v>
      </c>
      <c r="E3682" t="s">
        <v>14211</v>
      </c>
      <c r="F3682" t="s">
        <v>15536</v>
      </c>
    </row>
    <row r="3683" spans="1:6" x14ac:dyDescent="0.25">
      <c r="A3683" t="s">
        <v>439</v>
      </c>
      <c r="B3683" t="s">
        <v>1927</v>
      </c>
      <c r="C3683" t="s">
        <v>4797</v>
      </c>
      <c r="D3683" t="s">
        <v>9217</v>
      </c>
      <c r="E3683" t="s">
        <v>14212</v>
      </c>
      <c r="F3683" t="s">
        <v>15536</v>
      </c>
    </row>
    <row r="3684" spans="1:6" x14ac:dyDescent="0.25">
      <c r="A3684" t="s">
        <v>1471</v>
      </c>
      <c r="B3684" t="s">
        <v>1927</v>
      </c>
      <c r="C3684" t="s">
        <v>3150</v>
      </c>
      <c r="D3684" t="s">
        <v>9218</v>
      </c>
      <c r="E3684" t="s">
        <v>14213</v>
      </c>
      <c r="F3684" t="s">
        <v>15536</v>
      </c>
    </row>
    <row r="3685" spans="1:6" x14ac:dyDescent="0.25">
      <c r="A3685" t="s">
        <v>22</v>
      </c>
      <c r="B3685" t="s">
        <v>1923</v>
      </c>
      <c r="C3685" t="s">
        <v>4798</v>
      </c>
      <c r="D3685" t="s">
        <v>9219</v>
      </c>
      <c r="E3685" t="s">
        <v>14214</v>
      </c>
      <c r="F3685" t="s">
        <v>15532</v>
      </c>
    </row>
    <row r="3686" spans="1:6" x14ac:dyDescent="0.25">
      <c r="A3686" t="s">
        <v>1249</v>
      </c>
      <c r="B3686" t="s">
        <v>1925</v>
      </c>
      <c r="C3686" t="s">
        <v>4799</v>
      </c>
      <c r="D3686" t="s">
        <v>9220</v>
      </c>
      <c r="E3686" t="s">
        <v>14215</v>
      </c>
      <c r="F3686" t="s">
        <v>15534</v>
      </c>
    </row>
    <row r="3687" spans="1:6" x14ac:dyDescent="0.25">
      <c r="A3687" t="s">
        <v>729</v>
      </c>
      <c r="B3687" t="s">
        <v>1927</v>
      </c>
      <c r="C3687" t="s">
        <v>4044</v>
      </c>
      <c r="D3687" t="s">
        <v>9221</v>
      </c>
      <c r="E3687" t="s">
        <v>14216</v>
      </c>
      <c r="F3687" t="s">
        <v>15536</v>
      </c>
    </row>
    <row r="3688" spans="1:6" x14ac:dyDescent="0.25">
      <c r="A3688" t="s">
        <v>1769</v>
      </c>
      <c r="B3688" t="s">
        <v>1925</v>
      </c>
      <c r="C3688" t="s">
        <v>4800</v>
      </c>
      <c r="D3688" t="s">
        <v>9222</v>
      </c>
      <c r="E3688" t="s">
        <v>14217</v>
      </c>
      <c r="F3688" t="s">
        <v>15534</v>
      </c>
    </row>
    <row r="3689" spans="1:6" x14ac:dyDescent="0.25">
      <c r="A3689" t="s">
        <v>1125</v>
      </c>
      <c r="B3689" t="s">
        <v>1923</v>
      </c>
      <c r="C3689" t="s">
        <v>4801</v>
      </c>
      <c r="D3689" t="s">
        <v>9223</v>
      </c>
      <c r="E3689" t="s">
        <v>14218</v>
      </c>
      <c r="F3689" t="s">
        <v>15532</v>
      </c>
    </row>
    <row r="3690" spans="1:6" x14ac:dyDescent="0.25">
      <c r="A3690" t="s">
        <v>1029</v>
      </c>
      <c r="B3690" t="s">
        <v>1925</v>
      </c>
      <c r="C3690" t="s">
        <v>4530</v>
      </c>
      <c r="D3690" t="s">
        <v>9224</v>
      </c>
      <c r="E3690" t="s">
        <v>14219</v>
      </c>
      <c r="F3690" t="s">
        <v>15534</v>
      </c>
    </row>
    <row r="3691" spans="1:6" x14ac:dyDescent="0.25">
      <c r="A3691" t="s">
        <v>724</v>
      </c>
      <c r="B3691" t="s">
        <v>1929</v>
      </c>
      <c r="C3691" t="s">
        <v>2994</v>
      </c>
      <c r="D3691" t="s">
        <v>9225</v>
      </c>
      <c r="E3691" t="s">
        <v>14220</v>
      </c>
      <c r="F3691" t="s">
        <v>15532</v>
      </c>
    </row>
    <row r="3692" spans="1:6" x14ac:dyDescent="0.25">
      <c r="A3692" t="s">
        <v>225</v>
      </c>
      <c r="B3692" t="s">
        <v>1923</v>
      </c>
      <c r="C3692" t="s">
        <v>2650</v>
      </c>
      <c r="D3692" t="s">
        <v>9226</v>
      </c>
      <c r="E3692" t="s">
        <v>14221</v>
      </c>
      <c r="F3692" t="s">
        <v>15532</v>
      </c>
    </row>
    <row r="3693" spans="1:6" x14ac:dyDescent="0.25">
      <c r="A3693" t="s">
        <v>1025</v>
      </c>
      <c r="B3693" t="s">
        <v>1928</v>
      </c>
      <c r="C3693" t="s">
        <v>4802</v>
      </c>
      <c r="D3693" t="s">
        <v>9227</v>
      </c>
      <c r="E3693" t="s">
        <v>14222</v>
      </c>
      <c r="F3693" t="s">
        <v>15537</v>
      </c>
    </row>
    <row r="3694" spans="1:6" x14ac:dyDescent="0.25">
      <c r="A3694" t="s">
        <v>712</v>
      </c>
      <c r="B3694" t="s">
        <v>1928</v>
      </c>
      <c r="C3694" t="s">
        <v>4803</v>
      </c>
      <c r="D3694" t="s">
        <v>9228</v>
      </c>
      <c r="E3694" t="s">
        <v>14223</v>
      </c>
      <c r="F3694" t="s">
        <v>15537</v>
      </c>
    </row>
    <row r="3695" spans="1:6" x14ac:dyDescent="0.25">
      <c r="A3695" t="s">
        <v>1770</v>
      </c>
      <c r="B3695" t="s">
        <v>1924</v>
      </c>
      <c r="C3695" t="s">
        <v>4804</v>
      </c>
      <c r="D3695" t="s">
        <v>9229</v>
      </c>
      <c r="E3695" t="s">
        <v>14224</v>
      </c>
      <c r="F3695" t="s">
        <v>15533</v>
      </c>
    </row>
    <row r="3696" spans="1:6" x14ac:dyDescent="0.25">
      <c r="A3696" t="s">
        <v>1627</v>
      </c>
      <c r="B3696" t="s">
        <v>1929</v>
      </c>
      <c r="C3696" t="s">
        <v>4088</v>
      </c>
      <c r="D3696" t="s">
        <v>9230</v>
      </c>
      <c r="E3696" t="s">
        <v>14225</v>
      </c>
      <c r="F3696" t="s">
        <v>15532</v>
      </c>
    </row>
    <row r="3697" spans="1:6" x14ac:dyDescent="0.25">
      <c r="A3697" t="s">
        <v>1483</v>
      </c>
      <c r="B3697" t="s">
        <v>1928</v>
      </c>
      <c r="C3697" t="s">
        <v>4253</v>
      </c>
      <c r="D3697" t="s">
        <v>9231</v>
      </c>
      <c r="E3697" t="s">
        <v>14226</v>
      </c>
      <c r="F3697" t="s">
        <v>15537</v>
      </c>
    </row>
    <row r="3698" spans="1:6" x14ac:dyDescent="0.25">
      <c r="A3698" t="s">
        <v>40</v>
      </c>
      <c r="B3698" t="s">
        <v>1926</v>
      </c>
      <c r="C3698" t="s">
        <v>2993</v>
      </c>
      <c r="D3698" t="s">
        <v>9232</v>
      </c>
      <c r="E3698" t="s">
        <v>14227</v>
      </c>
      <c r="F3698" t="s">
        <v>15535</v>
      </c>
    </row>
    <row r="3699" spans="1:6" x14ac:dyDescent="0.25">
      <c r="A3699" t="s">
        <v>621</v>
      </c>
      <c r="B3699" t="s">
        <v>1930</v>
      </c>
      <c r="C3699" t="s">
        <v>4769</v>
      </c>
      <c r="D3699" t="s">
        <v>9233</v>
      </c>
      <c r="E3699" t="s">
        <v>14228</v>
      </c>
      <c r="F3699" t="s">
        <v>15538</v>
      </c>
    </row>
    <row r="3700" spans="1:6" x14ac:dyDescent="0.25">
      <c r="A3700" t="s">
        <v>1319</v>
      </c>
      <c r="B3700" t="s">
        <v>1924</v>
      </c>
      <c r="C3700" t="s">
        <v>4805</v>
      </c>
      <c r="D3700" t="s">
        <v>9234</v>
      </c>
      <c r="E3700" t="s">
        <v>14229</v>
      </c>
      <c r="F3700" t="s">
        <v>15533</v>
      </c>
    </row>
    <row r="3701" spans="1:6" x14ac:dyDescent="0.25">
      <c r="A3701" t="s">
        <v>1771</v>
      </c>
      <c r="B3701" t="s">
        <v>1927</v>
      </c>
      <c r="C3701" t="s">
        <v>3235</v>
      </c>
      <c r="D3701" t="s">
        <v>9235</v>
      </c>
      <c r="E3701" t="s">
        <v>14230</v>
      </c>
      <c r="F3701" t="s">
        <v>15536</v>
      </c>
    </row>
    <row r="3702" spans="1:6" x14ac:dyDescent="0.25">
      <c r="A3702" t="s">
        <v>676</v>
      </c>
      <c r="B3702" t="s">
        <v>1925</v>
      </c>
      <c r="C3702" t="s">
        <v>4806</v>
      </c>
      <c r="D3702" t="s">
        <v>9236</v>
      </c>
      <c r="E3702" t="s">
        <v>14231</v>
      </c>
      <c r="F3702" t="s">
        <v>15534</v>
      </c>
    </row>
    <row r="3703" spans="1:6" x14ac:dyDescent="0.25">
      <c r="A3703" t="s">
        <v>746</v>
      </c>
      <c r="B3703" t="s">
        <v>1924</v>
      </c>
      <c r="C3703" t="s">
        <v>4439</v>
      </c>
      <c r="D3703" t="s">
        <v>9237</v>
      </c>
      <c r="E3703" t="s">
        <v>14232</v>
      </c>
      <c r="F3703" t="s">
        <v>15533</v>
      </c>
    </row>
    <row r="3704" spans="1:6" x14ac:dyDescent="0.25">
      <c r="A3704" t="s">
        <v>544</v>
      </c>
      <c r="B3704" t="s">
        <v>1925</v>
      </c>
      <c r="C3704" t="s">
        <v>4807</v>
      </c>
      <c r="D3704" t="s">
        <v>9238</v>
      </c>
      <c r="E3704" t="s">
        <v>14233</v>
      </c>
      <c r="F3704" t="s">
        <v>15534</v>
      </c>
    </row>
    <row r="3705" spans="1:6" x14ac:dyDescent="0.25">
      <c r="A3705" t="s">
        <v>1435</v>
      </c>
      <c r="B3705" t="s">
        <v>1930</v>
      </c>
      <c r="C3705" t="s">
        <v>3471</v>
      </c>
      <c r="D3705" t="s">
        <v>9239</v>
      </c>
      <c r="E3705" t="s">
        <v>14234</v>
      </c>
      <c r="F3705" t="s">
        <v>15538</v>
      </c>
    </row>
    <row r="3706" spans="1:6" x14ac:dyDescent="0.25">
      <c r="A3706" t="s">
        <v>775</v>
      </c>
      <c r="B3706" t="s">
        <v>1925</v>
      </c>
      <c r="C3706" t="s">
        <v>4808</v>
      </c>
      <c r="D3706" t="s">
        <v>9240</v>
      </c>
      <c r="E3706" t="s">
        <v>14235</v>
      </c>
      <c r="F3706" t="s">
        <v>15534</v>
      </c>
    </row>
    <row r="3707" spans="1:6" x14ac:dyDescent="0.25">
      <c r="A3707" t="s">
        <v>265</v>
      </c>
      <c r="B3707" t="s">
        <v>1927</v>
      </c>
      <c r="C3707" t="s">
        <v>4809</v>
      </c>
      <c r="D3707" t="s">
        <v>9241</v>
      </c>
      <c r="E3707" t="s">
        <v>14236</v>
      </c>
      <c r="F3707" t="s">
        <v>15536</v>
      </c>
    </row>
    <row r="3708" spans="1:6" x14ac:dyDescent="0.25">
      <c r="A3708" t="s">
        <v>434</v>
      </c>
      <c r="B3708" t="s">
        <v>1923</v>
      </c>
      <c r="C3708" t="s">
        <v>4810</v>
      </c>
      <c r="D3708" t="s">
        <v>9242</v>
      </c>
      <c r="E3708" t="s">
        <v>14237</v>
      </c>
      <c r="F3708" t="s">
        <v>15532</v>
      </c>
    </row>
    <row r="3709" spans="1:6" x14ac:dyDescent="0.25">
      <c r="A3709" t="s">
        <v>1033</v>
      </c>
      <c r="B3709" t="s">
        <v>1929</v>
      </c>
      <c r="C3709" t="s">
        <v>4811</v>
      </c>
      <c r="D3709" t="s">
        <v>9243</v>
      </c>
      <c r="E3709" t="s">
        <v>14238</v>
      </c>
      <c r="F3709" t="s">
        <v>15532</v>
      </c>
    </row>
    <row r="3710" spans="1:6" x14ac:dyDescent="0.25">
      <c r="A3710" t="s">
        <v>738</v>
      </c>
      <c r="B3710" t="s">
        <v>1923</v>
      </c>
      <c r="C3710" t="s">
        <v>4812</v>
      </c>
      <c r="D3710" t="s">
        <v>9244</v>
      </c>
      <c r="E3710" t="s">
        <v>14239</v>
      </c>
      <c r="F3710" t="s">
        <v>15532</v>
      </c>
    </row>
    <row r="3711" spans="1:6" x14ac:dyDescent="0.25">
      <c r="A3711" t="s">
        <v>812</v>
      </c>
      <c r="B3711" t="s">
        <v>1929</v>
      </c>
      <c r="C3711" t="s">
        <v>4813</v>
      </c>
      <c r="D3711" t="s">
        <v>9245</v>
      </c>
      <c r="E3711" t="s">
        <v>14240</v>
      </c>
      <c r="F3711" t="s">
        <v>15532</v>
      </c>
    </row>
    <row r="3712" spans="1:6" x14ac:dyDescent="0.25">
      <c r="A3712" t="s">
        <v>1772</v>
      </c>
      <c r="B3712" t="s">
        <v>1923</v>
      </c>
      <c r="C3712" t="s">
        <v>4814</v>
      </c>
      <c r="D3712" t="s">
        <v>9246</v>
      </c>
      <c r="E3712" t="s">
        <v>14241</v>
      </c>
      <c r="F3712" t="s">
        <v>15532</v>
      </c>
    </row>
    <row r="3713" spans="1:6" x14ac:dyDescent="0.25">
      <c r="A3713" t="s">
        <v>1438</v>
      </c>
      <c r="B3713" t="s">
        <v>1929</v>
      </c>
      <c r="C3713" t="s">
        <v>4815</v>
      </c>
      <c r="D3713" t="s">
        <v>9247</v>
      </c>
      <c r="E3713" t="s">
        <v>14242</v>
      </c>
      <c r="F3713" t="s">
        <v>15532</v>
      </c>
    </row>
    <row r="3714" spans="1:6" x14ac:dyDescent="0.25">
      <c r="A3714" t="s">
        <v>1773</v>
      </c>
      <c r="B3714" t="s">
        <v>1930</v>
      </c>
      <c r="C3714" t="s">
        <v>4816</v>
      </c>
      <c r="D3714" t="s">
        <v>9248</v>
      </c>
      <c r="E3714" t="s">
        <v>14243</v>
      </c>
      <c r="F3714" t="s">
        <v>15538</v>
      </c>
    </row>
    <row r="3715" spans="1:6" x14ac:dyDescent="0.25">
      <c r="A3715" t="s">
        <v>154</v>
      </c>
      <c r="B3715" t="s">
        <v>1923</v>
      </c>
      <c r="C3715" t="s">
        <v>4817</v>
      </c>
      <c r="D3715" t="s">
        <v>9249</v>
      </c>
      <c r="E3715" t="s">
        <v>14244</v>
      </c>
      <c r="F3715" t="s">
        <v>15532</v>
      </c>
    </row>
    <row r="3716" spans="1:6" x14ac:dyDescent="0.25">
      <c r="A3716" t="s">
        <v>530</v>
      </c>
      <c r="B3716" t="s">
        <v>1930</v>
      </c>
      <c r="C3716" t="s">
        <v>4818</v>
      </c>
      <c r="D3716" t="s">
        <v>9250</v>
      </c>
      <c r="E3716" t="s">
        <v>14245</v>
      </c>
      <c r="F3716" t="s">
        <v>15538</v>
      </c>
    </row>
    <row r="3717" spans="1:6" x14ac:dyDescent="0.25">
      <c r="A3717" t="s">
        <v>1301</v>
      </c>
      <c r="B3717" t="s">
        <v>1924</v>
      </c>
      <c r="C3717" t="s">
        <v>4819</v>
      </c>
      <c r="D3717" t="s">
        <v>9251</v>
      </c>
      <c r="E3717" t="s">
        <v>14246</v>
      </c>
      <c r="F3717" t="s">
        <v>15533</v>
      </c>
    </row>
    <row r="3718" spans="1:6" x14ac:dyDescent="0.25">
      <c r="A3718" t="s">
        <v>1412</v>
      </c>
      <c r="B3718" t="s">
        <v>1924</v>
      </c>
      <c r="C3718" t="s">
        <v>4820</v>
      </c>
      <c r="D3718" t="s">
        <v>9252</v>
      </c>
      <c r="E3718" t="s">
        <v>14247</v>
      </c>
      <c r="F3718" t="s">
        <v>15533</v>
      </c>
    </row>
    <row r="3719" spans="1:6" x14ac:dyDescent="0.25">
      <c r="A3719" t="s">
        <v>74</v>
      </c>
      <c r="B3719" t="s">
        <v>1930</v>
      </c>
      <c r="C3719" t="s">
        <v>2016</v>
      </c>
      <c r="D3719" t="s">
        <v>9253</v>
      </c>
      <c r="E3719" t="s">
        <v>14248</v>
      </c>
      <c r="F3719" t="s">
        <v>15538</v>
      </c>
    </row>
    <row r="3720" spans="1:6" x14ac:dyDescent="0.25">
      <c r="A3720" t="s">
        <v>867</v>
      </c>
      <c r="B3720" t="s">
        <v>1927</v>
      </c>
      <c r="C3720" t="s">
        <v>4821</v>
      </c>
      <c r="D3720" t="s">
        <v>9254</v>
      </c>
      <c r="E3720" t="s">
        <v>14249</v>
      </c>
      <c r="F3720" t="s">
        <v>15536</v>
      </c>
    </row>
    <row r="3721" spans="1:6" x14ac:dyDescent="0.25">
      <c r="A3721" t="s">
        <v>578</v>
      </c>
      <c r="B3721" t="s">
        <v>1924</v>
      </c>
      <c r="C3721" t="s">
        <v>4077</v>
      </c>
      <c r="D3721" t="s">
        <v>9255</v>
      </c>
      <c r="E3721" t="s">
        <v>14250</v>
      </c>
      <c r="F3721" t="s">
        <v>15533</v>
      </c>
    </row>
    <row r="3722" spans="1:6" x14ac:dyDescent="0.25">
      <c r="A3722" t="s">
        <v>1774</v>
      </c>
      <c r="B3722" t="s">
        <v>1924</v>
      </c>
      <c r="C3722" t="s">
        <v>4822</v>
      </c>
      <c r="D3722" t="s">
        <v>9256</v>
      </c>
      <c r="E3722" t="s">
        <v>14251</v>
      </c>
      <c r="F3722" t="s">
        <v>15533</v>
      </c>
    </row>
    <row r="3723" spans="1:6" x14ac:dyDescent="0.25">
      <c r="A3723" t="s">
        <v>1775</v>
      </c>
      <c r="B3723" t="s">
        <v>1923</v>
      </c>
      <c r="C3723" t="s">
        <v>4823</v>
      </c>
      <c r="D3723" t="s">
        <v>9257</v>
      </c>
      <c r="E3723" t="s">
        <v>14252</v>
      </c>
      <c r="F3723" t="s">
        <v>15532</v>
      </c>
    </row>
    <row r="3724" spans="1:6" x14ac:dyDescent="0.25">
      <c r="A3724" t="s">
        <v>1776</v>
      </c>
      <c r="B3724" t="s">
        <v>1923</v>
      </c>
      <c r="C3724" t="s">
        <v>4824</v>
      </c>
      <c r="D3724" t="s">
        <v>9258</v>
      </c>
      <c r="E3724" t="s">
        <v>14253</v>
      </c>
      <c r="F3724" t="s">
        <v>15532</v>
      </c>
    </row>
    <row r="3725" spans="1:6" x14ac:dyDescent="0.25">
      <c r="A3725" t="s">
        <v>1425</v>
      </c>
      <c r="B3725" t="s">
        <v>1927</v>
      </c>
      <c r="C3725" t="s">
        <v>4653</v>
      </c>
      <c r="D3725" t="s">
        <v>9259</v>
      </c>
      <c r="E3725" t="s">
        <v>14254</v>
      </c>
      <c r="F3725" t="s">
        <v>15536</v>
      </c>
    </row>
    <row r="3726" spans="1:6" x14ac:dyDescent="0.25">
      <c r="A3726" t="s">
        <v>959</v>
      </c>
      <c r="B3726" t="s">
        <v>1926</v>
      </c>
      <c r="C3726" t="s">
        <v>4825</v>
      </c>
      <c r="D3726" t="s">
        <v>9260</v>
      </c>
      <c r="E3726" t="s">
        <v>14255</v>
      </c>
      <c r="F3726" t="s">
        <v>15535</v>
      </c>
    </row>
    <row r="3727" spans="1:6" x14ac:dyDescent="0.25">
      <c r="A3727" t="s">
        <v>335</v>
      </c>
      <c r="B3727" t="s">
        <v>1927</v>
      </c>
      <c r="C3727" t="s">
        <v>4826</v>
      </c>
      <c r="D3727" t="s">
        <v>9261</v>
      </c>
      <c r="E3727" t="s">
        <v>14256</v>
      </c>
      <c r="F3727" t="s">
        <v>15536</v>
      </c>
    </row>
    <row r="3728" spans="1:6" x14ac:dyDescent="0.25">
      <c r="A3728" t="s">
        <v>1777</v>
      </c>
      <c r="B3728" t="s">
        <v>1929</v>
      </c>
      <c r="C3728" t="s">
        <v>4827</v>
      </c>
      <c r="D3728" t="s">
        <v>9262</v>
      </c>
      <c r="E3728" t="s">
        <v>14257</v>
      </c>
      <c r="F3728" t="s">
        <v>15532</v>
      </c>
    </row>
    <row r="3729" spans="1:6" x14ac:dyDescent="0.25">
      <c r="A3729" t="s">
        <v>1014</v>
      </c>
      <c r="B3729" t="s">
        <v>1929</v>
      </c>
      <c r="C3729" t="s">
        <v>4828</v>
      </c>
      <c r="D3729" t="s">
        <v>9263</v>
      </c>
      <c r="E3729" t="s">
        <v>14258</v>
      </c>
      <c r="F3729" t="s">
        <v>15532</v>
      </c>
    </row>
    <row r="3730" spans="1:6" x14ac:dyDescent="0.25">
      <c r="A3730" t="s">
        <v>653</v>
      </c>
      <c r="B3730" t="s">
        <v>1926</v>
      </c>
      <c r="C3730" t="s">
        <v>4510</v>
      </c>
      <c r="D3730" t="s">
        <v>9264</v>
      </c>
      <c r="E3730" t="s">
        <v>14259</v>
      </c>
      <c r="F3730" t="s">
        <v>15535</v>
      </c>
    </row>
    <row r="3731" spans="1:6" x14ac:dyDescent="0.25">
      <c r="A3731" t="s">
        <v>1698</v>
      </c>
      <c r="B3731" t="s">
        <v>1924</v>
      </c>
      <c r="C3731" t="s">
        <v>2361</v>
      </c>
      <c r="D3731" t="s">
        <v>9265</v>
      </c>
      <c r="E3731" t="s">
        <v>14260</v>
      </c>
      <c r="F3731" t="s">
        <v>15533</v>
      </c>
    </row>
    <row r="3732" spans="1:6" x14ac:dyDescent="0.25">
      <c r="A3732" t="s">
        <v>157</v>
      </c>
      <c r="B3732" t="s">
        <v>1929</v>
      </c>
      <c r="C3732" t="s">
        <v>2657</v>
      </c>
      <c r="D3732" t="s">
        <v>9266</v>
      </c>
      <c r="E3732" t="s">
        <v>14261</v>
      </c>
      <c r="F3732" t="s">
        <v>15532</v>
      </c>
    </row>
    <row r="3733" spans="1:6" x14ac:dyDescent="0.25">
      <c r="A3733" t="s">
        <v>1744</v>
      </c>
      <c r="B3733" t="s">
        <v>1930</v>
      </c>
      <c r="C3733" t="s">
        <v>3325</v>
      </c>
      <c r="D3733" t="s">
        <v>9267</v>
      </c>
      <c r="E3733" t="s">
        <v>14262</v>
      </c>
      <c r="F3733" t="s">
        <v>15538</v>
      </c>
    </row>
    <row r="3734" spans="1:6" x14ac:dyDescent="0.25">
      <c r="A3734" t="s">
        <v>19</v>
      </c>
      <c r="B3734" t="s">
        <v>1928</v>
      </c>
      <c r="C3734" t="s">
        <v>4829</v>
      </c>
      <c r="D3734" t="s">
        <v>9268</v>
      </c>
      <c r="E3734" t="s">
        <v>14263</v>
      </c>
      <c r="F3734" t="s">
        <v>15537</v>
      </c>
    </row>
    <row r="3735" spans="1:6" x14ac:dyDescent="0.25">
      <c r="A3735" t="s">
        <v>13</v>
      </c>
      <c r="B3735" t="s">
        <v>1924</v>
      </c>
      <c r="C3735" t="s">
        <v>4830</v>
      </c>
      <c r="D3735" t="s">
        <v>9269</v>
      </c>
      <c r="E3735" t="s">
        <v>14264</v>
      </c>
      <c r="F3735" t="s">
        <v>15533</v>
      </c>
    </row>
    <row r="3736" spans="1:6" x14ac:dyDescent="0.25">
      <c r="A3736" t="s">
        <v>1778</v>
      </c>
      <c r="B3736" t="s">
        <v>1923</v>
      </c>
      <c r="C3736" t="s">
        <v>4831</v>
      </c>
      <c r="D3736" t="s">
        <v>9270</v>
      </c>
      <c r="E3736" t="s">
        <v>14265</v>
      </c>
      <c r="F3736" t="s">
        <v>15532</v>
      </c>
    </row>
    <row r="3737" spans="1:6" x14ac:dyDescent="0.25">
      <c r="A3737" t="s">
        <v>596</v>
      </c>
      <c r="B3737" t="s">
        <v>1928</v>
      </c>
      <c r="C3737" t="s">
        <v>4116</v>
      </c>
      <c r="D3737" t="s">
        <v>9271</v>
      </c>
      <c r="E3737" t="s">
        <v>14266</v>
      </c>
      <c r="F3737" t="s">
        <v>15537</v>
      </c>
    </row>
    <row r="3738" spans="1:6" x14ac:dyDescent="0.25">
      <c r="A3738" t="s">
        <v>1369</v>
      </c>
      <c r="B3738" t="s">
        <v>1928</v>
      </c>
      <c r="C3738" t="s">
        <v>4832</v>
      </c>
      <c r="D3738" t="s">
        <v>9272</v>
      </c>
      <c r="E3738" t="s">
        <v>14267</v>
      </c>
      <c r="F3738" t="s">
        <v>15537</v>
      </c>
    </row>
    <row r="3739" spans="1:6" x14ac:dyDescent="0.25">
      <c r="A3739" t="s">
        <v>288</v>
      </c>
      <c r="B3739" t="s">
        <v>1930</v>
      </c>
      <c r="C3739" t="s">
        <v>4833</v>
      </c>
      <c r="D3739" t="s">
        <v>9273</v>
      </c>
      <c r="E3739" t="s">
        <v>14268</v>
      </c>
      <c r="F3739" t="s">
        <v>15538</v>
      </c>
    </row>
    <row r="3740" spans="1:6" x14ac:dyDescent="0.25">
      <c r="A3740" t="s">
        <v>1096</v>
      </c>
      <c r="B3740" t="s">
        <v>1930</v>
      </c>
      <c r="C3740" t="s">
        <v>4834</v>
      </c>
      <c r="D3740" t="s">
        <v>9274</v>
      </c>
      <c r="E3740" t="s">
        <v>14269</v>
      </c>
      <c r="F3740" t="s">
        <v>15538</v>
      </c>
    </row>
    <row r="3741" spans="1:6" x14ac:dyDescent="0.25">
      <c r="A3741" t="s">
        <v>1423</v>
      </c>
      <c r="B3741" t="s">
        <v>1929</v>
      </c>
      <c r="C3741" t="s">
        <v>2059</v>
      </c>
      <c r="D3741" t="s">
        <v>9275</v>
      </c>
      <c r="E3741" t="s">
        <v>14270</v>
      </c>
      <c r="F3741" t="s">
        <v>15532</v>
      </c>
    </row>
    <row r="3742" spans="1:6" x14ac:dyDescent="0.25">
      <c r="A3742" t="s">
        <v>589</v>
      </c>
      <c r="B3742" t="s">
        <v>1926</v>
      </c>
      <c r="C3742" t="s">
        <v>4835</v>
      </c>
      <c r="D3742" t="s">
        <v>9276</v>
      </c>
      <c r="E3742" t="s">
        <v>14271</v>
      </c>
      <c r="F3742" t="s">
        <v>15535</v>
      </c>
    </row>
    <row r="3743" spans="1:6" x14ac:dyDescent="0.25">
      <c r="A3743" t="s">
        <v>558</v>
      </c>
      <c r="B3743" t="s">
        <v>1926</v>
      </c>
      <c r="C3743" t="s">
        <v>3291</v>
      </c>
      <c r="D3743" t="s">
        <v>9277</v>
      </c>
      <c r="E3743" t="s">
        <v>14272</v>
      </c>
      <c r="F3743" t="s">
        <v>15535</v>
      </c>
    </row>
    <row r="3744" spans="1:6" x14ac:dyDescent="0.25">
      <c r="A3744" t="s">
        <v>185</v>
      </c>
      <c r="B3744" t="s">
        <v>1924</v>
      </c>
      <c r="C3744" t="s">
        <v>4122</v>
      </c>
      <c r="D3744" t="s">
        <v>9278</v>
      </c>
      <c r="E3744" t="s">
        <v>14273</v>
      </c>
      <c r="F3744" t="s">
        <v>15533</v>
      </c>
    </row>
    <row r="3745" spans="1:6" x14ac:dyDescent="0.25">
      <c r="A3745" t="s">
        <v>1453</v>
      </c>
      <c r="B3745" t="s">
        <v>1930</v>
      </c>
      <c r="C3745" t="s">
        <v>3852</v>
      </c>
      <c r="D3745" t="s">
        <v>9279</v>
      </c>
      <c r="E3745" t="s">
        <v>14274</v>
      </c>
      <c r="F3745" t="s">
        <v>15538</v>
      </c>
    </row>
    <row r="3746" spans="1:6" x14ac:dyDescent="0.25">
      <c r="A3746" t="s">
        <v>427</v>
      </c>
      <c r="B3746" t="s">
        <v>1929</v>
      </c>
      <c r="C3746" t="s">
        <v>2764</v>
      </c>
      <c r="D3746" t="s">
        <v>9280</v>
      </c>
      <c r="E3746" t="s">
        <v>14275</v>
      </c>
      <c r="F3746" t="s">
        <v>15532</v>
      </c>
    </row>
    <row r="3747" spans="1:6" x14ac:dyDescent="0.25">
      <c r="A3747" t="s">
        <v>1779</v>
      </c>
      <c r="B3747" t="s">
        <v>1923</v>
      </c>
      <c r="C3747" t="s">
        <v>4322</v>
      </c>
      <c r="D3747" t="s">
        <v>9281</v>
      </c>
      <c r="E3747" t="s">
        <v>14276</v>
      </c>
      <c r="F3747" t="s">
        <v>15532</v>
      </c>
    </row>
    <row r="3748" spans="1:6" x14ac:dyDescent="0.25">
      <c r="A3748" t="s">
        <v>777</v>
      </c>
      <c r="B3748" t="s">
        <v>1927</v>
      </c>
      <c r="C3748" t="s">
        <v>2593</v>
      </c>
      <c r="D3748" t="s">
        <v>9282</v>
      </c>
      <c r="E3748" t="s">
        <v>14277</v>
      </c>
      <c r="F3748" t="s">
        <v>15536</v>
      </c>
    </row>
    <row r="3749" spans="1:6" x14ac:dyDescent="0.25">
      <c r="A3749" t="s">
        <v>1780</v>
      </c>
      <c r="B3749" t="s">
        <v>1925</v>
      </c>
      <c r="C3749" t="s">
        <v>4836</v>
      </c>
      <c r="D3749" t="s">
        <v>9283</v>
      </c>
      <c r="E3749" t="s">
        <v>14278</v>
      </c>
      <c r="F3749" t="s">
        <v>15534</v>
      </c>
    </row>
    <row r="3750" spans="1:6" x14ac:dyDescent="0.25">
      <c r="A3750" t="s">
        <v>1506</v>
      </c>
      <c r="B3750" t="s">
        <v>1928</v>
      </c>
      <c r="C3750" t="s">
        <v>4837</v>
      </c>
      <c r="D3750" t="s">
        <v>9284</v>
      </c>
      <c r="E3750" t="s">
        <v>14279</v>
      </c>
      <c r="F3750" t="s">
        <v>15537</v>
      </c>
    </row>
    <row r="3751" spans="1:6" x14ac:dyDescent="0.25">
      <c r="A3751" t="s">
        <v>1216</v>
      </c>
      <c r="B3751" t="s">
        <v>1928</v>
      </c>
      <c r="C3751" t="s">
        <v>4838</v>
      </c>
      <c r="D3751" t="s">
        <v>9285</v>
      </c>
      <c r="E3751" t="s">
        <v>14280</v>
      </c>
      <c r="F3751" t="s">
        <v>15537</v>
      </c>
    </row>
    <row r="3752" spans="1:6" x14ac:dyDescent="0.25">
      <c r="A3752" t="s">
        <v>1015</v>
      </c>
      <c r="B3752" t="s">
        <v>1927</v>
      </c>
      <c r="C3752" t="s">
        <v>4653</v>
      </c>
      <c r="D3752" t="s">
        <v>9286</v>
      </c>
      <c r="E3752" t="s">
        <v>14281</v>
      </c>
      <c r="F3752" t="s">
        <v>15536</v>
      </c>
    </row>
    <row r="3753" spans="1:6" x14ac:dyDescent="0.25">
      <c r="A3753" t="s">
        <v>1781</v>
      </c>
      <c r="B3753" t="s">
        <v>1927</v>
      </c>
      <c r="C3753" t="s">
        <v>4839</v>
      </c>
      <c r="D3753" t="s">
        <v>9287</v>
      </c>
      <c r="E3753" t="s">
        <v>14282</v>
      </c>
      <c r="F3753" t="s">
        <v>15536</v>
      </c>
    </row>
    <row r="3754" spans="1:6" x14ac:dyDescent="0.25">
      <c r="A3754" t="s">
        <v>187</v>
      </c>
      <c r="B3754" t="s">
        <v>1926</v>
      </c>
      <c r="C3754" t="s">
        <v>1968</v>
      </c>
      <c r="D3754" t="s">
        <v>9288</v>
      </c>
      <c r="E3754" t="s">
        <v>14283</v>
      </c>
      <c r="F3754" t="s">
        <v>15535</v>
      </c>
    </row>
    <row r="3755" spans="1:6" x14ac:dyDescent="0.25">
      <c r="A3755" t="s">
        <v>1782</v>
      </c>
      <c r="B3755" t="s">
        <v>1930</v>
      </c>
      <c r="C3755" t="s">
        <v>4840</v>
      </c>
      <c r="D3755" t="s">
        <v>9289</v>
      </c>
      <c r="E3755" t="s">
        <v>14284</v>
      </c>
      <c r="F3755" t="s">
        <v>15538</v>
      </c>
    </row>
    <row r="3756" spans="1:6" x14ac:dyDescent="0.25">
      <c r="A3756" t="s">
        <v>1339</v>
      </c>
      <c r="B3756" t="s">
        <v>1923</v>
      </c>
      <c r="C3756" t="s">
        <v>4208</v>
      </c>
      <c r="D3756" t="s">
        <v>9290</v>
      </c>
      <c r="E3756" t="s">
        <v>14285</v>
      </c>
      <c r="F3756" t="s">
        <v>15532</v>
      </c>
    </row>
    <row r="3757" spans="1:6" x14ac:dyDescent="0.25">
      <c r="A3757" t="s">
        <v>807</v>
      </c>
      <c r="B3757" t="s">
        <v>1925</v>
      </c>
      <c r="C3757" t="s">
        <v>4841</v>
      </c>
      <c r="D3757" t="s">
        <v>9291</v>
      </c>
      <c r="E3757" t="s">
        <v>14286</v>
      </c>
      <c r="F3757" t="s">
        <v>15534</v>
      </c>
    </row>
    <row r="3758" spans="1:6" x14ac:dyDescent="0.25">
      <c r="A3758" t="s">
        <v>396</v>
      </c>
      <c r="B3758" t="s">
        <v>1926</v>
      </c>
      <c r="C3758" t="s">
        <v>2199</v>
      </c>
      <c r="D3758" t="s">
        <v>9292</v>
      </c>
      <c r="E3758" t="s">
        <v>14287</v>
      </c>
      <c r="F3758" t="s">
        <v>15535</v>
      </c>
    </row>
    <row r="3759" spans="1:6" x14ac:dyDescent="0.25">
      <c r="A3759" t="s">
        <v>670</v>
      </c>
      <c r="B3759" t="s">
        <v>1923</v>
      </c>
      <c r="C3759" t="s">
        <v>4842</v>
      </c>
      <c r="D3759" t="s">
        <v>9293</v>
      </c>
      <c r="E3759" t="s">
        <v>14288</v>
      </c>
      <c r="F3759" t="s">
        <v>15532</v>
      </c>
    </row>
    <row r="3760" spans="1:6" x14ac:dyDescent="0.25">
      <c r="A3760" t="s">
        <v>351</v>
      </c>
      <c r="B3760" t="s">
        <v>1928</v>
      </c>
      <c r="C3760" t="s">
        <v>4843</v>
      </c>
      <c r="D3760" t="s">
        <v>9294</v>
      </c>
      <c r="E3760" t="s">
        <v>14289</v>
      </c>
      <c r="F3760" t="s">
        <v>15537</v>
      </c>
    </row>
    <row r="3761" spans="1:6" x14ac:dyDescent="0.25">
      <c r="A3761" t="s">
        <v>1783</v>
      </c>
      <c r="B3761" t="s">
        <v>1925</v>
      </c>
      <c r="C3761" t="s">
        <v>4844</v>
      </c>
      <c r="D3761" t="s">
        <v>9295</v>
      </c>
      <c r="E3761" t="s">
        <v>14290</v>
      </c>
      <c r="F3761" t="s">
        <v>15534</v>
      </c>
    </row>
    <row r="3762" spans="1:6" x14ac:dyDescent="0.25">
      <c r="A3762" t="s">
        <v>1747</v>
      </c>
      <c r="B3762" t="s">
        <v>1926</v>
      </c>
      <c r="C3762" t="s">
        <v>4845</v>
      </c>
      <c r="D3762" t="s">
        <v>9296</v>
      </c>
      <c r="E3762" t="s">
        <v>14291</v>
      </c>
      <c r="F3762" t="s">
        <v>15535</v>
      </c>
    </row>
    <row r="3763" spans="1:6" x14ac:dyDescent="0.25">
      <c r="A3763" t="s">
        <v>1478</v>
      </c>
      <c r="B3763" t="s">
        <v>1926</v>
      </c>
      <c r="C3763" t="s">
        <v>4584</v>
      </c>
      <c r="D3763" t="s">
        <v>9297</v>
      </c>
      <c r="E3763" t="s">
        <v>14292</v>
      </c>
      <c r="F3763" t="s">
        <v>15535</v>
      </c>
    </row>
    <row r="3764" spans="1:6" x14ac:dyDescent="0.25">
      <c r="A3764" t="s">
        <v>1679</v>
      </c>
      <c r="B3764" t="s">
        <v>1925</v>
      </c>
      <c r="C3764" t="s">
        <v>4846</v>
      </c>
      <c r="D3764" t="s">
        <v>9298</v>
      </c>
      <c r="E3764" t="s">
        <v>14293</v>
      </c>
      <c r="F3764" t="s">
        <v>15534</v>
      </c>
    </row>
    <row r="3765" spans="1:6" x14ac:dyDescent="0.25">
      <c r="A3765" t="s">
        <v>1087</v>
      </c>
      <c r="B3765" t="s">
        <v>1923</v>
      </c>
      <c r="C3765" t="s">
        <v>4847</v>
      </c>
      <c r="D3765" t="s">
        <v>9299</v>
      </c>
      <c r="E3765" t="s">
        <v>14294</v>
      </c>
      <c r="F3765" t="s">
        <v>15532</v>
      </c>
    </row>
    <row r="3766" spans="1:6" x14ac:dyDescent="0.25">
      <c r="A3766" t="s">
        <v>1771</v>
      </c>
      <c r="B3766" t="s">
        <v>1925</v>
      </c>
      <c r="C3766" t="s">
        <v>4848</v>
      </c>
      <c r="D3766" t="s">
        <v>9300</v>
      </c>
      <c r="E3766" t="s">
        <v>14295</v>
      </c>
      <c r="F3766" t="s">
        <v>15534</v>
      </c>
    </row>
    <row r="3767" spans="1:6" x14ac:dyDescent="0.25">
      <c r="A3767" t="s">
        <v>1652</v>
      </c>
      <c r="B3767" t="s">
        <v>1928</v>
      </c>
      <c r="C3767" t="s">
        <v>4849</v>
      </c>
      <c r="D3767" t="s">
        <v>9301</v>
      </c>
      <c r="E3767" t="s">
        <v>14296</v>
      </c>
      <c r="F3767" t="s">
        <v>15537</v>
      </c>
    </row>
    <row r="3768" spans="1:6" x14ac:dyDescent="0.25">
      <c r="A3768" t="s">
        <v>459</v>
      </c>
      <c r="B3768" t="s">
        <v>1929</v>
      </c>
      <c r="C3768" t="s">
        <v>2901</v>
      </c>
      <c r="D3768" t="s">
        <v>9302</v>
      </c>
      <c r="E3768" t="s">
        <v>14297</v>
      </c>
      <c r="F3768" t="s">
        <v>15532</v>
      </c>
    </row>
    <row r="3769" spans="1:6" x14ac:dyDescent="0.25">
      <c r="A3769" t="s">
        <v>1583</v>
      </c>
      <c r="B3769" t="s">
        <v>1925</v>
      </c>
      <c r="C3769" t="s">
        <v>4704</v>
      </c>
      <c r="D3769" t="s">
        <v>9303</v>
      </c>
      <c r="E3769" t="s">
        <v>14298</v>
      </c>
      <c r="F3769" t="s">
        <v>15534</v>
      </c>
    </row>
    <row r="3770" spans="1:6" x14ac:dyDescent="0.25">
      <c r="A3770" t="s">
        <v>157</v>
      </c>
      <c r="B3770" t="s">
        <v>1929</v>
      </c>
      <c r="C3770" t="s">
        <v>4850</v>
      </c>
      <c r="D3770" t="s">
        <v>9304</v>
      </c>
      <c r="E3770" t="s">
        <v>14299</v>
      </c>
      <c r="F3770" t="s">
        <v>15532</v>
      </c>
    </row>
    <row r="3771" spans="1:6" x14ac:dyDescent="0.25">
      <c r="A3771" t="s">
        <v>1567</v>
      </c>
      <c r="B3771" t="s">
        <v>1930</v>
      </c>
      <c r="C3771" t="s">
        <v>4851</v>
      </c>
      <c r="D3771" t="s">
        <v>9305</v>
      </c>
      <c r="E3771" t="s">
        <v>14300</v>
      </c>
      <c r="F3771" t="s">
        <v>15538</v>
      </c>
    </row>
    <row r="3772" spans="1:6" x14ac:dyDescent="0.25">
      <c r="A3772" t="s">
        <v>1784</v>
      </c>
      <c r="B3772" t="s">
        <v>1925</v>
      </c>
      <c r="C3772" t="s">
        <v>4852</v>
      </c>
      <c r="D3772" t="s">
        <v>9306</v>
      </c>
      <c r="E3772" t="s">
        <v>14301</v>
      </c>
      <c r="F3772" t="s">
        <v>15534</v>
      </c>
    </row>
    <row r="3773" spans="1:6" x14ac:dyDescent="0.25">
      <c r="A3773" t="s">
        <v>1002</v>
      </c>
      <c r="B3773" t="s">
        <v>1925</v>
      </c>
      <c r="C3773" t="s">
        <v>4853</v>
      </c>
      <c r="D3773" t="s">
        <v>9307</v>
      </c>
      <c r="E3773" t="s">
        <v>14302</v>
      </c>
      <c r="F3773" t="s">
        <v>15534</v>
      </c>
    </row>
    <row r="3774" spans="1:6" x14ac:dyDescent="0.25">
      <c r="A3774" t="s">
        <v>224</v>
      </c>
      <c r="B3774" t="s">
        <v>1929</v>
      </c>
      <c r="C3774" t="s">
        <v>2980</v>
      </c>
      <c r="D3774" t="s">
        <v>9308</v>
      </c>
      <c r="E3774" t="s">
        <v>14303</v>
      </c>
      <c r="F3774" t="s">
        <v>15532</v>
      </c>
    </row>
    <row r="3775" spans="1:6" x14ac:dyDescent="0.25">
      <c r="A3775" t="s">
        <v>926</v>
      </c>
      <c r="B3775" t="s">
        <v>1927</v>
      </c>
      <c r="C3775" t="s">
        <v>4854</v>
      </c>
      <c r="D3775" t="s">
        <v>9309</v>
      </c>
      <c r="E3775" t="s">
        <v>14304</v>
      </c>
      <c r="F3775" t="s">
        <v>15536</v>
      </c>
    </row>
    <row r="3776" spans="1:6" x14ac:dyDescent="0.25">
      <c r="A3776" t="s">
        <v>1758</v>
      </c>
      <c r="B3776" t="s">
        <v>1929</v>
      </c>
      <c r="C3776" t="s">
        <v>3885</v>
      </c>
      <c r="D3776" t="s">
        <v>9310</v>
      </c>
      <c r="E3776" t="s">
        <v>14305</v>
      </c>
      <c r="F3776" t="s">
        <v>15532</v>
      </c>
    </row>
    <row r="3777" spans="1:6" x14ac:dyDescent="0.25">
      <c r="A3777" t="s">
        <v>1767</v>
      </c>
      <c r="B3777" t="s">
        <v>1927</v>
      </c>
      <c r="C3777" t="s">
        <v>4855</v>
      </c>
      <c r="D3777" t="s">
        <v>9311</v>
      </c>
      <c r="E3777" t="s">
        <v>14306</v>
      </c>
      <c r="F3777" t="s">
        <v>15536</v>
      </c>
    </row>
    <row r="3778" spans="1:6" x14ac:dyDescent="0.25">
      <c r="A3778" t="s">
        <v>1568</v>
      </c>
      <c r="B3778" t="s">
        <v>1925</v>
      </c>
      <c r="C3778" t="s">
        <v>4695</v>
      </c>
      <c r="D3778" t="s">
        <v>9312</v>
      </c>
      <c r="E3778" t="s">
        <v>14307</v>
      </c>
      <c r="F3778" t="s">
        <v>15534</v>
      </c>
    </row>
    <row r="3779" spans="1:6" x14ac:dyDescent="0.25">
      <c r="A3779" t="s">
        <v>1768</v>
      </c>
      <c r="B3779" t="s">
        <v>1928</v>
      </c>
      <c r="C3779" t="s">
        <v>4456</v>
      </c>
      <c r="D3779" t="s">
        <v>9313</v>
      </c>
      <c r="E3779" t="s">
        <v>14308</v>
      </c>
      <c r="F3779" t="s">
        <v>15537</v>
      </c>
    </row>
    <row r="3780" spans="1:6" x14ac:dyDescent="0.25">
      <c r="A3780" t="s">
        <v>1276</v>
      </c>
      <c r="B3780" t="s">
        <v>1926</v>
      </c>
      <c r="C3780" t="s">
        <v>4856</v>
      </c>
      <c r="D3780" t="s">
        <v>9314</v>
      </c>
      <c r="E3780" t="s">
        <v>14309</v>
      </c>
      <c r="F3780" t="s">
        <v>15535</v>
      </c>
    </row>
    <row r="3781" spans="1:6" x14ac:dyDescent="0.25">
      <c r="A3781" t="s">
        <v>1785</v>
      </c>
      <c r="B3781" t="s">
        <v>1923</v>
      </c>
      <c r="C3781" t="s">
        <v>4857</v>
      </c>
      <c r="D3781" t="s">
        <v>9315</v>
      </c>
      <c r="E3781" t="s">
        <v>14310</v>
      </c>
      <c r="F3781" t="s">
        <v>15532</v>
      </c>
    </row>
    <row r="3782" spans="1:6" x14ac:dyDescent="0.25">
      <c r="A3782" t="s">
        <v>1786</v>
      </c>
      <c r="B3782" t="s">
        <v>1928</v>
      </c>
      <c r="C3782" t="s">
        <v>2612</v>
      </c>
      <c r="D3782" t="s">
        <v>9316</v>
      </c>
      <c r="E3782" t="s">
        <v>14311</v>
      </c>
      <c r="F3782" t="s">
        <v>15537</v>
      </c>
    </row>
    <row r="3783" spans="1:6" x14ac:dyDescent="0.25">
      <c r="A3783" t="s">
        <v>1010</v>
      </c>
      <c r="B3783" t="s">
        <v>1927</v>
      </c>
      <c r="C3783" t="s">
        <v>4858</v>
      </c>
      <c r="D3783" t="s">
        <v>9317</v>
      </c>
      <c r="E3783" t="s">
        <v>14312</v>
      </c>
      <c r="F3783" t="s">
        <v>15536</v>
      </c>
    </row>
    <row r="3784" spans="1:6" x14ac:dyDescent="0.25">
      <c r="A3784" t="s">
        <v>1559</v>
      </c>
      <c r="B3784" t="s">
        <v>1929</v>
      </c>
      <c r="C3784" t="s">
        <v>4859</v>
      </c>
      <c r="D3784" t="s">
        <v>9318</v>
      </c>
      <c r="E3784" t="s">
        <v>14313</v>
      </c>
      <c r="F3784" t="s">
        <v>15532</v>
      </c>
    </row>
    <row r="3785" spans="1:6" x14ac:dyDescent="0.25">
      <c r="A3785" t="s">
        <v>1135</v>
      </c>
      <c r="B3785" t="s">
        <v>1926</v>
      </c>
      <c r="C3785" t="s">
        <v>4860</v>
      </c>
      <c r="D3785" t="s">
        <v>9319</v>
      </c>
      <c r="E3785" t="s">
        <v>14314</v>
      </c>
      <c r="F3785" t="s">
        <v>15535</v>
      </c>
    </row>
    <row r="3786" spans="1:6" x14ac:dyDescent="0.25">
      <c r="A3786" t="s">
        <v>1528</v>
      </c>
      <c r="B3786" t="s">
        <v>1926</v>
      </c>
      <c r="C3786" t="s">
        <v>2148</v>
      </c>
      <c r="D3786" t="s">
        <v>9320</v>
      </c>
      <c r="E3786" t="s">
        <v>14315</v>
      </c>
      <c r="F3786" t="s">
        <v>15535</v>
      </c>
    </row>
    <row r="3787" spans="1:6" x14ac:dyDescent="0.25">
      <c r="A3787" t="s">
        <v>906</v>
      </c>
      <c r="B3787" t="s">
        <v>1927</v>
      </c>
      <c r="C3787" t="s">
        <v>4381</v>
      </c>
      <c r="D3787" t="s">
        <v>9321</v>
      </c>
      <c r="E3787" t="s">
        <v>14316</v>
      </c>
      <c r="F3787" t="s">
        <v>15536</v>
      </c>
    </row>
    <row r="3788" spans="1:6" x14ac:dyDescent="0.25">
      <c r="A3788" t="s">
        <v>264</v>
      </c>
      <c r="B3788" t="s">
        <v>1926</v>
      </c>
      <c r="C3788" t="s">
        <v>4861</v>
      </c>
      <c r="D3788" t="s">
        <v>9322</v>
      </c>
      <c r="E3788" t="s">
        <v>14317</v>
      </c>
      <c r="F3788" t="s">
        <v>15535</v>
      </c>
    </row>
    <row r="3789" spans="1:6" x14ac:dyDescent="0.25">
      <c r="A3789" t="s">
        <v>284</v>
      </c>
      <c r="B3789" t="s">
        <v>1929</v>
      </c>
      <c r="C3789" t="s">
        <v>4862</v>
      </c>
      <c r="D3789" t="s">
        <v>9323</v>
      </c>
      <c r="E3789" t="s">
        <v>14318</v>
      </c>
      <c r="F3789" t="s">
        <v>15532</v>
      </c>
    </row>
    <row r="3790" spans="1:6" x14ac:dyDescent="0.25">
      <c r="A3790" t="s">
        <v>1200</v>
      </c>
      <c r="B3790" t="s">
        <v>1930</v>
      </c>
      <c r="C3790" t="s">
        <v>4587</v>
      </c>
      <c r="D3790" t="s">
        <v>9324</v>
      </c>
      <c r="E3790" t="s">
        <v>14319</v>
      </c>
      <c r="F3790" t="s">
        <v>15538</v>
      </c>
    </row>
    <row r="3791" spans="1:6" x14ac:dyDescent="0.25">
      <c r="A3791" t="s">
        <v>236</v>
      </c>
      <c r="B3791" t="s">
        <v>1929</v>
      </c>
      <c r="C3791" t="s">
        <v>4863</v>
      </c>
      <c r="D3791" t="s">
        <v>9325</v>
      </c>
      <c r="E3791" t="s">
        <v>14320</v>
      </c>
      <c r="F3791" t="s">
        <v>15532</v>
      </c>
    </row>
    <row r="3792" spans="1:6" x14ac:dyDescent="0.25">
      <c r="A3792" t="s">
        <v>475</v>
      </c>
      <c r="B3792" t="s">
        <v>1924</v>
      </c>
      <c r="C3792" t="s">
        <v>4864</v>
      </c>
      <c r="D3792" t="s">
        <v>9326</v>
      </c>
      <c r="E3792" t="s">
        <v>14321</v>
      </c>
      <c r="F3792" t="s">
        <v>15533</v>
      </c>
    </row>
    <row r="3793" spans="1:6" x14ac:dyDescent="0.25">
      <c r="A3793" t="s">
        <v>1051</v>
      </c>
      <c r="B3793" t="s">
        <v>1929</v>
      </c>
      <c r="C3793" t="s">
        <v>2555</v>
      </c>
      <c r="D3793" t="s">
        <v>9327</v>
      </c>
      <c r="E3793" t="s">
        <v>14322</v>
      </c>
      <c r="F3793" t="s">
        <v>15532</v>
      </c>
    </row>
    <row r="3794" spans="1:6" x14ac:dyDescent="0.25">
      <c r="A3794" t="s">
        <v>1204</v>
      </c>
      <c r="B3794" t="s">
        <v>1928</v>
      </c>
      <c r="C3794" t="s">
        <v>2125</v>
      </c>
      <c r="D3794" t="s">
        <v>9328</v>
      </c>
      <c r="E3794" t="s">
        <v>14323</v>
      </c>
      <c r="F3794" t="s">
        <v>15537</v>
      </c>
    </row>
    <row r="3795" spans="1:6" x14ac:dyDescent="0.25">
      <c r="A3795" t="s">
        <v>1787</v>
      </c>
      <c r="B3795" t="s">
        <v>1924</v>
      </c>
      <c r="C3795" t="s">
        <v>4865</v>
      </c>
      <c r="D3795" t="s">
        <v>9329</v>
      </c>
      <c r="E3795" t="s">
        <v>14324</v>
      </c>
      <c r="F3795" t="s">
        <v>15533</v>
      </c>
    </row>
    <row r="3796" spans="1:6" x14ac:dyDescent="0.25">
      <c r="A3796" t="s">
        <v>1594</v>
      </c>
      <c r="B3796" t="s">
        <v>1926</v>
      </c>
      <c r="C3796" t="s">
        <v>3985</v>
      </c>
      <c r="D3796" t="s">
        <v>9330</v>
      </c>
      <c r="E3796" t="s">
        <v>14325</v>
      </c>
      <c r="F3796" t="s">
        <v>15535</v>
      </c>
    </row>
    <row r="3797" spans="1:6" x14ac:dyDescent="0.25">
      <c r="A3797" t="s">
        <v>1788</v>
      </c>
      <c r="B3797" t="s">
        <v>1926</v>
      </c>
      <c r="C3797" t="s">
        <v>1957</v>
      </c>
      <c r="D3797" t="s">
        <v>9331</v>
      </c>
      <c r="E3797" t="s">
        <v>14326</v>
      </c>
      <c r="F3797" t="s">
        <v>15535</v>
      </c>
    </row>
    <row r="3798" spans="1:6" x14ac:dyDescent="0.25">
      <c r="A3798" t="s">
        <v>189</v>
      </c>
      <c r="B3798" t="s">
        <v>1928</v>
      </c>
      <c r="C3798" t="s">
        <v>4866</v>
      </c>
      <c r="D3798" t="s">
        <v>9332</v>
      </c>
      <c r="E3798" t="s">
        <v>14327</v>
      </c>
      <c r="F3798" t="s">
        <v>15537</v>
      </c>
    </row>
    <row r="3799" spans="1:6" x14ac:dyDescent="0.25">
      <c r="A3799" t="s">
        <v>1470</v>
      </c>
      <c r="B3799" t="s">
        <v>1927</v>
      </c>
      <c r="C3799" t="s">
        <v>4528</v>
      </c>
      <c r="D3799" t="s">
        <v>9333</v>
      </c>
      <c r="E3799" t="s">
        <v>14328</v>
      </c>
      <c r="F3799" t="s">
        <v>15536</v>
      </c>
    </row>
    <row r="3800" spans="1:6" x14ac:dyDescent="0.25">
      <c r="A3800" t="s">
        <v>1017</v>
      </c>
      <c r="B3800" t="s">
        <v>1923</v>
      </c>
      <c r="C3800" t="s">
        <v>4867</v>
      </c>
      <c r="D3800" t="s">
        <v>9334</v>
      </c>
      <c r="E3800" t="s">
        <v>14329</v>
      </c>
      <c r="F3800" t="s">
        <v>15532</v>
      </c>
    </row>
    <row r="3801" spans="1:6" x14ac:dyDescent="0.25">
      <c r="A3801" t="s">
        <v>152</v>
      </c>
      <c r="B3801" t="s">
        <v>1926</v>
      </c>
      <c r="C3801" t="s">
        <v>4868</v>
      </c>
      <c r="D3801" t="s">
        <v>9335</v>
      </c>
      <c r="E3801" t="s">
        <v>14330</v>
      </c>
      <c r="F3801" t="s">
        <v>15535</v>
      </c>
    </row>
    <row r="3802" spans="1:6" x14ac:dyDescent="0.25">
      <c r="A3802" t="s">
        <v>1552</v>
      </c>
      <c r="B3802" t="s">
        <v>1930</v>
      </c>
      <c r="C3802" t="s">
        <v>4869</v>
      </c>
      <c r="D3802" t="s">
        <v>9336</v>
      </c>
      <c r="E3802" t="s">
        <v>14331</v>
      </c>
      <c r="F3802" t="s">
        <v>15538</v>
      </c>
    </row>
    <row r="3803" spans="1:6" x14ac:dyDescent="0.25">
      <c r="A3803" t="s">
        <v>910</v>
      </c>
      <c r="B3803" t="s">
        <v>1924</v>
      </c>
      <c r="C3803" t="s">
        <v>4870</v>
      </c>
      <c r="D3803" t="s">
        <v>9337</v>
      </c>
      <c r="E3803" t="s">
        <v>14332</v>
      </c>
      <c r="F3803" t="s">
        <v>15533</v>
      </c>
    </row>
    <row r="3804" spans="1:6" x14ac:dyDescent="0.25">
      <c r="A3804" t="s">
        <v>893</v>
      </c>
      <c r="B3804" t="s">
        <v>1923</v>
      </c>
      <c r="C3804" t="s">
        <v>2642</v>
      </c>
      <c r="D3804" t="s">
        <v>9338</v>
      </c>
      <c r="E3804" t="s">
        <v>14333</v>
      </c>
      <c r="F3804" t="s">
        <v>15532</v>
      </c>
    </row>
    <row r="3805" spans="1:6" x14ac:dyDescent="0.25">
      <c r="A3805" t="s">
        <v>1088</v>
      </c>
      <c r="B3805" t="s">
        <v>1925</v>
      </c>
      <c r="C3805" t="s">
        <v>4871</v>
      </c>
      <c r="D3805" t="s">
        <v>9339</v>
      </c>
      <c r="E3805" t="s">
        <v>14334</v>
      </c>
      <c r="F3805" t="s">
        <v>15534</v>
      </c>
    </row>
    <row r="3806" spans="1:6" x14ac:dyDescent="0.25">
      <c r="A3806" t="s">
        <v>1789</v>
      </c>
      <c r="B3806" t="s">
        <v>1925</v>
      </c>
      <c r="C3806" t="s">
        <v>1949</v>
      </c>
      <c r="D3806" t="s">
        <v>9340</v>
      </c>
      <c r="E3806" t="s">
        <v>14335</v>
      </c>
      <c r="F3806" t="s">
        <v>15534</v>
      </c>
    </row>
    <row r="3807" spans="1:6" x14ac:dyDescent="0.25">
      <c r="A3807" t="s">
        <v>518</v>
      </c>
      <c r="B3807" t="s">
        <v>1925</v>
      </c>
      <c r="C3807" t="s">
        <v>4871</v>
      </c>
      <c r="D3807" t="s">
        <v>9341</v>
      </c>
      <c r="E3807" t="s">
        <v>14336</v>
      </c>
      <c r="F3807" t="s">
        <v>15534</v>
      </c>
    </row>
    <row r="3808" spans="1:6" x14ac:dyDescent="0.25">
      <c r="A3808" t="s">
        <v>542</v>
      </c>
      <c r="B3808" t="s">
        <v>1923</v>
      </c>
      <c r="C3808" t="s">
        <v>4872</v>
      </c>
      <c r="D3808" t="s">
        <v>9342</v>
      </c>
      <c r="E3808" t="s">
        <v>14337</v>
      </c>
      <c r="F3808" t="s">
        <v>15532</v>
      </c>
    </row>
    <row r="3809" spans="1:6" x14ac:dyDescent="0.25">
      <c r="A3809" t="s">
        <v>621</v>
      </c>
      <c r="B3809" t="s">
        <v>1926</v>
      </c>
      <c r="C3809" t="s">
        <v>2049</v>
      </c>
      <c r="D3809" t="s">
        <v>9343</v>
      </c>
      <c r="E3809" t="s">
        <v>14338</v>
      </c>
      <c r="F3809" t="s">
        <v>15535</v>
      </c>
    </row>
    <row r="3810" spans="1:6" x14ac:dyDescent="0.25">
      <c r="A3810" t="s">
        <v>636</v>
      </c>
      <c r="B3810" t="s">
        <v>1927</v>
      </c>
      <c r="C3810" t="s">
        <v>4873</v>
      </c>
      <c r="D3810" t="s">
        <v>9344</v>
      </c>
      <c r="E3810" t="s">
        <v>14339</v>
      </c>
      <c r="F3810" t="s">
        <v>15536</v>
      </c>
    </row>
    <row r="3811" spans="1:6" x14ac:dyDescent="0.25">
      <c r="A3811" t="s">
        <v>1790</v>
      </c>
      <c r="B3811" t="s">
        <v>1929</v>
      </c>
      <c r="C3811" t="s">
        <v>4874</v>
      </c>
      <c r="D3811" t="s">
        <v>9345</v>
      </c>
      <c r="E3811" t="s">
        <v>14340</v>
      </c>
      <c r="F3811" t="s">
        <v>15532</v>
      </c>
    </row>
    <row r="3812" spans="1:6" x14ac:dyDescent="0.25">
      <c r="A3812" t="s">
        <v>222</v>
      </c>
      <c r="B3812" t="s">
        <v>1927</v>
      </c>
      <c r="C3812" t="s">
        <v>4875</v>
      </c>
      <c r="D3812" t="s">
        <v>9346</v>
      </c>
      <c r="E3812" t="s">
        <v>14341</v>
      </c>
      <c r="F3812" t="s">
        <v>15536</v>
      </c>
    </row>
    <row r="3813" spans="1:6" x14ac:dyDescent="0.25">
      <c r="A3813" t="s">
        <v>1537</v>
      </c>
      <c r="B3813" t="s">
        <v>1927</v>
      </c>
      <c r="C3813" t="s">
        <v>4876</v>
      </c>
      <c r="D3813" t="s">
        <v>9347</v>
      </c>
      <c r="E3813" t="s">
        <v>14342</v>
      </c>
      <c r="F3813" t="s">
        <v>15536</v>
      </c>
    </row>
    <row r="3814" spans="1:6" x14ac:dyDescent="0.25">
      <c r="A3814" t="s">
        <v>271</v>
      </c>
      <c r="B3814" t="s">
        <v>1927</v>
      </c>
      <c r="C3814" t="s">
        <v>2766</v>
      </c>
      <c r="D3814" t="s">
        <v>9348</v>
      </c>
      <c r="E3814" t="s">
        <v>14343</v>
      </c>
      <c r="F3814" t="s">
        <v>15536</v>
      </c>
    </row>
    <row r="3815" spans="1:6" x14ac:dyDescent="0.25">
      <c r="A3815" t="s">
        <v>812</v>
      </c>
      <c r="B3815" t="s">
        <v>1924</v>
      </c>
      <c r="C3815" t="s">
        <v>4877</v>
      </c>
      <c r="D3815" t="s">
        <v>9349</v>
      </c>
      <c r="E3815" t="s">
        <v>14344</v>
      </c>
      <c r="F3815" t="s">
        <v>15533</v>
      </c>
    </row>
    <row r="3816" spans="1:6" x14ac:dyDescent="0.25">
      <c r="A3816" t="s">
        <v>1791</v>
      </c>
      <c r="B3816" t="s">
        <v>1924</v>
      </c>
      <c r="C3816" t="s">
        <v>4878</v>
      </c>
      <c r="D3816" t="s">
        <v>9350</v>
      </c>
      <c r="E3816" t="s">
        <v>14345</v>
      </c>
      <c r="F3816" t="s">
        <v>15533</v>
      </c>
    </row>
    <row r="3817" spans="1:6" x14ac:dyDescent="0.25">
      <c r="A3817" t="s">
        <v>330</v>
      </c>
      <c r="B3817" t="s">
        <v>1927</v>
      </c>
      <c r="C3817" t="s">
        <v>4879</v>
      </c>
      <c r="D3817" t="s">
        <v>9351</v>
      </c>
      <c r="E3817" t="s">
        <v>14346</v>
      </c>
      <c r="F3817" t="s">
        <v>15536</v>
      </c>
    </row>
    <row r="3818" spans="1:6" x14ac:dyDescent="0.25">
      <c r="A3818" t="s">
        <v>468</v>
      </c>
      <c r="B3818" t="s">
        <v>1924</v>
      </c>
      <c r="C3818" t="s">
        <v>4880</v>
      </c>
      <c r="D3818" t="s">
        <v>9352</v>
      </c>
      <c r="E3818" t="s">
        <v>14347</v>
      </c>
      <c r="F3818" t="s">
        <v>15533</v>
      </c>
    </row>
    <row r="3819" spans="1:6" x14ac:dyDescent="0.25">
      <c r="A3819" t="s">
        <v>451</v>
      </c>
      <c r="B3819" t="s">
        <v>1924</v>
      </c>
      <c r="C3819" t="s">
        <v>4881</v>
      </c>
      <c r="D3819" t="s">
        <v>9353</v>
      </c>
      <c r="E3819" t="s">
        <v>14348</v>
      </c>
      <c r="F3819" t="s">
        <v>15533</v>
      </c>
    </row>
    <row r="3820" spans="1:6" x14ac:dyDescent="0.25">
      <c r="A3820" t="s">
        <v>312</v>
      </c>
      <c r="B3820" t="s">
        <v>1923</v>
      </c>
      <c r="C3820" t="s">
        <v>3003</v>
      </c>
      <c r="D3820" t="s">
        <v>9354</v>
      </c>
      <c r="E3820" t="s">
        <v>14349</v>
      </c>
      <c r="F3820" t="s">
        <v>15532</v>
      </c>
    </row>
    <row r="3821" spans="1:6" x14ac:dyDescent="0.25">
      <c r="A3821" t="s">
        <v>1279</v>
      </c>
      <c r="B3821" t="s">
        <v>1927</v>
      </c>
      <c r="C3821" t="s">
        <v>4882</v>
      </c>
      <c r="D3821" t="s">
        <v>9355</v>
      </c>
      <c r="E3821" t="s">
        <v>14350</v>
      </c>
      <c r="F3821" t="s">
        <v>15536</v>
      </c>
    </row>
    <row r="3822" spans="1:6" x14ac:dyDescent="0.25">
      <c r="A3822" t="s">
        <v>770</v>
      </c>
      <c r="B3822" t="s">
        <v>1926</v>
      </c>
      <c r="C3822" t="s">
        <v>4883</v>
      </c>
      <c r="D3822" t="s">
        <v>9356</v>
      </c>
      <c r="E3822" t="s">
        <v>14351</v>
      </c>
      <c r="F3822" t="s">
        <v>15535</v>
      </c>
    </row>
    <row r="3823" spans="1:6" x14ac:dyDescent="0.25">
      <c r="A3823" t="s">
        <v>374</v>
      </c>
      <c r="B3823" t="s">
        <v>1924</v>
      </c>
      <c r="C3823" t="s">
        <v>4884</v>
      </c>
      <c r="D3823" t="s">
        <v>9357</v>
      </c>
      <c r="E3823" t="s">
        <v>14352</v>
      </c>
      <c r="F3823" t="s">
        <v>15533</v>
      </c>
    </row>
    <row r="3824" spans="1:6" x14ac:dyDescent="0.25">
      <c r="A3824" t="s">
        <v>1792</v>
      </c>
      <c r="B3824" t="s">
        <v>1929</v>
      </c>
      <c r="C3824" t="s">
        <v>3067</v>
      </c>
      <c r="D3824" t="s">
        <v>9358</v>
      </c>
      <c r="E3824" t="s">
        <v>14353</v>
      </c>
      <c r="F3824" t="s">
        <v>15532</v>
      </c>
    </row>
    <row r="3825" spans="1:6" x14ac:dyDescent="0.25">
      <c r="A3825" t="s">
        <v>895</v>
      </c>
      <c r="B3825" t="s">
        <v>1928</v>
      </c>
      <c r="C3825" t="s">
        <v>4635</v>
      </c>
      <c r="D3825" t="s">
        <v>9359</v>
      </c>
      <c r="E3825" t="s">
        <v>14354</v>
      </c>
      <c r="F3825" t="s">
        <v>15537</v>
      </c>
    </row>
    <row r="3826" spans="1:6" x14ac:dyDescent="0.25">
      <c r="A3826" t="s">
        <v>1793</v>
      </c>
      <c r="B3826" t="s">
        <v>1928</v>
      </c>
      <c r="C3826" t="s">
        <v>4027</v>
      </c>
      <c r="D3826" t="s">
        <v>9360</v>
      </c>
      <c r="E3826" t="s">
        <v>14355</v>
      </c>
      <c r="F3826" t="s">
        <v>15537</v>
      </c>
    </row>
    <row r="3827" spans="1:6" x14ac:dyDescent="0.25">
      <c r="A3827" t="s">
        <v>1346</v>
      </c>
      <c r="B3827" t="s">
        <v>1924</v>
      </c>
      <c r="C3827" t="s">
        <v>4885</v>
      </c>
      <c r="D3827" t="s">
        <v>9361</v>
      </c>
      <c r="E3827" t="s">
        <v>14356</v>
      </c>
      <c r="F3827" t="s">
        <v>15533</v>
      </c>
    </row>
    <row r="3828" spans="1:6" x14ac:dyDescent="0.25">
      <c r="A3828" t="s">
        <v>1170</v>
      </c>
      <c r="B3828" t="s">
        <v>1924</v>
      </c>
      <c r="C3828" t="s">
        <v>4332</v>
      </c>
      <c r="D3828" t="s">
        <v>9362</v>
      </c>
      <c r="E3828" t="s">
        <v>14357</v>
      </c>
      <c r="F3828" t="s">
        <v>15533</v>
      </c>
    </row>
    <row r="3829" spans="1:6" x14ac:dyDescent="0.25">
      <c r="A3829" t="s">
        <v>722</v>
      </c>
      <c r="B3829" t="s">
        <v>1923</v>
      </c>
      <c r="C3829" t="s">
        <v>4886</v>
      </c>
      <c r="D3829" t="s">
        <v>9363</v>
      </c>
      <c r="E3829" t="s">
        <v>14358</v>
      </c>
      <c r="F3829" t="s">
        <v>15532</v>
      </c>
    </row>
    <row r="3830" spans="1:6" x14ac:dyDescent="0.25">
      <c r="A3830" t="s">
        <v>863</v>
      </c>
      <c r="B3830" t="s">
        <v>1925</v>
      </c>
      <c r="C3830" t="s">
        <v>4887</v>
      </c>
      <c r="D3830" t="s">
        <v>9364</v>
      </c>
      <c r="E3830" t="s">
        <v>14359</v>
      </c>
      <c r="F3830" t="s">
        <v>15534</v>
      </c>
    </row>
    <row r="3831" spans="1:6" x14ac:dyDescent="0.25">
      <c r="A3831" t="s">
        <v>1794</v>
      </c>
      <c r="B3831" t="s">
        <v>1930</v>
      </c>
      <c r="C3831" t="s">
        <v>4888</v>
      </c>
      <c r="D3831" t="s">
        <v>9365</v>
      </c>
      <c r="E3831" t="s">
        <v>14360</v>
      </c>
      <c r="F3831" t="s">
        <v>15538</v>
      </c>
    </row>
    <row r="3832" spans="1:6" x14ac:dyDescent="0.25">
      <c r="A3832" t="s">
        <v>947</v>
      </c>
      <c r="B3832" t="s">
        <v>1925</v>
      </c>
      <c r="C3832" t="s">
        <v>3103</v>
      </c>
      <c r="D3832" t="s">
        <v>9366</v>
      </c>
      <c r="E3832" t="s">
        <v>14361</v>
      </c>
      <c r="F3832" t="s">
        <v>15534</v>
      </c>
    </row>
    <row r="3833" spans="1:6" x14ac:dyDescent="0.25">
      <c r="A3833" t="s">
        <v>1052</v>
      </c>
      <c r="B3833" t="s">
        <v>1925</v>
      </c>
      <c r="C3833" t="s">
        <v>2408</v>
      </c>
      <c r="D3833" t="s">
        <v>9367</v>
      </c>
      <c r="E3833" t="s">
        <v>14362</v>
      </c>
      <c r="F3833" t="s">
        <v>15534</v>
      </c>
    </row>
    <row r="3834" spans="1:6" x14ac:dyDescent="0.25">
      <c r="A3834" t="s">
        <v>466</v>
      </c>
      <c r="B3834" t="s">
        <v>1927</v>
      </c>
      <c r="C3834" t="s">
        <v>4119</v>
      </c>
      <c r="D3834" t="s">
        <v>9368</v>
      </c>
      <c r="E3834" t="s">
        <v>14363</v>
      </c>
      <c r="F3834" t="s">
        <v>15536</v>
      </c>
    </row>
    <row r="3835" spans="1:6" x14ac:dyDescent="0.25">
      <c r="A3835" t="s">
        <v>1233</v>
      </c>
      <c r="B3835" t="s">
        <v>1927</v>
      </c>
      <c r="C3835" t="s">
        <v>4889</v>
      </c>
      <c r="D3835" t="s">
        <v>9369</v>
      </c>
      <c r="E3835" t="s">
        <v>14364</v>
      </c>
      <c r="F3835" t="s">
        <v>15536</v>
      </c>
    </row>
    <row r="3836" spans="1:6" x14ac:dyDescent="0.25">
      <c r="A3836" t="s">
        <v>386</v>
      </c>
      <c r="B3836" t="s">
        <v>1930</v>
      </c>
      <c r="C3836" t="s">
        <v>3519</v>
      </c>
      <c r="D3836" t="s">
        <v>9370</v>
      </c>
      <c r="E3836" t="s">
        <v>14365</v>
      </c>
      <c r="F3836" t="s">
        <v>15538</v>
      </c>
    </row>
    <row r="3837" spans="1:6" x14ac:dyDescent="0.25">
      <c r="A3837" t="s">
        <v>1552</v>
      </c>
      <c r="B3837" t="s">
        <v>1923</v>
      </c>
      <c r="C3837" t="s">
        <v>2156</v>
      </c>
      <c r="D3837" t="s">
        <v>9371</v>
      </c>
      <c r="E3837" t="s">
        <v>14366</v>
      </c>
      <c r="F3837" t="s">
        <v>15532</v>
      </c>
    </row>
    <row r="3838" spans="1:6" x14ac:dyDescent="0.25">
      <c r="A3838" t="s">
        <v>148</v>
      </c>
      <c r="B3838" t="s">
        <v>1926</v>
      </c>
      <c r="C3838" t="s">
        <v>4890</v>
      </c>
      <c r="D3838" t="s">
        <v>9372</v>
      </c>
      <c r="E3838" t="s">
        <v>14367</v>
      </c>
      <c r="F3838" t="s">
        <v>15535</v>
      </c>
    </row>
    <row r="3839" spans="1:6" x14ac:dyDescent="0.25">
      <c r="A3839" t="s">
        <v>814</v>
      </c>
      <c r="B3839" t="s">
        <v>1924</v>
      </c>
      <c r="C3839" t="s">
        <v>4022</v>
      </c>
      <c r="D3839" t="s">
        <v>9373</v>
      </c>
      <c r="E3839" t="s">
        <v>14368</v>
      </c>
      <c r="F3839" t="s">
        <v>15533</v>
      </c>
    </row>
    <row r="3840" spans="1:6" x14ac:dyDescent="0.25">
      <c r="A3840" t="s">
        <v>328</v>
      </c>
      <c r="B3840" t="s">
        <v>1930</v>
      </c>
      <c r="C3840" t="s">
        <v>4891</v>
      </c>
      <c r="D3840" t="s">
        <v>9374</v>
      </c>
      <c r="E3840" t="s">
        <v>14369</v>
      </c>
      <c r="F3840" t="s">
        <v>15538</v>
      </c>
    </row>
    <row r="3841" spans="1:6" x14ac:dyDescent="0.25">
      <c r="A3841" t="s">
        <v>356</v>
      </c>
      <c r="B3841" t="s">
        <v>1925</v>
      </c>
      <c r="C3841" t="s">
        <v>4892</v>
      </c>
      <c r="D3841" t="s">
        <v>9375</v>
      </c>
      <c r="E3841" t="s">
        <v>14370</v>
      </c>
      <c r="F3841" t="s">
        <v>15534</v>
      </c>
    </row>
    <row r="3842" spans="1:6" x14ac:dyDescent="0.25">
      <c r="A3842" t="s">
        <v>870</v>
      </c>
      <c r="B3842" t="s">
        <v>1928</v>
      </c>
      <c r="C3842" t="s">
        <v>2848</v>
      </c>
      <c r="D3842" t="s">
        <v>9376</v>
      </c>
      <c r="E3842" t="s">
        <v>14371</v>
      </c>
      <c r="F3842" t="s">
        <v>15537</v>
      </c>
    </row>
    <row r="3843" spans="1:6" x14ac:dyDescent="0.25">
      <c r="A3843" t="s">
        <v>1795</v>
      </c>
      <c r="B3843" t="s">
        <v>1924</v>
      </c>
      <c r="C3843" t="s">
        <v>4893</v>
      </c>
      <c r="D3843" t="s">
        <v>9377</v>
      </c>
      <c r="E3843" t="s">
        <v>14372</v>
      </c>
      <c r="F3843" t="s">
        <v>15533</v>
      </c>
    </row>
    <row r="3844" spans="1:6" x14ac:dyDescent="0.25">
      <c r="A3844" t="s">
        <v>1597</v>
      </c>
      <c r="B3844" t="s">
        <v>1923</v>
      </c>
      <c r="C3844" t="s">
        <v>4519</v>
      </c>
      <c r="D3844" t="s">
        <v>9378</v>
      </c>
      <c r="E3844" t="s">
        <v>14373</v>
      </c>
      <c r="F3844" t="s">
        <v>15532</v>
      </c>
    </row>
    <row r="3845" spans="1:6" x14ac:dyDescent="0.25">
      <c r="A3845" t="s">
        <v>1628</v>
      </c>
      <c r="B3845" t="s">
        <v>1929</v>
      </c>
      <c r="C3845" t="s">
        <v>4894</v>
      </c>
      <c r="D3845" t="s">
        <v>9379</v>
      </c>
      <c r="E3845" t="s">
        <v>14374</v>
      </c>
      <c r="F3845" t="s">
        <v>15532</v>
      </c>
    </row>
    <row r="3846" spans="1:6" x14ac:dyDescent="0.25">
      <c r="A3846" t="s">
        <v>1497</v>
      </c>
      <c r="B3846" t="s">
        <v>1926</v>
      </c>
      <c r="C3846" t="s">
        <v>4895</v>
      </c>
      <c r="D3846" t="s">
        <v>9380</v>
      </c>
      <c r="E3846" t="s">
        <v>14375</v>
      </c>
      <c r="F3846" t="s">
        <v>15535</v>
      </c>
    </row>
    <row r="3847" spans="1:6" x14ac:dyDescent="0.25">
      <c r="A3847" t="s">
        <v>1332</v>
      </c>
      <c r="B3847" t="s">
        <v>1928</v>
      </c>
      <c r="C3847" t="s">
        <v>2595</v>
      </c>
      <c r="D3847" t="s">
        <v>9381</v>
      </c>
      <c r="E3847" t="s">
        <v>14376</v>
      </c>
      <c r="F3847" t="s">
        <v>15537</v>
      </c>
    </row>
    <row r="3848" spans="1:6" x14ac:dyDescent="0.25">
      <c r="A3848" t="s">
        <v>65</v>
      </c>
      <c r="B3848" t="s">
        <v>1928</v>
      </c>
      <c r="C3848" t="s">
        <v>4896</v>
      </c>
      <c r="D3848" t="s">
        <v>9382</v>
      </c>
      <c r="E3848" t="s">
        <v>14377</v>
      </c>
      <c r="F3848" t="s">
        <v>15537</v>
      </c>
    </row>
    <row r="3849" spans="1:6" x14ac:dyDescent="0.25">
      <c r="A3849" t="s">
        <v>262</v>
      </c>
      <c r="B3849" t="s">
        <v>1924</v>
      </c>
      <c r="C3849" t="s">
        <v>4830</v>
      </c>
      <c r="D3849" t="s">
        <v>9383</v>
      </c>
      <c r="E3849" t="s">
        <v>14378</v>
      </c>
      <c r="F3849" t="s">
        <v>15533</v>
      </c>
    </row>
    <row r="3850" spans="1:6" x14ac:dyDescent="0.25">
      <c r="A3850" t="s">
        <v>1615</v>
      </c>
      <c r="B3850" t="s">
        <v>1929</v>
      </c>
      <c r="C3850" t="s">
        <v>3984</v>
      </c>
      <c r="D3850" t="s">
        <v>9384</v>
      </c>
      <c r="E3850" t="s">
        <v>14379</v>
      </c>
      <c r="F3850" t="s">
        <v>15532</v>
      </c>
    </row>
    <row r="3851" spans="1:6" x14ac:dyDescent="0.25">
      <c r="A3851" t="s">
        <v>324</v>
      </c>
      <c r="B3851" t="s">
        <v>1930</v>
      </c>
      <c r="C3851" t="s">
        <v>3542</v>
      </c>
      <c r="D3851" t="s">
        <v>9385</v>
      </c>
      <c r="E3851" t="s">
        <v>14380</v>
      </c>
      <c r="F3851" t="s">
        <v>15538</v>
      </c>
    </row>
    <row r="3852" spans="1:6" x14ac:dyDescent="0.25">
      <c r="A3852" t="s">
        <v>726</v>
      </c>
      <c r="B3852" t="s">
        <v>1925</v>
      </c>
      <c r="C3852" t="s">
        <v>4157</v>
      </c>
      <c r="D3852" t="s">
        <v>9386</v>
      </c>
      <c r="E3852" t="s">
        <v>14381</v>
      </c>
      <c r="F3852" t="s">
        <v>15534</v>
      </c>
    </row>
    <row r="3853" spans="1:6" x14ac:dyDescent="0.25">
      <c r="A3853" t="s">
        <v>1296</v>
      </c>
      <c r="B3853" t="s">
        <v>1925</v>
      </c>
      <c r="C3853" t="s">
        <v>4897</v>
      </c>
      <c r="D3853" t="s">
        <v>9387</v>
      </c>
      <c r="E3853" t="s">
        <v>14382</v>
      </c>
      <c r="F3853" t="s">
        <v>15534</v>
      </c>
    </row>
    <row r="3854" spans="1:6" x14ac:dyDescent="0.25">
      <c r="A3854" t="s">
        <v>555</v>
      </c>
      <c r="B3854" t="s">
        <v>1928</v>
      </c>
      <c r="C3854" t="s">
        <v>4898</v>
      </c>
      <c r="D3854" t="s">
        <v>9388</v>
      </c>
      <c r="E3854" t="s">
        <v>14383</v>
      </c>
      <c r="F3854" t="s">
        <v>15537</v>
      </c>
    </row>
    <row r="3855" spans="1:6" x14ac:dyDescent="0.25">
      <c r="A3855" t="s">
        <v>1144</v>
      </c>
      <c r="B3855" t="s">
        <v>1930</v>
      </c>
      <c r="C3855" t="s">
        <v>4429</v>
      </c>
      <c r="D3855" t="s">
        <v>9389</v>
      </c>
      <c r="E3855" t="s">
        <v>14384</v>
      </c>
      <c r="F3855" t="s">
        <v>15538</v>
      </c>
    </row>
    <row r="3856" spans="1:6" x14ac:dyDescent="0.25">
      <c r="A3856" t="s">
        <v>1133</v>
      </c>
      <c r="B3856" t="s">
        <v>1929</v>
      </c>
      <c r="C3856" t="s">
        <v>4899</v>
      </c>
      <c r="D3856" t="s">
        <v>9390</v>
      </c>
      <c r="E3856" t="s">
        <v>14385</v>
      </c>
      <c r="F3856" t="s">
        <v>15532</v>
      </c>
    </row>
    <row r="3857" spans="1:6" x14ac:dyDescent="0.25">
      <c r="A3857" t="s">
        <v>774</v>
      </c>
      <c r="B3857" t="s">
        <v>1929</v>
      </c>
      <c r="C3857" t="s">
        <v>4900</v>
      </c>
      <c r="D3857" t="s">
        <v>9391</v>
      </c>
      <c r="E3857" t="s">
        <v>14386</v>
      </c>
      <c r="F3857" t="s">
        <v>15532</v>
      </c>
    </row>
    <row r="3858" spans="1:6" x14ac:dyDescent="0.25">
      <c r="A3858" t="s">
        <v>224</v>
      </c>
      <c r="B3858" t="s">
        <v>1926</v>
      </c>
      <c r="C3858" t="s">
        <v>4901</v>
      </c>
      <c r="D3858" t="s">
        <v>9392</v>
      </c>
      <c r="E3858" t="s">
        <v>14387</v>
      </c>
      <c r="F3858" t="s">
        <v>15535</v>
      </c>
    </row>
    <row r="3859" spans="1:6" x14ac:dyDescent="0.25">
      <c r="A3859" t="s">
        <v>1796</v>
      </c>
      <c r="B3859" t="s">
        <v>1924</v>
      </c>
      <c r="C3859" t="s">
        <v>4902</v>
      </c>
      <c r="D3859" t="s">
        <v>9393</v>
      </c>
      <c r="E3859" t="s">
        <v>14388</v>
      </c>
      <c r="F3859" t="s">
        <v>15533</v>
      </c>
    </row>
    <row r="3860" spans="1:6" x14ac:dyDescent="0.25">
      <c r="A3860" t="s">
        <v>1276</v>
      </c>
      <c r="B3860" t="s">
        <v>1923</v>
      </c>
      <c r="C3860" t="s">
        <v>4857</v>
      </c>
      <c r="D3860" t="s">
        <v>9394</v>
      </c>
      <c r="E3860" t="s">
        <v>14389</v>
      </c>
      <c r="F3860" t="s">
        <v>15532</v>
      </c>
    </row>
    <row r="3861" spans="1:6" x14ac:dyDescent="0.25">
      <c r="A3861" t="s">
        <v>485</v>
      </c>
      <c r="B3861" t="s">
        <v>1923</v>
      </c>
      <c r="C3861" t="s">
        <v>4903</v>
      </c>
      <c r="D3861" t="s">
        <v>9395</v>
      </c>
      <c r="E3861" t="s">
        <v>14390</v>
      </c>
      <c r="F3861" t="s">
        <v>15532</v>
      </c>
    </row>
    <row r="3862" spans="1:6" x14ac:dyDescent="0.25">
      <c r="A3862" t="s">
        <v>456</v>
      </c>
      <c r="B3862" t="s">
        <v>1928</v>
      </c>
      <c r="C3862" t="s">
        <v>4904</v>
      </c>
      <c r="D3862" t="s">
        <v>9396</v>
      </c>
      <c r="E3862" t="s">
        <v>14391</v>
      </c>
      <c r="F3862" t="s">
        <v>15537</v>
      </c>
    </row>
    <row r="3863" spans="1:6" x14ac:dyDescent="0.25">
      <c r="A3863" t="s">
        <v>1797</v>
      </c>
      <c r="B3863" t="s">
        <v>1929</v>
      </c>
      <c r="C3863" t="s">
        <v>4905</v>
      </c>
      <c r="D3863" t="s">
        <v>9397</v>
      </c>
      <c r="E3863" t="s">
        <v>14392</v>
      </c>
      <c r="F3863" t="s">
        <v>15532</v>
      </c>
    </row>
    <row r="3864" spans="1:6" x14ac:dyDescent="0.25">
      <c r="A3864" t="s">
        <v>562</v>
      </c>
      <c r="B3864" t="s">
        <v>1923</v>
      </c>
      <c r="C3864" t="s">
        <v>4906</v>
      </c>
      <c r="D3864" t="s">
        <v>9398</v>
      </c>
      <c r="E3864" t="s">
        <v>14393</v>
      </c>
      <c r="F3864" t="s">
        <v>15532</v>
      </c>
    </row>
    <row r="3865" spans="1:6" x14ac:dyDescent="0.25">
      <c r="A3865" t="s">
        <v>553</v>
      </c>
      <c r="B3865" t="s">
        <v>1929</v>
      </c>
      <c r="C3865" t="s">
        <v>4907</v>
      </c>
      <c r="D3865" t="s">
        <v>9399</v>
      </c>
      <c r="E3865" t="s">
        <v>14394</v>
      </c>
      <c r="F3865" t="s">
        <v>15532</v>
      </c>
    </row>
    <row r="3866" spans="1:6" x14ac:dyDescent="0.25">
      <c r="A3866" t="s">
        <v>1654</v>
      </c>
      <c r="B3866" t="s">
        <v>1927</v>
      </c>
      <c r="C3866" t="s">
        <v>2360</v>
      </c>
      <c r="D3866" t="s">
        <v>9400</v>
      </c>
      <c r="E3866" t="s">
        <v>14395</v>
      </c>
      <c r="F3866" t="s">
        <v>15536</v>
      </c>
    </row>
    <row r="3867" spans="1:6" x14ac:dyDescent="0.25">
      <c r="A3867" t="s">
        <v>1555</v>
      </c>
      <c r="B3867" t="s">
        <v>1929</v>
      </c>
      <c r="C3867" t="s">
        <v>4908</v>
      </c>
      <c r="D3867" t="s">
        <v>9401</v>
      </c>
      <c r="E3867" t="s">
        <v>14396</v>
      </c>
      <c r="F3867" t="s">
        <v>15532</v>
      </c>
    </row>
    <row r="3868" spans="1:6" x14ac:dyDescent="0.25">
      <c r="A3868" t="s">
        <v>169</v>
      </c>
      <c r="B3868" t="s">
        <v>1924</v>
      </c>
      <c r="C3868" t="s">
        <v>4909</v>
      </c>
      <c r="D3868" t="s">
        <v>9402</v>
      </c>
      <c r="E3868" t="s">
        <v>14397</v>
      </c>
      <c r="F3868" t="s">
        <v>15533</v>
      </c>
    </row>
    <row r="3869" spans="1:6" x14ac:dyDescent="0.25">
      <c r="A3869" t="s">
        <v>1106</v>
      </c>
      <c r="B3869" t="s">
        <v>1929</v>
      </c>
      <c r="C3869" t="s">
        <v>4573</v>
      </c>
      <c r="D3869" t="s">
        <v>9403</v>
      </c>
      <c r="E3869" t="s">
        <v>14398</v>
      </c>
      <c r="F3869" t="s">
        <v>15532</v>
      </c>
    </row>
    <row r="3870" spans="1:6" x14ac:dyDescent="0.25">
      <c r="A3870" t="s">
        <v>37</v>
      </c>
      <c r="B3870" t="s">
        <v>1929</v>
      </c>
      <c r="C3870" t="s">
        <v>3473</v>
      </c>
      <c r="D3870" t="s">
        <v>9404</v>
      </c>
      <c r="E3870" t="s">
        <v>14399</v>
      </c>
      <c r="F3870" t="s">
        <v>15532</v>
      </c>
    </row>
    <row r="3871" spans="1:6" x14ac:dyDescent="0.25">
      <c r="A3871" t="s">
        <v>1798</v>
      </c>
      <c r="B3871" t="s">
        <v>1930</v>
      </c>
      <c r="C3871" t="s">
        <v>2346</v>
      </c>
      <c r="D3871" t="s">
        <v>9405</v>
      </c>
      <c r="E3871" t="s">
        <v>14400</v>
      </c>
      <c r="F3871" t="s">
        <v>15538</v>
      </c>
    </row>
    <row r="3872" spans="1:6" x14ac:dyDescent="0.25">
      <c r="A3872" t="s">
        <v>1545</v>
      </c>
      <c r="B3872" t="s">
        <v>1928</v>
      </c>
      <c r="C3872" t="s">
        <v>4910</v>
      </c>
      <c r="D3872" t="s">
        <v>9406</v>
      </c>
      <c r="E3872" t="s">
        <v>14401</v>
      </c>
      <c r="F3872" t="s">
        <v>15537</v>
      </c>
    </row>
    <row r="3873" spans="1:6" x14ac:dyDescent="0.25">
      <c r="A3873" t="s">
        <v>218</v>
      </c>
      <c r="B3873" t="s">
        <v>1930</v>
      </c>
      <c r="C3873" t="s">
        <v>4911</v>
      </c>
      <c r="D3873" t="s">
        <v>9407</v>
      </c>
      <c r="E3873" t="s">
        <v>14402</v>
      </c>
      <c r="F3873" t="s">
        <v>15538</v>
      </c>
    </row>
    <row r="3874" spans="1:6" x14ac:dyDescent="0.25">
      <c r="A3874" t="s">
        <v>1288</v>
      </c>
      <c r="B3874" t="s">
        <v>1925</v>
      </c>
      <c r="C3874" t="s">
        <v>4912</v>
      </c>
      <c r="D3874" t="s">
        <v>9408</v>
      </c>
      <c r="E3874" t="s">
        <v>14403</v>
      </c>
      <c r="F3874" t="s">
        <v>15534</v>
      </c>
    </row>
    <row r="3875" spans="1:6" x14ac:dyDescent="0.25">
      <c r="A3875" t="s">
        <v>635</v>
      </c>
      <c r="B3875" t="s">
        <v>1930</v>
      </c>
      <c r="C3875" t="s">
        <v>2565</v>
      </c>
      <c r="D3875" t="s">
        <v>9409</v>
      </c>
      <c r="E3875" t="s">
        <v>14404</v>
      </c>
      <c r="F3875" t="s">
        <v>15538</v>
      </c>
    </row>
    <row r="3876" spans="1:6" x14ac:dyDescent="0.25">
      <c r="A3876" t="s">
        <v>1352</v>
      </c>
      <c r="B3876" t="s">
        <v>1928</v>
      </c>
      <c r="C3876" t="s">
        <v>3044</v>
      </c>
      <c r="D3876" t="s">
        <v>9410</v>
      </c>
      <c r="E3876" t="s">
        <v>14405</v>
      </c>
      <c r="F3876" t="s">
        <v>15537</v>
      </c>
    </row>
    <row r="3877" spans="1:6" x14ac:dyDescent="0.25">
      <c r="A3877" t="s">
        <v>910</v>
      </c>
      <c r="B3877" t="s">
        <v>1928</v>
      </c>
      <c r="C3877" t="s">
        <v>3208</v>
      </c>
      <c r="D3877" t="s">
        <v>9411</v>
      </c>
      <c r="E3877" t="s">
        <v>14406</v>
      </c>
      <c r="F3877" t="s">
        <v>15537</v>
      </c>
    </row>
    <row r="3878" spans="1:6" x14ac:dyDescent="0.25">
      <c r="A3878" t="s">
        <v>1448</v>
      </c>
      <c r="B3878" t="s">
        <v>1928</v>
      </c>
      <c r="C3878" t="s">
        <v>4543</v>
      </c>
      <c r="D3878" t="s">
        <v>9412</v>
      </c>
      <c r="E3878" t="s">
        <v>14407</v>
      </c>
      <c r="F3878" t="s">
        <v>15537</v>
      </c>
    </row>
    <row r="3879" spans="1:6" x14ac:dyDescent="0.25">
      <c r="A3879" t="s">
        <v>282</v>
      </c>
      <c r="B3879" t="s">
        <v>1924</v>
      </c>
      <c r="C3879" t="s">
        <v>4913</v>
      </c>
      <c r="D3879" t="s">
        <v>9413</v>
      </c>
      <c r="E3879" t="s">
        <v>14408</v>
      </c>
      <c r="F3879" t="s">
        <v>15533</v>
      </c>
    </row>
    <row r="3880" spans="1:6" x14ac:dyDescent="0.25">
      <c r="A3880" t="s">
        <v>1058</v>
      </c>
      <c r="B3880" t="s">
        <v>1923</v>
      </c>
      <c r="C3880" t="s">
        <v>2149</v>
      </c>
      <c r="D3880" t="s">
        <v>9414</v>
      </c>
      <c r="E3880" t="s">
        <v>14409</v>
      </c>
      <c r="F3880" t="s">
        <v>15532</v>
      </c>
    </row>
    <row r="3881" spans="1:6" x14ac:dyDescent="0.25">
      <c r="A3881" t="s">
        <v>216</v>
      </c>
      <c r="B3881" t="s">
        <v>1923</v>
      </c>
      <c r="C3881" t="s">
        <v>4831</v>
      </c>
      <c r="D3881" t="s">
        <v>9415</v>
      </c>
      <c r="E3881" t="s">
        <v>14410</v>
      </c>
      <c r="F3881" t="s">
        <v>15532</v>
      </c>
    </row>
    <row r="3882" spans="1:6" x14ac:dyDescent="0.25">
      <c r="A3882" t="s">
        <v>1799</v>
      </c>
      <c r="B3882" t="s">
        <v>1928</v>
      </c>
      <c r="C3882" t="s">
        <v>3782</v>
      </c>
      <c r="D3882" t="s">
        <v>9416</v>
      </c>
      <c r="E3882" t="s">
        <v>14411</v>
      </c>
      <c r="F3882" t="s">
        <v>15537</v>
      </c>
    </row>
    <row r="3883" spans="1:6" x14ac:dyDescent="0.25">
      <c r="A3883" t="s">
        <v>721</v>
      </c>
      <c r="B3883" t="s">
        <v>1926</v>
      </c>
      <c r="C3883" t="s">
        <v>4914</v>
      </c>
      <c r="D3883" t="s">
        <v>9417</v>
      </c>
      <c r="E3883" t="s">
        <v>14412</v>
      </c>
      <c r="F3883" t="s">
        <v>15535</v>
      </c>
    </row>
    <row r="3884" spans="1:6" x14ac:dyDescent="0.25">
      <c r="A3884" t="s">
        <v>245</v>
      </c>
      <c r="B3884" t="s">
        <v>1926</v>
      </c>
      <c r="C3884" t="s">
        <v>4915</v>
      </c>
      <c r="D3884" t="s">
        <v>9418</v>
      </c>
      <c r="E3884" t="s">
        <v>14413</v>
      </c>
      <c r="F3884" t="s">
        <v>15535</v>
      </c>
    </row>
    <row r="3885" spans="1:6" x14ac:dyDescent="0.25">
      <c r="A3885" t="s">
        <v>1800</v>
      </c>
      <c r="B3885" t="s">
        <v>1928</v>
      </c>
      <c r="C3885" t="s">
        <v>4916</v>
      </c>
      <c r="D3885" t="s">
        <v>9419</v>
      </c>
      <c r="E3885" t="s">
        <v>14414</v>
      </c>
      <c r="F3885" t="s">
        <v>15537</v>
      </c>
    </row>
    <row r="3886" spans="1:6" x14ac:dyDescent="0.25">
      <c r="A3886" t="s">
        <v>378</v>
      </c>
      <c r="B3886" t="s">
        <v>1930</v>
      </c>
      <c r="C3886" t="s">
        <v>4917</v>
      </c>
      <c r="D3886" t="s">
        <v>9420</v>
      </c>
      <c r="E3886" t="s">
        <v>14415</v>
      </c>
      <c r="F3886" t="s">
        <v>15538</v>
      </c>
    </row>
    <row r="3887" spans="1:6" x14ac:dyDescent="0.25">
      <c r="A3887" t="s">
        <v>1004</v>
      </c>
      <c r="B3887" t="s">
        <v>1925</v>
      </c>
      <c r="C3887" t="s">
        <v>4918</v>
      </c>
      <c r="D3887" t="s">
        <v>9421</v>
      </c>
      <c r="E3887" t="s">
        <v>14416</v>
      </c>
      <c r="F3887" t="s">
        <v>15534</v>
      </c>
    </row>
    <row r="3888" spans="1:6" x14ac:dyDescent="0.25">
      <c r="A3888" t="s">
        <v>1749</v>
      </c>
      <c r="B3888" t="s">
        <v>1928</v>
      </c>
      <c r="C3888" t="s">
        <v>3172</v>
      </c>
      <c r="D3888" t="s">
        <v>9422</v>
      </c>
      <c r="E3888" t="s">
        <v>14417</v>
      </c>
      <c r="F3888" t="s">
        <v>15537</v>
      </c>
    </row>
    <row r="3889" spans="1:6" x14ac:dyDescent="0.25">
      <c r="A3889" t="s">
        <v>11</v>
      </c>
      <c r="B3889" t="s">
        <v>1927</v>
      </c>
      <c r="C3889" t="s">
        <v>4532</v>
      </c>
      <c r="D3889" t="s">
        <v>9423</v>
      </c>
      <c r="E3889" t="s">
        <v>14418</v>
      </c>
      <c r="F3889" t="s">
        <v>15536</v>
      </c>
    </row>
    <row r="3890" spans="1:6" x14ac:dyDescent="0.25">
      <c r="A3890" t="s">
        <v>865</v>
      </c>
      <c r="B3890" t="s">
        <v>1929</v>
      </c>
      <c r="C3890" t="s">
        <v>2486</v>
      </c>
      <c r="D3890" t="s">
        <v>9424</v>
      </c>
      <c r="E3890" t="s">
        <v>14419</v>
      </c>
      <c r="F3890" t="s">
        <v>15532</v>
      </c>
    </row>
    <row r="3891" spans="1:6" x14ac:dyDescent="0.25">
      <c r="A3891" t="s">
        <v>636</v>
      </c>
      <c r="B3891" t="s">
        <v>1928</v>
      </c>
      <c r="C3891" t="s">
        <v>4158</v>
      </c>
      <c r="D3891" t="s">
        <v>9425</v>
      </c>
      <c r="E3891" t="s">
        <v>14420</v>
      </c>
      <c r="F3891" t="s">
        <v>15537</v>
      </c>
    </row>
    <row r="3892" spans="1:6" x14ac:dyDescent="0.25">
      <c r="A3892" t="s">
        <v>882</v>
      </c>
      <c r="B3892" t="s">
        <v>1926</v>
      </c>
      <c r="C3892" t="s">
        <v>3251</v>
      </c>
      <c r="D3892" t="s">
        <v>9426</v>
      </c>
      <c r="E3892" t="s">
        <v>14421</v>
      </c>
      <c r="F3892" t="s">
        <v>15535</v>
      </c>
    </row>
    <row r="3893" spans="1:6" x14ac:dyDescent="0.25">
      <c r="A3893" t="s">
        <v>1627</v>
      </c>
      <c r="B3893" t="s">
        <v>1924</v>
      </c>
      <c r="C3893" t="s">
        <v>4919</v>
      </c>
      <c r="D3893" t="s">
        <v>9427</v>
      </c>
      <c r="E3893" t="s">
        <v>14422</v>
      </c>
      <c r="F3893" t="s">
        <v>15533</v>
      </c>
    </row>
    <row r="3894" spans="1:6" x14ac:dyDescent="0.25">
      <c r="A3894" t="s">
        <v>1244</v>
      </c>
      <c r="B3894" t="s">
        <v>1927</v>
      </c>
      <c r="C3894" t="s">
        <v>4920</v>
      </c>
      <c r="D3894" t="s">
        <v>9428</v>
      </c>
      <c r="E3894" t="s">
        <v>14423</v>
      </c>
      <c r="F3894" t="s">
        <v>15536</v>
      </c>
    </row>
    <row r="3895" spans="1:6" x14ac:dyDescent="0.25">
      <c r="A3895" t="s">
        <v>1769</v>
      </c>
      <c r="B3895" t="s">
        <v>1923</v>
      </c>
      <c r="C3895" t="s">
        <v>4921</v>
      </c>
      <c r="D3895" t="s">
        <v>9429</v>
      </c>
      <c r="E3895" t="s">
        <v>14424</v>
      </c>
      <c r="F3895" t="s">
        <v>15532</v>
      </c>
    </row>
    <row r="3896" spans="1:6" x14ac:dyDescent="0.25">
      <c r="A3896" t="s">
        <v>1204</v>
      </c>
      <c r="B3896" t="s">
        <v>1924</v>
      </c>
      <c r="C3896" t="s">
        <v>4660</v>
      </c>
      <c r="D3896" t="s">
        <v>9430</v>
      </c>
      <c r="E3896" t="s">
        <v>14425</v>
      </c>
      <c r="F3896" t="s">
        <v>15533</v>
      </c>
    </row>
    <row r="3897" spans="1:6" x14ac:dyDescent="0.25">
      <c r="A3897" t="s">
        <v>1566</v>
      </c>
      <c r="B3897" t="s">
        <v>1929</v>
      </c>
      <c r="C3897" t="s">
        <v>4922</v>
      </c>
      <c r="D3897" t="s">
        <v>9431</v>
      </c>
      <c r="E3897" t="s">
        <v>14426</v>
      </c>
      <c r="F3897" t="s">
        <v>15532</v>
      </c>
    </row>
    <row r="3898" spans="1:6" x14ac:dyDescent="0.25">
      <c r="A3898" t="s">
        <v>1527</v>
      </c>
      <c r="B3898" t="s">
        <v>1925</v>
      </c>
      <c r="C3898" t="s">
        <v>3223</v>
      </c>
      <c r="D3898" t="s">
        <v>9432</v>
      </c>
      <c r="E3898" t="s">
        <v>14427</v>
      </c>
      <c r="F3898" t="s">
        <v>15534</v>
      </c>
    </row>
    <row r="3899" spans="1:6" x14ac:dyDescent="0.25">
      <c r="A3899" t="s">
        <v>786</v>
      </c>
      <c r="B3899" t="s">
        <v>1925</v>
      </c>
      <c r="C3899" t="s">
        <v>4923</v>
      </c>
      <c r="D3899" t="s">
        <v>9433</v>
      </c>
      <c r="E3899" t="s">
        <v>14428</v>
      </c>
      <c r="F3899" t="s">
        <v>15534</v>
      </c>
    </row>
    <row r="3900" spans="1:6" x14ac:dyDescent="0.25">
      <c r="A3900" t="s">
        <v>929</v>
      </c>
      <c r="B3900" t="s">
        <v>1928</v>
      </c>
      <c r="C3900" t="s">
        <v>3819</v>
      </c>
      <c r="D3900" t="s">
        <v>9434</v>
      </c>
      <c r="E3900" t="s">
        <v>14429</v>
      </c>
      <c r="F3900" t="s">
        <v>15537</v>
      </c>
    </row>
    <row r="3901" spans="1:6" x14ac:dyDescent="0.25">
      <c r="A3901" t="s">
        <v>1147</v>
      </c>
      <c r="B3901" t="s">
        <v>1928</v>
      </c>
      <c r="C3901" t="s">
        <v>3904</v>
      </c>
      <c r="D3901" t="s">
        <v>9435</v>
      </c>
      <c r="E3901" t="s">
        <v>14430</v>
      </c>
      <c r="F3901" t="s">
        <v>15537</v>
      </c>
    </row>
    <row r="3902" spans="1:6" x14ac:dyDescent="0.25">
      <c r="A3902" t="s">
        <v>1801</v>
      </c>
      <c r="B3902" t="s">
        <v>1926</v>
      </c>
      <c r="C3902" t="s">
        <v>4924</v>
      </c>
      <c r="D3902" t="s">
        <v>9436</v>
      </c>
      <c r="E3902" t="s">
        <v>14431</v>
      </c>
      <c r="F3902" t="s">
        <v>15535</v>
      </c>
    </row>
    <row r="3903" spans="1:6" x14ac:dyDescent="0.25">
      <c r="A3903" t="s">
        <v>1802</v>
      </c>
      <c r="B3903" t="s">
        <v>1924</v>
      </c>
      <c r="C3903" t="s">
        <v>4246</v>
      </c>
      <c r="D3903" t="s">
        <v>9437</v>
      </c>
      <c r="E3903" t="s">
        <v>14432</v>
      </c>
      <c r="F3903" t="s">
        <v>15533</v>
      </c>
    </row>
    <row r="3904" spans="1:6" x14ac:dyDescent="0.25">
      <c r="A3904" t="s">
        <v>1658</v>
      </c>
      <c r="B3904" t="s">
        <v>1930</v>
      </c>
      <c r="C3904" t="s">
        <v>4925</v>
      </c>
      <c r="D3904" t="s">
        <v>9438</v>
      </c>
      <c r="E3904" t="s">
        <v>14433</v>
      </c>
      <c r="F3904" t="s">
        <v>15538</v>
      </c>
    </row>
    <row r="3905" spans="1:6" x14ac:dyDescent="0.25">
      <c r="A3905" t="s">
        <v>1216</v>
      </c>
      <c r="B3905" t="s">
        <v>1924</v>
      </c>
      <c r="C3905" t="s">
        <v>4218</v>
      </c>
      <c r="D3905" t="s">
        <v>9439</v>
      </c>
      <c r="E3905" t="s">
        <v>14434</v>
      </c>
      <c r="F3905" t="s">
        <v>15533</v>
      </c>
    </row>
    <row r="3906" spans="1:6" x14ac:dyDescent="0.25">
      <c r="A3906" t="s">
        <v>193</v>
      </c>
      <c r="B3906" t="s">
        <v>1930</v>
      </c>
      <c r="C3906" t="s">
        <v>4926</v>
      </c>
      <c r="D3906" t="s">
        <v>9440</v>
      </c>
      <c r="E3906" t="s">
        <v>14435</v>
      </c>
      <c r="F3906" t="s">
        <v>15538</v>
      </c>
    </row>
    <row r="3907" spans="1:6" x14ac:dyDescent="0.25">
      <c r="A3907" t="s">
        <v>315</v>
      </c>
      <c r="B3907" t="s">
        <v>1928</v>
      </c>
      <c r="C3907" t="s">
        <v>4927</v>
      </c>
      <c r="D3907" t="s">
        <v>9441</v>
      </c>
      <c r="E3907" t="s">
        <v>14436</v>
      </c>
      <c r="F3907" t="s">
        <v>15537</v>
      </c>
    </row>
    <row r="3908" spans="1:6" x14ac:dyDescent="0.25">
      <c r="A3908" t="s">
        <v>906</v>
      </c>
      <c r="B3908" t="s">
        <v>1925</v>
      </c>
      <c r="C3908" t="s">
        <v>4799</v>
      </c>
      <c r="D3908" t="s">
        <v>9442</v>
      </c>
      <c r="E3908" t="s">
        <v>14437</v>
      </c>
      <c r="F3908" t="s">
        <v>15534</v>
      </c>
    </row>
    <row r="3909" spans="1:6" x14ac:dyDescent="0.25">
      <c r="A3909" t="s">
        <v>29</v>
      </c>
      <c r="B3909" t="s">
        <v>1923</v>
      </c>
      <c r="C3909" t="s">
        <v>2882</v>
      </c>
      <c r="D3909" t="s">
        <v>9443</v>
      </c>
      <c r="E3909" t="s">
        <v>14438</v>
      </c>
      <c r="F3909" t="s">
        <v>15532</v>
      </c>
    </row>
    <row r="3910" spans="1:6" x14ac:dyDescent="0.25">
      <c r="A3910" t="s">
        <v>165</v>
      </c>
      <c r="B3910" t="s">
        <v>1925</v>
      </c>
      <c r="C3910" t="s">
        <v>4871</v>
      </c>
      <c r="D3910" t="s">
        <v>9444</v>
      </c>
      <c r="E3910" t="s">
        <v>14439</v>
      </c>
      <c r="F3910" t="s">
        <v>15534</v>
      </c>
    </row>
    <row r="3911" spans="1:6" x14ac:dyDescent="0.25">
      <c r="A3911" t="s">
        <v>157</v>
      </c>
      <c r="B3911" t="s">
        <v>1929</v>
      </c>
      <c r="C3911" t="s">
        <v>2575</v>
      </c>
      <c r="D3911" t="s">
        <v>9445</v>
      </c>
      <c r="E3911" t="s">
        <v>14440</v>
      </c>
      <c r="F3911" t="s">
        <v>15532</v>
      </c>
    </row>
    <row r="3912" spans="1:6" x14ac:dyDescent="0.25">
      <c r="A3912" t="s">
        <v>1514</v>
      </c>
      <c r="B3912" t="s">
        <v>1925</v>
      </c>
      <c r="C3912" t="s">
        <v>4928</v>
      </c>
      <c r="D3912" t="s">
        <v>9446</v>
      </c>
      <c r="E3912" t="s">
        <v>14441</v>
      </c>
      <c r="F3912" t="s">
        <v>15534</v>
      </c>
    </row>
    <row r="3913" spans="1:6" x14ac:dyDescent="0.25">
      <c r="A3913" t="s">
        <v>1191</v>
      </c>
      <c r="B3913" t="s">
        <v>1928</v>
      </c>
      <c r="C3913" t="s">
        <v>4929</v>
      </c>
      <c r="D3913" t="s">
        <v>9447</v>
      </c>
      <c r="E3913" t="s">
        <v>14442</v>
      </c>
      <c r="F3913" t="s">
        <v>15537</v>
      </c>
    </row>
    <row r="3914" spans="1:6" x14ac:dyDescent="0.25">
      <c r="A3914" t="s">
        <v>1803</v>
      </c>
      <c r="B3914" t="s">
        <v>1924</v>
      </c>
      <c r="C3914" t="s">
        <v>4930</v>
      </c>
      <c r="D3914" t="s">
        <v>9448</v>
      </c>
      <c r="E3914" t="s">
        <v>14443</v>
      </c>
      <c r="F3914" t="s">
        <v>15533</v>
      </c>
    </row>
    <row r="3915" spans="1:6" x14ac:dyDescent="0.25">
      <c r="A3915" t="s">
        <v>1416</v>
      </c>
      <c r="B3915" t="s">
        <v>1928</v>
      </c>
      <c r="C3915" t="s">
        <v>4931</v>
      </c>
      <c r="D3915" t="s">
        <v>9449</v>
      </c>
      <c r="E3915" t="s">
        <v>14444</v>
      </c>
      <c r="F3915" t="s">
        <v>15537</v>
      </c>
    </row>
    <row r="3916" spans="1:6" x14ac:dyDescent="0.25">
      <c r="A3916" t="s">
        <v>973</v>
      </c>
      <c r="B3916" t="s">
        <v>1923</v>
      </c>
      <c r="C3916" t="s">
        <v>4932</v>
      </c>
      <c r="D3916" t="s">
        <v>9450</v>
      </c>
      <c r="E3916" t="s">
        <v>14445</v>
      </c>
      <c r="F3916" t="s">
        <v>15532</v>
      </c>
    </row>
    <row r="3917" spans="1:6" x14ac:dyDescent="0.25">
      <c r="A3917" t="s">
        <v>1178</v>
      </c>
      <c r="B3917" t="s">
        <v>1927</v>
      </c>
      <c r="C3917" t="s">
        <v>4933</v>
      </c>
      <c r="D3917" t="s">
        <v>9451</v>
      </c>
      <c r="E3917" t="s">
        <v>14446</v>
      </c>
      <c r="F3917" t="s">
        <v>15536</v>
      </c>
    </row>
    <row r="3918" spans="1:6" x14ac:dyDescent="0.25">
      <c r="A3918" t="s">
        <v>175</v>
      </c>
      <c r="B3918" t="s">
        <v>1924</v>
      </c>
      <c r="C3918" t="s">
        <v>4934</v>
      </c>
      <c r="D3918" t="s">
        <v>9452</v>
      </c>
      <c r="E3918" t="s">
        <v>14447</v>
      </c>
      <c r="F3918" t="s">
        <v>15533</v>
      </c>
    </row>
    <row r="3919" spans="1:6" x14ac:dyDescent="0.25">
      <c r="A3919" t="s">
        <v>1766</v>
      </c>
      <c r="B3919" t="s">
        <v>1923</v>
      </c>
      <c r="C3919" t="s">
        <v>3126</v>
      </c>
      <c r="D3919" t="s">
        <v>9453</v>
      </c>
      <c r="E3919" t="s">
        <v>14448</v>
      </c>
      <c r="F3919" t="s">
        <v>15532</v>
      </c>
    </row>
    <row r="3920" spans="1:6" x14ac:dyDescent="0.25">
      <c r="A3920" t="s">
        <v>464</v>
      </c>
      <c r="B3920" t="s">
        <v>1929</v>
      </c>
      <c r="C3920" t="s">
        <v>4935</v>
      </c>
      <c r="D3920" t="s">
        <v>9454</v>
      </c>
      <c r="E3920" t="s">
        <v>14449</v>
      </c>
      <c r="F3920" t="s">
        <v>15532</v>
      </c>
    </row>
    <row r="3921" spans="1:6" x14ac:dyDescent="0.25">
      <c r="A3921" t="s">
        <v>1365</v>
      </c>
      <c r="B3921" t="s">
        <v>1930</v>
      </c>
      <c r="C3921" t="s">
        <v>4936</v>
      </c>
      <c r="D3921" t="s">
        <v>9455</v>
      </c>
      <c r="E3921" t="s">
        <v>14450</v>
      </c>
      <c r="F3921" t="s">
        <v>15538</v>
      </c>
    </row>
    <row r="3922" spans="1:6" x14ac:dyDescent="0.25">
      <c r="A3922" t="s">
        <v>1337</v>
      </c>
      <c r="B3922" t="s">
        <v>1928</v>
      </c>
      <c r="C3922" t="s">
        <v>4937</v>
      </c>
      <c r="D3922" t="s">
        <v>9456</v>
      </c>
      <c r="E3922" t="s">
        <v>14451</v>
      </c>
      <c r="F3922" t="s">
        <v>15537</v>
      </c>
    </row>
    <row r="3923" spans="1:6" x14ac:dyDescent="0.25">
      <c r="A3923" t="s">
        <v>1285</v>
      </c>
      <c r="B3923" t="s">
        <v>1928</v>
      </c>
      <c r="C3923" t="s">
        <v>4938</v>
      </c>
      <c r="D3923" t="s">
        <v>9457</v>
      </c>
      <c r="E3923" t="s">
        <v>14452</v>
      </c>
      <c r="F3923" t="s">
        <v>15537</v>
      </c>
    </row>
    <row r="3924" spans="1:6" x14ac:dyDescent="0.25">
      <c r="A3924" t="s">
        <v>771</v>
      </c>
      <c r="B3924" t="s">
        <v>1930</v>
      </c>
      <c r="C3924" t="s">
        <v>2913</v>
      </c>
      <c r="D3924" t="s">
        <v>9458</v>
      </c>
      <c r="E3924" t="s">
        <v>14453</v>
      </c>
      <c r="F3924" t="s">
        <v>15538</v>
      </c>
    </row>
    <row r="3925" spans="1:6" x14ac:dyDescent="0.25">
      <c r="A3925" t="s">
        <v>984</v>
      </c>
      <c r="B3925" t="s">
        <v>1925</v>
      </c>
      <c r="C3925" t="s">
        <v>4939</v>
      </c>
      <c r="D3925" t="s">
        <v>9459</v>
      </c>
      <c r="E3925" t="s">
        <v>14454</v>
      </c>
      <c r="F3925" t="s">
        <v>15534</v>
      </c>
    </row>
    <row r="3926" spans="1:6" x14ac:dyDescent="0.25">
      <c r="A3926" t="s">
        <v>933</v>
      </c>
      <c r="B3926" t="s">
        <v>1926</v>
      </c>
      <c r="C3926" t="s">
        <v>2385</v>
      </c>
      <c r="D3926" t="s">
        <v>9460</v>
      </c>
      <c r="E3926" t="s">
        <v>14455</v>
      </c>
      <c r="F3926" t="s">
        <v>15535</v>
      </c>
    </row>
    <row r="3927" spans="1:6" x14ac:dyDescent="0.25">
      <c r="A3927" t="s">
        <v>510</v>
      </c>
      <c r="B3927" t="s">
        <v>1923</v>
      </c>
      <c r="C3927" t="s">
        <v>4940</v>
      </c>
      <c r="D3927" t="s">
        <v>9461</v>
      </c>
      <c r="E3927" t="s">
        <v>14456</v>
      </c>
      <c r="F3927" t="s">
        <v>15532</v>
      </c>
    </row>
    <row r="3928" spans="1:6" x14ac:dyDescent="0.25">
      <c r="A3928" t="s">
        <v>683</v>
      </c>
      <c r="B3928" t="s">
        <v>1926</v>
      </c>
      <c r="C3928" t="s">
        <v>4941</v>
      </c>
      <c r="D3928" t="s">
        <v>9462</v>
      </c>
      <c r="E3928" t="s">
        <v>14457</v>
      </c>
      <c r="F3928" t="s">
        <v>15535</v>
      </c>
    </row>
    <row r="3929" spans="1:6" x14ac:dyDescent="0.25">
      <c r="A3929" t="s">
        <v>478</v>
      </c>
      <c r="B3929" t="s">
        <v>1923</v>
      </c>
      <c r="C3929" t="s">
        <v>3369</v>
      </c>
      <c r="D3929" t="s">
        <v>9463</v>
      </c>
      <c r="E3929" t="s">
        <v>14458</v>
      </c>
      <c r="F3929" t="s">
        <v>15532</v>
      </c>
    </row>
    <row r="3930" spans="1:6" x14ac:dyDescent="0.25">
      <c r="A3930" t="s">
        <v>1804</v>
      </c>
      <c r="B3930" t="s">
        <v>1926</v>
      </c>
      <c r="C3930" t="s">
        <v>4942</v>
      </c>
      <c r="D3930" t="s">
        <v>9464</v>
      </c>
      <c r="E3930" t="s">
        <v>14459</v>
      </c>
      <c r="F3930" t="s">
        <v>15535</v>
      </c>
    </row>
    <row r="3931" spans="1:6" x14ac:dyDescent="0.25">
      <c r="A3931" t="s">
        <v>254</v>
      </c>
      <c r="B3931" t="s">
        <v>1923</v>
      </c>
      <c r="C3931" t="s">
        <v>4943</v>
      </c>
      <c r="D3931" t="s">
        <v>9465</v>
      </c>
      <c r="E3931" t="s">
        <v>14460</v>
      </c>
      <c r="F3931" t="s">
        <v>15532</v>
      </c>
    </row>
    <row r="3932" spans="1:6" x14ac:dyDescent="0.25">
      <c r="A3932" t="s">
        <v>1414</v>
      </c>
      <c r="B3932" t="s">
        <v>1925</v>
      </c>
      <c r="C3932" t="s">
        <v>4944</v>
      </c>
      <c r="D3932" t="s">
        <v>9466</v>
      </c>
      <c r="E3932" t="s">
        <v>14461</v>
      </c>
      <c r="F3932" t="s">
        <v>15534</v>
      </c>
    </row>
    <row r="3933" spans="1:6" x14ac:dyDescent="0.25">
      <c r="A3933" t="s">
        <v>63</v>
      </c>
      <c r="B3933" t="s">
        <v>1929</v>
      </c>
      <c r="C3933" t="s">
        <v>4945</v>
      </c>
      <c r="D3933" t="s">
        <v>9467</v>
      </c>
      <c r="E3933" t="s">
        <v>14462</v>
      </c>
      <c r="F3933" t="s">
        <v>15532</v>
      </c>
    </row>
    <row r="3934" spans="1:6" x14ac:dyDescent="0.25">
      <c r="A3934" t="s">
        <v>309</v>
      </c>
      <c r="B3934" t="s">
        <v>1927</v>
      </c>
      <c r="C3934" t="s">
        <v>4946</v>
      </c>
      <c r="D3934" t="s">
        <v>9468</v>
      </c>
      <c r="E3934" t="s">
        <v>14463</v>
      </c>
      <c r="F3934" t="s">
        <v>15536</v>
      </c>
    </row>
    <row r="3935" spans="1:6" x14ac:dyDescent="0.25">
      <c r="A3935" t="s">
        <v>126</v>
      </c>
      <c r="B3935" t="s">
        <v>1930</v>
      </c>
      <c r="C3935" t="s">
        <v>2864</v>
      </c>
      <c r="D3935" t="s">
        <v>9469</v>
      </c>
      <c r="E3935" t="s">
        <v>14464</v>
      </c>
      <c r="F3935" t="s">
        <v>15538</v>
      </c>
    </row>
    <row r="3936" spans="1:6" x14ac:dyDescent="0.25">
      <c r="A3936" t="s">
        <v>297</v>
      </c>
      <c r="B3936" t="s">
        <v>1926</v>
      </c>
      <c r="C3936" t="s">
        <v>4947</v>
      </c>
      <c r="D3936" t="s">
        <v>9470</v>
      </c>
      <c r="E3936" t="s">
        <v>14465</v>
      </c>
      <c r="F3936" t="s">
        <v>15535</v>
      </c>
    </row>
    <row r="3937" spans="1:6" x14ac:dyDescent="0.25">
      <c r="A3937" t="s">
        <v>340</v>
      </c>
      <c r="B3937" t="s">
        <v>1923</v>
      </c>
      <c r="C3937" t="s">
        <v>4948</v>
      </c>
      <c r="D3937" t="s">
        <v>9471</v>
      </c>
      <c r="E3937" t="s">
        <v>14466</v>
      </c>
      <c r="F3937" t="s">
        <v>15532</v>
      </c>
    </row>
    <row r="3938" spans="1:6" x14ac:dyDescent="0.25">
      <c r="A3938" t="s">
        <v>273</v>
      </c>
      <c r="B3938" t="s">
        <v>1928</v>
      </c>
      <c r="C3938" t="s">
        <v>4949</v>
      </c>
      <c r="D3938" t="s">
        <v>9472</v>
      </c>
      <c r="E3938" t="s">
        <v>14467</v>
      </c>
      <c r="F3938" t="s">
        <v>15537</v>
      </c>
    </row>
    <row r="3939" spans="1:6" x14ac:dyDescent="0.25">
      <c r="A3939" t="s">
        <v>1787</v>
      </c>
      <c r="B3939" t="s">
        <v>1926</v>
      </c>
      <c r="C3939" t="s">
        <v>3243</v>
      </c>
      <c r="D3939" t="s">
        <v>9473</v>
      </c>
      <c r="E3939" t="s">
        <v>14468</v>
      </c>
      <c r="F3939" t="s">
        <v>15535</v>
      </c>
    </row>
    <row r="3940" spans="1:6" x14ac:dyDescent="0.25">
      <c r="A3940" t="s">
        <v>90</v>
      </c>
      <c r="B3940" t="s">
        <v>1929</v>
      </c>
      <c r="C3940" t="s">
        <v>3671</v>
      </c>
      <c r="D3940" t="s">
        <v>9474</v>
      </c>
      <c r="E3940" t="s">
        <v>14469</v>
      </c>
      <c r="F3940" t="s">
        <v>15532</v>
      </c>
    </row>
    <row r="3941" spans="1:6" x14ac:dyDescent="0.25">
      <c r="A3941" t="s">
        <v>1446</v>
      </c>
      <c r="B3941" t="s">
        <v>1930</v>
      </c>
      <c r="C3941" t="s">
        <v>3418</v>
      </c>
      <c r="D3941" t="s">
        <v>9475</v>
      </c>
      <c r="E3941" t="s">
        <v>14470</v>
      </c>
      <c r="F3941" t="s">
        <v>15538</v>
      </c>
    </row>
    <row r="3942" spans="1:6" x14ac:dyDescent="0.25">
      <c r="A3942" t="s">
        <v>1568</v>
      </c>
      <c r="B3942" t="s">
        <v>1926</v>
      </c>
      <c r="C3942" t="s">
        <v>2932</v>
      </c>
      <c r="D3942" t="s">
        <v>9476</v>
      </c>
      <c r="E3942" t="s">
        <v>14471</v>
      </c>
      <c r="F3942" t="s">
        <v>15535</v>
      </c>
    </row>
    <row r="3943" spans="1:6" x14ac:dyDescent="0.25">
      <c r="A3943" t="s">
        <v>1752</v>
      </c>
      <c r="B3943" t="s">
        <v>1923</v>
      </c>
      <c r="C3943" t="s">
        <v>4950</v>
      </c>
      <c r="D3943" t="s">
        <v>9477</v>
      </c>
      <c r="E3943" t="s">
        <v>14472</v>
      </c>
      <c r="F3943" t="s">
        <v>15532</v>
      </c>
    </row>
    <row r="3944" spans="1:6" x14ac:dyDescent="0.25">
      <c r="A3944" t="s">
        <v>856</v>
      </c>
      <c r="B3944" t="s">
        <v>1930</v>
      </c>
      <c r="C3944" t="s">
        <v>2246</v>
      </c>
      <c r="D3944" t="s">
        <v>9478</v>
      </c>
      <c r="E3944" t="s">
        <v>14473</v>
      </c>
      <c r="F3944" t="s">
        <v>15538</v>
      </c>
    </row>
    <row r="3945" spans="1:6" x14ac:dyDescent="0.25">
      <c r="A3945" t="s">
        <v>637</v>
      </c>
      <c r="B3945" t="s">
        <v>1928</v>
      </c>
      <c r="C3945" t="s">
        <v>4036</v>
      </c>
      <c r="D3945" t="s">
        <v>9479</v>
      </c>
      <c r="E3945" t="s">
        <v>14474</v>
      </c>
      <c r="F3945" t="s">
        <v>15537</v>
      </c>
    </row>
    <row r="3946" spans="1:6" x14ac:dyDescent="0.25">
      <c r="A3946" t="s">
        <v>1335</v>
      </c>
      <c r="B3946" t="s">
        <v>1929</v>
      </c>
      <c r="C3946" t="s">
        <v>4606</v>
      </c>
      <c r="D3946" t="s">
        <v>9480</v>
      </c>
      <c r="E3946" t="s">
        <v>14475</v>
      </c>
      <c r="F3946" t="s">
        <v>15532</v>
      </c>
    </row>
    <row r="3947" spans="1:6" x14ac:dyDescent="0.25">
      <c r="A3947" t="s">
        <v>384</v>
      </c>
      <c r="B3947" t="s">
        <v>1925</v>
      </c>
      <c r="C3947" t="s">
        <v>4951</v>
      </c>
      <c r="D3947" t="s">
        <v>9481</v>
      </c>
      <c r="E3947" t="s">
        <v>14476</v>
      </c>
      <c r="F3947" t="s">
        <v>15534</v>
      </c>
    </row>
    <row r="3948" spans="1:6" x14ac:dyDescent="0.25">
      <c r="A3948" t="s">
        <v>1430</v>
      </c>
      <c r="B3948" t="s">
        <v>1926</v>
      </c>
      <c r="C3948" t="s">
        <v>4952</v>
      </c>
      <c r="D3948" t="s">
        <v>9482</v>
      </c>
      <c r="E3948" t="s">
        <v>14477</v>
      </c>
      <c r="F3948" t="s">
        <v>15535</v>
      </c>
    </row>
    <row r="3949" spans="1:6" x14ac:dyDescent="0.25">
      <c r="A3949" t="s">
        <v>1457</v>
      </c>
      <c r="B3949" t="s">
        <v>1927</v>
      </c>
      <c r="C3949" t="s">
        <v>2463</v>
      </c>
      <c r="D3949" t="s">
        <v>9483</v>
      </c>
      <c r="E3949" t="s">
        <v>14478</v>
      </c>
      <c r="F3949" t="s">
        <v>15536</v>
      </c>
    </row>
    <row r="3950" spans="1:6" x14ac:dyDescent="0.25">
      <c r="A3950" t="s">
        <v>1656</v>
      </c>
      <c r="B3950" t="s">
        <v>1923</v>
      </c>
      <c r="C3950" t="s">
        <v>4953</v>
      </c>
      <c r="D3950" t="s">
        <v>9484</v>
      </c>
      <c r="E3950" t="s">
        <v>14479</v>
      </c>
      <c r="F3950" t="s">
        <v>15532</v>
      </c>
    </row>
    <row r="3951" spans="1:6" x14ac:dyDescent="0.25">
      <c r="A3951" t="s">
        <v>1739</v>
      </c>
      <c r="B3951" t="s">
        <v>1924</v>
      </c>
      <c r="C3951" t="s">
        <v>4954</v>
      </c>
      <c r="D3951" t="s">
        <v>9485</v>
      </c>
      <c r="E3951" t="s">
        <v>14480</v>
      </c>
      <c r="F3951" t="s">
        <v>15533</v>
      </c>
    </row>
    <row r="3952" spans="1:6" x14ac:dyDescent="0.25">
      <c r="A3952" t="s">
        <v>709</v>
      </c>
      <c r="B3952" t="s">
        <v>1927</v>
      </c>
      <c r="C3952" t="s">
        <v>4955</v>
      </c>
      <c r="D3952" t="s">
        <v>9486</v>
      </c>
      <c r="E3952" t="s">
        <v>14481</v>
      </c>
      <c r="F3952" t="s">
        <v>15536</v>
      </c>
    </row>
    <row r="3953" spans="1:6" x14ac:dyDescent="0.25">
      <c r="A3953" t="s">
        <v>443</v>
      </c>
      <c r="B3953" t="s">
        <v>1927</v>
      </c>
      <c r="C3953" t="s">
        <v>2579</v>
      </c>
      <c r="D3953" t="s">
        <v>9487</v>
      </c>
      <c r="E3953" t="s">
        <v>14482</v>
      </c>
      <c r="F3953" t="s">
        <v>15536</v>
      </c>
    </row>
    <row r="3954" spans="1:6" x14ac:dyDescent="0.25">
      <c r="A3954" t="s">
        <v>359</v>
      </c>
      <c r="B3954" t="s">
        <v>1927</v>
      </c>
      <c r="C3954" t="s">
        <v>4956</v>
      </c>
      <c r="D3954" t="s">
        <v>9488</v>
      </c>
      <c r="E3954" t="s">
        <v>14483</v>
      </c>
      <c r="F3954" t="s">
        <v>15536</v>
      </c>
    </row>
    <row r="3955" spans="1:6" x14ac:dyDescent="0.25">
      <c r="A3955" t="s">
        <v>768</v>
      </c>
      <c r="B3955" t="s">
        <v>1926</v>
      </c>
      <c r="C3955" t="s">
        <v>2276</v>
      </c>
      <c r="D3955" t="s">
        <v>9489</v>
      </c>
      <c r="E3955" t="s">
        <v>14484</v>
      </c>
      <c r="F3955" t="s">
        <v>15535</v>
      </c>
    </row>
    <row r="3956" spans="1:6" x14ac:dyDescent="0.25">
      <c r="A3956" t="s">
        <v>1224</v>
      </c>
      <c r="B3956" t="s">
        <v>1929</v>
      </c>
      <c r="C3956" t="s">
        <v>3081</v>
      </c>
      <c r="D3956" t="s">
        <v>9490</v>
      </c>
      <c r="E3956" t="s">
        <v>14485</v>
      </c>
      <c r="F3956" t="s">
        <v>15532</v>
      </c>
    </row>
    <row r="3957" spans="1:6" x14ac:dyDescent="0.25">
      <c r="A3957" t="s">
        <v>819</v>
      </c>
      <c r="B3957" t="s">
        <v>1929</v>
      </c>
      <c r="C3957" t="s">
        <v>4957</v>
      </c>
      <c r="D3957" t="s">
        <v>9491</v>
      </c>
      <c r="E3957" t="s">
        <v>14486</v>
      </c>
      <c r="F3957" t="s">
        <v>15532</v>
      </c>
    </row>
    <row r="3958" spans="1:6" x14ac:dyDescent="0.25">
      <c r="A3958" t="s">
        <v>513</v>
      </c>
      <c r="B3958" t="s">
        <v>1927</v>
      </c>
      <c r="C3958" t="s">
        <v>4958</v>
      </c>
      <c r="D3958" t="s">
        <v>9492</v>
      </c>
      <c r="E3958" t="s">
        <v>14487</v>
      </c>
      <c r="F3958" t="s">
        <v>15536</v>
      </c>
    </row>
    <row r="3959" spans="1:6" x14ac:dyDescent="0.25">
      <c r="A3959" t="s">
        <v>1229</v>
      </c>
      <c r="B3959" t="s">
        <v>1928</v>
      </c>
      <c r="C3959" t="s">
        <v>4959</v>
      </c>
      <c r="D3959" t="s">
        <v>9493</v>
      </c>
      <c r="E3959" t="s">
        <v>14488</v>
      </c>
      <c r="F3959" t="s">
        <v>15537</v>
      </c>
    </row>
    <row r="3960" spans="1:6" x14ac:dyDescent="0.25">
      <c r="A3960" t="s">
        <v>1805</v>
      </c>
      <c r="B3960" t="s">
        <v>1925</v>
      </c>
      <c r="C3960" t="s">
        <v>4960</v>
      </c>
      <c r="D3960" t="s">
        <v>9494</v>
      </c>
      <c r="E3960" t="s">
        <v>14489</v>
      </c>
      <c r="F3960" t="s">
        <v>15534</v>
      </c>
    </row>
    <row r="3961" spans="1:6" x14ac:dyDescent="0.25">
      <c r="A3961" t="s">
        <v>1806</v>
      </c>
      <c r="B3961" t="s">
        <v>1924</v>
      </c>
      <c r="C3961" t="s">
        <v>4961</v>
      </c>
      <c r="D3961" t="s">
        <v>9495</v>
      </c>
      <c r="E3961" t="s">
        <v>14490</v>
      </c>
      <c r="F3961" t="s">
        <v>15533</v>
      </c>
    </row>
    <row r="3962" spans="1:6" x14ac:dyDescent="0.25">
      <c r="A3962" t="s">
        <v>786</v>
      </c>
      <c r="B3962" t="s">
        <v>1927</v>
      </c>
      <c r="C3962" t="s">
        <v>3972</v>
      </c>
      <c r="D3962" t="s">
        <v>9496</v>
      </c>
      <c r="E3962" t="s">
        <v>14491</v>
      </c>
      <c r="F3962" t="s">
        <v>15536</v>
      </c>
    </row>
    <row r="3963" spans="1:6" x14ac:dyDescent="0.25">
      <c r="A3963" t="s">
        <v>1489</v>
      </c>
      <c r="B3963" t="s">
        <v>1925</v>
      </c>
      <c r="C3963" t="s">
        <v>4962</v>
      </c>
      <c r="D3963" t="s">
        <v>9497</v>
      </c>
      <c r="E3963" t="s">
        <v>14492</v>
      </c>
      <c r="F3963" t="s">
        <v>15534</v>
      </c>
    </row>
    <row r="3964" spans="1:6" x14ac:dyDescent="0.25">
      <c r="A3964" t="s">
        <v>1807</v>
      </c>
      <c r="B3964" t="s">
        <v>1929</v>
      </c>
      <c r="C3964" t="s">
        <v>4963</v>
      </c>
      <c r="D3964" t="s">
        <v>9498</v>
      </c>
      <c r="E3964" t="s">
        <v>14493</v>
      </c>
      <c r="F3964" t="s">
        <v>15532</v>
      </c>
    </row>
    <row r="3965" spans="1:6" x14ac:dyDescent="0.25">
      <c r="A3965" t="s">
        <v>1723</v>
      </c>
      <c r="B3965" t="s">
        <v>1925</v>
      </c>
      <c r="C3965" t="s">
        <v>4753</v>
      </c>
      <c r="D3965" t="s">
        <v>9499</v>
      </c>
      <c r="E3965" t="s">
        <v>14494</v>
      </c>
      <c r="F3965" t="s">
        <v>15534</v>
      </c>
    </row>
    <row r="3966" spans="1:6" x14ac:dyDescent="0.25">
      <c r="A3966" t="s">
        <v>476</v>
      </c>
      <c r="B3966" t="s">
        <v>1924</v>
      </c>
      <c r="C3966" t="s">
        <v>4225</v>
      </c>
      <c r="D3966" t="s">
        <v>9500</v>
      </c>
      <c r="E3966" t="s">
        <v>14495</v>
      </c>
      <c r="F3966" t="s">
        <v>15533</v>
      </c>
    </row>
    <row r="3967" spans="1:6" x14ac:dyDescent="0.25">
      <c r="A3967" t="s">
        <v>282</v>
      </c>
      <c r="B3967" t="s">
        <v>1926</v>
      </c>
      <c r="C3967" t="s">
        <v>4964</v>
      </c>
      <c r="D3967" t="s">
        <v>9501</v>
      </c>
      <c r="E3967" t="s">
        <v>14496</v>
      </c>
      <c r="F3967" t="s">
        <v>15535</v>
      </c>
    </row>
    <row r="3968" spans="1:6" x14ac:dyDescent="0.25">
      <c r="A3968" t="s">
        <v>274</v>
      </c>
      <c r="B3968" t="s">
        <v>1923</v>
      </c>
      <c r="C3968" t="s">
        <v>4965</v>
      </c>
      <c r="D3968" t="s">
        <v>9502</v>
      </c>
      <c r="E3968" t="s">
        <v>14497</v>
      </c>
      <c r="F3968" t="s">
        <v>15532</v>
      </c>
    </row>
    <row r="3969" spans="1:6" x14ac:dyDescent="0.25">
      <c r="A3969" t="s">
        <v>1504</v>
      </c>
      <c r="B3969" t="s">
        <v>1929</v>
      </c>
      <c r="C3969" t="s">
        <v>4966</v>
      </c>
      <c r="D3969" t="s">
        <v>9503</v>
      </c>
      <c r="E3969" t="s">
        <v>14498</v>
      </c>
      <c r="F3969" t="s">
        <v>15532</v>
      </c>
    </row>
    <row r="3970" spans="1:6" x14ac:dyDescent="0.25">
      <c r="A3970" t="s">
        <v>447</v>
      </c>
      <c r="B3970" t="s">
        <v>1929</v>
      </c>
      <c r="C3970" t="s">
        <v>3803</v>
      </c>
      <c r="D3970" t="s">
        <v>9504</v>
      </c>
      <c r="E3970" t="s">
        <v>14499</v>
      </c>
      <c r="F3970" t="s">
        <v>15532</v>
      </c>
    </row>
    <row r="3971" spans="1:6" x14ac:dyDescent="0.25">
      <c r="A3971" t="s">
        <v>1808</v>
      </c>
      <c r="B3971" t="s">
        <v>1930</v>
      </c>
      <c r="C3971" t="s">
        <v>4694</v>
      </c>
      <c r="D3971" t="s">
        <v>9505</v>
      </c>
      <c r="E3971" t="s">
        <v>14500</v>
      </c>
      <c r="F3971" t="s">
        <v>15538</v>
      </c>
    </row>
    <row r="3972" spans="1:6" x14ac:dyDescent="0.25">
      <c r="A3972" t="s">
        <v>1341</v>
      </c>
      <c r="B3972" t="s">
        <v>1927</v>
      </c>
      <c r="C3972" t="s">
        <v>4967</v>
      </c>
      <c r="D3972" t="s">
        <v>9506</v>
      </c>
      <c r="E3972" t="s">
        <v>14501</v>
      </c>
      <c r="F3972" t="s">
        <v>15536</v>
      </c>
    </row>
    <row r="3973" spans="1:6" x14ac:dyDescent="0.25">
      <c r="A3973" t="s">
        <v>776</v>
      </c>
      <c r="B3973" t="s">
        <v>1928</v>
      </c>
      <c r="C3973" t="s">
        <v>4968</v>
      </c>
      <c r="D3973" t="s">
        <v>9507</v>
      </c>
      <c r="E3973" t="s">
        <v>14502</v>
      </c>
      <c r="F3973" t="s">
        <v>15537</v>
      </c>
    </row>
    <row r="3974" spans="1:6" x14ac:dyDescent="0.25">
      <c r="A3974" t="s">
        <v>1128</v>
      </c>
      <c r="B3974" t="s">
        <v>1928</v>
      </c>
      <c r="C3974" t="s">
        <v>4969</v>
      </c>
      <c r="D3974" t="s">
        <v>9508</v>
      </c>
      <c r="E3974" t="s">
        <v>14503</v>
      </c>
      <c r="F3974" t="s">
        <v>15537</v>
      </c>
    </row>
    <row r="3975" spans="1:6" x14ac:dyDescent="0.25">
      <c r="A3975" t="s">
        <v>1195</v>
      </c>
      <c r="B3975" t="s">
        <v>1923</v>
      </c>
      <c r="C3975" t="s">
        <v>4970</v>
      </c>
      <c r="D3975" t="s">
        <v>9509</v>
      </c>
      <c r="E3975" t="s">
        <v>14504</v>
      </c>
      <c r="F3975" t="s">
        <v>15532</v>
      </c>
    </row>
    <row r="3976" spans="1:6" x14ac:dyDescent="0.25">
      <c r="A3976" t="s">
        <v>851</v>
      </c>
      <c r="B3976" t="s">
        <v>1930</v>
      </c>
      <c r="C3976" t="s">
        <v>4971</v>
      </c>
      <c r="D3976" t="s">
        <v>9510</v>
      </c>
      <c r="E3976" t="s">
        <v>14505</v>
      </c>
      <c r="F3976" t="s">
        <v>15538</v>
      </c>
    </row>
    <row r="3977" spans="1:6" x14ac:dyDescent="0.25">
      <c r="A3977" t="s">
        <v>1809</v>
      </c>
      <c r="B3977" t="s">
        <v>1927</v>
      </c>
      <c r="C3977" t="s">
        <v>4972</v>
      </c>
      <c r="D3977" t="s">
        <v>9511</v>
      </c>
      <c r="E3977" t="s">
        <v>14506</v>
      </c>
      <c r="F3977" t="s">
        <v>15536</v>
      </c>
    </row>
    <row r="3978" spans="1:6" x14ac:dyDescent="0.25">
      <c r="A3978" t="s">
        <v>1810</v>
      </c>
      <c r="B3978" t="s">
        <v>1924</v>
      </c>
      <c r="C3978" t="s">
        <v>2236</v>
      </c>
      <c r="D3978" t="s">
        <v>9512</v>
      </c>
      <c r="E3978" t="s">
        <v>14507</v>
      </c>
      <c r="F3978" t="s">
        <v>15533</v>
      </c>
    </row>
    <row r="3979" spans="1:6" x14ac:dyDescent="0.25">
      <c r="A3979" t="s">
        <v>753</v>
      </c>
      <c r="B3979" t="s">
        <v>1929</v>
      </c>
      <c r="C3979" t="s">
        <v>3321</v>
      </c>
      <c r="D3979" t="s">
        <v>9513</v>
      </c>
      <c r="E3979" t="s">
        <v>14508</v>
      </c>
      <c r="F3979" t="s">
        <v>15532</v>
      </c>
    </row>
    <row r="3980" spans="1:6" x14ac:dyDescent="0.25">
      <c r="A3980" t="s">
        <v>1811</v>
      </c>
      <c r="B3980" t="s">
        <v>1925</v>
      </c>
      <c r="C3980" t="s">
        <v>3223</v>
      </c>
      <c r="D3980" t="s">
        <v>9514</v>
      </c>
      <c r="E3980" t="s">
        <v>14509</v>
      </c>
      <c r="F3980" t="s">
        <v>15534</v>
      </c>
    </row>
    <row r="3981" spans="1:6" x14ac:dyDescent="0.25">
      <c r="A3981" t="s">
        <v>261</v>
      </c>
      <c r="B3981" t="s">
        <v>1928</v>
      </c>
      <c r="C3981" t="s">
        <v>4973</v>
      </c>
      <c r="D3981" t="s">
        <v>9515</v>
      </c>
      <c r="E3981" t="s">
        <v>14510</v>
      </c>
      <c r="F3981" t="s">
        <v>15537</v>
      </c>
    </row>
    <row r="3982" spans="1:6" x14ac:dyDescent="0.25">
      <c r="A3982" t="s">
        <v>492</v>
      </c>
      <c r="B3982" t="s">
        <v>1923</v>
      </c>
      <c r="C3982" t="s">
        <v>4974</v>
      </c>
      <c r="D3982" t="s">
        <v>9516</v>
      </c>
      <c r="E3982" t="s">
        <v>14511</v>
      </c>
      <c r="F3982" t="s">
        <v>15532</v>
      </c>
    </row>
    <row r="3983" spans="1:6" x14ac:dyDescent="0.25">
      <c r="A3983" t="s">
        <v>1686</v>
      </c>
      <c r="B3983" t="s">
        <v>1930</v>
      </c>
      <c r="C3983" t="s">
        <v>2081</v>
      </c>
      <c r="D3983" t="s">
        <v>9517</v>
      </c>
      <c r="E3983" t="s">
        <v>14512</v>
      </c>
      <c r="F3983" t="s">
        <v>15538</v>
      </c>
    </row>
    <row r="3984" spans="1:6" x14ac:dyDescent="0.25">
      <c r="A3984" t="s">
        <v>1449</v>
      </c>
      <c r="B3984" t="s">
        <v>1926</v>
      </c>
      <c r="C3984" t="s">
        <v>2895</v>
      </c>
      <c r="D3984" t="s">
        <v>9518</v>
      </c>
      <c r="E3984" t="s">
        <v>14513</v>
      </c>
      <c r="F3984" t="s">
        <v>15535</v>
      </c>
    </row>
    <row r="3985" spans="1:6" x14ac:dyDescent="0.25">
      <c r="A3985" t="s">
        <v>1247</v>
      </c>
      <c r="B3985" t="s">
        <v>1930</v>
      </c>
      <c r="C3985" t="s">
        <v>2315</v>
      </c>
      <c r="D3985" t="s">
        <v>9519</v>
      </c>
      <c r="E3985" t="s">
        <v>14514</v>
      </c>
      <c r="F3985" t="s">
        <v>15538</v>
      </c>
    </row>
    <row r="3986" spans="1:6" x14ac:dyDescent="0.25">
      <c r="A3986" t="s">
        <v>136</v>
      </c>
      <c r="B3986" t="s">
        <v>1930</v>
      </c>
      <c r="C3986" t="s">
        <v>4975</v>
      </c>
      <c r="D3986" t="s">
        <v>9520</v>
      </c>
      <c r="E3986" t="s">
        <v>14515</v>
      </c>
      <c r="F3986" t="s">
        <v>15538</v>
      </c>
    </row>
    <row r="3987" spans="1:6" x14ac:dyDescent="0.25">
      <c r="A3987" t="s">
        <v>1365</v>
      </c>
      <c r="B3987" t="s">
        <v>1923</v>
      </c>
      <c r="C3987" t="s">
        <v>2524</v>
      </c>
      <c r="D3987" t="s">
        <v>9521</v>
      </c>
      <c r="E3987" t="s">
        <v>14516</v>
      </c>
      <c r="F3987" t="s">
        <v>15532</v>
      </c>
    </row>
    <row r="3988" spans="1:6" x14ac:dyDescent="0.25">
      <c r="A3988" t="s">
        <v>1347</v>
      </c>
      <c r="B3988" t="s">
        <v>1929</v>
      </c>
      <c r="C3988" t="s">
        <v>4725</v>
      </c>
      <c r="D3988" t="s">
        <v>9522</v>
      </c>
      <c r="E3988" t="s">
        <v>14517</v>
      </c>
      <c r="F3988" t="s">
        <v>15532</v>
      </c>
    </row>
    <row r="3989" spans="1:6" x14ac:dyDescent="0.25">
      <c r="A3989" t="s">
        <v>404</v>
      </c>
      <c r="B3989" t="s">
        <v>1928</v>
      </c>
      <c r="C3989" t="s">
        <v>4976</v>
      </c>
      <c r="D3989" t="s">
        <v>9523</v>
      </c>
      <c r="E3989" t="s">
        <v>14518</v>
      </c>
      <c r="F3989" t="s">
        <v>15537</v>
      </c>
    </row>
    <row r="3990" spans="1:6" x14ac:dyDescent="0.25">
      <c r="A3990" t="s">
        <v>724</v>
      </c>
      <c r="B3990" t="s">
        <v>1927</v>
      </c>
      <c r="C3990" t="s">
        <v>4977</v>
      </c>
      <c r="D3990" t="s">
        <v>9524</v>
      </c>
      <c r="E3990" t="s">
        <v>14519</v>
      </c>
      <c r="F3990" t="s">
        <v>15536</v>
      </c>
    </row>
    <row r="3991" spans="1:6" x14ac:dyDescent="0.25">
      <c r="A3991" t="s">
        <v>1501</v>
      </c>
      <c r="B3991" t="s">
        <v>1925</v>
      </c>
      <c r="C3991" t="s">
        <v>4978</v>
      </c>
      <c r="D3991" t="s">
        <v>9525</v>
      </c>
      <c r="E3991" t="s">
        <v>14520</v>
      </c>
      <c r="F3991" t="s">
        <v>15534</v>
      </c>
    </row>
    <row r="3992" spans="1:6" x14ac:dyDescent="0.25">
      <c r="A3992" t="s">
        <v>1239</v>
      </c>
      <c r="B3992" t="s">
        <v>1930</v>
      </c>
      <c r="C3992" t="s">
        <v>4979</v>
      </c>
      <c r="D3992" t="s">
        <v>9526</v>
      </c>
      <c r="E3992" t="s">
        <v>14521</v>
      </c>
      <c r="F3992" t="s">
        <v>15538</v>
      </c>
    </row>
    <row r="3993" spans="1:6" x14ac:dyDescent="0.25">
      <c r="A3993" t="s">
        <v>1812</v>
      </c>
      <c r="B3993" t="s">
        <v>1925</v>
      </c>
      <c r="C3993" t="s">
        <v>2537</v>
      </c>
      <c r="D3993" t="s">
        <v>9527</v>
      </c>
      <c r="E3993" t="s">
        <v>14522</v>
      </c>
      <c r="F3993" t="s">
        <v>15534</v>
      </c>
    </row>
    <row r="3994" spans="1:6" x14ac:dyDescent="0.25">
      <c r="A3994" t="s">
        <v>1813</v>
      </c>
      <c r="B3994" t="s">
        <v>1923</v>
      </c>
      <c r="C3994" t="s">
        <v>3369</v>
      </c>
      <c r="D3994" t="s">
        <v>9528</v>
      </c>
      <c r="E3994" t="s">
        <v>14523</v>
      </c>
      <c r="F3994" t="s">
        <v>15532</v>
      </c>
    </row>
    <row r="3995" spans="1:6" x14ac:dyDescent="0.25">
      <c r="A3995" t="s">
        <v>949</v>
      </c>
      <c r="B3995" t="s">
        <v>1929</v>
      </c>
      <c r="C3995" t="s">
        <v>4178</v>
      </c>
      <c r="D3995" t="s">
        <v>9529</v>
      </c>
      <c r="E3995" t="s">
        <v>14524</v>
      </c>
      <c r="F3995" t="s">
        <v>15532</v>
      </c>
    </row>
    <row r="3996" spans="1:6" x14ac:dyDescent="0.25">
      <c r="A3996" t="s">
        <v>62</v>
      </c>
      <c r="B3996" t="s">
        <v>1923</v>
      </c>
      <c r="C3996" t="s">
        <v>3585</v>
      </c>
      <c r="D3996" t="s">
        <v>9530</v>
      </c>
      <c r="E3996" t="s">
        <v>14525</v>
      </c>
      <c r="F3996" t="s">
        <v>15532</v>
      </c>
    </row>
    <row r="3997" spans="1:6" x14ac:dyDescent="0.25">
      <c r="A3997" t="s">
        <v>1252</v>
      </c>
      <c r="B3997" t="s">
        <v>1925</v>
      </c>
      <c r="C3997" t="s">
        <v>4980</v>
      </c>
      <c r="D3997" t="s">
        <v>9531</v>
      </c>
      <c r="E3997" t="s">
        <v>14526</v>
      </c>
      <c r="F3997" t="s">
        <v>15534</v>
      </c>
    </row>
    <row r="3998" spans="1:6" x14ac:dyDescent="0.25">
      <c r="A3998" t="s">
        <v>1305</v>
      </c>
      <c r="B3998" t="s">
        <v>1929</v>
      </c>
      <c r="C3998" t="s">
        <v>4981</v>
      </c>
      <c r="D3998" t="s">
        <v>9532</v>
      </c>
      <c r="E3998" t="s">
        <v>14527</v>
      </c>
      <c r="F3998" t="s">
        <v>15532</v>
      </c>
    </row>
    <row r="3999" spans="1:6" x14ac:dyDescent="0.25">
      <c r="A3999" t="s">
        <v>1250</v>
      </c>
      <c r="B3999" t="s">
        <v>1924</v>
      </c>
      <c r="C3999" t="s">
        <v>4982</v>
      </c>
      <c r="D3999" t="s">
        <v>9533</v>
      </c>
      <c r="E3999" t="s">
        <v>14528</v>
      </c>
      <c r="F3999" t="s">
        <v>15533</v>
      </c>
    </row>
    <row r="4000" spans="1:6" x14ac:dyDescent="0.25">
      <c r="A4000" t="s">
        <v>1814</v>
      </c>
      <c r="B4000" t="s">
        <v>1924</v>
      </c>
      <c r="C4000" t="s">
        <v>2289</v>
      </c>
      <c r="D4000" t="s">
        <v>9534</v>
      </c>
      <c r="E4000" t="s">
        <v>14529</v>
      </c>
      <c r="F4000" t="s">
        <v>15533</v>
      </c>
    </row>
    <row r="4001" spans="1:6" x14ac:dyDescent="0.25">
      <c r="A4001" t="s">
        <v>298</v>
      </c>
      <c r="B4001" t="s">
        <v>1923</v>
      </c>
      <c r="C4001" t="s">
        <v>3785</v>
      </c>
      <c r="D4001" t="s">
        <v>9535</v>
      </c>
      <c r="E4001" t="s">
        <v>14530</v>
      </c>
      <c r="F4001" t="s">
        <v>15532</v>
      </c>
    </row>
    <row r="4002" spans="1:6" x14ac:dyDescent="0.25">
      <c r="A4002" t="s">
        <v>1800</v>
      </c>
      <c r="B4002" t="s">
        <v>1929</v>
      </c>
      <c r="C4002" t="s">
        <v>4935</v>
      </c>
      <c r="D4002" t="s">
        <v>9536</v>
      </c>
      <c r="E4002" t="s">
        <v>14531</v>
      </c>
      <c r="F4002" t="s">
        <v>15532</v>
      </c>
    </row>
    <row r="4003" spans="1:6" x14ac:dyDescent="0.25">
      <c r="A4003" t="s">
        <v>1395</v>
      </c>
      <c r="B4003" t="s">
        <v>1930</v>
      </c>
      <c r="C4003" t="s">
        <v>4143</v>
      </c>
      <c r="D4003" t="s">
        <v>9537</v>
      </c>
      <c r="E4003" t="s">
        <v>14532</v>
      </c>
      <c r="F4003" t="s">
        <v>15538</v>
      </c>
    </row>
    <row r="4004" spans="1:6" x14ac:dyDescent="0.25">
      <c r="A4004" t="s">
        <v>1374</v>
      </c>
      <c r="B4004" t="s">
        <v>1927</v>
      </c>
      <c r="C4004" t="s">
        <v>4983</v>
      </c>
      <c r="D4004" t="s">
        <v>9538</v>
      </c>
      <c r="E4004" t="s">
        <v>14533</v>
      </c>
      <c r="F4004" t="s">
        <v>15536</v>
      </c>
    </row>
    <row r="4005" spans="1:6" x14ac:dyDescent="0.25">
      <c r="A4005" t="s">
        <v>1395</v>
      </c>
      <c r="B4005" t="s">
        <v>1923</v>
      </c>
      <c r="C4005" t="s">
        <v>4984</v>
      </c>
      <c r="D4005" t="s">
        <v>9539</v>
      </c>
      <c r="E4005" t="s">
        <v>14534</v>
      </c>
      <c r="F4005" t="s">
        <v>15532</v>
      </c>
    </row>
    <row r="4006" spans="1:6" x14ac:dyDescent="0.25">
      <c r="A4006" t="s">
        <v>80</v>
      </c>
      <c r="B4006" t="s">
        <v>1927</v>
      </c>
      <c r="C4006" t="s">
        <v>3319</v>
      </c>
      <c r="D4006" t="s">
        <v>9540</v>
      </c>
      <c r="E4006" t="s">
        <v>14535</v>
      </c>
      <c r="F4006" t="s">
        <v>15536</v>
      </c>
    </row>
    <row r="4007" spans="1:6" x14ac:dyDescent="0.25">
      <c r="A4007" t="s">
        <v>968</v>
      </c>
      <c r="B4007" t="s">
        <v>1928</v>
      </c>
      <c r="C4007" t="s">
        <v>3658</v>
      </c>
      <c r="D4007" t="s">
        <v>9541</v>
      </c>
      <c r="E4007" t="s">
        <v>14536</v>
      </c>
      <c r="F4007" t="s">
        <v>15537</v>
      </c>
    </row>
    <row r="4008" spans="1:6" x14ac:dyDescent="0.25">
      <c r="A4008" t="s">
        <v>1349</v>
      </c>
      <c r="B4008" t="s">
        <v>1929</v>
      </c>
      <c r="C4008" t="s">
        <v>4985</v>
      </c>
      <c r="D4008" t="s">
        <v>9542</v>
      </c>
      <c r="E4008" t="s">
        <v>14537</v>
      </c>
      <c r="F4008" t="s">
        <v>15532</v>
      </c>
    </row>
    <row r="4009" spans="1:6" x14ac:dyDescent="0.25">
      <c r="A4009" t="s">
        <v>747</v>
      </c>
      <c r="B4009" t="s">
        <v>1923</v>
      </c>
      <c r="C4009" t="s">
        <v>1962</v>
      </c>
      <c r="D4009" t="s">
        <v>9543</v>
      </c>
      <c r="E4009" t="s">
        <v>14538</v>
      </c>
      <c r="F4009" t="s">
        <v>15532</v>
      </c>
    </row>
    <row r="4010" spans="1:6" x14ac:dyDescent="0.25">
      <c r="A4010" t="s">
        <v>266</v>
      </c>
      <c r="B4010" t="s">
        <v>1925</v>
      </c>
      <c r="C4010" t="s">
        <v>4986</v>
      </c>
      <c r="D4010" t="s">
        <v>9544</v>
      </c>
      <c r="E4010" t="s">
        <v>14539</v>
      </c>
      <c r="F4010" t="s">
        <v>15534</v>
      </c>
    </row>
    <row r="4011" spans="1:6" x14ac:dyDescent="0.25">
      <c r="A4011" t="s">
        <v>673</v>
      </c>
      <c r="B4011" t="s">
        <v>1924</v>
      </c>
      <c r="C4011" t="s">
        <v>4987</v>
      </c>
      <c r="D4011" t="s">
        <v>9545</v>
      </c>
      <c r="E4011" t="s">
        <v>14540</v>
      </c>
      <c r="F4011" t="s">
        <v>15533</v>
      </c>
    </row>
    <row r="4012" spans="1:6" x14ac:dyDescent="0.25">
      <c r="A4012" t="s">
        <v>429</v>
      </c>
      <c r="B4012" t="s">
        <v>1927</v>
      </c>
      <c r="C4012" t="s">
        <v>4889</v>
      </c>
      <c r="D4012" t="s">
        <v>9546</v>
      </c>
      <c r="E4012" t="s">
        <v>14541</v>
      </c>
      <c r="F4012" t="s">
        <v>15536</v>
      </c>
    </row>
    <row r="4013" spans="1:6" x14ac:dyDescent="0.25">
      <c r="A4013" t="s">
        <v>1660</v>
      </c>
      <c r="B4013" t="s">
        <v>1930</v>
      </c>
      <c r="C4013" t="s">
        <v>4988</v>
      </c>
      <c r="D4013" t="s">
        <v>9547</v>
      </c>
      <c r="E4013" t="s">
        <v>8733</v>
      </c>
      <c r="F4013" t="s">
        <v>15538</v>
      </c>
    </row>
    <row r="4014" spans="1:6" x14ac:dyDescent="0.25">
      <c r="A4014" t="s">
        <v>1815</v>
      </c>
      <c r="B4014" t="s">
        <v>1925</v>
      </c>
      <c r="C4014" t="s">
        <v>4989</v>
      </c>
      <c r="D4014" t="s">
        <v>9548</v>
      </c>
      <c r="E4014" t="s">
        <v>14542</v>
      </c>
      <c r="F4014" t="s">
        <v>15534</v>
      </c>
    </row>
    <row r="4015" spans="1:6" x14ac:dyDescent="0.25">
      <c r="A4015" t="s">
        <v>581</v>
      </c>
      <c r="B4015" t="s">
        <v>1930</v>
      </c>
      <c r="C4015" t="s">
        <v>4503</v>
      </c>
      <c r="D4015" t="s">
        <v>9549</v>
      </c>
      <c r="E4015" t="s">
        <v>14543</v>
      </c>
      <c r="F4015" t="s">
        <v>15538</v>
      </c>
    </row>
    <row r="4016" spans="1:6" x14ac:dyDescent="0.25">
      <c r="A4016" t="s">
        <v>1021</v>
      </c>
      <c r="B4016" t="s">
        <v>1923</v>
      </c>
      <c r="C4016" t="s">
        <v>4990</v>
      </c>
      <c r="D4016" t="s">
        <v>9550</v>
      </c>
      <c r="E4016" t="s">
        <v>14544</v>
      </c>
      <c r="F4016" t="s">
        <v>15532</v>
      </c>
    </row>
    <row r="4017" spans="1:6" x14ac:dyDescent="0.25">
      <c r="A4017" t="s">
        <v>795</v>
      </c>
      <c r="B4017" t="s">
        <v>1928</v>
      </c>
      <c r="C4017" t="s">
        <v>2984</v>
      </c>
      <c r="D4017" t="s">
        <v>9551</v>
      </c>
      <c r="E4017" t="s">
        <v>14545</v>
      </c>
      <c r="F4017" t="s">
        <v>15537</v>
      </c>
    </row>
    <row r="4018" spans="1:6" x14ac:dyDescent="0.25">
      <c r="A4018" t="s">
        <v>374</v>
      </c>
      <c r="B4018" t="s">
        <v>1927</v>
      </c>
      <c r="C4018" t="s">
        <v>4991</v>
      </c>
      <c r="D4018" t="s">
        <v>9552</v>
      </c>
      <c r="E4018" t="s">
        <v>14546</v>
      </c>
      <c r="F4018" t="s">
        <v>15536</v>
      </c>
    </row>
    <row r="4019" spans="1:6" x14ac:dyDescent="0.25">
      <c r="A4019" t="s">
        <v>533</v>
      </c>
      <c r="B4019" t="s">
        <v>1929</v>
      </c>
      <c r="C4019" t="s">
        <v>2854</v>
      </c>
      <c r="D4019" t="s">
        <v>9553</v>
      </c>
      <c r="E4019" t="s">
        <v>14547</v>
      </c>
      <c r="F4019" t="s">
        <v>15532</v>
      </c>
    </row>
    <row r="4020" spans="1:6" x14ac:dyDescent="0.25">
      <c r="A4020" t="s">
        <v>1116</v>
      </c>
      <c r="B4020" t="s">
        <v>1928</v>
      </c>
      <c r="C4020" t="s">
        <v>4992</v>
      </c>
      <c r="D4020" t="s">
        <v>9554</v>
      </c>
      <c r="E4020" t="s">
        <v>14548</v>
      </c>
      <c r="F4020" t="s">
        <v>15537</v>
      </c>
    </row>
    <row r="4021" spans="1:6" x14ac:dyDescent="0.25">
      <c r="A4021" t="s">
        <v>888</v>
      </c>
      <c r="B4021" t="s">
        <v>1927</v>
      </c>
      <c r="C4021" t="s">
        <v>4993</v>
      </c>
      <c r="D4021" t="s">
        <v>9555</v>
      </c>
      <c r="E4021" t="s">
        <v>14549</v>
      </c>
      <c r="F4021" t="s">
        <v>15536</v>
      </c>
    </row>
    <row r="4022" spans="1:6" x14ac:dyDescent="0.25">
      <c r="A4022" t="s">
        <v>1251</v>
      </c>
      <c r="B4022" t="s">
        <v>1924</v>
      </c>
      <c r="C4022" t="s">
        <v>4622</v>
      </c>
      <c r="D4022" t="s">
        <v>9556</v>
      </c>
      <c r="E4022" t="s">
        <v>14550</v>
      </c>
      <c r="F4022" t="s">
        <v>15533</v>
      </c>
    </row>
    <row r="4023" spans="1:6" x14ac:dyDescent="0.25">
      <c r="A4023" t="s">
        <v>1237</v>
      </c>
      <c r="B4023" t="s">
        <v>1928</v>
      </c>
      <c r="C4023" t="s">
        <v>4721</v>
      </c>
      <c r="D4023" t="s">
        <v>9557</v>
      </c>
      <c r="E4023" t="s">
        <v>14551</v>
      </c>
      <c r="F4023" t="s">
        <v>15537</v>
      </c>
    </row>
    <row r="4024" spans="1:6" x14ac:dyDescent="0.25">
      <c r="A4024" t="s">
        <v>272</v>
      </c>
      <c r="B4024" t="s">
        <v>1926</v>
      </c>
      <c r="C4024" t="s">
        <v>4994</v>
      </c>
      <c r="D4024" t="s">
        <v>9558</v>
      </c>
      <c r="E4024" t="s">
        <v>14552</v>
      </c>
      <c r="F4024" t="s">
        <v>15535</v>
      </c>
    </row>
    <row r="4025" spans="1:6" x14ac:dyDescent="0.25">
      <c r="A4025" t="s">
        <v>386</v>
      </c>
      <c r="B4025" t="s">
        <v>1927</v>
      </c>
      <c r="C4025" t="s">
        <v>2861</v>
      </c>
      <c r="D4025" t="s">
        <v>9559</v>
      </c>
      <c r="E4025" t="s">
        <v>14553</v>
      </c>
      <c r="F4025" t="s">
        <v>15536</v>
      </c>
    </row>
    <row r="4026" spans="1:6" x14ac:dyDescent="0.25">
      <c r="A4026" t="s">
        <v>1466</v>
      </c>
      <c r="B4026" t="s">
        <v>1925</v>
      </c>
      <c r="C4026" t="s">
        <v>2461</v>
      </c>
      <c r="D4026" t="s">
        <v>9560</v>
      </c>
      <c r="E4026" t="s">
        <v>14554</v>
      </c>
      <c r="F4026" t="s">
        <v>15534</v>
      </c>
    </row>
    <row r="4027" spans="1:6" x14ac:dyDescent="0.25">
      <c r="A4027" t="s">
        <v>594</v>
      </c>
      <c r="B4027" t="s">
        <v>1925</v>
      </c>
      <c r="C4027" t="s">
        <v>4995</v>
      </c>
      <c r="D4027" t="s">
        <v>9561</v>
      </c>
      <c r="E4027" t="s">
        <v>14555</v>
      </c>
      <c r="F4027" t="s">
        <v>15534</v>
      </c>
    </row>
    <row r="4028" spans="1:6" x14ac:dyDescent="0.25">
      <c r="A4028" t="s">
        <v>23</v>
      </c>
      <c r="B4028" t="s">
        <v>1928</v>
      </c>
      <c r="C4028" t="s">
        <v>4996</v>
      </c>
      <c r="D4028" t="s">
        <v>9562</v>
      </c>
      <c r="E4028" t="s">
        <v>14556</v>
      </c>
      <c r="F4028" t="s">
        <v>15537</v>
      </c>
    </row>
    <row r="4029" spans="1:6" x14ac:dyDescent="0.25">
      <c r="A4029" t="s">
        <v>1142</v>
      </c>
      <c r="B4029" t="s">
        <v>1926</v>
      </c>
      <c r="C4029" t="s">
        <v>4997</v>
      </c>
      <c r="D4029" t="s">
        <v>9563</v>
      </c>
      <c r="E4029" t="s">
        <v>14557</v>
      </c>
      <c r="F4029" t="s">
        <v>15535</v>
      </c>
    </row>
    <row r="4030" spans="1:6" x14ac:dyDescent="0.25">
      <c r="A4030" t="s">
        <v>1288</v>
      </c>
      <c r="B4030" t="s">
        <v>1927</v>
      </c>
      <c r="C4030" t="s">
        <v>4998</v>
      </c>
      <c r="D4030" t="s">
        <v>9564</v>
      </c>
      <c r="E4030" t="s">
        <v>14558</v>
      </c>
      <c r="F4030" t="s">
        <v>15536</v>
      </c>
    </row>
    <row r="4031" spans="1:6" x14ac:dyDescent="0.25">
      <c r="A4031" t="s">
        <v>1816</v>
      </c>
      <c r="B4031" t="s">
        <v>1929</v>
      </c>
      <c r="C4031" t="s">
        <v>4999</v>
      </c>
      <c r="D4031" t="s">
        <v>9565</v>
      </c>
      <c r="E4031" t="s">
        <v>14559</v>
      </c>
      <c r="F4031" t="s">
        <v>15532</v>
      </c>
    </row>
    <row r="4032" spans="1:6" x14ac:dyDescent="0.25">
      <c r="A4032" t="s">
        <v>739</v>
      </c>
      <c r="B4032" t="s">
        <v>1924</v>
      </c>
      <c r="C4032" t="s">
        <v>4767</v>
      </c>
      <c r="D4032" t="s">
        <v>9566</v>
      </c>
      <c r="E4032" t="s">
        <v>14560</v>
      </c>
      <c r="F4032" t="s">
        <v>15533</v>
      </c>
    </row>
    <row r="4033" spans="1:6" x14ac:dyDescent="0.25">
      <c r="A4033" t="s">
        <v>1016</v>
      </c>
      <c r="B4033" t="s">
        <v>1929</v>
      </c>
      <c r="C4033" t="s">
        <v>5000</v>
      </c>
      <c r="D4033" t="s">
        <v>9567</v>
      </c>
      <c r="E4033" t="s">
        <v>14561</v>
      </c>
      <c r="F4033" t="s">
        <v>15532</v>
      </c>
    </row>
    <row r="4034" spans="1:6" x14ac:dyDescent="0.25">
      <c r="A4034" t="s">
        <v>1817</v>
      </c>
      <c r="B4034" t="s">
        <v>1923</v>
      </c>
      <c r="C4034" t="s">
        <v>2438</v>
      </c>
      <c r="D4034" t="s">
        <v>9568</v>
      </c>
      <c r="E4034" t="s">
        <v>14562</v>
      </c>
      <c r="F4034" t="s">
        <v>15532</v>
      </c>
    </row>
    <row r="4035" spans="1:6" x14ac:dyDescent="0.25">
      <c r="A4035" t="s">
        <v>1698</v>
      </c>
      <c r="B4035" t="s">
        <v>1929</v>
      </c>
      <c r="C4035" t="s">
        <v>5001</v>
      </c>
      <c r="D4035" t="s">
        <v>9569</v>
      </c>
      <c r="E4035" t="s">
        <v>14563</v>
      </c>
      <c r="F4035" t="s">
        <v>15532</v>
      </c>
    </row>
    <row r="4036" spans="1:6" x14ac:dyDescent="0.25">
      <c r="A4036" t="s">
        <v>1196</v>
      </c>
      <c r="B4036" t="s">
        <v>1924</v>
      </c>
      <c r="C4036" t="s">
        <v>2029</v>
      </c>
      <c r="D4036" t="s">
        <v>9570</v>
      </c>
      <c r="E4036" t="s">
        <v>14564</v>
      </c>
      <c r="F4036" t="s">
        <v>15533</v>
      </c>
    </row>
    <row r="4037" spans="1:6" x14ac:dyDescent="0.25">
      <c r="A4037" t="s">
        <v>622</v>
      </c>
      <c r="B4037" t="s">
        <v>1928</v>
      </c>
      <c r="C4037" t="s">
        <v>5002</v>
      </c>
      <c r="D4037" t="s">
        <v>9571</v>
      </c>
      <c r="E4037" t="s">
        <v>14565</v>
      </c>
      <c r="F4037" t="s">
        <v>15537</v>
      </c>
    </row>
    <row r="4038" spans="1:6" x14ac:dyDescent="0.25">
      <c r="A4038" t="s">
        <v>114</v>
      </c>
      <c r="B4038" t="s">
        <v>1926</v>
      </c>
      <c r="C4038" t="s">
        <v>5003</v>
      </c>
      <c r="D4038" t="s">
        <v>9572</v>
      </c>
      <c r="E4038" t="s">
        <v>14566</v>
      </c>
      <c r="F4038" t="s">
        <v>15535</v>
      </c>
    </row>
    <row r="4039" spans="1:6" x14ac:dyDescent="0.25">
      <c r="A4039" t="s">
        <v>1099</v>
      </c>
      <c r="B4039" t="s">
        <v>1929</v>
      </c>
      <c r="C4039" t="s">
        <v>5004</v>
      </c>
      <c r="D4039" t="s">
        <v>9573</v>
      </c>
      <c r="E4039" t="s">
        <v>14567</v>
      </c>
      <c r="F4039" t="s">
        <v>15532</v>
      </c>
    </row>
    <row r="4040" spans="1:6" x14ac:dyDescent="0.25">
      <c r="A4040" t="s">
        <v>1818</v>
      </c>
      <c r="B4040" t="s">
        <v>1930</v>
      </c>
      <c r="C4040" t="s">
        <v>2356</v>
      </c>
      <c r="D4040" t="s">
        <v>9574</v>
      </c>
      <c r="E4040" t="s">
        <v>14568</v>
      </c>
      <c r="F4040" t="s">
        <v>15538</v>
      </c>
    </row>
    <row r="4041" spans="1:6" x14ac:dyDescent="0.25">
      <c r="A4041" t="s">
        <v>111</v>
      </c>
      <c r="B4041" t="s">
        <v>1925</v>
      </c>
      <c r="C4041" t="s">
        <v>5005</v>
      </c>
      <c r="D4041" t="s">
        <v>9575</v>
      </c>
      <c r="E4041" t="s">
        <v>14569</v>
      </c>
      <c r="F4041" t="s">
        <v>15534</v>
      </c>
    </row>
    <row r="4042" spans="1:6" x14ac:dyDescent="0.25">
      <c r="A4042" t="s">
        <v>471</v>
      </c>
      <c r="B4042" t="s">
        <v>1925</v>
      </c>
      <c r="C4042" t="s">
        <v>3167</v>
      </c>
      <c r="D4042" t="s">
        <v>9576</v>
      </c>
      <c r="E4042" t="s">
        <v>14570</v>
      </c>
      <c r="F4042" t="s">
        <v>15534</v>
      </c>
    </row>
    <row r="4043" spans="1:6" x14ac:dyDescent="0.25">
      <c r="A4043" t="s">
        <v>37</v>
      </c>
      <c r="B4043" t="s">
        <v>1926</v>
      </c>
      <c r="C4043" t="s">
        <v>4553</v>
      </c>
      <c r="D4043" t="s">
        <v>9577</v>
      </c>
      <c r="E4043" t="s">
        <v>14571</v>
      </c>
      <c r="F4043" t="s">
        <v>15535</v>
      </c>
    </row>
    <row r="4044" spans="1:6" x14ac:dyDescent="0.25">
      <c r="A4044" t="s">
        <v>1520</v>
      </c>
      <c r="B4044" t="s">
        <v>1923</v>
      </c>
      <c r="C4044" t="s">
        <v>5006</v>
      </c>
      <c r="D4044" t="s">
        <v>9578</v>
      </c>
      <c r="E4044" t="s">
        <v>14572</v>
      </c>
      <c r="F4044" t="s">
        <v>15532</v>
      </c>
    </row>
    <row r="4045" spans="1:6" x14ac:dyDescent="0.25">
      <c r="A4045" t="s">
        <v>1629</v>
      </c>
      <c r="B4045" t="s">
        <v>1926</v>
      </c>
      <c r="C4045" t="s">
        <v>5007</v>
      </c>
      <c r="D4045" t="s">
        <v>9579</v>
      </c>
      <c r="E4045" t="s">
        <v>14573</v>
      </c>
      <c r="F4045" t="s">
        <v>15535</v>
      </c>
    </row>
    <row r="4046" spans="1:6" x14ac:dyDescent="0.25">
      <c r="A4046" t="s">
        <v>577</v>
      </c>
      <c r="B4046" t="s">
        <v>1929</v>
      </c>
      <c r="C4046" t="s">
        <v>4177</v>
      </c>
      <c r="D4046" t="s">
        <v>9580</v>
      </c>
      <c r="E4046" t="s">
        <v>14574</v>
      </c>
      <c r="F4046" t="s">
        <v>15532</v>
      </c>
    </row>
    <row r="4047" spans="1:6" x14ac:dyDescent="0.25">
      <c r="A4047" t="s">
        <v>290</v>
      </c>
      <c r="B4047" t="s">
        <v>1927</v>
      </c>
      <c r="C4047" t="s">
        <v>5008</v>
      </c>
      <c r="D4047" t="s">
        <v>9581</v>
      </c>
      <c r="E4047" t="s">
        <v>14575</v>
      </c>
      <c r="F4047" t="s">
        <v>15536</v>
      </c>
    </row>
    <row r="4048" spans="1:6" x14ac:dyDescent="0.25">
      <c r="A4048" t="s">
        <v>1819</v>
      </c>
      <c r="B4048" t="s">
        <v>1923</v>
      </c>
      <c r="C4048" t="s">
        <v>5009</v>
      </c>
      <c r="D4048" t="s">
        <v>9582</v>
      </c>
      <c r="E4048" t="s">
        <v>14576</v>
      </c>
      <c r="F4048" t="s">
        <v>15532</v>
      </c>
    </row>
    <row r="4049" spans="1:6" x14ac:dyDescent="0.25">
      <c r="A4049" t="s">
        <v>1211</v>
      </c>
      <c r="B4049" t="s">
        <v>1927</v>
      </c>
      <c r="C4049" t="s">
        <v>5010</v>
      </c>
      <c r="D4049" t="s">
        <v>9583</v>
      </c>
      <c r="E4049" t="s">
        <v>14577</v>
      </c>
      <c r="F4049" t="s">
        <v>15536</v>
      </c>
    </row>
    <row r="4050" spans="1:6" x14ac:dyDescent="0.25">
      <c r="A4050" t="s">
        <v>444</v>
      </c>
      <c r="B4050" t="s">
        <v>1925</v>
      </c>
      <c r="C4050" t="s">
        <v>2709</v>
      </c>
      <c r="D4050" t="s">
        <v>9584</v>
      </c>
      <c r="E4050" t="s">
        <v>14578</v>
      </c>
      <c r="F4050" t="s">
        <v>15534</v>
      </c>
    </row>
    <row r="4051" spans="1:6" x14ac:dyDescent="0.25">
      <c r="A4051" t="s">
        <v>1372</v>
      </c>
      <c r="B4051" t="s">
        <v>1928</v>
      </c>
      <c r="C4051" t="s">
        <v>5011</v>
      </c>
      <c r="D4051" t="s">
        <v>9585</v>
      </c>
      <c r="E4051" t="s">
        <v>14579</v>
      </c>
      <c r="F4051" t="s">
        <v>15537</v>
      </c>
    </row>
    <row r="4052" spans="1:6" x14ac:dyDescent="0.25">
      <c r="A4052" t="s">
        <v>1031</v>
      </c>
      <c r="B4052" t="s">
        <v>1925</v>
      </c>
      <c r="C4052" t="s">
        <v>2873</v>
      </c>
      <c r="D4052" t="s">
        <v>9586</v>
      </c>
      <c r="E4052" t="s">
        <v>14580</v>
      </c>
      <c r="F4052" t="s">
        <v>15534</v>
      </c>
    </row>
    <row r="4053" spans="1:6" x14ac:dyDescent="0.25">
      <c r="A4053" t="s">
        <v>36</v>
      </c>
      <c r="B4053" t="s">
        <v>1929</v>
      </c>
      <c r="C4053" t="s">
        <v>2520</v>
      </c>
      <c r="D4053" t="s">
        <v>9587</v>
      </c>
      <c r="E4053" t="s">
        <v>14581</v>
      </c>
      <c r="F4053" t="s">
        <v>15532</v>
      </c>
    </row>
    <row r="4054" spans="1:6" x14ac:dyDescent="0.25">
      <c r="A4054" t="s">
        <v>1820</v>
      </c>
      <c r="B4054" t="s">
        <v>1925</v>
      </c>
      <c r="C4054" t="s">
        <v>5012</v>
      </c>
      <c r="D4054" t="s">
        <v>9588</v>
      </c>
      <c r="E4054" t="s">
        <v>14582</v>
      </c>
      <c r="F4054" t="s">
        <v>15534</v>
      </c>
    </row>
    <row r="4055" spans="1:6" x14ac:dyDescent="0.25">
      <c r="A4055" t="s">
        <v>1820</v>
      </c>
      <c r="B4055" t="s">
        <v>1925</v>
      </c>
      <c r="C4055" t="s">
        <v>5013</v>
      </c>
      <c r="D4055" t="s">
        <v>9589</v>
      </c>
      <c r="E4055" t="s">
        <v>14583</v>
      </c>
      <c r="F4055" t="s">
        <v>15534</v>
      </c>
    </row>
    <row r="4056" spans="1:6" x14ac:dyDescent="0.25">
      <c r="A4056" t="s">
        <v>1376</v>
      </c>
      <c r="B4056" t="s">
        <v>1925</v>
      </c>
      <c r="C4056" t="s">
        <v>2230</v>
      </c>
      <c r="D4056" t="s">
        <v>9590</v>
      </c>
      <c r="E4056" t="s">
        <v>14584</v>
      </c>
      <c r="F4056" t="s">
        <v>15534</v>
      </c>
    </row>
    <row r="4057" spans="1:6" x14ac:dyDescent="0.25">
      <c r="A4057" t="s">
        <v>18</v>
      </c>
      <c r="B4057" t="s">
        <v>1926</v>
      </c>
      <c r="C4057" t="s">
        <v>4422</v>
      </c>
      <c r="D4057" t="s">
        <v>9591</v>
      </c>
      <c r="E4057" t="s">
        <v>14585</v>
      </c>
      <c r="F4057" t="s">
        <v>15535</v>
      </c>
    </row>
    <row r="4058" spans="1:6" x14ac:dyDescent="0.25">
      <c r="A4058" t="s">
        <v>467</v>
      </c>
      <c r="B4058" t="s">
        <v>1927</v>
      </c>
      <c r="C4058" t="s">
        <v>2965</v>
      </c>
      <c r="D4058" t="s">
        <v>9592</v>
      </c>
      <c r="E4058" t="s">
        <v>14586</v>
      </c>
      <c r="F4058" t="s">
        <v>15536</v>
      </c>
    </row>
    <row r="4059" spans="1:6" x14ac:dyDescent="0.25">
      <c r="A4059" t="s">
        <v>497</v>
      </c>
      <c r="B4059" t="s">
        <v>1930</v>
      </c>
      <c r="C4059" t="s">
        <v>5014</v>
      </c>
      <c r="D4059" t="s">
        <v>9593</v>
      </c>
      <c r="E4059" t="s">
        <v>14587</v>
      </c>
      <c r="F4059" t="s">
        <v>15538</v>
      </c>
    </row>
    <row r="4060" spans="1:6" x14ac:dyDescent="0.25">
      <c r="A4060" t="s">
        <v>972</v>
      </c>
      <c r="B4060" t="s">
        <v>1926</v>
      </c>
      <c r="C4060" t="s">
        <v>5015</v>
      </c>
      <c r="D4060" t="s">
        <v>9594</v>
      </c>
      <c r="E4060" t="s">
        <v>14588</v>
      </c>
      <c r="F4060" t="s">
        <v>15535</v>
      </c>
    </row>
    <row r="4061" spans="1:6" x14ac:dyDescent="0.25">
      <c r="A4061" t="s">
        <v>199</v>
      </c>
      <c r="B4061" t="s">
        <v>1927</v>
      </c>
      <c r="C4061" t="s">
        <v>5016</v>
      </c>
      <c r="D4061" t="s">
        <v>9595</v>
      </c>
      <c r="E4061" t="s">
        <v>14589</v>
      </c>
      <c r="F4061" t="s">
        <v>15536</v>
      </c>
    </row>
    <row r="4062" spans="1:6" x14ac:dyDescent="0.25">
      <c r="A4062" t="s">
        <v>1821</v>
      </c>
      <c r="B4062" t="s">
        <v>1928</v>
      </c>
      <c r="C4062" t="s">
        <v>5017</v>
      </c>
      <c r="D4062" t="s">
        <v>9596</v>
      </c>
      <c r="E4062" t="s">
        <v>14590</v>
      </c>
      <c r="F4062" t="s">
        <v>15537</v>
      </c>
    </row>
    <row r="4063" spans="1:6" x14ac:dyDescent="0.25">
      <c r="A4063" t="s">
        <v>1822</v>
      </c>
      <c r="B4063" t="s">
        <v>1926</v>
      </c>
      <c r="C4063" t="s">
        <v>5018</v>
      </c>
      <c r="D4063" t="s">
        <v>9597</v>
      </c>
      <c r="E4063" t="s">
        <v>14591</v>
      </c>
      <c r="F4063" t="s">
        <v>15535</v>
      </c>
    </row>
    <row r="4064" spans="1:6" x14ac:dyDescent="0.25">
      <c r="A4064" t="s">
        <v>644</v>
      </c>
      <c r="B4064" t="s">
        <v>1925</v>
      </c>
      <c r="C4064" t="s">
        <v>5019</v>
      </c>
      <c r="D4064" t="s">
        <v>9598</v>
      </c>
      <c r="E4064" t="s">
        <v>14592</v>
      </c>
      <c r="F4064" t="s">
        <v>15534</v>
      </c>
    </row>
    <row r="4065" spans="1:6" x14ac:dyDescent="0.25">
      <c r="A4065" t="s">
        <v>1378</v>
      </c>
      <c r="B4065" t="s">
        <v>1927</v>
      </c>
      <c r="C4065" t="s">
        <v>3546</v>
      </c>
      <c r="D4065" t="s">
        <v>9599</v>
      </c>
      <c r="E4065" t="s">
        <v>14593</v>
      </c>
      <c r="F4065" t="s">
        <v>15536</v>
      </c>
    </row>
    <row r="4066" spans="1:6" x14ac:dyDescent="0.25">
      <c r="A4066" t="s">
        <v>1528</v>
      </c>
      <c r="B4066" t="s">
        <v>1927</v>
      </c>
      <c r="C4066" t="s">
        <v>4577</v>
      </c>
      <c r="D4066" t="s">
        <v>9600</v>
      </c>
      <c r="E4066" t="s">
        <v>14594</v>
      </c>
      <c r="F4066" t="s">
        <v>15536</v>
      </c>
    </row>
    <row r="4067" spans="1:6" x14ac:dyDescent="0.25">
      <c r="A4067" t="s">
        <v>1414</v>
      </c>
      <c r="B4067" t="s">
        <v>1924</v>
      </c>
      <c r="C4067" t="s">
        <v>4870</v>
      </c>
      <c r="D4067" t="s">
        <v>9601</v>
      </c>
      <c r="E4067" t="s">
        <v>14595</v>
      </c>
      <c r="F4067" t="s">
        <v>15533</v>
      </c>
    </row>
    <row r="4068" spans="1:6" x14ac:dyDescent="0.25">
      <c r="A4068" t="s">
        <v>238</v>
      </c>
      <c r="B4068" t="s">
        <v>1923</v>
      </c>
      <c r="C4068" t="s">
        <v>2517</v>
      </c>
      <c r="D4068" t="s">
        <v>9602</v>
      </c>
      <c r="E4068" t="s">
        <v>14596</v>
      </c>
      <c r="F4068" t="s">
        <v>15532</v>
      </c>
    </row>
    <row r="4069" spans="1:6" x14ac:dyDescent="0.25">
      <c r="A4069" t="s">
        <v>466</v>
      </c>
      <c r="B4069" t="s">
        <v>1923</v>
      </c>
      <c r="C4069" t="s">
        <v>3535</v>
      </c>
      <c r="D4069" t="s">
        <v>9603</v>
      </c>
      <c r="E4069" t="s">
        <v>14597</v>
      </c>
      <c r="F4069" t="s">
        <v>15532</v>
      </c>
    </row>
    <row r="4070" spans="1:6" x14ac:dyDescent="0.25">
      <c r="A4070" t="s">
        <v>881</v>
      </c>
      <c r="B4070" t="s">
        <v>1927</v>
      </c>
      <c r="C4070" t="s">
        <v>5020</v>
      </c>
      <c r="D4070" t="s">
        <v>9604</v>
      </c>
      <c r="E4070" t="s">
        <v>14598</v>
      </c>
      <c r="F4070" t="s">
        <v>15536</v>
      </c>
    </row>
    <row r="4071" spans="1:6" x14ac:dyDescent="0.25">
      <c r="A4071" t="s">
        <v>1400</v>
      </c>
      <c r="B4071" t="s">
        <v>1929</v>
      </c>
      <c r="C4071" t="s">
        <v>5021</v>
      </c>
      <c r="D4071" t="s">
        <v>9605</v>
      </c>
      <c r="E4071" t="s">
        <v>14599</v>
      </c>
      <c r="F4071" t="s">
        <v>15532</v>
      </c>
    </row>
    <row r="4072" spans="1:6" x14ac:dyDescent="0.25">
      <c r="A4072" t="s">
        <v>1212</v>
      </c>
      <c r="B4072" t="s">
        <v>1929</v>
      </c>
      <c r="C4072" t="s">
        <v>5022</v>
      </c>
      <c r="D4072" t="s">
        <v>9606</v>
      </c>
      <c r="E4072" t="s">
        <v>14600</v>
      </c>
      <c r="F4072" t="s">
        <v>15532</v>
      </c>
    </row>
    <row r="4073" spans="1:6" x14ac:dyDescent="0.25">
      <c r="A4073" t="s">
        <v>1823</v>
      </c>
      <c r="B4073" t="s">
        <v>1924</v>
      </c>
      <c r="C4073" t="s">
        <v>3023</v>
      </c>
      <c r="D4073" t="s">
        <v>9607</v>
      </c>
      <c r="E4073" t="s">
        <v>14601</v>
      </c>
      <c r="F4073" t="s">
        <v>15533</v>
      </c>
    </row>
    <row r="4074" spans="1:6" x14ac:dyDescent="0.25">
      <c r="A4074" t="s">
        <v>358</v>
      </c>
      <c r="B4074" t="s">
        <v>1927</v>
      </c>
      <c r="C4074" t="s">
        <v>2700</v>
      </c>
      <c r="D4074" t="s">
        <v>9608</v>
      </c>
      <c r="E4074" t="s">
        <v>14602</v>
      </c>
      <c r="F4074" t="s">
        <v>15536</v>
      </c>
    </row>
    <row r="4075" spans="1:6" x14ac:dyDescent="0.25">
      <c r="A4075" t="s">
        <v>1824</v>
      </c>
      <c r="B4075" t="s">
        <v>1929</v>
      </c>
      <c r="C4075" t="s">
        <v>3777</v>
      </c>
      <c r="D4075" t="s">
        <v>9609</v>
      </c>
      <c r="E4075" t="s">
        <v>14603</v>
      </c>
      <c r="F4075" t="s">
        <v>15532</v>
      </c>
    </row>
    <row r="4076" spans="1:6" x14ac:dyDescent="0.25">
      <c r="A4076" t="s">
        <v>540</v>
      </c>
      <c r="B4076" t="s">
        <v>1928</v>
      </c>
      <c r="C4076" t="s">
        <v>4976</v>
      </c>
      <c r="D4076" t="s">
        <v>9610</v>
      </c>
      <c r="E4076" t="s">
        <v>14604</v>
      </c>
      <c r="F4076" t="s">
        <v>15537</v>
      </c>
    </row>
    <row r="4077" spans="1:6" x14ac:dyDescent="0.25">
      <c r="A4077" t="s">
        <v>549</v>
      </c>
      <c r="B4077" t="s">
        <v>1929</v>
      </c>
      <c r="C4077" t="s">
        <v>3212</v>
      </c>
      <c r="D4077" t="s">
        <v>9611</v>
      </c>
      <c r="E4077" t="s">
        <v>14605</v>
      </c>
      <c r="F4077" t="s">
        <v>15532</v>
      </c>
    </row>
    <row r="4078" spans="1:6" x14ac:dyDescent="0.25">
      <c r="A4078" t="s">
        <v>1825</v>
      </c>
      <c r="B4078" t="s">
        <v>1925</v>
      </c>
      <c r="C4078" t="s">
        <v>3247</v>
      </c>
      <c r="D4078" t="s">
        <v>9612</v>
      </c>
      <c r="E4078" t="s">
        <v>14606</v>
      </c>
      <c r="F4078" t="s">
        <v>15534</v>
      </c>
    </row>
    <row r="4079" spans="1:6" x14ac:dyDescent="0.25">
      <c r="A4079" t="s">
        <v>1636</v>
      </c>
      <c r="B4079" t="s">
        <v>1923</v>
      </c>
      <c r="C4079" t="s">
        <v>3564</v>
      </c>
      <c r="D4079" t="s">
        <v>9613</v>
      </c>
      <c r="E4079" t="s">
        <v>14607</v>
      </c>
      <c r="F4079" t="s">
        <v>15532</v>
      </c>
    </row>
    <row r="4080" spans="1:6" x14ac:dyDescent="0.25">
      <c r="A4080" t="s">
        <v>1418</v>
      </c>
      <c r="B4080" t="s">
        <v>1927</v>
      </c>
      <c r="C4080" t="s">
        <v>4266</v>
      </c>
      <c r="D4080" t="s">
        <v>9614</v>
      </c>
      <c r="E4080" t="s">
        <v>14608</v>
      </c>
      <c r="F4080" t="s">
        <v>15536</v>
      </c>
    </row>
    <row r="4081" spans="1:6" x14ac:dyDescent="0.25">
      <c r="A4081" t="s">
        <v>1158</v>
      </c>
      <c r="B4081" t="s">
        <v>1924</v>
      </c>
      <c r="C4081" t="s">
        <v>4884</v>
      </c>
      <c r="D4081" t="s">
        <v>9615</v>
      </c>
      <c r="E4081" t="s">
        <v>14609</v>
      </c>
      <c r="F4081" t="s">
        <v>15533</v>
      </c>
    </row>
    <row r="4082" spans="1:6" x14ac:dyDescent="0.25">
      <c r="A4082" t="s">
        <v>880</v>
      </c>
      <c r="B4082" t="s">
        <v>1930</v>
      </c>
      <c r="C4082" t="s">
        <v>5023</v>
      </c>
      <c r="D4082" t="s">
        <v>9616</v>
      </c>
      <c r="E4082" t="s">
        <v>14610</v>
      </c>
      <c r="F4082" t="s">
        <v>15538</v>
      </c>
    </row>
    <row r="4083" spans="1:6" x14ac:dyDescent="0.25">
      <c r="A4083" t="s">
        <v>117</v>
      </c>
      <c r="B4083" t="s">
        <v>1926</v>
      </c>
      <c r="C4083" t="s">
        <v>2993</v>
      </c>
      <c r="D4083" t="s">
        <v>9617</v>
      </c>
      <c r="E4083" t="s">
        <v>14611</v>
      </c>
      <c r="F4083" t="s">
        <v>15535</v>
      </c>
    </row>
    <row r="4084" spans="1:6" x14ac:dyDescent="0.25">
      <c r="A4084" t="s">
        <v>834</v>
      </c>
      <c r="B4084" t="s">
        <v>1925</v>
      </c>
      <c r="C4084" t="s">
        <v>5024</v>
      </c>
      <c r="D4084" t="s">
        <v>9618</v>
      </c>
      <c r="E4084" t="s">
        <v>14612</v>
      </c>
      <c r="F4084" t="s">
        <v>15534</v>
      </c>
    </row>
    <row r="4085" spans="1:6" x14ac:dyDescent="0.25">
      <c r="A4085" t="s">
        <v>1370</v>
      </c>
      <c r="B4085" t="s">
        <v>1926</v>
      </c>
      <c r="C4085" t="s">
        <v>4033</v>
      </c>
      <c r="D4085" t="s">
        <v>9619</v>
      </c>
      <c r="E4085" t="s">
        <v>14613</v>
      </c>
      <c r="F4085" t="s">
        <v>15535</v>
      </c>
    </row>
    <row r="4086" spans="1:6" x14ac:dyDescent="0.25">
      <c r="A4086" t="s">
        <v>955</v>
      </c>
      <c r="B4086" t="s">
        <v>1930</v>
      </c>
      <c r="C4086" t="s">
        <v>3402</v>
      </c>
      <c r="D4086" t="s">
        <v>9620</v>
      </c>
      <c r="E4086" t="s">
        <v>14614</v>
      </c>
      <c r="F4086" t="s">
        <v>15538</v>
      </c>
    </row>
    <row r="4087" spans="1:6" x14ac:dyDescent="0.25">
      <c r="A4087" t="s">
        <v>1626</v>
      </c>
      <c r="B4087" t="s">
        <v>1930</v>
      </c>
      <c r="C4087" t="s">
        <v>5025</v>
      </c>
      <c r="D4087" t="s">
        <v>9621</v>
      </c>
      <c r="E4087" t="s">
        <v>14615</v>
      </c>
      <c r="F4087" t="s">
        <v>15538</v>
      </c>
    </row>
    <row r="4088" spans="1:6" x14ac:dyDescent="0.25">
      <c r="A4088" t="s">
        <v>1826</v>
      </c>
      <c r="B4088" t="s">
        <v>1929</v>
      </c>
      <c r="C4088" t="s">
        <v>5026</v>
      </c>
      <c r="D4088" t="s">
        <v>9622</v>
      </c>
      <c r="E4088" t="s">
        <v>14616</v>
      </c>
      <c r="F4088" t="s">
        <v>15532</v>
      </c>
    </row>
    <row r="4089" spans="1:6" x14ac:dyDescent="0.25">
      <c r="A4089" t="s">
        <v>969</v>
      </c>
      <c r="B4089" t="s">
        <v>1929</v>
      </c>
      <c r="C4089" t="s">
        <v>2201</v>
      </c>
      <c r="D4089" t="s">
        <v>9623</v>
      </c>
      <c r="E4089" t="s">
        <v>14617</v>
      </c>
      <c r="F4089" t="s">
        <v>15532</v>
      </c>
    </row>
    <row r="4090" spans="1:6" x14ac:dyDescent="0.25">
      <c r="A4090" t="s">
        <v>1827</v>
      </c>
      <c r="B4090" t="s">
        <v>1923</v>
      </c>
      <c r="C4090" t="s">
        <v>3042</v>
      </c>
      <c r="D4090" t="s">
        <v>9624</v>
      </c>
      <c r="E4090" t="s">
        <v>14618</v>
      </c>
      <c r="F4090" t="s">
        <v>15532</v>
      </c>
    </row>
    <row r="4091" spans="1:6" x14ac:dyDescent="0.25">
      <c r="A4091" t="s">
        <v>653</v>
      </c>
      <c r="B4091" t="s">
        <v>1929</v>
      </c>
      <c r="C4091" t="s">
        <v>3657</v>
      </c>
      <c r="D4091" t="s">
        <v>9625</v>
      </c>
      <c r="E4091" t="s">
        <v>14619</v>
      </c>
      <c r="F4091" t="s">
        <v>15532</v>
      </c>
    </row>
    <row r="4092" spans="1:6" x14ac:dyDescent="0.25">
      <c r="A4092" t="s">
        <v>601</v>
      </c>
      <c r="B4092" t="s">
        <v>1927</v>
      </c>
      <c r="C4092" t="s">
        <v>3826</v>
      </c>
      <c r="D4092" t="s">
        <v>9626</v>
      </c>
      <c r="E4092" t="s">
        <v>14620</v>
      </c>
      <c r="F4092" t="s">
        <v>15536</v>
      </c>
    </row>
    <row r="4093" spans="1:6" x14ac:dyDescent="0.25">
      <c r="A4093" t="s">
        <v>1304</v>
      </c>
      <c r="B4093" t="s">
        <v>1924</v>
      </c>
      <c r="C4093" t="s">
        <v>5027</v>
      </c>
      <c r="D4093" t="s">
        <v>9627</v>
      </c>
      <c r="E4093" t="s">
        <v>14621</v>
      </c>
      <c r="F4093" t="s">
        <v>15533</v>
      </c>
    </row>
    <row r="4094" spans="1:6" x14ac:dyDescent="0.25">
      <c r="A4094" t="s">
        <v>106</v>
      </c>
      <c r="B4094" t="s">
        <v>1926</v>
      </c>
      <c r="C4094" t="s">
        <v>5028</v>
      </c>
      <c r="D4094" t="s">
        <v>9628</v>
      </c>
      <c r="E4094" t="s">
        <v>14622</v>
      </c>
      <c r="F4094" t="s">
        <v>15535</v>
      </c>
    </row>
    <row r="4095" spans="1:6" x14ac:dyDescent="0.25">
      <c r="A4095" t="s">
        <v>240</v>
      </c>
      <c r="B4095" t="s">
        <v>1930</v>
      </c>
      <c r="C4095" t="s">
        <v>4191</v>
      </c>
      <c r="D4095" t="s">
        <v>9629</v>
      </c>
      <c r="E4095" t="s">
        <v>14623</v>
      </c>
      <c r="F4095" t="s">
        <v>15538</v>
      </c>
    </row>
    <row r="4096" spans="1:6" x14ac:dyDescent="0.25">
      <c r="A4096" t="s">
        <v>517</v>
      </c>
      <c r="B4096" t="s">
        <v>1929</v>
      </c>
      <c r="C4096" t="s">
        <v>5029</v>
      </c>
      <c r="D4096" t="s">
        <v>9630</v>
      </c>
      <c r="E4096" t="s">
        <v>14624</v>
      </c>
      <c r="F4096" t="s">
        <v>15532</v>
      </c>
    </row>
    <row r="4097" spans="1:6" x14ac:dyDescent="0.25">
      <c r="A4097" t="s">
        <v>917</v>
      </c>
      <c r="B4097" t="s">
        <v>1923</v>
      </c>
      <c r="C4097" t="s">
        <v>4681</v>
      </c>
      <c r="D4097" t="s">
        <v>9631</v>
      </c>
      <c r="E4097" t="s">
        <v>14625</v>
      </c>
      <c r="F4097" t="s">
        <v>15532</v>
      </c>
    </row>
    <row r="4098" spans="1:6" x14ac:dyDescent="0.25">
      <c r="A4098" t="s">
        <v>1828</v>
      </c>
      <c r="B4098" t="s">
        <v>1925</v>
      </c>
      <c r="C4098" t="s">
        <v>3447</v>
      </c>
      <c r="D4098" t="s">
        <v>9632</v>
      </c>
      <c r="E4098" t="s">
        <v>14626</v>
      </c>
      <c r="F4098" t="s">
        <v>15534</v>
      </c>
    </row>
    <row r="4099" spans="1:6" x14ac:dyDescent="0.25">
      <c r="A4099" t="s">
        <v>1210</v>
      </c>
      <c r="B4099" t="s">
        <v>1925</v>
      </c>
      <c r="C4099" t="s">
        <v>3601</v>
      </c>
      <c r="D4099" t="s">
        <v>9633</v>
      </c>
      <c r="E4099" t="s">
        <v>14627</v>
      </c>
      <c r="F4099" t="s">
        <v>15534</v>
      </c>
    </row>
    <row r="4100" spans="1:6" x14ac:dyDescent="0.25">
      <c r="A4100" t="s">
        <v>488</v>
      </c>
      <c r="B4100" t="s">
        <v>1925</v>
      </c>
      <c r="C4100" t="s">
        <v>4146</v>
      </c>
      <c r="D4100" t="s">
        <v>9634</v>
      </c>
      <c r="E4100" t="s">
        <v>14628</v>
      </c>
      <c r="F4100" t="s">
        <v>15534</v>
      </c>
    </row>
    <row r="4101" spans="1:6" x14ac:dyDescent="0.25">
      <c r="A4101" t="s">
        <v>1829</v>
      </c>
      <c r="B4101" t="s">
        <v>1924</v>
      </c>
      <c r="C4101" t="s">
        <v>3740</v>
      </c>
      <c r="D4101" t="s">
        <v>9635</v>
      </c>
      <c r="E4101" t="s">
        <v>14629</v>
      </c>
      <c r="F4101" t="s">
        <v>15533</v>
      </c>
    </row>
    <row r="4102" spans="1:6" x14ac:dyDescent="0.25">
      <c r="A4102" t="s">
        <v>1830</v>
      </c>
      <c r="B4102" t="s">
        <v>1928</v>
      </c>
      <c r="C4102" t="s">
        <v>5030</v>
      </c>
      <c r="D4102" t="s">
        <v>9636</v>
      </c>
      <c r="E4102" t="s">
        <v>14630</v>
      </c>
      <c r="F4102" t="s">
        <v>15537</v>
      </c>
    </row>
    <row r="4103" spans="1:6" x14ac:dyDescent="0.25">
      <c r="A4103" t="s">
        <v>1831</v>
      </c>
      <c r="B4103" t="s">
        <v>1926</v>
      </c>
      <c r="C4103" t="s">
        <v>2772</v>
      </c>
      <c r="D4103" t="s">
        <v>9637</v>
      </c>
      <c r="E4103" t="s">
        <v>14631</v>
      </c>
      <c r="F4103" t="s">
        <v>15535</v>
      </c>
    </row>
    <row r="4104" spans="1:6" x14ac:dyDescent="0.25">
      <c r="A4104" t="s">
        <v>1393</v>
      </c>
      <c r="B4104" t="s">
        <v>1923</v>
      </c>
      <c r="C4104" t="s">
        <v>5031</v>
      </c>
      <c r="D4104" t="s">
        <v>9638</v>
      </c>
      <c r="E4104" t="s">
        <v>14632</v>
      </c>
      <c r="F4104" t="s">
        <v>15532</v>
      </c>
    </row>
    <row r="4105" spans="1:6" x14ac:dyDescent="0.25">
      <c r="A4105" t="s">
        <v>1055</v>
      </c>
      <c r="B4105" t="s">
        <v>1924</v>
      </c>
      <c r="C4105" t="s">
        <v>5032</v>
      </c>
      <c r="D4105" t="s">
        <v>9639</v>
      </c>
      <c r="E4105" t="s">
        <v>14633</v>
      </c>
      <c r="F4105" t="s">
        <v>15533</v>
      </c>
    </row>
    <row r="4106" spans="1:6" x14ac:dyDescent="0.25">
      <c r="A4106" t="s">
        <v>865</v>
      </c>
      <c r="B4106" t="s">
        <v>1924</v>
      </c>
      <c r="C4106" t="s">
        <v>5033</v>
      </c>
      <c r="D4106" t="s">
        <v>9640</v>
      </c>
      <c r="E4106" t="s">
        <v>14634</v>
      </c>
      <c r="F4106" t="s">
        <v>15533</v>
      </c>
    </row>
    <row r="4107" spans="1:6" x14ac:dyDescent="0.25">
      <c r="A4107" t="s">
        <v>742</v>
      </c>
      <c r="B4107" t="s">
        <v>1929</v>
      </c>
      <c r="C4107" t="s">
        <v>5034</v>
      </c>
      <c r="D4107" t="s">
        <v>9641</v>
      </c>
      <c r="E4107" t="s">
        <v>14635</v>
      </c>
      <c r="F4107" t="s">
        <v>15532</v>
      </c>
    </row>
    <row r="4108" spans="1:6" x14ac:dyDescent="0.25">
      <c r="A4108" t="s">
        <v>816</v>
      </c>
      <c r="B4108" t="s">
        <v>1930</v>
      </c>
      <c r="C4108" t="s">
        <v>5035</v>
      </c>
      <c r="D4108" t="s">
        <v>9642</v>
      </c>
      <c r="E4108" t="s">
        <v>14636</v>
      </c>
      <c r="F4108" t="s">
        <v>15538</v>
      </c>
    </row>
    <row r="4109" spans="1:6" x14ac:dyDescent="0.25">
      <c r="A4109" t="s">
        <v>141</v>
      </c>
      <c r="B4109" t="s">
        <v>1929</v>
      </c>
      <c r="C4109" t="s">
        <v>5036</v>
      </c>
      <c r="D4109" t="s">
        <v>9643</v>
      </c>
      <c r="E4109" t="s">
        <v>14637</v>
      </c>
      <c r="F4109" t="s">
        <v>15532</v>
      </c>
    </row>
    <row r="4110" spans="1:6" x14ac:dyDescent="0.25">
      <c r="A4110" t="s">
        <v>1113</v>
      </c>
      <c r="B4110" t="s">
        <v>1927</v>
      </c>
      <c r="C4110" t="s">
        <v>5037</v>
      </c>
      <c r="D4110" t="s">
        <v>9644</v>
      </c>
      <c r="E4110" t="s">
        <v>14638</v>
      </c>
      <c r="F4110" t="s">
        <v>15536</v>
      </c>
    </row>
    <row r="4111" spans="1:6" x14ac:dyDescent="0.25">
      <c r="A4111" t="s">
        <v>626</v>
      </c>
      <c r="B4111" t="s">
        <v>1926</v>
      </c>
      <c r="C4111" t="s">
        <v>5038</v>
      </c>
      <c r="D4111" t="s">
        <v>9645</v>
      </c>
      <c r="E4111" t="s">
        <v>14639</v>
      </c>
      <c r="F4111" t="s">
        <v>15535</v>
      </c>
    </row>
    <row r="4112" spans="1:6" x14ac:dyDescent="0.25">
      <c r="A4112" t="s">
        <v>1768</v>
      </c>
      <c r="B4112" t="s">
        <v>1926</v>
      </c>
      <c r="C4112" t="s">
        <v>3520</v>
      </c>
      <c r="D4112" t="s">
        <v>9646</v>
      </c>
      <c r="E4112" t="s">
        <v>14640</v>
      </c>
      <c r="F4112" t="s">
        <v>15535</v>
      </c>
    </row>
    <row r="4113" spans="1:6" x14ac:dyDescent="0.25">
      <c r="A4113" t="s">
        <v>1394</v>
      </c>
      <c r="B4113" t="s">
        <v>1930</v>
      </c>
      <c r="C4113" t="s">
        <v>2797</v>
      </c>
      <c r="D4113" t="s">
        <v>9647</v>
      </c>
      <c r="E4113" t="s">
        <v>14641</v>
      </c>
      <c r="F4113" t="s">
        <v>15538</v>
      </c>
    </row>
    <row r="4114" spans="1:6" x14ac:dyDescent="0.25">
      <c r="A4114" t="s">
        <v>1275</v>
      </c>
      <c r="B4114" t="s">
        <v>1929</v>
      </c>
      <c r="C4114" t="s">
        <v>5039</v>
      </c>
      <c r="D4114" t="s">
        <v>9648</v>
      </c>
      <c r="E4114" t="s">
        <v>14642</v>
      </c>
      <c r="F4114" t="s">
        <v>15532</v>
      </c>
    </row>
    <row r="4115" spans="1:6" x14ac:dyDescent="0.25">
      <c r="A4115" t="s">
        <v>1162</v>
      </c>
      <c r="B4115" t="s">
        <v>1929</v>
      </c>
      <c r="C4115" t="s">
        <v>5040</v>
      </c>
      <c r="D4115" t="s">
        <v>9649</v>
      </c>
      <c r="E4115" t="s">
        <v>14643</v>
      </c>
      <c r="F4115" t="s">
        <v>15532</v>
      </c>
    </row>
    <row r="4116" spans="1:6" x14ac:dyDescent="0.25">
      <c r="A4116" t="s">
        <v>1832</v>
      </c>
      <c r="B4116" t="s">
        <v>1927</v>
      </c>
      <c r="C4116" t="s">
        <v>5041</v>
      </c>
      <c r="D4116" t="s">
        <v>9650</v>
      </c>
      <c r="E4116" t="s">
        <v>14644</v>
      </c>
      <c r="F4116" t="s">
        <v>15536</v>
      </c>
    </row>
    <row r="4117" spans="1:6" x14ac:dyDescent="0.25">
      <c r="A4117" t="s">
        <v>1606</v>
      </c>
      <c r="B4117" t="s">
        <v>1925</v>
      </c>
      <c r="C4117" t="s">
        <v>2473</v>
      </c>
      <c r="D4117" t="s">
        <v>9651</v>
      </c>
      <c r="E4117" t="s">
        <v>14645</v>
      </c>
      <c r="F4117" t="s">
        <v>15534</v>
      </c>
    </row>
    <row r="4118" spans="1:6" x14ac:dyDescent="0.25">
      <c r="A4118" t="s">
        <v>1706</v>
      </c>
      <c r="B4118" t="s">
        <v>1924</v>
      </c>
      <c r="C4118" t="s">
        <v>4549</v>
      </c>
      <c r="D4118" t="s">
        <v>9652</v>
      </c>
      <c r="E4118" t="s">
        <v>14646</v>
      </c>
      <c r="F4118" t="s">
        <v>15533</v>
      </c>
    </row>
    <row r="4119" spans="1:6" x14ac:dyDescent="0.25">
      <c r="A4119" t="s">
        <v>1833</v>
      </c>
      <c r="B4119" t="s">
        <v>1930</v>
      </c>
      <c r="C4119" t="s">
        <v>2652</v>
      </c>
      <c r="D4119" t="s">
        <v>9653</v>
      </c>
      <c r="E4119" t="s">
        <v>14647</v>
      </c>
      <c r="F4119" t="s">
        <v>15538</v>
      </c>
    </row>
    <row r="4120" spans="1:6" x14ac:dyDescent="0.25">
      <c r="A4120" t="s">
        <v>1136</v>
      </c>
      <c r="B4120" t="s">
        <v>1925</v>
      </c>
      <c r="C4120" t="s">
        <v>4841</v>
      </c>
      <c r="D4120" t="s">
        <v>9654</v>
      </c>
      <c r="E4120" t="s">
        <v>14648</v>
      </c>
      <c r="F4120" t="s">
        <v>15534</v>
      </c>
    </row>
    <row r="4121" spans="1:6" x14ac:dyDescent="0.25">
      <c r="A4121" t="s">
        <v>1067</v>
      </c>
      <c r="B4121" t="s">
        <v>1926</v>
      </c>
      <c r="C4121" t="s">
        <v>5042</v>
      </c>
      <c r="D4121" t="s">
        <v>9655</v>
      </c>
      <c r="E4121" t="s">
        <v>14649</v>
      </c>
      <c r="F4121" t="s">
        <v>15535</v>
      </c>
    </row>
    <row r="4122" spans="1:6" x14ac:dyDescent="0.25">
      <c r="A4122" t="s">
        <v>384</v>
      </c>
      <c r="B4122" t="s">
        <v>1929</v>
      </c>
      <c r="C4122" t="s">
        <v>5043</v>
      </c>
      <c r="D4122" t="s">
        <v>9656</v>
      </c>
      <c r="E4122" t="s">
        <v>14650</v>
      </c>
      <c r="F4122" t="s">
        <v>15532</v>
      </c>
    </row>
    <row r="4123" spans="1:6" x14ac:dyDescent="0.25">
      <c r="A4123" t="s">
        <v>1229</v>
      </c>
      <c r="B4123" t="s">
        <v>1925</v>
      </c>
      <c r="C4123" t="s">
        <v>5044</v>
      </c>
      <c r="D4123" t="s">
        <v>9657</v>
      </c>
      <c r="E4123" t="s">
        <v>14651</v>
      </c>
      <c r="F4123" t="s">
        <v>15534</v>
      </c>
    </row>
    <row r="4124" spans="1:6" x14ac:dyDescent="0.25">
      <c r="A4124" t="s">
        <v>1070</v>
      </c>
      <c r="B4124" t="s">
        <v>1927</v>
      </c>
      <c r="C4124" t="s">
        <v>2500</v>
      </c>
      <c r="D4124" t="s">
        <v>9658</v>
      </c>
      <c r="E4124" t="s">
        <v>14652</v>
      </c>
      <c r="F4124" t="s">
        <v>15536</v>
      </c>
    </row>
    <row r="4125" spans="1:6" x14ac:dyDescent="0.25">
      <c r="A4125" t="s">
        <v>1834</v>
      </c>
      <c r="B4125" t="s">
        <v>1929</v>
      </c>
      <c r="C4125" t="s">
        <v>5045</v>
      </c>
      <c r="D4125" t="s">
        <v>9659</v>
      </c>
      <c r="E4125" t="s">
        <v>14653</v>
      </c>
      <c r="F4125" t="s">
        <v>15532</v>
      </c>
    </row>
    <row r="4126" spans="1:6" x14ac:dyDescent="0.25">
      <c r="A4126" t="s">
        <v>1288</v>
      </c>
      <c r="B4126" t="s">
        <v>1930</v>
      </c>
      <c r="C4126" t="s">
        <v>4975</v>
      </c>
      <c r="D4126" t="s">
        <v>9660</v>
      </c>
      <c r="E4126" t="s">
        <v>14654</v>
      </c>
      <c r="F4126" t="s">
        <v>15538</v>
      </c>
    </row>
    <row r="4127" spans="1:6" x14ac:dyDescent="0.25">
      <c r="A4127" t="s">
        <v>1580</v>
      </c>
      <c r="B4127" t="s">
        <v>1926</v>
      </c>
      <c r="C4127" t="s">
        <v>4061</v>
      </c>
      <c r="D4127" t="s">
        <v>9661</v>
      </c>
      <c r="E4127" t="s">
        <v>14655</v>
      </c>
      <c r="F4127" t="s">
        <v>15535</v>
      </c>
    </row>
    <row r="4128" spans="1:6" x14ac:dyDescent="0.25">
      <c r="A4128" t="s">
        <v>1637</v>
      </c>
      <c r="B4128" t="s">
        <v>1930</v>
      </c>
      <c r="C4128" t="s">
        <v>4123</v>
      </c>
      <c r="D4128" t="s">
        <v>9662</v>
      </c>
      <c r="E4128" t="s">
        <v>14656</v>
      </c>
      <c r="F4128" t="s">
        <v>15538</v>
      </c>
    </row>
    <row r="4129" spans="1:6" x14ac:dyDescent="0.25">
      <c r="A4129" t="s">
        <v>85</v>
      </c>
      <c r="B4129" t="s">
        <v>1926</v>
      </c>
      <c r="C4129" t="s">
        <v>4443</v>
      </c>
      <c r="D4129" t="s">
        <v>9663</v>
      </c>
      <c r="E4129" t="s">
        <v>14657</v>
      </c>
      <c r="F4129" t="s">
        <v>15535</v>
      </c>
    </row>
    <row r="4130" spans="1:6" x14ac:dyDescent="0.25">
      <c r="A4130" t="s">
        <v>1823</v>
      </c>
      <c r="B4130" t="s">
        <v>1929</v>
      </c>
      <c r="C4130" t="s">
        <v>4150</v>
      </c>
      <c r="D4130" t="s">
        <v>9664</v>
      </c>
      <c r="E4130" t="s">
        <v>14658</v>
      </c>
      <c r="F4130" t="s">
        <v>15532</v>
      </c>
    </row>
    <row r="4131" spans="1:6" x14ac:dyDescent="0.25">
      <c r="A4131" t="s">
        <v>461</v>
      </c>
      <c r="B4131" t="s">
        <v>1923</v>
      </c>
      <c r="C4131" t="s">
        <v>5046</v>
      </c>
      <c r="D4131" t="s">
        <v>9665</v>
      </c>
      <c r="E4131" t="s">
        <v>14659</v>
      </c>
      <c r="F4131" t="s">
        <v>15532</v>
      </c>
    </row>
    <row r="4132" spans="1:6" x14ac:dyDescent="0.25">
      <c r="A4132" t="s">
        <v>1835</v>
      </c>
      <c r="B4132" t="s">
        <v>1929</v>
      </c>
      <c r="C4132" t="s">
        <v>5047</v>
      </c>
      <c r="D4132" t="s">
        <v>9666</v>
      </c>
      <c r="E4132" t="s">
        <v>14660</v>
      </c>
      <c r="F4132" t="s">
        <v>15532</v>
      </c>
    </row>
    <row r="4133" spans="1:6" x14ac:dyDescent="0.25">
      <c r="A4133" t="s">
        <v>301</v>
      </c>
      <c r="B4133" t="s">
        <v>1925</v>
      </c>
      <c r="C4133" t="s">
        <v>2782</v>
      </c>
      <c r="D4133" t="s">
        <v>9667</v>
      </c>
      <c r="E4133" t="s">
        <v>14661</v>
      </c>
      <c r="F4133" t="s">
        <v>15534</v>
      </c>
    </row>
    <row r="4134" spans="1:6" x14ac:dyDescent="0.25">
      <c r="A4134" t="s">
        <v>170</v>
      </c>
      <c r="B4134" t="s">
        <v>1923</v>
      </c>
      <c r="C4134" t="s">
        <v>5048</v>
      </c>
      <c r="D4134" t="s">
        <v>9668</v>
      </c>
      <c r="E4134" t="s">
        <v>14662</v>
      </c>
      <c r="F4134" t="s">
        <v>15532</v>
      </c>
    </row>
    <row r="4135" spans="1:6" x14ac:dyDescent="0.25">
      <c r="A4135" t="s">
        <v>1064</v>
      </c>
      <c r="B4135" t="s">
        <v>1925</v>
      </c>
      <c r="C4135" t="s">
        <v>2127</v>
      </c>
      <c r="D4135" t="s">
        <v>9669</v>
      </c>
      <c r="E4135" t="s">
        <v>14663</v>
      </c>
      <c r="F4135" t="s">
        <v>15534</v>
      </c>
    </row>
    <row r="4136" spans="1:6" x14ac:dyDescent="0.25">
      <c r="A4136" t="s">
        <v>1694</v>
      </c>
      <c r="B4136" t="s">
        <v>1927</v>
      </c>
      <c r="C4136" t="s">
        <v>3711</v>
      </c>
      <c r="D4136" t="s">
        <v>9670</v>
      </c>
      <c r="E4136" t="s">
        <v>14664</v>
      </c>
      <c r="F4136" t="s">
        <v>15536</v>
      </c>
    </row>
    <row r="4137" spans="1:6" x14ac:dyDescent="0.25">
      <c r="A4137" t="s">
        <v>1836</v>
      </c>
      <c r="B4137" t="s">
        <v>1929</v>
      </c>
      <c r="C4137" t="s">
        <v>5049</v>
      </c>
      <c r="D4137" t="s">
        <v>9671</v>
      </c>
      <c r="E4137" t="s">
        <v>14665</v>
      </c>
      <c r="F4137" t="s">
        <v>15532</v>
      </c>
    </row>
    <row r="4138" spans="1:6" x14ac:dyDescent="0.25">
      <c r="A4138" t="s">
        <v>600</v>
      </c>
      <c r="B4138" t="s">
        <v>1929</v>
      </c>
      <c r="C4138" t="s">
        <v>5050</v>
      </c>
      <c r="D4138" t="s">
        <v>9672</v>
      </c>
      <c r="E4138" t="s">
        <v>14666</v>
      </c>
      <c r="F4138" t="s">
        <v>15532</v>
      </c>
    </row>
    <row r="4139" spans="1:6" x14ac:dyDescent="0.25">
      <c r="A4139" t="s">
        <v>963</v>
      </c>
      <c r="B4139" t="s">
        <v>1925</v>
      </c>
      <c r="C4139" t="s">
        <v>2753</v>
      </c>
      <c r="D4139" t="s">
        <v>9673</v>
      </c>
      <c r="E4139" t="s">
        <v>14667</v>
      </c>
      <c r="F4139" t="s">
        <v>15534</v>
      </c>
    </row>
    <row r="4140" spans="1:6" x14ac:dyDescent="0.25">
      <c r="A4140" t="s">
        <v>182</v>
      </c>
      <c r="B4140" t="s">
        <v>1923</v>
      </c>
      <c r="C4140" t="s">
        <v>5051</v>
      </c>
      <c r="D4140" t="s">
        <v>9674</v>
      </c>
      <c r="E4140" t="s">
        <v>14668</v>
      </c>
      <c r="F4140" t="s">
        <v>15532</v>
      </c>
    </row>
    <row r="4141" spans="1:6" x14ac:dyDescent="0.25">
      <c r="A4141" t="s">
        <v>364</v>
      </c>
      <c r="B4141" t="s">
        <v>1930</v>
      </c>
      <c r="C4141" t="s">
        <v>2046</v>
      </c>
      <c r="D4141" t="s">
        <v>9675</v>
      </c>
      <c r="E4141" t="s">
        <v>14669</v>
      </c>
      <c r="F4141" t="s">
        <v>15538</v>
      </c>
    </row>
    <row r="4142" spans="1:6" x14ac:dyDescent="0.25">
      <c r="A4142" t="s">
        <v>1227</v>
      </c>
      <c r="B4142" t="s">
        <v>1925</v>
      </c>
      <c r="C4142" t="s">
        <v>1933</v>
      </c>
      <c r="D4142" t="s">
        <v>9676</v>
      </c>
      <c r="E4142" t="s">
        <v>14670</v>
      </c>
      <c r="F4142" t="s">
        <v>15534</v>
      </c>
    </row>
    <row r="4143" spans="1:6" x14ac:dyDescent="0.25">
      <c r="A4143" t="s">
        <v>330</v>
      </c>
      <c r="B4143" t="s">
        <v>1928</v>
      </c>
      <c r="C4143" t="s">
        <v>5052</v>
      </c>
      <c r="D4143" t="s">
        <v>9677</v>
      </c>
      <c r="E4143" t="s">
        <v>14671</v>
      </c>
      <c r="F4143" t="s">
        <v>15537</v>
      </c>
    </row>
    <row r="4144" spans="1:6" x14ac:dyDescent="0.25">
      <c r="A4144" t="s">
        <v>1685</v>
      </c>
      <c r="B4144" t="s">
        <v>1924</v>
      </c>
      <c r="C4144" t="s">
        <v>3417</v>
      </c>
      <c r="D4144" t="s">
        <v>9678</v>
      </c>
      <c r="E4144" t="s">
        <v>14672</v>
      </c>
      <c r="F4144" t="s">
        <v>15533</v>
      </c>
    </row>
    <row r="4145" spans="1:6" x14ac:dyDescent="0.25">
      <c r="A4145" t="s">
        <v>87</v>
      </c>
      <c r="B4145" t="s">
        <v>1923</v>
      </c>
      <c r="C4145" t="s">
        <v>5053</v>
      </c>
      <c r="D4145" t="s">
        <v>9679</v>
      </c>
      <c r="E4145" t="s">
        <v>14673</v>
      </c>
      <c r="F4145" t="s">
        <v>15532</v>
      </c>
    </row>
    <row r="4146" spans="1:6" x14ac:dyDescent="0.25">
      <c r="A4146" t="s">
        <v>1837</v>
      </c>
      <c r="B4146" t="s">
        <v>1926</v>
      </c>
      <c r="C4146" t="s">
        <v>5054</v>
      </c>
      <c r="D4146" t="s">
        <v>9680</v>
      </c>
      <c r="E4146" t="s">
        <v>14674</v>
      </c>
      <c r="F4146" t="s">
        <v>15535</v>
      </c>
    </row>
    <row r="4147" spans="1:6" x14ac:dyDescent="0.25">
      <c r="A4147" t="s">
        <v>330</v>
      </c>
      <c r="B4147" t="s">
        <v>1923</v>
      </c>
      <c r="C4147" t="s">
        <v>5055</v>
      </c>
      <c r="D4147" t="s">
        <v>9681</v>
      </c>
      <c r="E4147" t="s">
        <v>14675</v>
      </c>
      <c r="F4147" t="s">
        <v>15532</v>
      </c>
    </row>
    <row r="4148" spans="1:6" x14ac:dyDescent="0.25">
      <c r="A4148" t="s">
        <v>75</v>
      </c>
      <c r="B4148" t="s">
        <v>1929</v>
      </c>
      <c r="C4148" t="s">
        <v>5056</v>
      </c>
      <c r="D4148" t="s">
        <v>9682</v>
      </c>
      <c r="E4148" t="s">
        <v>14676</v>
      </c>
      <c r="F4148" t="s">
        <v>15532</v>
      </c>
    </row>
    <row r="4149" spans="1:6" x14ac:dyDescent="0.25">
      <c r="A4149" t="s">
        <v>1838</v>
      </c>
      <c r="B4149" t="s">
        <v>1928</v>
      </c>
      <c r="C4149" t="s">
        <v>5057</v>
      </c>
      <c r="D4149" t="s">
        <v>9683</v>
      </c>
      <c r="E4149" t="s">
        <v>14677</v>
      </c>
      <c r="F4149" t="s">
        <v>15537</v>
      </c>
    </row>
    <row r="4150" spans="1:6" x14ac:dyDescent="0.25">
      <c r="A4150" t="s">
        <v>1824</v>
      </c>
      <c r="B4150" t="s">
        <v>1923</v>
      </c>
      <c r="C4150" t="s">
        <v>2415</v>
      </c>
      <c r="D4150" t="s">
        <v>9684</v>
      </c>
      <c r="E4150" t="s">
        <v>14678</v>
      </c>
      <c r="F4150" t="s">
        <v>15532</v>
      </c>
    </row>
    <row r="4151" spans="1:6" x14ac:dyDescent="0.25">
      <c r="A4151" t="s">
        <v>1340</v>
      </c>
      <c r="B4151" t="s">
        <v>1926</v>
      </c>
      <c r="C4151" t="s">
        <v>5058</v>
      </c>
      <c r="D4151" t="s">
        <v>9685</v>
      </c>
      <c r="E4151" t="s">
        <v>14679</v>
      </c>
      <c r="F4151" t="s">
        <v>15535</v>
      </c>
    </row>
    <row r="4152" spans="1:6" x14ac:dyDescent="0.25">
      <c r="A4152" t="s">
        <v>438</v>
      </c>
      <c r="B4152" t="s">
        <v>1923</v>
      </c>
      <c r="C4152" t="s">
        <v>5059</v>
      </c>
      <c r="D4152" t="s">
        <v>9686</v>
      </c>
      <c r="E4152" t="s">
        <v>14680</v>
      </c>
      <c r="F4152" t="s">
        <v>15532</v>
      </c>
    </row>
    <row r="4153" spans="1:6" x14ac:dyDescent="0.25">
      <c r="A4153" t="s">
        <v>370</v>
      </c>
      <c r="B4153" t="s">
        <v>1923</v>
      </c>
      <c r="C4153" t="s">
        <v>2495</v>
      </c>
      <c r="D4153" t="s">
        <v>9687</v>
      </c>
      <c r="E4153" t="s">
        <v>14681</v>
      </c>
      <c r="F4153" t="s">
        <v>15532</v>
      </c>
    </row>
    <row r="4154" spans="1:6" x14ac:dyDescent="0.25">
      <c r="A4154" t="s">
        <v>1632</v>
      </c>
      <c r="B4154" t="s">
        <v>1927</v>
      </c>
      <c r="C4154" t="s">
        <v>4314</v>
      </c>
      <c r="D4154" t="s">
        <v>9688</v>
      </c>
      <c r="E4154" t="s">
        <v>14682</v>
      </c>
      <c r="F4154" t="s">
        <v>15536</v>
      </c>
    </row>
    <row r="4155" spans="1:6" x14ac:dyDescent="0.25">
      <c r="A4155" t="s">
        <v>1396</v>
      </c>
      <c r="B4155" t="s">
        <v>1926</v>
      </c>
      <c r="C4155" t="s">
        <v>4770</v>
      </c>
      <c r="D4155" t="s">
        <v>9689</v>
      </c>
      <c r="E4155" t="s">
        <v>14683</v>
      </c>
      <c r="F4155" t="s">
        <v>15535</v>
      </c>
    </row>
    <row r="4156" spans="1:6" x14ac:dyDescent="0.25">
      <c r="A4156" t="s">
        <v>1839</v>
      </c>
      <c r="B4156" t="s">
        <v>1929</v>
      </c>
      <c r="C4156" t="s">
        <v>3416</v>
      </c>
      <c r="D4156" t="s">
        <v>9690</v>
      </c>
      <c r="E4156" t="s">
        <v>14684</v>
      </c>
      <c r="F4156" t="s">
        <v>15532</v>
      </c>
    </row>
    <row r="4157" spans="1:6" x14ac:dyDescent="0.25">
      <c r="A4157" t="s">
        <v>851</v>
      </c>
      <c r="B4157" t="s">
        <v>1930</v>
      </c>
      <c r="C4157" t="s">
        <v>5060</v>
      </c>
      <c r="D4157" t="s">
        <v>9691</v>
      </c>
      <c r="E4157" t="s">
        <v>14685</v>
      </c>
      <c r="F4157" t="s">
        <v>15538</v>
      </c>
    </row>
    <row r="4158" spans="1:6" x14ac:dyDescent="0.25">
      <c r="A4158" t="s">
        <v>632</v>
      </c>
      <c r="B4158" t="s">
        <v>1927</v>
      </c>
      <c r="C4158" t="s">
        <v>5061</v>
      </c>
      <c r="D4158" t="s">
        <v>9692</v>
      </c>
      <c r="E4158" t="s">
        <v>14686</v>
      </c>
      <c r="F4158" t="s">
        <v>15536</v>
      </c>
    </row>
    <row r="4159" spans="1:6" x14ac:dyDescent="0.25">
      <c r="A4159" t="s">
        <v>503</v>
      </c>
      <c r="B4159" t="s">
        <v>1929</v>
      </c>
      <c r="C4159" t="s">
        <v>2350</v>
      </c>
      <c r="D4159" t="s">
        <v>9693</v>
      </c>
      <c r="E4159" t="s">
        <v>14687</v>
      </c>
      <c r="F4159" t="s">
        <v>15532</v>
      </c>
    </row>
    <row r="4160" spans="1:6" x14ac:dyDescent="0.25">
      <c r="A4160" t="s">
        <v>985</v>
      </c>
      <c r="B4160" t="s">
        <v>1928</v>
      </c>
      <c r="C4160" t="s">
        <v>5062</v>
      </c>
      <c r="D4160" t="s">
        <v>9694</v>
      </c>
      <c r="E4160" t="s">
        <v>14688</v>
      </c>
      <c r="F4160" t="s">
        <v>15537</v>
      </c>
    </row>
    <row r="4161" spans="1:6" x14ac:dyDescent="0.25">
      <c r="A4161" t="s">
        <v>723</v>
      </c>
      <c r="B4161" t="s">
        <v>1926</v>
      </c>
      <c r="C4161" t="s">
        <v>3723</v>
      </c>
      <c r="D4161" t="s">
        <v>9695</v>
      </c>
      <c r="E4161" t="s">
        <v>14689</v>
      </c>
      <c r="F4161" t="s">
        <v>15535</v>
      </c>
    </row>
    <row r="4162" spans="1:6" x14ac:dyDescent="0.25">
      <c r="A4162" t="s">
        <v>105</v>
      </c>
      <c r="B4162" t="s">
        <v>1929</v>
      </c>
      <c r="C4162" t="s">
        <v>2820</v>
      </c>
      <c r="D4162" t="s">
        <v>9696</v>
      </c>
      <c r="E4162" t="s">
        <v>14690</v>
      </c>
      <c r="F4162" t="s">
        <v>15532</v>
      </c>
    </row>
    <row r="4163" spans="1:6" x14ac:dyDescent="0.25">
      <c r="A4163" t="s">
        <v>364</v>
      </c>
      <c r="B4163" t="s">
        <v>1928</v>
      </c>
      <c r="C4163" t="s">
        <v>5063</v>
      </c>
      <c r="D4163" t="s">
        <v>9697</v>
      </c>
      <c r="E4163" t="s">
        <v>14691</v>
      </c>
      <c r="F4163" t="s">
        <v>15537</v>
      </c>
    </row>
    <row r="4164" spans="1:6" x14ac:dyDescent="0.25">
      <c r="A4164" t="s">
        <v>1588</v>
      </c>
      <c r="B4164" t="s">
        <v>1928</v>
      </c>
      <c r="C4164" t="s">
        <v>5064</v>
      </c>
      <c r="D4164" t="s">
        <v>9698</v>
      </c>
      <c r="E4164" t="s">
        <v>14692</v>
      </c>
      <c r="F4164" t="s">
        <v>15537</v>
      </c>
    </row>
    <row r="4165" spans="1:6" x14ac:dyDescent="0.25">
      <c r="A4165" t="s">
        <v>1793</v>
      </c>
      <c r="B4165" t="s">
        <v>1927</v>
      </c>
      <c r="C4165" t="s">
        <v>5065</v>
      </c>
      <c r="D4165" t="s">
        <v>9699</v>
      </c>
      <c r="E4165" t="s">
        <v>14693</v>
      </c>
      <c r="F4165" t="s">
        <v>15536</v>
      </c>
    </row>
    <row r="4166" spans="1:6" x14ac:dyDescent="0.25">
      <c r="A4166" t="s">
        <v>1229</v>
      </c>
      <c r="B4166" t="s">
        <v>1927</v>
      </c>
      <c r="C4166" t="s">
        <v>2926</v>
      </c>
      <c r="D4166" t="s">
        <v>9700</v>
      </c>
      <c r="E4166" t="s">
        <v>14694</v>
      </c>
      <c r="F4166" t="s">
        <v>15536</v>
      </c>
    </row>
    <row r="4167" spans="1:6" x14ac:dyDescent="0.25">
      <c r="A4167" t="s">
        <v>1840</v>
      </c>
      <c r="B4167" t="s">
        <v>1930</v>
      </c>
      <c r="C4167" t="s">
        <v>5066</v>
      </c>
      <c r="D4167" t="s">
        <v>9701</v>
      </c>
      <c r="E4167" t="s">
        <v>14695</v>
      </c>
      <c r="F4167" t="s">
        <v>15538</v>
      </c>
    </row>
    <row r="4168" spans="1:6" x14ac:dyDescent="0.25">
      <c r="A4168" t="s">
        <v>1177</v>
      </c>
      <c r="B4168" t="s">
        <v>1927</v>
      </c>
      <c r="C4168" t="s">
        <v>5067</v>
      </c>
      <c r="D4168" t="s">
        <v>9702</v>
      </c>
      <c r="E4168" t="s">
        <v>14696</v>
      </c>
      <c r="F4168" t="s">
        <v>15536</v>
      </c>
    </row>
    <row r="4169" spans="1:6" x14ac:dyDescent="0.25">
      <c r="A4169" t="s">
        <v>332</v>
      </c>
      <c r="B4169" t="s">
        <v>1929</v>
      </c>
      <c r="C4169" t="s">
        <v>5068</v>
      </c>
      <c r="D4169" t="s">
        <v>9703</v>
      </c>
      <c r="E4169" t="s">
        <v>14697</v>
      </c>
      <c r="F4169" t="s">
        <v>15532</v>
      </c>
    </row>
    <row r="4170" spans="1:6" x14ac:dyDescent="0.25">
      <c r="A4170" t="s">
        <v>1644</v>
      </c>
      <c r="B4170" t="s">
        <v>1926</v>
      </c>
      <c r="C4170" t="s">
        <v>5069</v>
      </c>
      <c r="D4170" t="s">
        <v>9704</v>
      </c>
      <c r="E4170" t="s">
        <v>14698</v>
      </c>
      <c r="F4170" t="s">
        <v>15535</v>
      </c>
    </row>
    <row r="4171" spans="1:6" x14ac:dyDescent="0.25">
      <c r="A4171" t="s">
        <v>1841</v>
      </c>
      <c r="B4171" t="s">
        <v>1925</v>
      </c>
      <c r="C4171" t="s">
        <v>5070</v>
      </c>
      <c r="D4171" t="s">
        <v>9705</v>
      </c>
      <c r="E4171" t="s">
        <v>14699</v>
      </c>
      <c r="F4171" t="s">
        <v>15534</v>
      </c>
    </row>
    <row r="4172" spans="1:6" x14ac:dyDescent="0.25">
      <c r="A4172" t="s">
        <v>158</v>
      </c>
      <c r="B4172" t="s">
        <v>1929</v>
      </c>
      <c r="C4172" t="s">
        <v>5071</v>
      </c>
      <c r="D4172" t="s">
        <v>9706</v>
      </c>
      <c r="E4172" t="s">
        <v>14700</v>
      </c>
      <c r="F4172" t="s">
        <v>15532</v>
      </c>
    </row>
    <row r="4173" spans="1:6" x14ac:dyDescent="0.25">
      <c r="A4173" t="s">
        <v>947</v>
      </c>
      <c r="B4173" t="s">
        <v>1929</v>
      </c>
      <c r="C4173" t="s">
        <v>5072</v>
      </c>
      <c r="D4173" t="s">
        <v>9707</v>
      </c>
      <c r="E4173" t="s">
        <v>14701</v>
      </c>
      <c r="F4173" t="s">
        <v>15532</v>
      </c>
    </row>
    <row r="4174" spans="1:6" x14ac:dyDescent="0.25">
      <c r="A4174" t="s">
        <v>1842</v>
      </c>
      <c r="B4174" t="s">
        <v>1927</v>
      </c>
      <c r="C4174" t="s">
        <v>3021</v>
      </c>
      <c r="D4174" t="s">
        <v>9708</v>
      </c>
      <c r="E4174" t="s">
        <v>14702</v>
      </c>
      <c r="F4174" t="s">
        <v>15536</v>
      </c>
    </row>
    <row r="4175" spans="1:6" x14ac:dyDescent="0.25">
      <c r="A4175" t="s">
        <v>780</v>
      </c>
      <c r="B4175" t="s">
        <v>1925</v>
      </c>
      <c r="C4175" t="s">
        <v>2751</v>
      </c>
      <c r="D4175" t="s">
        <v>9709</v>
      </c>
      <c r="E4175" t="s">
        <v>14703</v>
      </c>
      <c r="F4175" t="s">
        <v>15534</v>
      </c>
    </row>
    <row r="4176" spans="1:6" x14ac:dyDescent="0.25">
      <c r="A4176" t="s">
        <v>585</v>
      </c>
      <c r="B4176" t="s">
        <v>1924</v>
      </c>
      <c r="C4176" t="s">
        <v>4556</v>
      </c>
      <c r="D4176" t="s">
        <v>9710</v>
      </c>
      <c r="E4176" t="s">
        <v>14704</v>
      </c>
      <c r="F4176" t="s">
        <v>15533</v>
      </c>
    </row>
    <row r="4177" spans="1:6" x14ac:dyDescent="0.25">
      <c r="A4177" t="s">
        <v>1679</v>
      </c>
      <c r="B4177" t="s">
        <v>1923</v>
      </c>
      <c r="C4177" t="s">
        <v>3644</v>
      </c>
      <c r="D4177" t="s">
        <v>9711</v>
      </c>
      <c r="E4177" t="s">
        <v>14705</v>
      </c>
      <c r="F4177" t="s">
        <v>15532</v>
      </c>
    </row>
    <row r="4178" spans="1:6" x14ac:dyDescent="0.25">
      <c r="A4178" t="s">
        <v>1843</v>
      </c>
      <c r="B4178" t="s">
        <v>1926</v>
      </c>
      <c r="C4178" t="s">
        <v>2925</v>
      </c>
      <c r="D4178" t="s">
        <v>9712</v>
      </c>
      <c r="E4178" t="s">
        <v>14706</v>
      </c>
      <c r="F4178" t="s">
        <v>15535</v>
      </c>
    </row>
    <row r="4179" spans="1:6" x14ac:dyDescent="0.25">
      <c r="A4179" t="s">
        <v>273</v>
      </c>
      <c r="B4179" t="s">
        <v>1928</v>
      </c>
      <c r="C4179" t="s">
        <v>5073</v>
      </c>
      <c r="D4179" t="s">
        <v>9713</v>
      </c>
      <c r="E4179" t="s">
        <v>14707</v>
      </c>
      <c r="F4179" t="s">
        <v>15537</v>
      </c>
    </row>
    <row r="4180" spans="1:6" x14ac:dyDescent="0.25">
      <c r="A4180" t="s">
        <v>928</v>
      </c>
      <c r="B4180" t="s">
        <v>1930</v>
      </c>
      <c r="C4180" t="s">
        <v>5074</v>
      </c>
      <c r="D4180" t="s">
        <v>9714</v>
      </c>
      <c r="E4180" t="s">
        <v>14708</v>
      </c>
      <c r="F4180" t="s">
        <v>15538</v>
      </c>
    </row>
    <row r="4181" spans="1:6" x14ac:dyDescent="0.25">
      <c r="A4181" t="s">
        <v>1396</v>
      </c>
      <c r="B4181" t="s">
        <v>1928</v>
      </c>
      <c r="C4181" t="s">
        <v>5075</v>
      </c>
      <c r="D4181" t="s">
        <v>9715</v>
      </c>
      <c r="E4181" t="s">
        <v>14709</v>
      </c>
      <c r="F4181" t="s">
        <v>15537</v>
      </c>
    </row>
    <row r="4182" spans="1:6" x14ac:dyDescent="0.25">
      <c r="A4182" t="s">
        <v>594</v>
      </c>
      <c r="B4182" t="s">
        <v>1923</v>
      </c>
      <c r="C4182" t="s">
        <v>5076</v>
      </c>
      <c r="D4182" t="s">
        <v>9716</v>
      </c>
      <c r="E4182" t="s">
        <v>14710</v>
      </c>
      <c r="F4182" t="s">
        <v>15532</v>
      </c>
    </row>
    <row r="4183" spans="1:6" x14ac:dyDescent="0.25">
      <c r="A4183" t="s">
        <v>1844</v>
      </c>
      <c r="B4183" t="s">
        <v>1926</v>
      </c>
      <c r="C4183" t="s">
        <v>5077</v>
      </c>
      <c r="D4183" t="s">
        <v>9717</v>
      </c>
      <c r="E4183" t="s">
        <v>14711</v>
      </c>
      <c r="F4183" t="s">
        <v>15535</v>
      </c>
    </row>
    <row r="4184" spans="1:6" x14ac:dyDescent="0.25">
      <c r="A4184" t="s">
        <v>902</v>
      </c>
      <c r="B4184" t="s">
        <v>1929</v>
      </c>
      <c r="C4184" t="s">
        <v>5078</v>
      </c>
      <c r="D4184" t="s">
        <v>9718</v>
      </c>
      <c r="E4184" t="s">
        <v>14712</v>
      </c>
      <c r="F4184" t="s">
        <v>15532</v>
      </c>
    </row>
    <row r="4185" spans="1:6" x14ac:dyDescent="0.25">
      <c r="A4185" t="s">
        <v>938</v>
      </c>
      <c r="B4185" t="s">
        <v>1927</v>
      </c>
      <c r="C4185" t="s">
        <v>5067</v>
      </c>
      <c r="D4185" t="s">
        <v>9719</v>
      </c>
      <c r="E4185" t="s">
        <v>14713</v>
      </c>
      <c r="F4185" t="s">
        <v>15536</v>
      </c>
    </row>
    <row r="4186" spans="1:6" x14ac:dyDescent="0.25">
      <c r="A4186" t="s">
        <v>891</v>
      </c>
      <c r="B4186" t="s">
        <v>1924</v>
      </c>
      <c r="C4186" t="s">
        <v>5079</v>
      </c>
      <c r="D4186" t="s">
        <v>9720</v>
      </c>
      <c r="E4186" t="s">
        <v>14714</v>
      </c>
      <c r="F4186" t="s">
        <v>15533</v>
      </c>
    </row>
    <row r="4187" spans="1:6" x14ac:dyDescent="0.25">
      <c r="A4187" t="s">
        <v>1819</v>
      </c>
      <c r="B4187" t="s">
        <v>1927</v>
      </c>
      <c r="C4187" t="s">
        <v>4762</v>
      </c>
      <c r="D4187" t="s">
        <v>9721</v>
      </c>
      <c r="E4187" t="s">
        <v>14715</v>
      </c>
      <c r="F4187" t="s">
        <v>15536</v>
      </c>
    </row>
    <row r="4188" spans="1:6" x14ac:dyDescent="0.25">
      <c r="A4188" t="s">
        <v>1467</v>
      </c>
      <c r="B4188" t="s">
        <v>1929</v>
      </c>
      <c r="C4188" t="s">
        <v>5080</v>
      </c>
      <c r="D4188" t="s">
        <v>9722</v>
      </c>
      <c r="E4188" t="s">
        <v>14716</v>
      </c>
      <c r="F4188" t="s">
        <v>15532</v>
      </c>
    </row>
    <row r="4189" spans="1:6" x14ac:dyDescent="0.25">
      <c r="A4189" t="s">
        <v>513</v>
      </c>
      <c r="B4189" t="s">
        <v>1927</v>
      </c>
      <c r="C4189" t="s">
        <v>4009</v>
      </c>
      <c r="D4189" t="s">
        <v>9723</v>
      </c>
      <c r="E4189" t="s">
        <v>14717</v>
      </c>
      <c r="F4189" t="s">
        <v>15536</v>
      </c>
    </row>
    <row r="4190" spans="1:6" x14ac:dyDescent="0.25">
      <c r="A4190" t="s">
        <v>1202</v>
      </c>
      <c r="B4190" t="s">
        <v>1926</v>
      </c>
      <c r="C4190" t="s">
        <v>5081</v>
      </c>
      <c r="D4190" t="s">
        <v>9724</v>
      </c>
      <c r="E4190" t="s">
        <v>14718</v>
      </c>
      <c r="F4190" t="s">
        <v>15535</v>
      </c>
    </row>
    <row r="4191" spans="1:6" x14ac:dyDescent="0.25">
      <c r="A4191" t="s">
        <v>579</v>
      </c>
      <c r="B4191" t="s">
        <v>1929</v>
      </c>
      <c r="C4191" t="s">
        <v>5082</v>
      </c>
      <c r="D4191" t="s">
        <v>9725</v>
      </c>
      <c r="E4191" t="s">
        <v>14719</v>
      </c>
      <c r="F4191" t="s">
        <v>15532</v>
      </c>
    </row>
    <row r="4192" spans="1:6" x14ac:dyDescent="0.25">
      <c r="A4192" t="s">
        <v>1546</v>
      </c>
      <c r="B4192" t="s">
        <v>1924</v>
      </c>
      <c r="C4192" t="s">
        <v>1960</v>
      </c>
      <c r="D4192" t="s">
        <v>9726</v>
      </c>
      <c r="E4192" t="s">
        <v>14720</v>
      </c>
      <c r="F4192" t="s">
        <v>15533</v>
      </c>
    </row>
    <row r="4193" spans="1:6" x14ac:dyDescent="0.25">
      <c r="A4193" t="s">
        <v>1820</v>
      </c>
      <c r="B4193" t="s">
        <v>1928</v>
      </c>
      <c r="C4193" t="s">
        <v>5083</v>
      </c>
      <c r="D4193" t="s">
        <v>9727</v>
      </c>
      <c r="E4193" t="s">
        <v>14721</v>
      </c>
      <c r="F4193" t="s">
        <v>15537</v>
      </c>
    </row>
    <row r="4194" spans="1:6" x14ac:dyDescent="0.25">
      <c r="A4194" t="s">
        <v>1059</v>
      </c>
      <c r="B4194" t="s">
        <v>1924</v>
      </c>
      <c r="C4194" t="s">
        <v>5084</v>
      </c>
      <c r="D4194" t="s">
        <v>9728</v>
      </c>
      <c r="E4194" t="s">
        <v>14722</v>
      </c>
      <c r="F4194" t="s">
        <v>15533</v>
      </c>
    </row>
    <row r="4195" spans="1:6" x14ac:dyDescent="0.25">
      <c r="A4195" t="s">
        <v>1717</v>
      </c>
      <c r="B4195" t="s">
        <v>1923</v>
      </c>
      <c r="C4195" t="s">
        <v>5085</v>
      </c>
      <c r="D4195" t="s">
        <v>9729</v>
      </c>
      <c r="E4195" t="s">
        <v>14723</v>
      </c>
      <c r="F4195" t="s">
        <v>15532</v>
      </c>
    </row>
    <row r="4196" spans="1:6" x14ac:dyDescent="0.25">
      <c r="A4196" t="s">
        <v>1236</v>
      </c>
      <c r="B4196" t="s">
        <v>1930</v>
      </c>
      <c r="C4196" t="s">
        <v>3559</v>
      </c>
      <c r="D4196" t="s">
        <v>9730</v>
      </c>
      <c r="E4196" t="s">
        <v>14724</v>
      </c>
      <c r="F4196" t="s">
        <v>15538</v>
      </c>
    </row>
    <row r="4197" spans="1:6" x14ac:dyDescent="0.25">
      <c r="A4197" t="s">
        <v>209</v>
      </c>
      <c r="B4197" t="s">
        <v>1928</v>
      </c>
      <c r="C4197" t="s">
        <v>5086</v>
      </c>
      <c r="D4197" t="s">
        <v>9731</v>
      </c>
      <c r="E4197" t="s">
        <v>14725</v>
      </c>
      <c r="F4197" t="s">
        <v>15537</v>
      </c>
    </row>
    <row r="4198" spans="1:6" x14ac:dyDescent="0.25">
      <c r="A4198" t="s">
        <v>83</v>
      </c>
      <c r="B4198" t="s">
        <v>1928</v>
      </c>
      <c r="C4198" t="s">
        <v>5087</v>
      </c>
      <c r="D4198" t="s">
        <v>9732</v>
      </c>
      <c r="E4198" t="s">
        <v>14726</v>
      </c>
      <c r="F4198" t="s">
        <v>15537</v>
      </c>
    </row>
    <row r="4199" spans="1:6" x14ac:dyDescent="0.25">
      <c r="A4199" t="s">
        <v>1845</v>
      </c>
      <c r="B4199" t="s">
        <v>1923</v>
      </c>
      <c r="C4199" t="s">
        <v>5088</v>
      </c>
      <c r="D4199" t="s">
        <v>9733</v>
      </c>
      <c r="E4199" t="s">
        <v>14727</v>
      </c>
      <c r="F4199" t="s">
        <v>15532</v>
      </c>
    </row>
    <row r="4200" spans="1:6" x14ac:dyDescent="0.25">
      <c r="A4200" t="s">
        <v>1357</v>
      </c>
      <c r="B4200" t="s">
        <v>1929</v>
      </c>
      <c r="C4200" t="s">
        <v>5089</v>
      </c>
      <c r="D4200" t="s">
        <v>9734</v>
      </c>
      <c r="E4200" t="s">
        <v>14728</v>
      </c>
      <c r="F4200" t="s">
        <v>15532</v>
      </c>
    </row>
    <row r="4201" spans="1:6" x14ac:dyDescent="0.25">
      <c r="A4201" t="s">
        <v>714</v>
      </c>
      <c r="B4201" t="s">
        <v>1929</v>
      </c>
      <c r="C4201" t="s">
        <v>5090</v>
      </c>
      <c r="D4201" t="s">
        <v>9735</v>
      </c>
      <c r="E4201" t="s">
        <v>14729</v>
      </c>
      <c r="F4201" t="s">
        <v>15532</v>
      </c>
    </row>
    <row r="4202" spans="1:6" x14ac:dyDescent="0.25">
      <c r="A4202" t="s">
        <v>18</v>
      </c>
      <c r="B4202" t="s">
        <v>1923</v>
      </c>
      <c r="C4202" t="s">
        <v>5091</v>
      </c>
      <c r="D4202" t="s">
        <v>9736</v>
      </c>
      <c r="E4202" t="s">
        <v>14730</v>
      </c>
      <c r="F4202" t="s">
        <v>15532</v>
      </c>
    </row>
    <row r="4203" spans="1:6" x14ac:dyDescent="0.25">
      <c r="A4203" t="s">
        <v>724</v>
      </c>
      <c r="B4203" t="s">
        <v>1924</v>
      </c>
      <c r="C4203" t="s">
        <v>3048</v>
      </c>
      <c r="D4203" t="s">
        <v>9737</v>
      </c>
      <c r="E4203" t="s">
        <v>14731</v>
      </c>
      <c r="F4203" t="s">
        <v>15533</v>
      </c>
    </row>
    <row r="4204" spans="1:6" x14ac:dyDescent="0.25">
      <c r="A4204" t="s">
        <v>404</v>
      </c>
      <c r="B4204" t="s">
        <v>1928</v>
      </c>
      <c r="C4204" t="s">
        <v>5092</v>
      </c>
      <c r="D4204" t="s">
        <v>9738</v>
      </c>
      <c r="E4204" t="s">
        <v>14732</v>
      </c>
      <c r="F4204" t="s">
        <v>15537</v>
      </c>
    </row>
    <row r="4205" spans="1:6" x14ac:dyDescent="0.25">
      <c r="A4205" t="s">
        <v>222</v>
      </c>
      <c r="B4205" t="s">
        <v>1925</v>
      </c>
      <c r="C4205" t="s">
        <v>5093</v>
      </c>
      <c r="D4205" t="s">
        <v>9739</v>
      </c>
      <c r="E4205" t="s">
        <v>14733</v>
      </c>
      <c r="F4205" t="s">
        <v>15534</v>
      </c>
    </row>
    <row r="4206" spans="1:6" x14ac:dyDescent="0.25">
      <c r="A4206" t="s">
        <v>1707</v>
      </c>
      <c r="B4206" t="s">
        <v>1929</v>
      </c>
      <c r="C4206" t="s">
        <v>5094</v>
      </c>
      <c r="D4206" t="s">
        <v>9740</v>
      </c>
      <c r="E4206" t="s">
        <v>14734</v>
      </c>
      <c r="F4206" t="s">
        <v>15532</v>
      </c>
    </row>
    <row r="4207" spans="1:6" x14ac:dyDescent="0.25">
      <c r="A4207" t="s">
        <v>1010</v>
      </c>
      <c r="B4207" t="s">
        <v>1929</v>
      </c>
      <c r="C4207" t="s">
        <v>5095</v>
      </c>
      <c r="D4207" t="s">
        <v>9741</v>
      </c>
      <c r="E4207" t="s">
        <v>14735</v>
      </c>
      <c r="F4207" t="s">
        <v>15532</v>
      </c>
    </row>
    <row r="4208" spans="1:6" x14ac:dyDescent="0.25">
      <c r="A4208" t="s">
        <v>603</v>
      </c>
      <c r="B4208" t="s">
        <v>1926</v>
      </c>
      <c r="C4208" t="s">
        <v>5096</v>
      </c>
      <c r="D4208" t="s">
        <v>9742</v>
      </c>
      <c r="E4208" t="s">
        <v>14736</v>
      </c>
      <c r="F4208" t="s">
        <v>15535</v>
      </c>
    </row>
    <row r="4209" spans="1:6" x14ac:dyDescent="0.25">
      <c r="A4209" t="s">
        <v>1596</v>
      </c>
      <c r="B4209" t="s">
        <v>1928</v>
      </c>
      <c r="C4209" t="s">
        <v>5097</v>
      </c>
      <c r="D4209" t="s">
        <v>9743</v>
      </c>
      <c r="E4209" t="s">
        <v>12275</v>
      </c>
      <c r="F4209" t="s">
        <v>15537</v>
      </c>
    </row>
    <row r="4210" spans="1:6" x14ac:dyDescent="0.25">
      <c r="A4210" t="s">
        <v>1247</v>
      </c>
      <c r="B4210" t="s">
        <v>1925</v>
      </c>
      <c r="C4210" t="s">
        <v>5098</v>
      </c>
      <c r="D4210" t="s">
        <v>9744</v>
      </c>
      <c r="E4210" t="s">
        <v>14737</v>
      </c>
      <c r="F4210" t="s">
        <v>15534</v>
      </c>
    </row>
    <row r="4211" spans="1:6" x14ac:dyDescent="0.25">
      <c r="A4211" t="s">
        <v>614</v>
      </c>
      <c r="B4211" t="s">
        <v>1926</v>
      </c>
      <c r="C4211" t="s">
        <v>2058</v>
      </c>
      <c r="D4211" t="s">
        <v>9745</v>
      </c>
      <c r="E4211" t="s">
        <v>14738</v>
      </c>
      <c r="F4211" t="s">
        <v>15535</v>
      </c>
    </row>
    <row r="4212" spans="1:6" x14ac:dyDescent="0.25">
      <c r="A4212" t="s">
        <v>1074</v>
      </c>
      <c r="B4212" t="s">
        <v>1929</v>
      </c>
      <c r="C4212" t="s">
        <v>5099</v>
      </c>
      <c r="D4212" t="s">
        <v>9746</v>
      </c>
      <c r="E4212" t="s">
        <v>14739</v>
      </c>
      <c r="F4212" t="s">
        <v>15532</v>
      </c>
    </row>
    <row r="4213" spans="1:6" x14ac:dyDescent="0.25">
      <c r="A4213" t="s">
        <v>1846</v>
      </c>
      <c r="B4213" t="s">
        <v>1924</v>
      </c>
      <c r="C4213" t="s">
        <v>5100</v>
      </c>
      <c r="D4213" t="s">
        <v>9747</v>
      </c>
      <c r="E4213" t="s">
        <v>14740</v>
      </c>
      <c r="F4213" t="s">
        <v>15533</v>
      </c>
    </row>
    <row r="4214" spans="1:6" x14ac:dyDescent="0.25">
      <c r="A4214" t="s">
        <v>1473</v>
      </c>
      <c r="B4214" t="s">
        <v>1924</v>
      </c>
      <c r="C4214" t="s">
        <v>5101</v>
      </c>
      <c r="D4214" t="s">
        <v>9748</v>
      </c>
      <c r="E4214" t="s">
        <v>14741</v>
      </c>
      <c r="F4214" t="s">
        <v>15533</v>
      </c>
    </row>
    <row r="4215" spans="1:6" x14ac:dyDescent="0.25">
      <c r="A4215" t="s">
        <v>930</v>
      </c>
      <c r="B4215" t="s">
        <v>1924</v>
      </c>
      <c r="C4215" t="s">
        <v>3002</v>
      </c>
      <c r="D4215" t="s">
        <v>9749</v>
      </c>
      <c r="E4215" t="s">
        <v>14742</v>
      </c>
      <c r="F4215" t="s">
        <v>15533</v>
      </c>
    </row>
    <row r="4216" spans="1:6" x14ac:dyDescent="0.25">
      <c r="A4216" t="s">
        <v>1471</v>
      </c>
      <c r="B4216" t="s">
        <v>1928</v>
      </c>
      <c r="C4216" t="s">
        <v>5102</v>
      </c>
      <c r="D4216" t="s">
        <v>9750</v>
      </c>
      <c r="E4216" t="s">
        <v>14743</v>
      </c>
      <c r="F4216" t="s">
        <v>15537</v>
      </c>
    </row>
    <row r="4217" spans="1:6" x14ac:dyDescent="0.25">
      <c r="A4217" t="s">
        <v>340</v>
      </c>
      <c r="B4217" t="s">
        <v>1926</v>
      </c>
      <c r="C4217" t="s">
        <v>5103</v>
      </c>
      <c r="D4217" t="s">
        <v>9751</v>
      </c>
      <c r="E4217" t="s">
        <v>14744</v>
      </c>
      <c r="F4217" t="s">
        <v>15535</v>
      </c>
    </row>
    <row r="4218" spans="1:6" x14ac:dyDescent="0.25">
      <c r="A4218" t="s">
        <v>1810</v>
      </c>
      <c r="B4218" t="s">
        <v>1926</v>
      </c>
      <c r="C4218" t="s">
        <v>5104</v>
      </c>
      <c r="D4218" t="s">
        <v>9752</v>
      </c>
      <c r="E4218" t="s">
        <v>14745</v>
      </c>
      <c r="F4218" t="s">
        <v>15535</v>
      </c>
    </row>
    <row r="4219" spans="1:6" x14ac:dyDescent="0.25">
      <c r="A4219" t="s">
        <v>1057</v>
      </c>
      <c r="B4219" t="s">
        <v>1923</v>
      </c>
      <c r="C4219" t="s">
        <v>3664</v>
      </c>
      <c r="D4219" t="s">
        <v>9753</v>
      </c>
      <c r="E4219" t="s">
        <v>14746</v>
      </c>
      <c r="F4219" t="s">
        <v>15532</v>
      </c>
    </row>
    <row r="4220" spans="1:6" x14ac:dyDescent="0.25">
      <c r="A4220" t="s">
        <v>359</v>
      </c>
      <c r="B4220" t="s">
        <v>1925</v>
      </c>
      <c r="C4220" t="s">
        <v>3788</v>
      </c>
      <c r="D4220" t="s">
        <v>9754</v>
      </c>
      <c r="E4220" t="s">
        <v>14747</v>
      </c>
      <c r="F4220" t="s">
        <v>15534</v>
      </c>
    </row>
    <row r="4221" spans="1:6" x14ac:dyDescent="0.25">
      <c r="A4221" t="s">
        <v>902</v>
      </c>
      <c r="B4221" t="s">
        <v>1926</v>
      </c>
      <c r="C4221" t="s">
        <v>2279</v>
      </c>
      <c r="D4221" t="s">
        <v>9755</v>
      </c>
      <c r="E4221" t="s">
        <v>14748</v>
      </c>
      <c r="F4221" t="s">
        <v>15535</v>
      </c>
    </row>
    <row r="4222" spans="1:6" x14ac:dyDescent="0.25">
      <c r="A4222" t="s">
        <v>201</v>
      </c>
      <c r="B4222" t="s">
        <v>1930</v>
      </c>
      <c r="C4222" t="s">
        <v>3353</v>
      </c>
      <c r="D4222" t="s">
        <v>9756</v>
      </c>
      <c r="E4222" t="s">
        <v>14749</v>
      </c>
      <c r="F4222" t="s">
        <v>15538</v>
      </c>
    </row>
    <row r="4223" spans="1:6" x14ac:dyDescent="0.25">
      <c r="A4223" t="s">
        <v>1301</v>
      </c>
      <c r="B4223" t="s">
        <v>1926</v>
      </c>
      <c r="C4223" t="s">
        <v>5105</v>
      </c>
      <c r="D4223" t="s">
        <v>9757</v>
      </c>
      <c r="E4223" t="s">
        <v>14750</v>
      </c>
      <c r="F4223" t="s">
        <v>15535</v>
      </c>
    </row>
    <row r="4224" spans="1:6" x14ac:dyDescent="0.25">
      <c r="A4224" t="s">
        <v>853</v>
      </c>
      <c r="B4224" t="s">
        <v>1929</v>
      </c>
      <c r="C4224" t="s">
        <v>5106</v>
      </c>
      <c r="D4224" t="s">
        <v>9758</v>
      </c>
      <c r="E4224" t="s">
        <v>14751</v>
      </c>
      <c r="F4224" t="s">
        <v>15532</v>
      </c>
    </row>
    <row r="4225" spans="1:6" x14ac:dyDescent="0.25">
      <c r="A4225" t="s">
        <v>1274</v>
      </c>
      <c r="B4225" t="s">
        <v>1930</v>
      </c>
      <c r="C4225" t="s">
        <v>2181</v>
      </c>
      <c r="D4225" t="s">
        <v>9759</v>
      </c>
      <c r="E4225" t="s">
        <v>14752</v>
      </c>
      <c r="F4225" t="s">
        <v>15538</v>
      </c>
    </row>
    <row r="4226" spans="1:6" x14ac:dyDescent="0.25">
      <c r="A4226" t="s">
        <v>674</v>
      </c>
      <c r="B4226" t="s">
        <v>1925</v>
      </c>
      <c r="C4226" t="s">
        <v>5107</v>
      </c>
      <c r="D4226" t="s">
        <v>9760</v>
      </c>
      <c r="E4226" t="s">
        <v>14753</v>
      </c>
      <c r="F4226" t="s">
        <v>15534</v>
      </c>
    </row>
    <row r="4227" spans="1:6" x14ac:dyDescent="0.25">
      <c r="A4227" t="s">
        <v>568</v>
      </c>
      <c r="B4227" t="s">
        <v>1928</v>
      </c>
      <c r="C4227" t="s">
        <v>5108</v>
      </c>
      <c r="D4227" t="s">
        <v>9761</v>
      </c>
      <c r="E4227" t="s">
        <v>14754</v>
      </c>
      <c r="F4227" t="s">
        <v>15537</v>
      </c>
    </row>
    <row r="4228" spans="1:6" x14ac:dyDescent="0.25">
      <c r="A4228" t="s">
        <v>241</v>
      </c>
      <c r="B4228" t="s">
        <v>1923</v>
      </c>
      <c r="C4228" t="s">
        <v>5091</v>
      </c>
      <c r="D4228" t="s">
        <v>9762</v>
      </c>
      <c r="E4228" t="s">
        <v>14755</v>
      </c>
      <c r="F4228" t="s">
        <v>15532</v>
      </c>
    </row>
    <row r="4229" spans="1:6" x14ac:dyDescent="0.25">
      <c r="A4229" t="s">
        <v>1334</v>
      </c>
      <c r="B4229" t="s">
        <v>1923</v>
      </c>
      <c r="C4229" t="s">
        <v>3955</v>
      </c>
      <c r="D4229" t="s">
        <v>9763</v>
      </c>
      <c r="E4229" t="s">
        <v>14756</v>
      </c>
      <c r="F4229" t="s">
        <v>15532</v>
      </c>
    </row>
    <row r="4230" spans="1:6" x14ac:dyDescent="0.25">
      <c r="A4230" t="s">
        <v>1092</v>
      </c>
      <c r="B4230" t="s">
        <v>1925</v>
      </c>
      <c r="C4230" t="s">
        <v>5109</v>
      </c>
      <c r="D4230" t="s">
        <v>9764</v>
      </c>
      <c r="E4230" t="s">
        <v>14757</v>
      </c>
      <c r="F4230" t="s">
        <v>15534</v>
      </c>
    </row>
    <row r="4231" spans="1:6" x14ac:dyDescent="0.25">
      <c r="A4231" t="s">
        <v>459</v>
      </c>
      <c r="B4231" t="s">
        <v>1926</v>
      </c>
      <c r="C4231" t="s">
        <v>5110</v>
      </c>
      <c r="D4231" t="s">
        <v>9765</v>
      </c>
      <c r="E4231" t="s">
        <v>14758</v>
      </c>
      <c r="F4231" t="s">
        <v>15535</v>
      </c>
    </row>
    <row r="4232" spans="1:6" x14ac:dyDescent="0.25">
      <c r="A4232" t="s">
        <v>1190</v>
      </c>
      <c r="B4232" t="s">
        <v>1925</v>
      </c>
      <c r="C4232" t="s">
        <v>5111</v>
      </c>
      <c r="D4232" t="s">
        <v>9766</v>
      </c>
      <c r="E4232" t="s">
        <v>14759</v>
      </c>
      <c r="F4232" t="s">
        <v>15534</v>
      </c>
    </row>
    <row r="4233" spans="1:6" x14ac:dyDescent="0.25">
      <c r="A4233" t="s">
        <v>1442</v>
      </c>
      <c r="B4233" t="s">
        <v>1929</v>
      </c>
      <c r="C4233" t="s">
        <v>2646</v>
      </c>
      <c r="D4233" t="s">
        <v>9767</v>
      </c>
      <c r="E4233" t="s">
        <v>14760</v>
      </c>
      <c r="F4233" t="s">
        <v>15532</v>
      </c>
    </row>
    <row r="4234" spans="1:6" x14ac:dyDescent="0.25">
      <c r="A4234" t="s">
        <v>249</v>
      </c>
      <c r="B4234" t="s">
        <v>1927</v>
      </c>
      <c r="C4234" t="s">
        <v>5112</v>
      </c>
      <c r="D4234" t="s">
        <v>9768</v>
      </c>
      <c r="E4234" t="s">
        <v>14761</v>
      </c>
      <c r="F4234" t="s">
        <v>15536</v>
      </c>
    </row>
    <row r="4235" spans="1:6" x14ac:dyDescent="0.25">
      <c r="A4235" t="s">
        <v>54</v>
      </c>
      <c r="B4235" t="s">
        <v>1930</v>
      </c>
      <c r="C4235" t="s">
        <v>5113</v>
      </c>
      <c r="D4235" t="s">
        <v>9769</v>
      </c>
      <c r="E4235" t="s">
        <v>14762</v>
      </c>
      <c r="F4235" t="s">
        <v>15538</v>
      </c>
    </row>
    <row r="4236" spans="1:6" x14ac:dyDescent="0.25">
      <c r="A4236" t="s">
        <v>643</v>
      </c>
      <c r="B4236" t="s">
        <v>1925</v>
      </c>
      <c r="C4236" t="s">
        <v>5114</v>
      </c>
      <c r="D4236" t="s">
        <v>9770</v>
      </c>
      <c r="E4236" t="s">
        <v>14763</v>
      </c>
      <c r="F4236" t="s">
        <v>15534</v>
      </c>
    </row>
    <row r="4237" spans="1:6" x14ac:dyDescent="0.25">
      <c r="A4237" t="s">
        <v>1847</v>
      </c>
      <c r="B4237" t="s">
        <v>1930</v>
      </c>
      <c r="C4237" t="s">
        <v>5115</v>
      </c>
      <c r="D4237" t="s">
        <v>9771</v>
      </c>
      <c r="E4237" t="s">
        <v>14764</v>
      </c>
      <c r="F4237" t="s">
        <v>15538</v>
      </c>
    </row>
    <row r="4238" spans="1:6" x14ac:dyDescent="0.25">
      <c r="A4238" t="s">
        <v>1848</v>
      </c>
      <c r="B4238" t="s">
        <v>1924</v>
      </c>
      <c r="C4238" t="s">
        <v>4106</v>
      </c>
      <c r="D4238" t="s">
        <v>9772</v>
      </c>
      <c r="E4238" t="s">
        <v>14765</v>
      </c>
      <c r="F4238" t="s">
        <v>15533</v>
      </c>
    </row>
    <row r="4239" spans="1:6" x14ac:dyDescent="0.25">
      <c r="A4239" t="s">
        <v>1849</v>
      </c>
      <c r="B4239" t="s">
        <v>1923</v>
      </c>
      <c r="C4239" t="s">
        <v>4347</v>
      </c>
      <c r="D4239" t="s">
        <v>9773</v>
      </c>
      <c r="E4239" t="s">
        <v>14766</v>
      </c>
      <c r="F4239" t="s">
        <v>15532</v>
      </c>
    </row>
    <row r="4240" spans="1:6" x14ac:dyDescent="0.25">
      <c r="A4240" t="s">
        <v>693</v>
      </c>
      <c r="B4240" t="s">
        <v>1923</v>
      </c>
      <c r="C4240" t="s">
        <v>5116</v>
      </c>
      <c r="D4240" t="s">
        <v>9774</v>
      </c>
      <c r="E4240" t="s">
        <v>14767</v>
      </c>
      <c r="F4240" t="s">
        <v>15532</v>
      </c>
    </row>
    <row r="4241" spans="1:6" x14ac:dyDescent="0.25">
      <c r="A4241" t="s">
        <v>385</v>
      </c>
      <c r="B4241" t="s">
        <v>1925</v>
      </c>
      <c r="C4241" t="s">
        <v>5117</v>
      </c>
      <c r="D4241" t="s">
        <v>9775</v>
      </c>
      <c r="E4241" t="s">
        <v>14768</v>
      </c>
      <c r="F4241" t="s">
        <v>15534</v>
      </c>
    </row>
    <row r="4242" spans="1:6" x14ac:dyDescent="0.25">
      <c r="A4242" t="s">
        <v>1211</v>
      </c>
      <c r="B4242" t="s">
        <v>1926</v>
      </c>
      <c r="C4242" t="s">
        <v>4686</v>
      </c>
      <c r="D4242" t="s">
        <v>9776</v>
      </c>
      <c r="E4242" t="s">
        <v>14769</v>
      </c>
      <c r="F4242" t="s">
        <v>15535</v>
      </c>
    </row>
    <row r="4243" spans="1:6" x14ac:dyDescent="0.25">
      <c r="A4243" t="s">
        <v>547</v>
      </c>
      <c r="B4243" t="s">
        <v>1926</v>
      </c>
      <c r="C4243" t="s">
        <v>1979</v>
      </c>
      <c r="D4243" t="s">
        <v>9777</v>
      </c>
      <c r="E4243" t="s">
        <v>14770</v>
      </c>
      <c r="F4243" t="s">
        <v>15535</v>
      </c>
    </row>
    <row r="4244" spans="1:6" x14ac:dyDescent="0.25">
      <c r="A4244" t="s">
        <v>163</v>
      </c>
      <c r="B4244" t="s">
        <v>1924</v>
      </c>
      <c r="C4244" t="s">
        <v>4451</v>
      </c>
      <c r="D4244" t="s">
        <v>9778</v>
      </c>
      <c r="E4244" t="s">
        <v>14771</v>
      </c>
      <c r="F4244" t="s">
        <v>15533</v>
      </c>
    </row>
    <row r="4245" spans="1:6" x14ac:dyDescent="0.25">
      <c r="A4245" t="s">
        <v>1850</v>
      </c>
      <c r="B4245" t="s">
        <v>1929</v>
      </c>
      <c r="C4245" t="s">
        <v>5118</v>
      </c>
      <c r="D4245" t="s">
        <v>9779</v>
      </c>
      <c r="E4245" t="s">
        <v>14772</v>
      </c>
      <c r="F4245" t="s">
        <v>15532</v>
      </c>
    </row>
    <row r="4246" spans="1:6" x14ac:dyDescent="0.25">
      <c r="A4246" t="s">
        <v>452</v>
      </c>
      <c r="B4246" t="s">
        <v>1930</v>
      </c>
      <c r="C4246" t="s">
        <v>5119</v>
      </c>
      <c r="D4246" t="s">
        <v>9780</v>
      </c>
      <c r="E4246" t="s">
        <v>14773</v>
      </c>
      <c r="F4246" t="s">
        <v>15538</v>
      </c>
    </row>
    <row r="4247" spans="1:6" x14ac:dyDescent="0.25">
      <c r="A4247" t="s">
        <v>1851</v>
      </c>
      <c r="B4247" t="s">
        <v>1923</v>
      </c>
      <c r="C4247" t="s">
        <v>5120</v>
      </c>
      <c r="D4247" t="s">
        <v>9781</v>
      </c>
      <c r="E4247" t="s">
        <v>14774</v>
      </c>
      <c r="F4247" t="s">
        <v>15532</v>
      </c>
    </row>
    <row r="4248" spans="1:6" x14ac:dyDescent="0.25">
      <c r="A4248" t="s">
        <v>1115</v>
      </c>
      <c r="B4248" t="s">
        <v>1927</v>
      </c>
      <c r="C4248" t="s">
        <v>2343</v>
      </c>
      <c r="D4248" t="s">
        <v>9782</v>
      </c>
      <c r="E4248" t="s">
        <v>14775</v>
      </c>
      <c r="F4248" t="s">
        <v>15536</v>
      </c>
    </row>
    <row r="4249" spans="1:6" x14ac:dyDescent="0.25">
      <c r="A4249" t="s">
        <v>643</v>
      </c>
      <c r="B4249" t="s">
        <v>1925</v>
      </c>
      <c r="C4249" t="s">
        <v>5121</v>
      </c>
      <c r="D4249" t="s">
        <v>9783</v>
      </c>
      <c r="E4249" t="s">
        <v>14776</v>
      </c>
      <c r="F4249" t="s">
        <v>15534</v>
      </c>
    </row>
    <row r="4250" spans="1:6" x14ac:dyDescent="0.25">
      <c r="A4250" t="s">
        <v>1852</v>
      </c>
      <c r="B4250" t="s">
        <v>1930</v>
      </c>
      <c r="C4250" t="s">
        <v>5122</v>
      </c>
      <c r="D4250" t="s">
        <v>9784</v>
      </c>
      <c r="E4250" t="s">
        <v>14777</v>
      </c>
      <c r="F4250" t="s">
        <v>15538</v>
      </c>
    </row>
    <row r="4251" spans="1:6" x14ac:dyDescent="0.25">
      <c r="A4251" t="s">
        <v>425</v>
      </c>
      <c r="B4251" t="s">
        <v>1926</v>
      </c>
      <c r="C4251" t="s">
        <v>4478</v>
      </c>
      <c r="D4251" t="s">
        <v>9785</v>
      </c>
      <c r="E4251" t="s">
        <v>14778</v>
      </c>
      <c r="F4251" t="s">
        <v>15535</v>
      </c>
    </row>
    <row r="4252" spans="1:6" x14ac:dyDescent="0.25">
      <c r="A4252" t="s">
        <v>363</v>
      </c>
      <c r="B4252" t="s">
        <v>1930</v>
      </c>
      <c r="C4252" t="s">
        <v>2056</v>
      </c>
      <c r="D4252" t="s">
        <v>9786</v>
      </c>
      <c r="E4252" t="s">
        <v>14779</v>
      </c>
      <c r="F4252" t="s">
        <v>15538</v>
      </c>
    </row>
    <row r="4253" spans="1:6" x14ac:dyDescent="0.25">
      <c r="A4253" t="s">
        <v>1278</v>
      </c>
      <c r="B4253" t="s">
        <v>1926</v>
      </c>
      <c r="C4253" t="s">
        <v>5123</v>
      </c>
      <c r="D4253" t="s">
        <v>9787</v>
      </c>
      <c r="E4253" t="s">
        <v>14780</v>
      </c>
      <c r="F4253" t="s">
        <v>15535</v>
      </c>
    </row>
    <row r="4254" spans="1:6" x14ac:dyDescent="0.25">
      <c r="A4254" t="s">
        <v>594</v>
      </c>
      <c r="B4254" t="s">
        <v>1926</v>
      </c>
      <c r="C4254" t="s">
        <v>5124</v>
      </c>
      <c r="D4254" t="s">
        <v>9788</v>
      </c>
      <c r="E4254" t="s">
        <v>14781</v>
      </c>
      <c r="F4254" t="s">
        <v>15535</v>
      </c>
    </row>
    <row r="4255" spans="1:6" x14ac:dyDescent="0.25">
      <c r="A4255" t="s">
        <v>1054</v>
      </c>
      <c r="B4255" t="s">
        <v>1927</v>
      </c>
      <c r="C4255" t="s">
        <v>5125</v>
      </c>
      <c r="D4255" t="s">
        <v>9789</v>
      </c>
      <c r="E4255" t="s">
        <v>14782</v>
      </c>
      <c r="F4255" t="s">
        <v>15536</v>
      </c>
    </row>
    <row r="4256" spans="1:6" x14ac:dyDescent="0.25">
      <c r="A4256" t="s">
        <v>1853</v>
      </c>
      <c r="B4256" t="s">
        <v>1926</v>
      </c>
      <c r="C4256" t="s">
        <v>2298</v>
      </c>
      <c r="D4256" t="s">
        <v>9790</v>
      </c>
      <c r="E4256" t="s">
        <v>14783</v>
      </c>
      <c r="F4256" t="s">
        <v>15535</v>
      </c>
    </row>
    <row r="4257" spans="1:6" x14ac:dyDescent="0.25">
      <c r="A4257" t="s">
        <v>1438</v>
      </c>
      <c r="B4257" t="s">
        <v>1930</v>
      </c>
      <c r="C4257" t="s">
        <v>5126</v>
      </c>
      <c r="D4257" t="s">
        <v>9791</v>
      </c>
      <c r="E4257" t="s">
        <v>14784</v>
      </c>
      <c r="F4257" t="s">
        <v>15538</v>
      </c>
    </row>
    <row r="4258" spans="1:6" x14ac:dyDescent="0.25">
      <c r="A4258" t="s">
        <v>1832</v>
      </c>
      <c r="B4258" t="s">
        <v>1928</v>
      </c>
      <c r="C4258" t="s">
        <v>5127</v>
      </c>
      <c r="D4258" t="s">
        <v>9792</v>
      </c>
      <c r="E4258" t="s">
        <v>14785</v>
      </c>
      <c r="F4258" t="s">
        <v>15537</v>
      </c>
    </row>
    <row r="4259" spans="1:6" x14ac:dyDescent="0.25">
      <c r="A4259" t="s">
        <v>666</v>
      </c>
      <c r="B4259" t="s">
        <v>1926</v>
      </c>
      <c r="C4259" t="s">
        <v>5128</v>
      </c>
      <c r="D4259" t="s">
        <v>9793</v>
      </c>
      <c r="E4259" t="s">
        <v>14786</v>
      </c>
      <c r="F4259" t="s">
        <v>15535</v>
      </c>
    </row>
    <row r="4260" spans="1:6" x14ac:dyDescent="0.25">
      <c r="A4260" t="s">
        <v>1827</v>
      </c>
      <c r="B4260" t="s">
        <v>1930</v>
      </c>
      <c r="C4260" t="s">
        <v>4336</v>
      </c>
      <c r="D4260" t="s">
        <v>9794</v>
      </c>
      <c r="E4260" t="s">
        <v>14787</v>
      </c>
      <c r="F4260" t="s">
        <v>15538</v>
      </c>
    </row>
    <row r="4261" spans="1:6" x14ac:dyDescent="0.25">
      <c r="A4261" t="s">
        <v>1761</v>
      </c>
      <c r="B4261" t="s">
        <v>1925</v>
      </c>
      <c r="C4261" t="s">
        <v>4621</v>
      </c>
      <c r="D4261" t="s">
        <v>9795</v>
      </c>
      <c r="E4261" t="s">
        <v>14788</v>
      </c>
      <c r="F4261" t="s">
        <v>15534</v>
      </c>
    </row>
    <row r="4262" spans="1:6" x14ac:dyDescent="0.25">
      <c r="A4262" t="s">
        <v>1105</v>
      </c>
      <c r="B4262" t="s">
        <v>1930</v>
      </c>
      <c r="C4262" t="s">
        <v>5129</v>
      </c>
      <c r="D4262" t="s">
        <v>9796</v>
      </c>
      <c r="E4262" t="s">
        <v>14789</v>
      </c>
      <c r="F4262" t="s">
        <v>15538</v>
      </c>
    </row>
    <row r="4263" spans="1:6" x14ac:dyDescent="0.25">
      <c r="A4263" t="s">
        <v>1692</v>
      </c>
      <c r="B4263" t="s">
        <v>1929</v>
      </c>
      <c r="C4263" t="s">
        <v>3996</v>
      </c>
      <c r="D4263" t="s">
        <v>9797</v>
      </c>
      <c r="E4263" t="s">
        <v>14790</v>
      </c>
      <c r="F4263" t="s">
        <v>15532</v>
      </c>
    </row>
    <row r="4264" spans="1:6" x14ac:dyDescent="0.25">
      <c r="A4264" t="s">
        <v>1306</v>
      </c>
      <c r="B4264" t="s">
        <v>1927</v>
      </c>
      <c r="C4264" t="s">
        <v>4298</v>
      </c>
      <c r="D4264" t="s">
        <v>9798</v>
      </c>
      <c r="E4264" t="s">
        <v>14791</v>
      </c>
      <c r="F4264" t="s">
        <v>15536</v>
      </c>
    </row>
    <row r="4265" spans="1:6" x14ac:dyDescent="0.25">
      <c r="A4265" t="s">
        <v>348</v>
      </c>
      <c r="B4265" t="s">
        <v>1930</v>
      </c>
      <c r="C4265" t="s">
        <v>3696</v>
      </c>
      <c r="D4265" t="s">
        <v>9799</v>
      </c>
      <c r="E4265" t="s">
        <v>14792</v>
      </c>
      <c r="F4265" t="s">
        <v>15538</v>
      </c>
    </row>
    <row r="4266" spans="1:6" x14ac:dyDescent="0.25">
      <c r="A4266" t="s">
        <v>718</v>
      </c>
      <c r="B4266" t="s">
        <v>1923</v>
      </c>
      <c r="C4266" t="s">
        <v>5130</v>
      </c>
      <c r="D4266" t="s">
        <v>9800</v>
      </c>
      <c r="E4266" t="s">
        <v>14793</v>
      </c>
      <c r="F4266" t="s">
        <v>15532</v>
      </c>
    </row>
    <row r="4267" spans="1:6" x14ac:dyDescent="0.25">
      <c r="A4267" t="s">
        <v>1279</v>
      </c>
      <c r="B4267" t="s">
        <v>1930</v>
      </c>
      <c r="C4267" t="s">
        <v>2834</v>
      </c>
      <c r="D4267" t="s">
        <v>9801</v>
      </c>
      <c r="E4267" t="s">
        <v>14794</v>
      </c>
      <c r="F4267" t="s">
        <v>15538</v>
      </c>
    </row>
    <row r="4268" spans="1:6" x14ac:dyDescent="0.25">
      <c r="A4268" t="s">
        <v>128</v>
      </c>
      <c r="B4268" t="s">
        <v>1930</v>
      </c>
      <c r="C4268" t="s">
        <v>3631</v>
      </c>
      <c r="D4268" t="s">
        <v>9802</v>
      </c>
      <c r="E4268" t="s">
        <v>14795</v>
      </c>
      <c r="F4268" t="s">
        <v>15538</v>
      </c>
    </row>
    <row r="4269" spans="1:6" x14ac:dyDescent="0.25">
      <c r="A4269" t="s">
        <v>815</v>
      </c>
      <c r="B4269" t="s">
        <v>1924</v>
      </c>
      <c r="C4269" t="s">
        <v>2842</v>
      </c>
      <c r="D4269" t="s">
        <v>9803</v>
      </c>
      <c r="E4269" t="s">
        <v>14796</v>
      </c>
      <c r="F4269" t="s">
        <v>15533</v>
      </c>
    </row>
    <row r="4270" spans="1:6" x14ac:dyDescent="0.25">
      <c r="A4270" t="s">
        <v>756</v>
      </c>
      <c r="B4270" t="s">
        <v>1926</v>
      </c>
      <c r="C4270" t="s">
        <v>5131</v>
      </c>
      <c r="D4270" t="s">
        <v>9804</v>
      </c>
      <c r="E4270" t="s">
        <v>14797</v>
      </c>
      <c r="F4270" t="s">
        <v>15535</v>
      </c>
    </row>
    <row r="4271" spans="1:6" x14ac:dyDescent="0.25">
      <c r="A4271" t="s">
        <v>1842</v>
      </c>
      <c r="B4271" t="s">
        <v>1930</v>
      </c>
      <c r="C4271" t="s">
        <v>2652</v>
      </c>
      <c r="D4271" t="s">
        <v>9805</v>
      </c>
      <c r="E4271" t="s">
        <v>14798</v>
      </c>
      <c r="F4271" t="s">
        <v>15538</v>
      </c>
    </row>
    <row r="4272" spans="1:6" x14ac:dyDescent="0.25">
      <c r="A4272" t="s">
        <v>1191</v>
      </c>
      <c r="B4272" t="s">
        <v>1928</v>
      </c>
      <c r="C4272" t="s">
        <v>5132</v>
      </c>
      <c r="D4272" t="s">
        <v>9806</v>
      </c>
      <c r="E4272" t="s">
        <v>14799</v>
      </c>
      <c r="F4272" t="s">
        <v>15537</v>
      </c>
    </row>
    <row r="4273" spans="1:6" x14ac:dyDescent="0.25">
      <c r="A4273" t="s">
        <v>475</v>
      </c>
      <c r="B4273" t="s">
        <v>1925</v>
      </c>
      <c r="C4273" t="s">
        <v>5133</v>
      </c>
      <c r="D4273" t="s">
        <v>9807</v>
      </c>
      <c r="E4273" t="s">
        <v>14800</v>
      </c>
      <c r="F4273" t="s">
        <v>15534</v>
      </c>
    </row>
    <row r="4274" spans="1:6" x14ac:dyDescent="0.25">
      <c r="A4274" t="s">
        <v>556</v>
      </c>
      <c r="B4274" t="s">
        <v>1928</v>
      </c>
      <c r="C4274" t="s">
        <v>5134</v>
      </c>
      <c r="D4274" t="s">
        <v>9808</v>
      </c>
      <c r="E4274" t="s">
        <v>14801</v>
      </c>
      <c r="F4274" t="s">
        <v>15537</v>
      </c>
    </row>
    <row r="4275" spans="1:6" x14ac:dyDescent="0.25">
      <c r="A4275" t="s">
        <v>471</v>
      </c>
      <c r="B4275" t="s">
        <v>1927</v>
      </c>
      <c r="C4275" t="s">
        <v>5135</v>
      </c>
      <c r="D4275" t="s">
        <v>9809</v>
      </c>
      <c r="E4275" t="s">
        <v>14802</v>
      </c>
      <c r="F4275" t="s">
        <v>15536</v>
      </c>
    </row>
    <row r="4276" spans="1:6" x14ac:dyDescent="0.25">
      <c r="A4276" t="s">
        <v>19</v>
      </c>
      <c r="B4276" t="s">
        <v>1928</v>
      </c>
      <c r="C4276" t="s">
        <v>5136</v>
      </c>
      <c r="D4276" t="s">
        <v>9810</v>
      </c>
      <c r="E4276" t="s">
        <v>14803</v>
      </c>
      <c r="F4276" t="s">
        <v>15537</v>
      </c>
    </row>
    <row r="4277" spans="1:6" x14ac:dyDescent="0.25">
      <c r="A4277" t="s">
        <v>906</v>
      </c>
      <c r="B4277" t="s">
        <v>1923</v>
      </c>
      <c r="C4277" t="s">
        <v>5137</v>
      </c>
      <c r="D4277" t="s">
        <v>9811</v>
      </c>
      <c r="E4277" t="s">
        <v>14804</v>
      </c>
      <c r="F4277" t="s">
        <v>15532</v>
      </c>
    </row>
    <row r="4278" spans="1:6" x14ac:dyDescent="0.25">
      <c r="A4278" t="s">
        <v>910</v>
      </c>
      <c r="B4278" t="s">
        <v>1929</v>
      </c>
      <c r="C4278" t="s">
        <v>5138</v>
      </c>
      <c r="D4278" t="s">
        <v>9812</v>
      </c>
      <c r="E4278" t="s">
        <v>14805</v>
      </c>
      <c r="F4278" t="s">
        <v>15532</v>
      </c>
    </row>
    <row r="4279" spans="1:6" x14ac:dyDescent="0.25">
      <c r="A4279" t="s">
        <v>816</v>
      </c>
      <c r="B4279" t="s">
        <v>1930</v>
      </c>
      <c r="C4279" t="s">
        <v>5139</v>
      </c>
      <c r="D4279" t="s">
        <v>9813</v>
      </c>
      <c r="E4279" t="s">
        <v>14806</v>
      </c>
      <c r="F4279" t="s">
        <v>15538</v>
      </c>
    </row>
    <row r="4280" spans="1:6" x14ac:dyDescent="0.25">
      <c r="A4280" t="s">
        <v>895</v>
      </c>
      <c r="B4280" t="s">
        <v>1926</v>
      </c>
      <c r="C4280" t="s">
        <v>2471</v>
      </c>
      <c r="D4280" t="s">
        <v>9814</v>
      </c>
      <c r="E4280" t="s">
        <v>14807</v>
      </c>
      <c r="F4280" t="s">
        <v>15535</v>
      </c>
    </row>
    <row r="4281" spans="1:6" x14ac:dyDescent="0.25">
      <c r="A4281" t="s">
        <v>1854</v>
      </c>
      <c r="B4281" t="s">
        <v>1926</v>
      </c>
      <c r="C4281" t="s">
        <v>4692</v>
      </c>
      <c r="D4281" t="s">
        <v>9815</v>
      </c>
      <c r="E4281" t="s">
        <v>14808</v>
      </c>
      <c r="F4281" t="s">
        <v>15535</v>
      </c>
    </row>
    <row r="4282" spans="1:6" x14ac:dyDescent="0.25">
      <c r="A4282" t="s">
        <v>542</v>
      </c>
      <c r="B4282" t="s">
        <v>1926</v>
      </c>
      <c r="C4282" t="s">
        <v>5140</v>
      </c>
      <c r="D4282" t="s">
        <v>9816</v>
      </c>
      <c r="E4282" t="s">
        <v>14809</v>
      </c>
      <c r="F4282" t="s">
        <v>15535</v>
      </c>
    </row>
    <row r="4283" spans="1:6" x14ac:dyDescent="0.25">
      <c r="A4283" t="s">
        <v>1139</v>
      </c>
      <c r="B4283" t="s">
        <v>1929</v>
      </c>
      <c r="C4283" t="s">
        <v>5141</v>
      </c>
      <c r="D4283" t="s">
        <v>9817</v>
      </c>
      <c r="E4283" t="s">
        <v>14810</v>
      </c>
      <c r="F4283" t="s">
        <v>15532</v>
      </c>
    </row>
    <row r="4284" spans="1:6" x14ac:dyDescent="0.25">
      <c r="A4284" t="s">
        <v>496</v>
      </c>
      <c r="B4284" t="s">
        <v>1924</v>
      </c>
      <c r="C4284" t="s">
        <v>5142</v>
      </c>
      <c r="D4284" t="s">
        <v>9818</v>
      </c>
      <c r="E4284" t="s">
        <v>14811</v>
      </c>
      <c r="F4284" t="s">
        <v>15533</v>
      </c>
    </row>
    <row r="4285" spans="1:6" x14ac:dyDescent="0.25">
      <c r="A4285" t="s">
        <v>1351</v>
      </c>
      <c r="B4285" t="s">
        <v>1927</v>
      </c>
      <c r="C4285" t="s">
        <v>5143</v>
      </c>
      <c r="D4285" t="s">
        <v>9819</v>
      </c>
      <c r="E4285" t="s">
        <v>14812</v>
      </c>
      <c r="F4285" t="s">
        <v>15536</v>
      </c>
    </row>
    <row r="4286" spans="1:6" x14ac:dyDescent="0.25">
      <c r="A4286" t="s">
        <v>45</v>
      </c>
      <c r="B4286" t="s">
        <v>1929</v>
      </c>
      <c r="C4286" t="s">
        <v>2604</v>
      </c>
      <c r="D4286" t="s">
        <v>9820</v>
      </c>
      <c r="E4286" t="s">
        <v>14813</v>
      </c>
      <c r="F4286" t="s">
        <v>15532</v>
      </c>
    </row>
    <row r="4287" spans="1:6" x14ac:dyDescent="0.25">
      <c r="A4287" t="s">
        <v>1438</v>
      </c>
      <c r="B4287" t="s">
        <v>1926</v>
      </c>
      <c r="C4287" t="s">
        <v>5144</v>
      </c>
      <c r="D4287" t="s">
        <v>9821</v>
      </c>
      <c r="E4287" t="s">
        <v>14814</v>
      </c>
      <c r="F4287" t="s">
        <v>15535</v>
      </c>
    </row>
    <row r="4288" spans="1:6" x14ac:dyDescent="0.25">
      <c r="A4288" t="s">
        <v>1092</v>
      </c>
      <c r="B4288" t="s">
        <v>1924</v>
      </c>
      <c r="C4288" t="s">
        <v>5145</v>
      </c>
      <c r="D4288" t="s">
        <v>9822</v>
      </c>
      <c r="E4288" t="s">
        <v>14815</v>
      </c>
      <c r="F4288" t="s">
        <v>15533</v>
      </c>
    </row>
    <row r="4289" spans="1:6" x14ac:dyDescent="0.25">
      <c r="A4289" t="s">
        <v>1326</v>
      </c>
      <c r="B4289" t="s">
        <v>1926</v>
      </c>
      <c r="C4289" t="s">
        <v>4220</v>
      </c>
      <c r="D4289" t="s">
        <v>9823</v>
      </c>
      <c r="E4289" t="s">
        <v>14816</v>
      </c>
      <c r="F4289" t="s">
        <v>15535</v>
      </c>
    </row>
    <row r="4290" spans="1:6" x14ac:dyDescent="0.25">
      <c r="A4290" t="s">
        <v>1855</v>
      </c>
      <c r="B4290" t="s">
        <v>1924</v>
      </c>
      <c r="C4290" t="s">
        <v>3002</v>
      </c>
      <c r="D4290" t="s">
        <v>9824</v>
      </c>
      <c r="E4290" t="s">
        <v>14817</v>
      </c>
      <c r="F4290" t="s">
        <v>15533</v>
      </c>
    </row>
    <row r="4291" spans="1:6" x14ac:dyDescent="0.25">
      <c r="A4291" t="s">
        <v>1670</v>
      </c>
      <c r="B4291" t="s">
        <v>1930</v>
      </c>
      <c r="C4291" t="s">
        <v>5146</v>
      </c>
      <c r="D4291" t="s">
        <v>9825</v>
      </c>
      <c r="E4291" t="s">
        <v>14818</v>
      </c>
      <c r="F4291" t="s">
        <v>15538</v>
      </c>
    </row>
    <row r="4292" spans="1:6" x14ac:dyDescent="0.25">
      <c r="A4292" t="s">
        <v>693</v>
      </c>
      <c r="B4292" t="s">
        <v>1929</v>
      </c>
      <c r="C4292" t="s">
        <v>5080</v>
      </c>
      <c r="D4292" t="s">
        <v>9826</v>
      </c>
      <c r="E4292" t="s">
        <v>14819</v>
      </c>
      <c r="F4292" t="s">
        <v>15532</v>
      </c>
    </row>
    <row r="4293" spans="1:6" x14ac:dyDescent="0.25">
      <c r="A4293" t="s">
        <v>1435</v>
      </c>
      <c r="B4293" t="s">
        <v>1927</v>
      </c>
      <c r="C4293" t="s">
        <v>2697</v>
      </c>
      <c r="D4293" t="s">
        <v>9827</v>
      </c>
      <c r="E4293" t="s">
        <v>14820</v>
      </c>
      <c r="F4293" t="s">
        <v>15536</v>
      </c>
    </row>
    <row r="4294" spans="1:6" x14ac:dyDescent="0.25">
      <c r="A4294" t="s">
        <v>1453</v>
      </c>
      <c r="B4294" t="s">
        <v>1930</v>
      </c>
      <c r="C4294" t="s">
        <v>3034</v>
      </c>
      <c r="D4294" t="s">
        <v>9828</v>
      </c>
      <c r="E4294" t="s">
        <v>14821</v>
      </c>
      <c r="F4294" t="s">
        <v>15538</v>
      </c>
    </row>
    <row r="4295" spans="1:6" x14ac:dyDescent="0.25">
      <c r="A4295" t="s">
        <v>1120</v>
      </c>
      <c r="B4295" t="s">
        <v>1926</v>
      </c>
      <c r="C4295" t="s">
        <v>5147</v>
      </c>
      <c r="D4295" t="s">
        <v>9829</v>
      </c>
      <c r="E4295" t="s">
        <v>14822</v>
      </c>
      <c r="F4295" t="s">
        <v>15535</v>
      </c>
    </row>
    <row r="4296" spans="1:6" x14ac:dyDescent="0.25">
      <c r="A4296" t="s">
        <v>1856</v>
      </c>
      <c r="B4296" t="s">
        <v>1925</v>
      </c>
      <c r="C4296" t="s">
        <v>5148</v>
      </c>
      <c r="D4296" t="s">
        <v>9830</v>
      </c>
      <c r="E4296" t="s">
        <v>14823</v>
      </c>
      <c r="F4296" t="s">
        <v>15534</v>
      </c>
    </row>
    <row r="4297" spans="1:6" x14ac:dyDescent="0.25">
      <c r="A4297" t="s">
        <v>1372</v>
      </c>
      <c r="B4297" t="s">
        <v>1928</v>
      </c>
      <c r="C4297" t="s">
        <v>5149</v>
      </c>
      <c r="D4297" t="s">
        <v>9831</v>
      </c>
      <c r="E4297" t="s">
        <v>14824</v>
      </c>
      <c r="F4297" t="s">
        <v>15537</v>
      </c>
    </row>
    <row r="4298" spans="1:6" x14ac:dyDescent="0.25">
      <c r="A4298" t="s">
        <v>1839</v>
      </c>
      <c r="B4298" t="s">
        <v>1928</v>
      </c>
      <c r="C4298" t="s">
        <v>5150</v>
      </c>
      <c r="D4298" t="s">
        <v>9832</v>
      </c>
      <c r="E4298" t="s">
        <v>14825</v>
      </c>
      <c r="F4298" t="s">
        <v>15537</v>
      </c>
    </row>
    <row r="4299" spans="1:6" x14ac:dyDescent="0.25">
      <c r="A4299" t="s">
        <v>1857</v>
      </c>
      <c r="B4299" t="s">
        <v>1926</v>
      </c>
      <c r="C4299" t="s">
        <v>5151</v>
      </c>
      <c r="D4299" t="s">
        <v>9833</v>
      </c>
      <c r="E4299" t="s">
        <v>14826</v>
      </c>
      <c r="F4299" t="s">
        <v>15535</v>
      </c>
    </row>
    <row r="4300" spans="1:6" x14ac:dyDescent="0.25">
      <c r="A4300" t="s">
        <v>1766</v>
      </c>
      <c r="B4300" t="s">
        <v>1927</v>
      </c>
      <c r="C4300" t="s">
        <v>4956</v>
      </c>
      <c r="D4300" t="s">
        <v>9834</v>
      </c>
      <c r="E4300" t="s">
        <v>14827</v>
      </c>
      <c r="F4300" t="s">
        <v>15536</v>
      </c>
    </row>
    <row r="4301" spans="1:6" x14ac:dyDescent="0.25">
      <c r="A4301" t="s">
        <v>173</v>
      </c>
      <c r="B4301" t="s">
        <v>1929</v>
      </c>
      <c r="C4301" t="s">
        <v>4189</v>
      </c>
      <c r="D4301" t="s">
        <v>9835</v>
      </c>
      <c r="E4301" t="s">
        <v>14828</v>
      </c>
      <c r="F4301" t="s">
        <v>15532</v>
      </c>
    </row>
    <row r="4302" spans="1:6" x14ac:dyDescent="0.25">
      <c r="A4302" t="s">
        <v>1769</v>
      </c>
      <c r="B4302" t="s">
        <v>1924</v>
      </c>
      <c r="C4302" t="s">
        <v>2236</v>
      </c>
      <c r="D4302" t="s">
        <v>9836</v>
      </c>
      <c r="E4302" t="s">
        <v>14829</v>
      </c>
      <c r="F4302" t="s">
        <v>15533</v>
      </c>
    </row>
    <row r="4303" spans="1:6" x14ac:dyDescent="0.25">
      <c r="A4303" t="s">
        <v>361</v>
      </c>
      <c r="B4303" t="s">
        <v>1924</v>
      </c>
      <c r="C4303" t="s">
        <v>3046</v>
      </c>
      <c r="D4303" t="s">
        <v>9837</v>
      </c>
      <c r="E4303" t="s">
        <v>14830</v>
      </c>
      <c r="F4303" t="s">
        <v>15533</v>
      </c>
    </row>
    <row r="4304" spans="1:6" x14ac:dyDescent="0.25">
      <c r="A4304" t="s">
        <v>1378</v>
      </c>
      <c r="B4304" t="s">
        <v>1926</v>
      </c>
      <c r="C4304" t="s">
        <v>5152</v>
      </c>
      <c r="D4304" t="s">
        <v>9838</v>
      </c>
      <c r="E4304" t="s">
        <v>14831</v>
      </c>
      <c r="F4304" t="s">
        <v>15535</v>
      </c>
    </row>
    <row r="4305" spans="1:6" x14ac:dyDescent="0.25">
      <c r="A4305" t="s">
        <v>343</v>
      </c>
      <c r="B4305" t="s">
        <v>1924</v>
      </c>
      <c r="C4305" t="s">
        <v>2958</v>
      </c>
      <c r="D4305" t="s">
        <v>9839</v>
      </c>
      <c r="E4305" t="s">
        <v>14832</v>
      </c>
      <c r="F4305" t="s">
        <v>15533</v>
      </c>
    </row>
    <row r="4306" spans="1:6" x14ac:dyDescent="0.25">
      <c r="A4306" t="s">
        <v>1832</v>
      </c>
      <c r="B4306" t="s">
        <v>1927</v>
      </c>
      <c r="C4306" t="s">
        <v>4002</v>
      </c>
      <c r="D4306" t="s">
        <v>9840</v>
      </c>
      <c r="E4306" t="s">
        <v>14833</v>
      </c>
      <c r="F4306" t="s">
        <v>15536</v>
      </c>
    </row>
    <row r="4307" spans="1:6" x14ac:dyDescent="0.25">
      <c r="A4307" t="s">
        <v>136</v>
      </c>
      <c r="B4307" t="s">
        <v>1923</v>
      </c>
      <c r="C4307" t="s">
        <v>2733</v>
      </c>
      <c r="D4307" t="s">
        <v>9841</v>
      </c>
      <c r="E4307" t="s">
        <v>14834</v>
      </c>
      <c r="F4307" t="s">
        <v>15532</v>
      </c>
    </row>
    <row r="4308" spans="1:6" x14ac:dyDescent="0.25">
      <c r="A4308" t="s">
        <v>728</v>
      </c>
      <c r="B4308" t="s">
        <v>1924</v>
      </c>
      <c r="C4308" t="s">
        <v>5153</v>
      </c>
      <c r="D4308" t="s">
        <v>9842</v>
      </c>
      <c r="E4308" t="s">
        <v>14835</v>
      </c>
      <c r="F4308" t="s">
        <v>15533</v>
      </c>
    </row>
    <row r="4309" spans="1:6" x14ac:dyDescent="0.25">
      <c r="A4309" t="s">
        <v>433</v>
      </c>
      <c r="B4309" t="s">
        <v>1925</v>
      </c>
      <c r="C4309" t="s">
        <v>5154</v>
      </c>
      <c r="D4309" t="s">
        <v>9843</v>
      </c>
      <c r="E4309" t="s">
        <v>14836</v>
      </c>
      <c r="F4309" t="s">
        <v>15534</v>
      </c>
    </row>
    <row r="4310" spans="1:6" x14ac:dyDescent="0.25">
      <c r="A4310" t="s">
        <v>1487</v>
      </c>
      <c r="B4310" t="s">
        <v>1924</v>
      </c>
      <c r="C4310" t="s">
        <v>5155</v>
      </c>
      <c r="D4310" t="s">
        <v>9844</v>
      </c>
      <c r="E4310" t="s">
        <v>14837</v>
      </c>
      <c r="F4310" t="s">
        <v>15533</v>
      </c>
    </row>
    <row r="4311" spans="1:6" x14ac:dyDescent="0.25">
      <c r="A4311" t="s">
        <v>624</v>
      </c>
      <c r="B4311" t="s">
        <v>1923</v>
      </c>
      <c r="C4311" t="s">
        <v>3468</v>
      </c>
      <c r="D4311" t="s">
        <v>9845</v>
      </c>
      <c r="E4311" t="s">
        <v>14838</v>
      </c>
      <c r="F4311" t="s">
        <v>15532</v>
      </c>
    </row>
    <row r="4312" spans="1:6" x14ac:dyDescent="0.25">
      <c r="A4312" t="s">
        <v>1743</v>
      </c>
      <c r="B4312" t="s">
        <v>1929</v>
      </c>
      <c r="C4312" t="s">
        <v>3563</v>
      </c>
      <c r="D4312" t="s">
        <v>9846</v>
      </c>
      <c r="E4312" t="s">
        <v>14839</v>
      </c>
      <c r="F4312" t="s">
        <v>15532</v>
      </c>
    </row>
    <row r="4313" spans="1:6" x14ac:dyDescent="0.25">
      <c r="A4313" t="s">
        <v>1131</v>
      </c>
      <c r="B4313" t="s">
        <v>1927</v>
      </c>
      <c r="C4313" t="s">
        <v>5156</v>
      </c>
      <c r="D4313" t="s">
        <v>9847</v>
      </c>
      <c r="E4313" t="s">
        <v>14840</v>
      </c>
      <c r="F4313" t="s">
        <v>15536</v>
      </c>
    </row>
    <row r="4314" spans="1:6" x14ac:dyDescent="0.25">
      <c r="A4314" t="s">
        <v>1208</v>
      </c>
      <c r="B4314" t="s">
        <v>1923</v>
      </c>
      <c r="C4314" t="s">
        <v>2765</v>
      </c>
      <c r="D4314" t="s">
        <v>9848</v>
      </c>
      <c r="E4314" t="s">
        <v>14841</v>
      </c>
      <c r="F4314" t="s">
        <v>15532</v>
      </c>
    </row>
    <row r="4315" spans="1:6" x14ac:dyDescent="0.25">
      <c r="A4315" t="s">
        <v>1139</v>
      </c>
      <c r="B4315" t="s">
        <v>1927</v>
      </c>
      <c r="C4315" t="s">
        <v>5157</v>
      </c>
      <c r="D4315" t="s">
        <v>9849</v>
      </c>
      <c r="E4315" t="s">
        <v>14842</v>
      </c>
      <c r="F4315" t="s">
        <v>15536</v>
      </c>
    </row>
    <row r="4316" spans="1:6" x14ac:dyDescent="0.25">
      <c r="A4316" t="s">
        <v>451</v>
      </c>
      <c r="B4316" t="s">
        <v>1924</v>
      </c>
      <c r="C4316" t="s">
        <v>5158</v>
      </c>
      <c r="D4316" t="s">
        <v>9850</v>
      </c>
      <c r="E4316" t="s">
        <v>14843</v>
      </c>
      <c r="F4316" t="s">
        <v>15533</v>
      </c>
    </row>
    <row r="4317" spans="1:6" x14ac:dyDescent="0.25">
      <c r="A4317" t="s">
        <v>1455</v>
      </c>
      <c r="B4317" t="s">
        <v>1928</v>
      </c>
      <c r="C4317" t="s">
        <v>5159</v>
      </c>
      <c r="D4317" t="s">
        <v>9851</v>
      </c>
      <c r="E4317" t="s">
        <v>14844</v>
      </c>
      <c r="F4317" t="s">
        <v>15537</v>
      </c>
    </row>
    <row r="4318" spans="1:6" x14ac:dyDescent="0.25">
      <c r="A4318" t="s">
        <v>1544</v>
      </c>
      <c r="B4318" t="s">
        <v>1926</v>
      </c>
      <c r="C4318" t="s">
        <v>5160</v>
      </c>
      <c r="D4318" t="s">
        <v>9852</v>
      </c>
      <c r="E4318" t="s">
        <v>14845</v>
      </c>
      <c r="F4318" t="s">
        <v>15535</v>
      </c>
    </row>
    <row r="4319" spans="1:6" x14ac:dyDescent="0.25">
      <c r="A4319" t="s">
        <v>1336</v>
      </c>
      <c r="B4319" t="s">
        <v>1924</v>
      </c>
      <c r="C4319" t="s">
        <v>5161</v>
      </c>
      <c r="D4319" t="s">
        <v>9853</v>
      </c>
      <c r="E4319" t="s">
        <v>14846</v>
      </c>
      <c r="F4319" t="s">
        <v>15533</v>
      </c>
    </row>
    <row r="4320" spans="1:6" x14ac:dyDescent="0.25">
      <c r="A4320" t="s">
        <v>1454</v>
      </c>
      <c r="B4320" t="s">
        <v>1930</v>
      </c>
      <c r="C4320" t="s">
        <v>4485</v>
      </c>
      <c r="D4320" t="s">
        <v>9854</v>
      </c>
      <c r="E4320" t="s">
        <v>14847</v>
      </c>
      <c r="F4320" t="s">
        <v>15538</v>
      </c>
    </row>
    <row r="4321" spans="1:6" x14ac:dyDescent="0.25">
      <c r="A4321" t="s">
        <v>682</v>
      </c>
      <c r="B4321" t="s">
        <v>1926</v>
      </c>
      <c r="C4321" t="s">
        <v>5162</v>
      </c>
      <c r="D4321" t="s">
        <v>9855</v>
      </c>
      <c r="E4321" t="s">
        <v>14848</v>
      </c>
      <c r="F4321" t="s">
        <v>15535</v>
      </c>
    </row>
    <row r="4322" spans="1:6" x14ac:dyDescent="0.25">
      <c r="A4322" t="s">
        <v>1686</v>
      </c>
      <c r="B4322" t="s">
        <v>1930</v>
      </c>
      <c r="C4322" t="s">
        <v>5163</v>
      </c>
      <c r="D4322" t="s">
        <v>9856</v>
      </c>
      <c r="E4322" t="s">
        <v>14849</v>
      </c>
      <c r="F4322" t="s">
        <v>15538</v>
      </c>
    </row>
    <row r="4323" spans="1:6" x14ac:dyDescent="0.25">
      <c r="A4323" t="s">
        <v>904</v>
      </c>
      <c r="B4323" t="s">
        <v>1927</v>
      </c>
      <c r="C4323" t="s">
        <v>5164</v>
      </c>
      <c r="D4323" t="s">
        <v>9857</v>
      </c>
      <c r="E4323" t="s">
        <v>14850</v>
      </c>
      <c r="F4323" t="s">
        <v>15536</v>
      </c>
    </row>
    <row r="4324" spans="1:6" x14ac:dyDescent="0.25">
      <c r="A4324" t="s">
        <v>342</v>
      </c>
      <c r="B4324" t="s">
        <v>1926</v>
      </c>
      <c r="C4324" t="s">
        <v>5165</v>
      </c>
      <c r="D4324" t="s">
        <v>9858</v>
      </c>
      <c r="E4324" t="s">
        <v>14851</v>
      </c>
      <c r="F4324" t="s">
        <v>15535</v>
      </c>
    </row>
    <row r="4325" spans="1:6" x14ac:dyDescent="0.25">
      <c r="A4325" t="s">
        <v>1381</v>
      </c>
      <c r="B4325" t="s">
        <v>1927</v>
      </c>
      <c r="C4325" t="s">
        <v>3875</v>
      </c>
      <c r="D4325" t="s">
        <v>9859</v>
      </c>
      <c r="E4325" t="s">
        <v>14852</v>
      </c>
      <c r="F4325" t="s">
        <v>15536</v>
      </c>
    </row>
    <row r="4326" spans="1:6" x14ac:dyDescent="0.25">
      <c r="A4326" t="s">
        <v>10</v>
      </c>
      <c r="B4326" t="s">
        <v>1928</v>
      </c>
      <c r="C4326" t="s">
        <v>5166</v>
      </c>
      <c r="D4326" t="s">
        <v>9860</v>
      </c>
      <c r="E4326" t="s">
        <v>14853</v>
      </c>
      <c r="F4326" t="s">
        <v>15537</v>
      </c>
    </row>
    <row r="4327" spans="1:6" x14ac:dyDescent="0.25">
      <c r="A4327" t="s">
        <v>688</v>
      </c>
      <c r="B4327" t="s">
        <v>1926</v>
      </c>
      <c r="C4327" t="s">
        <v>5167</v>
      </c>
      <c r="D4327" t="s">
        <v>9861</v>
      </c>
      <c r="E4327" t="s">
        <v>14854</v>
      </c>
      <c r="F4327" t="s">
        <v>15535</v>
      </c>
    </row>
    <row r="4328" spans="1:6" x14ac:dyDescent="0.25">
      <c r="A4328" t="s">
        <v>1858</v>
      </c>
      <c r="B4328" t="s">
        <v>1925</v>
      </c>
      <c r="C4328" t="s">
        <v>4739</v>
      </c>
      <c r="D4328" t="s">
        <v>9862</v>
      </c>
      <c r="E4328" t="s">
        <v>14855</v>
      </c>
      <c r="F4328" t="s">
        <v>15534</v>
      </c>
    </row>
    <row r="4329" spans="1:6" x14ac:dyDescent="0.25">
      <c r="A4329" t="s">
        <v>1012</v>
      </c>
      <c r="B4329" t="s">
        <v>1929</v>
      </c>
      <c r="C4329" t="s">
        <v>4128</v>
      </c>
      <c r="D4329" t="s">
        <v>9863</v>
      </c>
      <c r="E4329" t="s">
        <v>14856</v>
      </c>
      <c r="F4329" t="s">
        <v>15532</v>
      </c>
    </row>
    <row r="4330" spans="1:6" x14ac:dyDescent="0.25">
      <c r="A4330" t="s">
        <v>476</v>
      </c>
      <c r="B4330" t="s">
        <v>1928</v>
      </c>
      <c r="C4330" t="s">
        <v>4458</v>
      </c>
      <c r="D4330" t="s">
        <v>9864</v>
      </c>
      <c r="E4330" t="s">
        <v>14857</v>
      </c>
      <c r="F4330" t="s">
        <v>15537</v>
      </c>
    </row>
    <row r="4331" spans="1:6" x14ac:dyDescent="0.25">
      <c r="A4331" t="s">
        <v>1595</v>
      </c>
      <c r="B4331" t="s">
        <v>1923</v>
      </c>
      <c r="C4331" t="s">
        <v>5168</v>
      </c>
      <c r="D4331" t="s">
        <v>9865</v>
      </c>
      <c r="E4331" t="s">
        <v>14858</v>
      </c>
      <c r="F4331" t="s">
        <v>15532</v>
      </c>
    </row>
    <row r="4332" spans="1:6" x14ac:dyDescent="0.25">
      <c r="A4332" t="s">
        <v>842</v>
      </c>
      <c r="B4332" t="s">
        <v>1927</v>
      </c>
      <c r="C4332" t="s">
        <v>4590</v>
      </c>
      <c r="D4332" t="s">
        <v>9866</v>
      </c>
      <c r="E4332" t="s">
        <v>14859</v>
      </c>
      <c r="F4332" t="s">
        <v>15536</v>
      </c>
    </row>
    <row r="4333" spans="1:6" x14ac:dyDescent="0.25">
      <c r="A4333" t="s">
        <v>897</v>
      </c>
      <c r="B4333" t="s">
        <v>1924</v>
      </c>
      <c r="C4333" t="s">
        <v>5169</v>
      </c>
      <c r="D4333" t="s">
        <v>9867</v>
      </c>
      <c r="E4333" t="s">
        <v>14860</v>
      </c>
      <c r="F4333" t="s">
        <v>15533</v>
      </c>
    </row>
    <row r="4334" spans="1:6" x14ac:dyDescent="0.25">
      <c r="A4334" t="s">
        <v>1490</v>
      </c>
      <c r="B4334" t="s">
        <v>1923</v>
      </c>
      <c r="C4334" t="s">
        <v>3326</v>
      </c>
      <c r="D4334" t="s">
        <v>9868</v>
      </c>
      <c r="E4334" t="s">
        <v>14861</v>
      </c>
      <c r="F4334" t="s">
        <v>15532</v>
      </c>
    </row>
    <row r="4335" spans="1:6" x14ac:dyDescent="0.25">
      <c r="A4335" t="s">
        <v>1585</v>
      </c>
      <c r="B4335" t="s">
        <v>1928</v>
      </c>
      <c r="C4335" t="s">
        <v>2921</v>
      </c>
      <c r="D4335" t="s">
        <v>9869</v>
      </c>
      <c r="E4335" t="s">
        <v>14862</v>
      </c>
      <c r="F4335" t="s">
        <v>15537</v>
      </c>
    </row>
    <row r="4336" spans="1:6" x14ac:dyDescent="0.25">
      <c r="A4336" t="s">
        <v>1542</v>
      </c>
      <c r="B4336" t="s">
        <v>1928</v>
      </c>
      <c r="C4336" t="s">
        <v>5170</v>
      </c>
      <c r="D4336" t="s">
        <v>9870</v>
      </c>
      <c r="E4336" t="s">
        <v>14863</v>
      </c>
      <c r="F4336" t="s">
        <v>15537</v>
      </c>
    </row>
    <row r="4337" spans="1:6" x14ac:dyDescent="0.25">
      <c r="A4337" t="s">
        <v>982</v>
      </c>
      <c r="B4337" t="s">
        <v>1924</v>
      </c>
      <c r="C4337" t="s">
        <v>5171</v>
      </c>
      <c r="D4337" t="s">
        <v>9871</v>
      </c>
      <c r="E4337" t="s">
        <v>14864</v>
      </c>
      <c r="F4337" t="s">
        <v>15533</v>
      </c>
    </row>
    <row r="4338" spans="1:6" x14ac:dyDescent="0.25">
      <c r="A4338" t="s">
        <v>1499</v>
      </c>
      <c r="B4338" t="s">
        <v>1924</v>
      </c>
      <c r="C4338" t="s">
        <v>1997</v>
      </c>
      <c r="D4338" t="s">
        <v>9872</v>
      </c>
      <c r="E4338" t="s">
        <v>14865</v>
      </c>
      <c r="F4338" t="s">
        <v>15533</v>
      </c>
    </row>
    <row r="4339" spans="1:6" x14ac:dyDescent="0.25">
      <c r="A4339" t="s">
        <v>1579</v>
      </c>
      <c r="B4339" t="s">
        <v>1925</v>
      </c>
      <c r="C4339" t="s">
        <v>5172</v>
      </c>
      <c r="D4339" t="s">
        <v>9873</v>
      </c>
      <c r="E4339" t="s">
        <v>14866</v>
      </c>
      <c r="F4339" t="s">
        <v>15534</v>
      </c>
    </row>
    <row r="4340" spans="1:6" x14ac:dyDescent="0.25">
      <c r="A4340" t="s">
        <v>1126</v>
      </c>
      <c r="B4340" t="s">
        <v>1925</v>
      </c>
      <c r="C4340" t="s">
        <v>5121</v>
      </c>
      <c r="D4340" t="s">
        <v>9874</v>
      </c>
      <c r="E4340" t="s">
        <v>14867</v>
      </c>
      <c r="F4340" t="s">
        <v>15534</v>
      </c>
    </row>
    <row r="4341" spans="1:6" x14ac:dyDescent="0.25">
      <c r="A4341" t="s">
        <v>1859</v>
      </c>
      <c r="B4341" t="s">
        <v>1929</v>
      </c>
      <c r="C4341" t="s">
        <v>5173</v>
      </c>
      <c r="D4341" t="s">
        <v>9875</v>
      </c>
      <c r="E4341" t="s">
        <v>14868</v>
      </c>
      <c r="F4341" t="s">
        <v>15532</v>
      </c>
    </row>
    <row r="4342" spans="1:6" x14ac:dyDescent="0.25">
      <c r="A4342" t="s">
        <v>1160</v>
      </c>
      <c r="B4342" t="s">
        <v>1929</v>
      </c>
      <c r="C4342" t="s">
        <v>5174</v>
      </c>
      <c r="D4342" t="s">
        <v>9876</v>
      </c>
      <c r="E4342" t="s">
        <v>14869</v>
      </c>
      <c r="F4342" t="s">
        <v>15532</v>
      </c>
    </row>
    <row r="4343" spans="1:6" x14ac:dyDescent="0.25">
      <c r="A4343" t="s">
        <v>946</v>
      </c>
      <c r="B4343" t="s">
        <v>1926</v>
      </c>
      <c r="C4343" t="s">
        <v>5175</v>
      </c>
      <c r="D4343" t="s">
        <v>9877</v>
      </c>
      <c r="E4343" t="s">
        <v>14870</v>
      </c>
      <c r="F4343" t="s">
        <v>15535</v>
      </c>
    </row>
    <row r="4344" spans="1:6" x14ac:dyDescent="0.25">
      <c r="A4344" t="s">
        <v>1618</v>
      </c>
      <c r="B4344" t="s">
        <v>1923</v>
      </c>
      <c r="C4344" t="s">
        <v>5176</v>
      </c>
      <c r="D4344" t="s">
        <v>9878</v>
      </c>
      <c r="E4344" t="s">
        <v>14871</v>
      </c>
      <c r="F4344" t="s">
        <v>15532</v>
      </c>
    </row>
    <row r="4345" spans="1:6" x14ac:dyDescent="0.25">
      <c r="A4345" t="s">
        <v>1187</v>
      </c>
      <c r="B4345" t="s">
        <v>1925</v>
      </c>
      <c r="C4345" t="s">
        <v>3331</v>
      </c>
      <c r="D4345" t="s">
        <v>9879</v>
      </c>
      <c r="E4345" t="s">
        <v>14872</v>
      </c>
      <c r="F4345" t="s">
        <v>15534</v>
      </c>
    </row>
    <row r="4346" spans="1:6" x14ac:dyDescent="0.25">
      <c r="A4346" t="s">
        <v>1860</v>
      </c>
      <c r="B4346" t="s">
        <v>1930</v>
      </c>
      <c r="C4346" t="s">
        <v>4113</v>
      </c>
      <c r="D4346" t="s">
        <v>9880</v>
      </c>
      <c r="E4346" t="s">
        <v>14873</v>
      </c>
      <c r="F4346" t="s">
        <v>15538</v>
      </c>
    </row>
    <row r="4347" spans="1:6" x14ac:dyDescent="0.25">
      <c r="A4347" t="s">
        <v>1313</v>
      </c>
      <c r="B4347" t="s">
        <v>1930</v>
      </c>
      <c r="C4347" t="s">
        <v>5177</v>
      </c>
      <c r="D4347" t="s">
        <v>9881</v>
      </c>
      <c r="E4347" t="s">
        <v>14874</v>
      </c>
      <c r="F4347" t="s">
        <v>15538</v>
      </c>
    </row>
    <row r="4348" spans="1:6" x14ac:dyDescent="0.25">
      <c r="A4348" t="s">
        <v>48</v>
      </c>
      <c r="B4348" t="s">
        <v>1923</v>
      </c>
      <c r="C4348" t="s">
        <v>4700</v>
      </c>
      <c r="D4348" t="s">
        <v>9882</v>
      </c>
      <c r="E4348" t="s">
        <v>14875</v>
      </c>
      <c r="F4348" t="s">
        <v>15532</v>
      </c>
    </row>
    <row r="4349" spans="1:6" x14ac:dyDescent="0.25">
      <c r="A4349" t="s">
        <v>1039</v>
      </c>
      <c r="B4349" t="s">
        <v>1928</v>
      </c>
      <c r="C4349" t="s">
        <v>2028</v>
      </c>
      <c r="D4349" t="s">
        <v>9883</v>
      </c>
      <c r="E4349" t="s">
        <v>14876</v>
      </c>
      <c r="F4349" t="s">
        <v>15537</v>
      </c>
    </row>
    <row r="4350" spans="1:6" x14ac:dyDescent="0.25">
      <c r="A4350" t="s">
        <v>596</v>
      </c>
      <c r="B4350" t="s">
        <v>1926</v>
      </c>
      <c r="C4350" t="s">
        <v>4264</v>
      </c>
      <c r="D4350" t="s">
        <v>9884</v>
      </c>
      <c r="E4350" t="s">
        <v>14877</v>
      </c>
      <c r="F4350" t="s">
        <v>15535</v>
      </c>
    </row>
    <row r="4351" spans="1:6" x14ac:dyDescent="0.25">
      <c r="A4351" t="s">
        <v>1861</v>
      </c>
      <c r="B4351" t="s">
        <v>1924</v>
      </c>
      <c r="C4351" t="s">
        <v>2468</v>
      </c>
      <c r="D4351" t="s">
        <v>9885</v>
      </c>
      <c r="E4351" t="s">
        <v>14878</v>
      </c>
      <c r="F4351" t="s">
        <v>15533</v>
      </c>
    </row>
    <row r="4352" spans="1:6" x14ac:dyDescent="0.25">
      <c r="A4352" t="s">
        <v>1862</v>
      </c>
      <c r="B4352" t="s">
        <v>1926</v>
      </c>
      <c r="C4352" t="s">
        <v>3648</v>
      </c>
      <c r="D4352" t="s">
        <v>9886</v>
      </c>
      <c r="E4352" t="s">
        <v>14879</v>
      </c>
      <c r="F4352" t="s">
        <v>15535</v>
      </c>
    </row>
    <row r="4353" spans="1:6" x14ac:dyDescent="0.25">
      <c r="A4353" t="s">
        <v>1838</v>
      </c>
      <c r="B4353" t="s">
        <v>1924</v>
      </c>
      <c r="C4353" t="s">
        <v>3847</v>
      </c>
      <c r="D4353" t="s">
        <v>9887</v>
      </c>
      <c r="E4353" t="s">
        <v>14880</v>
      </c>
      <c r="F4353" t="s">
        <v>15533</v>
      </c>
    </row>
    <row r="4354" spans="1:6" x14ac:dyDescent="0.25">
      <c r="A4354" t="s">
        <v>1197</v>
      </c>
      <c r="B4354" t="s">
        <v>1928</v>
      </c>
      <c r="C4354" t="s">
        <v>5178</v>
      </c>
      <c r="D4354" t="s">
        <v>9888</v>
      </c>
      <c r="E4354" t="s">
        <v>14881</v>
      </c>
      <c r="F4354" t="s">
        <v>15537</v>
      </c>
    </row>
    <row r="4355" spans="1:6" x14ac:dyDescent="0.25">
      <c r="A4355" t="s">
        <v>222</v>
      </c>
      <c r="B4355" t="s">
        <v>1926</v>
      </c>
      <c r="C4355" t="s">
        <v>5179</v>
      </c>
      <c r="D4355" t="s">
        <v>9889</v>
      </c>
      <c r="E4355" t="s">
        <v>14882</v>
      </c>
      <c r="F4355" t="s">
        <v>15535</v>
      </c>
    </row>
    <row r="4356" spans="1:6" x14ac:dyDescent="0.25">
      <c r="A4356" t="s">
        <v>694</v>
      </c>
      <c r="B4356" t="s">
        <v>1928</v>
      </c>
      <c r="C4356" t="s">
        <v>5180</v>
      </c>
      <c r="D4356" t="s">
        <v>9890</v>
      </c>
      <c r="E4356" t="s">
        <v>14883</v>
      </c>
      <c r="F4356" t="s">
        <v>15537</v>
      </c>
    </row>
    <row r="4357" spans="1:6" x14ac:dyDescent="0.25">
      <c r="A4357" t="s">
        <v>1063</v>
      </c>
      <c r="B4357" t="s">
        <v>1927</v>
      </c>
      <c r="C4357" t="s">
        <v>2592</v>
      </c>
      <c r="D4357" t="s">
        <v>9891</v>
      </c>
      <c r="E4357" t="s">
        <v>14884</v>
      </c>
      <c r="F4357" t="s">
        <v>15536</v>
      </c>
    </row>
    <row r="4358" spans="1:6" x14ac:dyDescent="0.25">
      <c r="A4358" t="s">
        <v>1594</v>
      </c>
      <c r="B4358" t="s">
        <v>1926</v>
      </c>
      <c r="C4358" t="s">
        <v>5181</v>
      </c>
      <c r="D4358" t="s">
        <v>9892</v>
      </c>
      <c r="E4358" t="s">
        <v>14885</v>
      </c>
      <c r="F4358" t="s">
        <v>15535</v>
      </c>
    </row>
    <row r="4359" spans="1:6" x14ac:dyDescent="0.25">
      <c r="A4359" t="s">
        <v>1619</v>
      </c>
      <c r="B4359" t="s">
        <v>1924</v>
      </c>
      <c r="C4359" t="s">
        <v>5182</v>
      </c>
      <c r="D4359" t="s">
        <v>9893</v>
      </c>
      <c r="E4359" t="s">
        <v>14886</v>
      </c>
      <c r="F4359" t="s">
        <v>15533</v>
      </c>
    </row>
    <row r="4360" spans="1:6" x14ac:dyDescent="0.25">
      <c r="A4360" t="s">
        <v>131</v>
      </c>
      <c r="B4360" t="s">
        <v>1923</v>
      </c>
      <c r="C4360" t="s">
        <v>5183</v>
      </c>
      <c r="D4360" t="s">
        <v>9894</v>
      </c>
      <c r="E4360" t="s">
        <v>14887</v>
      </c>
      <c r="F4360" t="s">
        <v>15532</v>
      </c>
    </row>
    <row r="4361" spans="1:6" x14ac:dyDescent="0.25">
      <c r="A4361" t="s">
        <v>649</v>
      </c>
      <c r="B4361" t="s">
        <v>1930</v>
      </c>
      <c r="C4361" t="s">
        <v>5184</v>
      </c>
      <c r="D4361" t="s">
        <v>9895</v>
      </c>
      <c r="E4361" t="s">
        <v>14888</v>
      </c>
      <c r="F4361" t="s">
        <v>15538</v>
      </c>
    </row>
    <row r="4362" spans="1:6" x14ac:dyDescent="0.25">
      <c r="A4362" t="s">
        <v>1634</v>
      </c>
      <c r="B4362" t="s">
        <v>1929</v>
      </c>
      <c r="C4362" t="s">
        <v>5185</v>
      </c>
      <c r="D4362" t="s">
        <v>9896</v>
      </c>
      <c r="E4362" t="s">
        <v>14889</v>
      </c>
      <c r="F4362" t="s">
        <v>15532</v>
      </c>
    </row>
    <row r="4363" spans="1:6" x14ac:dyDescent="0.25">
      <c r="A4363" t="s">
        <v>34</v>
      </c>
      <c r="B4363" t="s">
        <v>1928</v>
      </c>
      <c r="C4363" t="s">
        <v>4996</v>
      </c>
      <c r="D4363" t="s">
        <v>9897</v>
      </c>
      <c r="E4363" t="s">
        <v>14890</v>
      </c>
      <c r="F4363" t="s">
        <v>15537</v>
      </c>
    </row>
    <row r="4364" spans="1:6" x14ac:dyDescent="0.25">
      <c r="A4364" t="s">
        <v>474</v>
      </c>
      <c r="B4364" t="s">
        <v>1927</v>
      </c>
      <c r="C4364" t="s">
        <v>5186</v>
      </c>
      <c r="D4364" t="s">
        <v>9898</v>
      </c>
      <c r="E4364" t="s">
        <v>14891</v>
      </c>
      <c r="F4364" t="s">
        <v>15536</v>
      </c>
    </row>
    <row r="4365" spans="1:6" x14ac:dyDescent="0.25">
      <c r="A4365" t="s">
        <v>1336</v>
      </c>
      <c r="B4365" t="s">
        <v>1926</v>
      </c>
      <c r="C4365" t="s">
        <v>5187</v>
      </c>
      <c r="D4365" t="s">
        <v>9899</v>
      </c>
      <c r="E4365" t="s">
        <v>14892</v>
      </c>
      <c r="F4365" t="s">
        <v>15535</v>
      </c>
    </row>
    <row r="4366" spans="1:6" x14ac:dyDescent="0.25">
      <c r="A4366" t="s">
        <v>1357</v>
      </c>
      <c r="B4366" t="s">
        <v>1930</v>
      </c>
      <c r="C4366" t="s">
        <v>3280</v>
      </c>
      <c r="D4366" t="s">
        <v>9900</v>
      </c>
      <c r="E4366" t="s">
        <v>14893</v>
      </c>
      <c r="F4366" t="s">
        <v>15538</v>
      </c>
    </row>
    <row r="4367" spans="1:6" x14ac:dyDescent="0.25">
      <c r="A4367" t="s">
        <v>555</v>
      </c>
      <c r="B4367" t="s">
        <v>1926</v>
      </c>
      <c r="C4367" t="s">
        <v>5188</v>
      </c>
      <c r="D4367" t="s">
        <v>9901</v>
      </c>
      <c r="E4367" t="s">
        <v>14894</v>
      </c>
      <c r="F4367" t="s">
        <v>15535</v>
      </c>
    </row>
    <row r="4368" spans="1:6" x14ac:dyDescent="0.25">
      <c r="A4368" t="s">
        <v>1382</v>
      </c>
      <c r="B4368" t="s">
        <v>1925</v>
      </c>
      <c r="C4368" t="s">
        <v>4644</v>
      </c>
      <c r="D4368" t="s">
        <v>9902</v>
      </c>
      <c r="E4368" t="s">
        <v>14895</v>
      </c>
      <c r="F4368" t="s">
        <v>15534</v>
      </c>
    </row>
    <row r="4369" spans="1:6" x14ac:dyDescent="0.25">
      <c r="A4369" t="s">
        <v>408</v>
      </c>
      <c r="B4369" t="s">
        <v>1929</v>
      </c>
      <c r="C4369" t="s">
        <v>5189</v>
      </c>
      <c r="D4369" t="s">
        <v>9903</v>
      </c>
      <c r="E4369" t="s">
        <v>14896</v>
      </c>
      <c r="F4369" t="s">
        <v>15532</v>
      </c>
    </row>
    <row r="4370" spans="1:6" x14ac:dyDescent="0.25">
      <c r="A4370" t="s">
        <v>1662</v>
      </c>
      <c r="B4370" t="s">
        <v>1923</v>
      </c>
      <c r="C4370" t="s">
        <v>5190</v>
      </c>
      <c r="D4370" t="s">
        <v>9904</v>
      </c>
      <c r="E4370" t="s">
        <v>14897</v>
      </c>
      <c r="F4370" t="s">
        <v>15532</v>
      </c>
    </row>
    <row r="4371" spans="1:6" x14ac:dyDescent="0.25">
      <c r="A4371" t="s">
        <v>354</v>
      </c>
      <c r="B4371" t="s">
        <v>1923</v>
      </c>
      <c r="C4371" t="s">
        <v>5191</v>
      </c>
      <c r="D4371" t="s">
        <v>9905</v>
      </c>
      <c r="E4371" t="s">
        <v>14898</v>
      </c>
      <c r="F4371" t="s">
        <v>15532</v>
      </c>
    </row>
    <row r="4372" spans="1:6" x14ac:dyDescent="0.25">
      <c r="A4372" t="s">
        <v>921</v>
      </c>
      <c r="B4372" t="s">
        <v>1925</v>
      </c>
      <c r="C4372" t="s">
        <v>5192</v>
      </c>
      <c r="D4372" t="s">
        <v>9906</v>
      </c>
      <c r="E4372" t="s">
        <v>14899</v>
      </c>
      <c r="F4372" t="s">
        <v>15534</v>
      </c>
    </row>
    <row r="4373" spans="1:6" x14ac:dyDescent="0.25">
      <c r="A4373" t="s">
        <v>1863</v>
      </c>
      <c r="B4373" t="s">
        <v>1930</v>
      </c>
      <c r="C4373" t="s">
        <v>5193</v>
      </c>
      <c r="D4373" t="s">
        <v>9907</v>
      </c>
      <c r="E4373" t="s">
        <v>14900</v>
      </c>
      <c r="F4373" t="s">
        <v>15538</v>
      </c>
    </row>
    <row r="4374" spans="1:6" x14ac:dyDescent="0.25">
      <c r="A4374" t="s">
        <v>870</v>
      </c>
      <c r="B4374" t="s">
        <v>1924</v>
      </c>
      <c r="C4374" t="s">
        <v>5194</v>
      </c>
      <c r="D4374" t="s">
        <v>9908</v>
      </c>
      <c r="E4374" t="s">
        <v>14901</v>
      </c>
      <c r="F4374" t="s">
        <v>15533</v>
      </c>
    </row>
    <row r="4375" spans="1:6" x14ac:dyDescent="0.25">
      <c r="A4375" t="s">
        <v>1759</v>
      </c>
      <c r="B4375" t="s">
        <v>1930</v>
      </c>
      <c r="C4375" t="s">
        <v>5184</v>
      </c>
      <c r="D4375" t="s">
        <v>9909</v>
      </c>
      <c r="E4375" t="s">
        <v>14902</v>
      </c>
      <c r="F4375" t="s">
        <v>15538</v>
      </c>
    </row>
    <row r="4376" spans="1:6" x14ac:dyDescent="0.25">
      <c r="A4376" t="s">
        <v>1864</v>
      </c>
      <c r="B4376" t="s">
        <v>1923</v>
      </c>
      <c r="C4376" t="s">
        <v>2976</v>
      </c>
      <c r="D4376" t="s">
        <v>9910</v>
      </c>
      <c r="E4376" t="s">
        <v>14903</v>
      </c>
      <c r="F4376" t="s">
        <v>15532</v>
      </c>
    </row>
    <row r="4377" spans="1:6" x14ac:dyDescent="0.25">
      <c r="A4377" t="s">
        <v>694</v>
      </c>
      <c r="B4377" t="s">
        <v>1926</v>
      </c>
      <c r="C4377" t="s">
        <v>4290</v>
      </c>
      <c r="D4377" t="s">
        <v>9911</v>
      </c>
      <c r="E4377" t="s">
        <v>14904</v>
      </c>
      <c r="F4377" t="s">
        <v>15535</v>
      </c>
    </row>
    <row r="4378" spans="1:6" x14ac:dyDescent="0.25">
      <c r="A4378" t="s">
        <v>1519</v>
      </c>
      <c r="B4378" t="s">
        <v>1926</v>
      </c>
      <c r="C4378" t="s">
        <v>3790</v>
      </c>
      <c r="D4378" t="s">
        <v>9912</v>
      </c>
      <c r="E4378" t="s">
        <v>14905</v>
      </c>
      <c r="F4378" t="s">
        <v>15535</v>
      </c>
    </row>
    <row r="4379" spans="1:6" x14ac:dyDescent="0.25">
      <c r="A4379" t="s">
        <v>160</v>
      </c>
      <c r="B4379" t="s">
        <v>1929</v>
      </c>
      <c r="C4379" t="s">
        <v>5195</v>
      </c>
      <c r="D4379" t="s">
        <v>9913</v>
      </c>
      <c r="E4379" t="s">
        <v>14906</v>
      </c>
      <c r="F4379" t="s">
        <v>15532</v>
      </c>
    </row>
    <row r="4380" spans="1:6" x14ac:dyDescent="0.25">
      <c r="A4380" t="s">
        <v>1284</v>
      </c>
      <c r="B4380" t="s">
        <v>1928</v>
      </c>
      <c r="C4380" t="s">
        <v>5196</v>
      </c>
      <c r="D4380" t="s">
        <v>9914</v>
      </c>
      <c r="E4380" t="s">
        <v>14907</v>
      </c>
      <c r="F4380" t="s">
        <v>15537</v>
      </c>
    </row>
    <row r="4381" spans="1:6" x14ac:dyDescent="0.25">
      <c r="A4381" t="s">
        <v>1773</v>
      </c>
      <c r="B4381" t="s">
        <v>1924</v>
      </c>
      <c r="C4381" t="s">
        <v>2866</v>
      </c>
      <c r="D4381" t="s">
        <v>9915</v>
      </c>
      <c r="E4381" t="s">
        <v>14908</v>
      </c>
      <c r="F4381" t="s">
        <v>15533</v>
      </c>
    </row>
    <row r="4382" spans="1:6" x14ac:dyDescent="0.25">
      <c r="A4382" t="s">
        <v>1157</v>
      </c>
      <c r="B4382" t="s">
        <v>1926</v>
      </c>
      <c r="C4382" t="s">
        <v>2271</v>
      </c>
      <c r="D4382" t="s">
        <v>9916</v>
      </c>
      <c r="E4382" t="s">
        <v>14909</v>
      </c>
      <c r="F4382" t="s">
        <v>15535</v>
      </c>
    </row>
    <row r="4383" spans="1:6" x14ac:dyDescent="0.25">
      <c r="A4383" t="s">
        <v>978</v>
      </c>
      <c r="B4383" t="s">
        <v>1930</v>
      </c>
      <c r="C4383" t="s">
        <v>5197</v>
      </c>
      <c r="D4383" t="s">
        <v>9917</v>
      </c>
      <c r="E4383" t="s">
        <v>14910</v>
      </c>
      <c r="F4383" t="s">
        <v>15538</v>
      </c>
    </row>
    <row r="4384" spans="1:6" x14ac:dyDescent="0.25">
      <c r="A4384" t="s">
        <v>459</v>
      </c>
      <c r="B4384" t="s">
        <v>1926</v>
      </c>
      <c r="C4384" t="s">
        <v>3456</v>
      </c>
      <c r="D4384" t="s">
        <v>9918</v>
      </c>
      <c r="E4384" t="s">
        <v>14911</v>
      </c>
      <c r="F4384" t="s">
        <v>15535</v>
      </c>
    </row>
    <row r="4385" spans="1:6" x14ac:dyDescent="0.25">
      <c r="A4385" t="s">
        <v>1067</v>
      </c>
      <c r="B4385" t="s">
        <v>1923</v>
      </c>
      <c r="C4385" t="s">
        <v>3989</v>
      </c>
      <c r="D4385" t="s">
        <v>9919</v>
      </c>
      <c r="E4385" t="s">
        <v>14912</v>
      </c>
      <c r="F4385" t="s">
        <v>15532</v>
      </c>
    </row>
    <row r="4386" spans="1:6" x14ac:dyDescent="0.25">
      <c r="A4386" t="s">
        <v>1865</v>
      </c>
      <c r="B4386" t="s">
        <v>1929</v>
      </c>
      <c r="C4386" t="s">
        <v>5198</v>
      </c>
      <c r="D4386" t="s">
        <v>9920</v>
      </c>
      <c r="E4386" t="s">
        <v>14913</v>
      </c>
      <c r="F4386" t="s">
        <v>15532</v>
      </c>
    </row>
    <row r="4387" spans="1:6" x14ac:dyDescent="0.25">
      <c r="A4387" t="s">
        <v>124</v>
      </c>
      <c r="B4387" t="s">
        <v>1926</v>
      </c>
      <c r="C4387" t="s">
        <v>5199</v>
      </c>
      <c r="D4387" t="s">
        <v>9921</v>
      </c>
      <c r="E4387" t="s">
        <v>14914</v>
      </c>
      <c r="F4387" t="s">
        <v>15535</v>
      </c>
    </row>
    <row r="4388" spans="1:6" x14ac:dyDescent="0.25">
      <c r="A4388" t="s">
        <v>590</v>
      </c>
      <c r="B4388" t="s">
        <v>1928</v>
      </c>
      <c r="C4388" t="s">
        <v>5200</v>
      </c>
      <c r="D4388" t="s">
        <v>9922</v>
      </c>
      <c r="E4388" t="s">
        <v>14915</v>
      </c>
      <c r="F4388" t="s">
        <v>15537</v>
      </c>
    </row>
    <row r="4389" spans="1:6" x14ac:dyDescent="0.25">
      <c r="A4389" t="s">
        <v>1842</v>
      </c>
      <c r="B4389" t="s">
        <v>1930</v>
      </c>
      <c r="C4389" t="s">
        <v>5201</v>
      </c>
      <c r="D4389" t="s">
        <v>9923</v>
      </c>
      <c r="E4389" t="s">
        <v>14916</v>
      </c>
      <c r="F4389" t="s">
        <v>15538</v>
      </c>
    </row>
    <row r="4390" spans="1:6" x14ac:dyDescent="0.25">
      <c r="A4390" t="s">
        <v>636</v>
      </c>
      <c r="B4390" t="s">
        <v>1928</v>
      </c>
      <c r="C4390" t="s">
        <v>2755</v>
      </c>
      <c r="D4390" t="s">
        <v>9924</v>
      </c>
      <c r="E4390" t="s">
        <v>14917</v>
      </c>
      <c r="F4390" t="s">
        <v>15537</v>
      </c>
    </row>
    <row r="4391" spans="1:6" x14ac:dyDescent="0.25">
      <c r="A4391" t="s">
        <v>1573</v>
      </c>
      <c r="B4391" t="s">
        <v>1925</v>
      </c>
      <c r="C4391" t="s">
        <v>5202</v>
      </c>
      <c r="D4391" t="s">
        <v>9925</v>
      </c>
      <c r="E4391" t="s">
        <v>14918</v>
      </c>
      <c r="F4391" t="s">
        <v>15534</v>
      </c>
    </row>
    <row r="4392" spans="1:6" x14ac:dyDescent="0.25">
      <c r="A4392" t="s">
        <v>1415</v>
      </c>
      <c r="B4392" t="s">
        <v>1925</v>
      </c>
      <c r="C4392" t="s">
        <v>5203</v>
      </c>
      <c r="D4392" t="s">
        <v>9926</v>
      </c>
      <c r="E4392" t="s">
        <v>14919</v>
      </c>
      <c r="F4392" t="s">
        <v>15534</v>
      </c>
    </row>
    <row r="4393" spans="1:6" x14ac:dyDescent="0.25">
      <c r="A4393" t="s">
        <v>1149</v>
      </c>
      <c r="B4393" t="s">
        <v>1926</v>
      </c>
      <c r="C4393" t="s">
        <v>5204</v>
      </c>
      <c r="D4393" t="s">
        <v>9927</v>
      </c>
      <c r="E4393" t="s">
        <v>14920</v>
      </c>
      <c r="F4393" t="s">
        <v>15535</v>
      </c>
    </row>
    <row r="4394" spans="1:6" x14ac:dyDescent="0.25">
      <c r="A4394" t="s">
        <v>1771</v>
      </c>
      <c r="B4394" t="s">
        <v>1926</v>
      </c>
      <c r="C4394" t="s">
        <v>5205</v>
      </c>
      <c r="D4394" t="s">
        <v>9928</v>
      </c>
      <c r="E4394" t="s">
        <v>14921</v>
      </c>
      <c r="F4394" t="s">
        <v>15535</v>
      </c>
    </row>
    <row r="4395" spans="1:6" x14ac:dyDescent="0.25">
      <c r="A4395" t="s">
        <v>891</v>
      </c>
      <c r="B4395" t="s">
        <v>1925</v>
      </c>
      <c r="C4395" t="s">
        <v>5206</v>
      </c>
      <c r="D4395" t="s">
        <v>9929</v>
      </c>
      <c r="E4395" t="s">
        <v>14922</v>
      </c>
      <c r="F4395" t="s">
        <v>15534</v>
      </c>
    </row>
    <row r="4396" spans="1:6" x14ac:dyDescent="0.25">
      <c r="A4396" t="s">
        <v>155</v>
      </c>
      <c r="B4396" t="s">
        <v>1928</v>
      </c>
      <c r="C4396" t="s">
        <v>5207</v>
      </c>
      <c r="D4396" t="s">
        <v>9930</v>
      </c>
      <c r="E4396" t="s">
        <v>14923</v>
      </c>
      <c r="F4396" t="s">
        <v>15537</v>
      </c>
    </row>
    <row r="4397" spans="1:6" x14ac:dyDescent="0.25">
      <c r="A4397" t="s">
        <v>196</v>
      </c>
      <c r="B4397" t="s">
        <v>1925</v>
      </c>
      <c r="C4397" t="s">
        <v>4080</v>
      </c>
      <c r="D4397" t="s">
        <v>9931</v>
      </c>
      <c r="E4397" t="s">
        <v>14924</v>
      </c>
      <c r="F4397" t="s">
        <v>15534</v>
      </c>
    </row>
    <row r="4398" spans="1:6" x14ac:dyDescent="0.25">
      <c r="A4398" t="s">
        <v>1789</v>
      </c>
      <c r="B4398" t="s">
        <v>1929</v>
      </c>
      <c r="C4398" t="s">
        <v>5208</v>
      </c>
      <c r="D4398" t="s">
        <v>9932</v>
      </c>
      <c r="E4398" t="s">
        <v>14925</v>
      </c>
      <c r="F4398" t="s">
        <v>15532</v>
      </c>
    </row>
    <row r="4399" spans="1:6" x14ac:dyDescent="0.25">
      <c r="A4399" t="s">
        <v>140</v>
      </c>
      <c r="B4399" t="s">
        <v>1924</v>
      </c>
      <c r="C4399" t="s">
        <v>5209</v>
      </c>
      <c r="D4399" t="s">
        <v>9933</v>
      </c>
      <c r="E4399" t="s">
        <v>14926</v>
      </c>
      <c r="F4399" t="s">
        <v>15533</v>
      </c>
    </row>
    <row r="4400" spans="1:6" x14ac:dyDescent="0.25">
      <c r="A4400" t="s">
        <v>1866</v>
      </c>
      <c r="B4400" t="s">
        <v>1929</v>
      </c>
      <c r="C4400" t="s">
        <v>5210</v>
      </c>
      <c r="D4400" t="s">
        <v>9934</v>
      </c>
      <c r="E4400" t="s">
        <v>14927</v>
      </c>
      <c r="F4400" t="s">
        <v>15532</v>
      </c>
    </row>
    <row r="4401" spans="1:6" x14ac:dyDescent="0.25">
      <c r="A4401" t="s">
        <v>617</v>
      </c>
      <c r="B4401" t="s">
        <v>1929</v>
      </c>
      <c r="C4401" t="s">
        <v>3390</v>
      </c>
      <c r="D4401" t="s">
        <v>9935</v>
      </c>
      <c r="E4401" t="s">
        <v>14928</v>
      </c>
      <c r="F4401" t="s">
        <v>15532</v>
      </c>
    </row>
    <row r="4402" spans="1:6" x14ac:dyDescent="0.25">
      <c r="A4402" t="s">
        <v>1107</v>
      </c>
      <c r="B4402" t="s">
        <v>1925</v>
      </c>
      <c r="C4402" t="s">
        <v>5211</v>
      </c>
      <c r="D4402" t="s">
        <v>9936</v>
      </c>
      <c r="E4402" t="s">
        <v>14929</v>
      </c>
      <c r="F4402" t="s">
        <v>15534</v>
      </c>
    </row>
    <row r="4403" spans="1:6" x14ac:dyDescent="0.25">
      <c r="A4403" t="s">
        <v>1246</v>
      </c>
      <c r="B4403" t="s">
        <v>1927</v>
      </c>
      <c r="C4403" t="s">
        <v>5212</v>
      </c>
      <c r="D4403" t="s">
        <v>9937</v>
      </c>
      <c r="E4403" t="s">
        <v>14930</v>
      </c>
      <c r="F4403" t="s">
        <v>15536</v>
      </c>
    </row>
    <row r="4404" spans="1:6" x14ac:dyDescent="0.25">
      <c r="A4404" t="s">
        <v>1749</v>
      </c>
      <c r="B4404" t="s">
        <v>1928</v>
      </c>
      <c r="C4404" t="s">
        <v>4272</v>
      </c>
      <c r="D4404" t="s">
        <v>9938</v>
      </c>
      <c r="E4404" t="s">
        <v>14931</v>
      </c>
      <c r="F4404" t="s">
        <v>15537</v>
      </c>
    </row>
    <row r="4405" spans="1:6" x14ac:dyDescent="0.25">
      <c r="A4405" t="s">
        <v>1406</v>
      </c>
      <c r="B4405" t="s">
        <v>1926</v>
      </c>
      <c r="C4405" t="s">
        <v>5213</v>
      </c>
      <c r="D4405" t="s">
        <v>9939</v>
      </c>
      <c r="E4405" t="s">
        <v>14932</v>
      </c>
      <c r="F4405" t="s">
        <v>15535</v>
      </c>
    </row>
    <row r="4406" spans="1:6" x14ac:dyDescent="0.25">
      <c r="A4406" t="s">
        <v>1867</v>
      </c>
      <c r="B4406" t="s">
        <v>1930</v>
      </c>
      <c r="C4406" t="s">
        <v>4249</v>
      </c>
      <c r="D4406" t="s">
        <v>9940</v>
      </c>
      <c r="E4406" t="s">
        <v>14933</v>
      </c>
      <c r="F4406" t="s">
        <v>15538</v>
      </c>
    </row>
    <row r="4407" spans="1:6" x14ac:dyDescent="0.25">
      <c r="A4407" t="s">
        <v>1868</v>
      </c>
      <c r="B4407" t="s">
        <v>1928</v>
      </c>
      <c r="C4407" t="s">
        <v>4670</v>
      </c>
      <c r="D4407" t="s">
        <v>9941</v>
      </c>
      <c r="E4407" t="s">
        <v>14934</v>
      </c>
      <c r="F4407" t="s">
        <v>15537</v>
      </c>
    </row>
    <row r="4408" spans="1:6" x14ac:dyDescent="0.25">
      <c r="A4408" t="s">
        <v>1869</v>
      </c>
      <c r="B4408" t="s">
        <v>1927</v>
      </c>
      <c r="C4408" t="s">
        <v>5214</v>
      </c>
      <c r="D4408" t="s">
        <v>9942</v>
      </c>
      <c r="E4408" t="s">
        <v>14935</v>
      </c>
      <c r="F4408" t="s">
        <v>15536</v>
      </c>
    </row>
    <row r="4409" spans="1:6" x14ac:dyDescent="0.25">
      <c r="A4409" t="s">
        <v>1063</v>
      </c>
      <c r="B4409" t="s">
        <v>1928</v>
      </c>
      <c r="C4409" t="s">
        <v>4595</v>
      </c>
      <c r="D4409" t="s">
        <v>9943</v>
      </c>
      <c r="E4409" t="s">
        <v>14936</v>
      </c>
      <c r="F4409" t="s">
        <v>15537</v>
      </c>
    </row>
    <row r="4410" spans="1:6" x14ac:dyDescent="0.25">
      <c r="A4410" t="s">
        <v>507</v>
      </c>
      <c r="B4410" t="s">
        <v>1929</v>
      </c>
      <c r="C4410" t="s">
        <v>5215</v>
      </c>
      <c r="D4410" t="s">
        <v>9944</v>
      </c>
      <c r="E4410" t="s">
        <v>14937</v>
      </c>
      <c r="F4410" t="s">
        <v>15532</v>
      </c>
    </row>
    <row r="4411" spans="1:6" x14ac:dyDescent="0.25">
      <c r="A4411" t="s">
        <v>1721</v>
      </c>
      <c r="B4411" t="s">
        <v>1928</v>
      </c>
      <c r="C4411" t="s">
        <v>5216</v>
      </c>
      <c r="D4411" t="s">
        <v>9945</v>
      </c>
      <c r="E4411" t="s">
        <v>14938</v>
      </c>
      <c r="F4411" t="s">
        <v>15537</v>
      </c>
    </row>
    <row r="4412" spans="1:6" x14ac:dyDescent="0.25">
      <c r="A4412" t="s">
        <v>304</v>
      </c>
      <c r="B4412" t="s">
        <v>1925</v>
      </c>
      <c r="C4412" t="s">
        <v>5217</v>
      </c>
      <c r="D4412" t="s">
        <v>9946</v>
      </c>
      <c r="E4412" t="s">
        <v>14939</v>
      </c>
      <c r="F4412" t="s">
        <v>15534</v>
      </c>
    </row>
    <row r="4413" spans="1:6" x14ac:dyDescent="0.25">
      <c r="A4413" t="s">
        <v>1386</v>
      </c>
      <c r="B4413" t="s">
        <v>1924</v>
      </c>
      <c r="C4413" t="s">
        <v>5218</v>
      </c>
      <c r="D4413" t="s">
        <v>9947</v>
      </c>
      <c r="E4413" t="s">
        <v>14940</v>
      </c>
      <c r="F4413" t="s">
        <v>15533</v>
      </c>
    </row>
    <row r="4414" spans="1:6" x14ac:dyDescent="0.25">
      <c r="A4414" t="s">
        <v>336</v>
      </c>
      <c r="B4414" t="s">
        <v>1926</v>
      </c>
      <c r="C4414" t="s">
        <v>5219</v>
      </c>
      <c r="D4414" t="s">
        <v>9948</v>
      </c>
      <c r="E4414" t="s">
        <v>14941</v>
      </c>
      <c r="F4414" t="s">
        <v>15535</v>
      </c>
    </row>
    <row r="4415" spans="1:6" x14ac:dyDescent="0.25">
      <c r="A4415" t="s">
        <v>52</v>
      </c>
      <c r="B4415" t="s">
        <v>1924</v>
      </c>
      <c r="C4415" t="s">
        <v>4265</v>
      </c>
      <c r="D4415" t="s">
        <v>9949</v>
      </c>
      <c r="E4415" t="s">
        <v>14942</v>
      </c>
      <c r="F4415" t="s">
        <v>15533</v>
      </c>
    </row>
    <row r="4416" spans="1:6" x14ac:dyDescent="0.25">
      <c r="A4416" t="s">
        <v>1771</v>
      </c>
      <c r="B4416" t="s">
        <v>1930</v>
      </c>
      <c r="C4416" t="s">
        <v>5220</v>
      </c>
      <c r="D4416" t="s">
        <v>9950</v>
      </c>
      <c r="E4416" t="s">
        <v>14943</v>
      </c>
      <c r="F4416" t="s">
        <v>15538</v>
      </c>
    </row>
    <row r="4417" spans="1:6" x14ac:dyDescent="0.25">
      <c r="A4417" t="s">
        <v>416</v>
      </c>
      <c r="B4417" t="s">
        <v>1924</v>
      </c>
      <c r="C4417" t="s">
        <v>5221</v>
      </c>
      <c r="D4417" t="s">
        <v>9951</v>
      </c>
      <c r="E4417" t="s">
        <v>14944</v>
      </c>
      <c r="F4417" t="s">
        <v>15533</v>
      </c>
    </row>
    <row r="4418" spans="1:6" x14ac:dyDescent="0.25">
      <c r="A4418" t="s">
        <v>386</v>
      </c>
      <c r="B4418" t="s">
        <v>1930</v>
      </c>
      <c r="C4418" t="s">
        <v>2757</v>
      </c>
      <c r="D4418" t="s">
        <v>9952</v>
      </c>
      <c r="E4418" t="s">
        <v>14945</v>
      </c>
      <c r="F4418" t="s">
        <v>15538</v>
      </c>
    </row>
    <row r="4419" spans="1:6" x14ac:dyDescent="0.25">
      <c r="A4419" t="s">
        <v>1794</v>
      </c>
      <c r="B4419" t="s">
        <v>1928</v>
      </c>
      <c r="C4419" t="s">
        <v>5222</v>
      </c>
      <c r="D4419" t="s">
        <v>9953</v>
      </c>
      <c r="E4419" t="s">
        <v>14946</v>
      </c>
      <c r="F4419" t="s">
        <v>15537</v>
      </c>
    </row>
    <row r="4420" spans="1:6" x14ac:dyDescent="0.25">
      <c r="A4420" t="s">
        <v>589</v>
      </c>
      <c r="B4420" t="s">
        <v>1930</v>
      </c>
      <c r="C4420" t="s">
        <v>5223</v>
      </c>
      <c r="D4420" t="s">
        <v>9954</v>
      </c>
      <c r="E4420" t="s">
        <v>14947</v>
      </c>
      <c r="F4420" t="s">
        <v>15538</v>
      </c>
    </row>
    <row r="4421" spans="1:6" x14ac:dyDescent="0.25">
      <c r="A4421" t="s">
        <v>766</v>
      </c>
      <c r="B4421" t="s">
        <v>1923</v>
      </c>
      <c r="C4421" t="s">
        <v>5224</v>
      </c>
      <c r="D4421" t="s">
        <v>9955</v>
      </c>
      <c r="E4421" t="s">
        <v>14948</v>
      </c>
      <c r="F4421" t="s">
        <v>15532</v>
      </c>
    </row>
    <row r="4422" spans="1:6" x14ac:dyDescent="0.25">
      <c r="A4422" t="s">
        <v>1362</v>
      </c>
      <c r="B4422" t="s">
        <v>1925</v>
      </c>
      <c r="C4422" t="s">
        <v>5225</v>
      </c>
      <c r="D4422" t="s">
        <v>9956</v>
      </c>
      <c r="E4422" t="s">
        <v>14949</v>
      </c>
      <c r="F4422" t="s">
        <v>15534</v>
      </c>
    </row>
    <row r="4423" spans="1:6" x14ac:dyDescent="0.25">
      <c r="A4423" t="s">
        <v>577</v>
      </c>
      <c r="B4423" t="s">
        <v>1924</v>
      </c>
      <c r="C4423" t="s">
        <v>2118</v>
      </c>
      <c r="D4423" t="s">
        <v>9957</v>
      </c>
      <c r="E4423" t="s">
        <v>14950</v>
      </c>
      <c r="F4423" t="s">
        <v>15533</v>
      </c>
    </row>
    <row r="4424" spans="1:6" x14ac:dyDescent="0.25">
      <c r="A4424" t="s">
        <v>409</v>
      </c>
      <c r="B4424" t="s">
        <v>1929</v>
      </c>
      <c r="C4424" t="s">
        <v>5226</v>
      </c>
      <c r="D4424" t="s">
        <v>9958</v>
      </c>
      <c r="E4424" t="s">
        <v>14951</v>
      </c>
      <c r="F4424" t="s">
        <v>15532</v>
      </c>
    </row>
    <row r="4425" spans="1:6" x14ac:dyDescent="0.25">
      <c r="A4425" t="s">
        <v>148</v>
      </c>
      <c r="B4425" t="s">
        <v>1923</v>
      </c>
      <c r="C4425" t="s">
        <v>5227</v>
      </c>
      <c r="D4425" t="s">
        <v>9959</v>
      </c>
      <c r="E4425" t="s">
        <v>14952</v>
      </c>
      <c r="F4425" t="s">
        <v>15532</v>
      </c>
    </row>
    <row r="4426" spans="1:6" x14ac:dyDescent="0.25">
      <c r="A4426" t="s">
        <v>645</v>
      </c>
      <c r="B4426" t="s">
        <v>1930</v>
      </c>
      <c r="C4426" t="s">
        <v>2256</v>
      </c>
      <c r="D4426" t="s">
        <v>9960</v>
      </c>
      <c r="E4426" t="s">
        <v>14953</v>
      </c>
      <c r="F4426" t="s">
        <v>15538</v>
      </c>
    </row>
    <row r="4427" spans="1:6" x14ac:dyDescent="0.25">
      <c r="A4427" t="s">
        <v>1596</v>
      </c>
      <c r="B4427" t="s">
        <v>1926</v>
      </c>
      <c r="C4427" t="s">
        <v>5228</v>
      </c>
      <c r="D4427" t="s">
        <v>9961</v>
      </c>
      <c r="E4427" t="s">
        <v>14954</v>
      </c>
      <c r="F4427" t="s">
        <v>15535</v>
      </c>
    </row>
    <row r="4428" spans="1:6" x14ac:dyDescent="0.25">
      <c r="A4428" t="s">
        <v>1362</v>
      </c>
      <c r="B4428" t="s">
        <v>1925</v>
      </c>
      <c r="C4428" t="s">
        <v>2631</v>
      </c>
      <c r="D4428" t="s">
        <v>9962</v>
      </c>
      <c r="E4428" t="s">
        <v>14955</v>
      </c>
      <c r="F4428" t="s">
        <v>15534</v>
      </c>
    </row>
    <row r="4429" spans="1:6" x14ac:dyDescent="0.25">
      <c r="A4429" t="s">
        <v>1505</v>
      </c>
      <c r="B4429" t="s">
        <v>1928</v>
      </c>
      <c r="C4429" t="s">
        <v>5229</v>
      </c>
      <c r="D4429" t="s">
        <v>9963</v>
      </c>
      <c r="E4429" t="s">
        <v>14956</v>
      </c>
      <c r="F4429" t="s">
        <v>15537</v>
      </c>
    </row>
    <row r="4430" spans="1:6" x14ac:dyDescent="0.25">
      <c r="A4430" t="s">
        <v>1402</v>
      </c>
      <c r="B4430" t="s">
        <v>1924</v>
      </c>
      <c r="C4430" t="s">
        <v>5230</v>
      </c>
      <c r="D4430" t="s">
        <v>9964</v>
      </c>
      <c r="E4430" t="s">
        <v>14957</v>
      </c>
      <c r="F4430" t="s">
        <v>15533</v>
      </c>
    </row>
    <row r="4431" spans="1:6" x14ac:dyDescent="0.25">
      <c r="A4431" t="s">
        <v>1745</v>
      </c>
      <c r="B4431" t="s">
        <v>1926</v>
      </c>
      <c r="C4431" t="s">
        <v>5231</v>
      </c>
      <c r="D4431" t="s">
        <v>9965</v>
      </c>
      <c r="E4431" t="s">
        <v>14958</v>
      </c>
      <c r="F4431" t="s">
        <v>15535</v>
      </c>
    </row>
    <row r="4432" spans="1:6" x14ac:dyDescent="0.25">
      <c r="A4432" t="s">
        <v>1159</v>
      </c>
      <c r="B4432" t="s">
        <v>1927</v>
      </c>
      <c r="C4432" t="s">
        <v>3129</v>
      </c>
      <c r="D4432" t="s">
        <v>9966</v>
      </c>
      <c r="E4432" t="s">
        <v>14959</v>
      </c>
      <c r="F4432" t="s">
        <v>15536</v>
      </c>
    </row>
    <row r="4433" spans="1:6" x14ac:dyDescent="0.25">
      <c r="A4433" t="s">
        <v>1870</v>
      </c>
      <c r="B4433" t="s">
        <v>1923</v>
      </c>
      <c r="C4433" t="s">
        <v>5232</v>
      </c>
      <c r="D4433" t="s">
        <v>9967</v>
      </c>
      <c r="E4433" t="s">
        <v>14960</v>
      </c>
      <c r="F4433" t="s">
        <v>15532</v>
      </c>
    </row>
    <row r="4434" spans="1:6" x14ac:dyDescent="0.25">
      <c r="A4434" t="s">
        <v>1410</v>
      </c>
      <c r="B4434" t="s">
        <v>1930</v>
      </c>
      <c r="C4434" t="s">
        <v>2741</v>
      </c>
      <c r="D4434" t="s">
        <v>9968</v>
      </c>
      <c r="E4434" t="s">
        <v>14961</v>
      </c>
      <c r="F4434" t="s">
        <v>15538</v>
      </c>
    </row>
    <row r="4435" spans="1:6" x14ac:dyDescent="0.25">
      <c r="A4435" t="s">
        <v>307</v>
      </c>
      <c r="B4435" t="s">
        <v>1925</v>
      </c>
      <c r="C4435" t="s">
        <v>3296</v>
      </c>
      <c r="D4435" t="s">
        <v>9969</v>
      </c>
      <c r="E4435" t="s">
        <v>14962</v>
      </c>
      <c r="F4435" t="s">
        <v>15534</v>
      </c>
    </row>
    <row r="4436" spans="1:6" x14ac:dyDescent="0.25">
      <c r="A4436" t="s">
        <v>468</v>
      </c>
      <c r="B4436" t="s">
        <v>1925</v>
      </c>
      <c r="C4436" t="s">
        <v>2033</v>
      </c>
      <c r="D4436" t="s">
        <v>9970</v>
      </c>
      <c r="E4436" t="s">
        <v>14963</v>
      </c>
      <c r="F4436" t="s">
        <v>15534</v>
      </c>
    </row>
    <row r="4437" spans="1:6" x14ac:dyDescent="0.25">
      <c r="A4437" t="s">
        <v>1527</v>
      </c>
      <c r="B4437" t="s">
        <v>1923</v>
      </c>
      <c r="C4437" t="s">
        <v>5233</v>
      </c>
      <c r="D4437" t="s">
        <v>9971</v>
      </c>
      <c r="E4437" t="s">
        <v>14964</v>
      </c>
      <c r="F4437" t="s">
        <v>15532</v>
      </c>
    </row>
    <row r="4438" spans="1:6" x14ac:dyDescent="0.25">
      <c r="A4438" t="s">
        <v>84</v>
      </c>
      <c r="B4438" t="s">
        <v>1930</v>
      </c>
      <c r="C4438" t="s">
        <v>5234</v>
      </c>
      <c r="D4438" t="s">
        <v>9972</v>
      </c>
      <c r="E4438" t="s">
        <v>14965</v>
      </c>
      <c r="F4438" t="s">
        <v>15538</v>
      </c>
    </row>
    <row r="4439" spans="1:6" x14ac:dyDescent="0.25">
      <c r="A4439" t="s">
        <v>989</v>
      </c>
      <c r="B4439" t="s">
        <v>1929</v>
      </c>
      <c r="C4439" t="s">
        <v>5235</v>
      </c>
      <c r="D4439" t="s">
        <v>9973</v>
      </c>
      <c r="E4439" t="s">
        <v>14966</v>
      </c>
      <c r="F4439" t="s">
        <v>15532</v>
      </c>
    </row>
    <row r="4440" spans="1:6" x14ac:dyDescent="0.25">
      <c r="A4440" t="s">
        <v>660</v>
      </c>
      <c r="B4440" t="s">
        <v>1929</v>
      </c>
      <c r="C4440" t="s">
        <v>4633</v>
      </c>
      <c r="D4440" t="s">
        <v>9974</v>
      </c>
      <c r="E4440" t="s">
        <v>14967</v>
      </c>
      <c r="F4440" t="s">
        <v>15532</v>
      </c>
    </row>
    <row r="4441" spans="1:6" x14ac:dyDescent="0.25">
      <c r="A4441" t="s">
        <v>1212</v>
      </c>
      <c r="B4441" t="s">
        <v>1923</v>
      </c>
      <c r="C4441" t="s">
        <v>5236</v>
      </c>
      <c r="D4441" t="s">
        <v>9975</v>
      </c>
      <c r="E4441" t="s">
        <v>14968</v>
      </c>
      <c r="F4441" t="s">
        <v>15532</v>
      </c>
    </row>
    <row r="4442" spans="1:6" x14ac:dyDescent="0.25">
      <c r="A4442" t="s">
        <v>503</v>
      </c>
      <c r="B4442" t="s">
        <v>1924</v>
      </c>
      <c r="C4442" t="s">
        <v>5237</v>
      </c>
      <c r="D4442" t="s">
        <v>9976</v>
      </c>
      <c r="E4442" t="s">
        <v>14969</v>
      </c>
      <c r="F4442" t="s">
        <v>15533</v>
      </c>
    </row>
    <row r="4443" spans="1:6" x14ac:dyDescent="0.25">
      <c r="A4443" t="s">
        <v>678</v>
      </c>
      <c r="B4443" t="s">
        <v>1928</v>
      </c>
      <c r="C4443" t="s">
        <v>5238</v>
      </c>
      <c r="D4443" t="s">
        <v>9977</v>
      </c>
      <c r="E4443" t="s">
        <v>14970</v>
      </c>
      <c r="F4443" t="s">
        <v>15537</v>
      </c>
    </row>
    <row r="4444" spans="1:6" x14ac:dyDescent="0.25">
      <c r="A4444" t="s">
        <v>298</v>
      </c>
      <c r="B4444" t="s">
        <v>1927</v>
      </c>
      <c r="C4444" t="s">
        <v>5239</v>
      </c>
      <c r="D4444" t="s">
        <v>9978</v>
      </c>
      <c r="E4444" t="s">
        <v>14971</v>
      </c>
      <c r="F4444" t="s">
        <v>15536</v>
      </c>
    </row>
    <row r="4445" spans="1:6" x14ac:dyDescent="0.25">
      <c r="A4445" t="s">
        <v>640</v>
      </c>
      <c r="B4445" t="s">
        <v>1925</v>
      </c>
      <c r="C4445" t="s">
        <v>5240</v>
      </c>
      <c r="D4445" t="s">
        <v>9979</v>
      </c>
      <c r="E4445" t="s">
        <v>14972</v>
      </c>
      <c r="F4445" t="s">
        <v>15534</v>
      </c>
    </row>
    <row r="4446" spans="1:6" x14ac:dyDescent="0.25">
      <c r="A4446" t="s">
        <v>817</v>
      </c>
      <c r="B4446" t="s">
        <v>1927</v>
      </c>
      <c r="C4446" t="s">
        <v>5241</v>
      </c>
      <c r="D4446" t="s">
        <v>9980</v>
      </c>
      <c r="E4446" t="s">
        <v>14973</v>
      </c>
      <c r="F4446" t="s">
        <v>15536</v>
      </c>
    </row>
    <row r="4447" spans="1:6" x14ac:dyDescent="0.25">
      <c r="A4447" t="s">
        <v>881</v>
      </c>
      <c r="B4447" t="s">
        <v>1924</v>
      </c>
      <c r="C4447" t="s">
        <v>2309</v>
      </c>
      <c r="D4447" t="s">
        <v>9981</v>
      </c>
      <c r="E4447" t="s">
        <v>14974</v>
      </c>
      <c r="F4447" t="s">
        <v>15533</v>
      </c>
    </row>
    <row r="4448" spans="1:6" x14ac:dyDescent="0.25">
      <c r="A4448" t="s">
        <v>674</v>
      </c>
      <c r="B4448" t="s">
        <v>1923</v>
      </c>
      <c r="C4448" t="s">
        <v>5242</v>
      </c>
      <c r="D4448" t="s">
        <v>9982</v>
      </c>
      <c r="E4448" t="s">
        <v>14975</v>
      </c>
      <c r="F4448" t="s">
        <v>15532</v>
      </c>
    </row>
    <row r="4449" spans="1:6" x14ac:dyDescent="0.25">
      <c r="A4449" t="s">
        <v>627</v>
      </c>
      <c r="B4449" t="s">
        <v>1926</v>
      </c>
      <c r="C4449" t="s">
        <v>2992</v>
      </c>
      <c r="D4449" t="s">
        <v>9983</v>
      </c>
      <c r="E4449" t="s">
        <v>14976</v>
      </c>
      <c r="F4449" t="s">
        <v>15535</v>
      </c>
    </row>
    <row r="4450" spans="1:6" x14ac:dyDescent="0.25">
      <c r="A4450" t="s">
        <v>622</v>
      </c>
      <c r="B4450" t="s">
        <v>1927</v>
      </c>
      <c r="C4450" t="s">
        <v>4075</v>
      </c>
      <c r="D4450" t="s">
        <v>9984</v>
      </c>
      <c r="E4450" t="s">
        <v>14977</v>
      </c>
      <c r="F4450" t="s">
        <v>15536</v>
      </c>
    </row>
    <row r="4451" spans="1:6" x14ac:dyDescent="0.25">
      <c r="A4451" t="s">
        <v>767</v>
      </c>
      <c r="B4451" t="s">
        <v>1923</v>
      </c>
      <c r="C4451" t="s">
        <v>5243</v>
      </c>
      <c r="D4451" t="s">
        <v>9985</v>
      </c>
      <c r="E4451" t="s">
        <v>14978</v>
      </c>
      <c r="F4451" t="s">
        <v>15532</v>
      </c>
    </row>
    <row r="4452" spans="1:6" x14ac:dyDescent="0.25">
      <c r="A4452" t="s">
        <v>1415</v>
      </c>
      <c r="B4452" t="s">
        <v>1930</v>
      </c>
      <c r="C4452" t="s">
        <v>5244</v>
      </c>
      <c r="D4452" t="s">
        <v>9986</v>
      </c>
      <c r="E4452" t="s">
        <v>14979</v>
      </c>
      <c r="F4452" t="s">
        <v>15538</v>
      </c>
    </row>
    <row r="4453" spans="1:6" x14ac:dyDescent="0.25">
      <c r="A4453" t="s">
        <v>796</v>
      </c>
      <c r="B4453" t="s">
        <v>1929</v>
      </c>
      <c r="C4453" t="s">
        <v>5245</v>
      </c>
      <c r="D4453" t="s">
        <v>9987</v>
      </c>
      <c r="E4453" t="s">
        <v>14980</v>
      </c>
      <c r="F4453" t="s">
        <v>15532</v>
      </c>
    </row>
    <row r="4454" spans="1:6" x14ac:dyDescent="0.25">
      <c r="A4454" t="s">
        <v>1281</v>
      </c>
      <c r="B4454" t="s">
        <v>1928</v>
      </c>
      <c r="C4454" t="s">
        <v>4073</v>
      </c>
      <c r="D4454" t="s">
        <v>9988</v>
      </c>
      <c r="E4454" t="s">
        <v>14981</v>
      </c>
      <c r="F4454" t="s">
        <v>15537</v>
      </c>
    </row>
    <row r="4455" spans="1:6" x14ac:dyDescent="0.25">
      <c r="A4455" t="s">
        <v>218</v>
      </c>
      <c r="B4455" t="s">
        <v>1924</v>
      </c>
      <c r="C4455" t="s">
        <v>5246</v>
      </c>
      <c r="D4455" t="s">
        <v>9989</v>
      </c>
      <c r="E4455" t="s">
        <v>14982</v>
      </c>
      <c r="F4455" t="s">
        <v>15533</v>
      </c>
    </row>
    <row r="4456" spans="1:6" x14ac:dyDescent="0.25">
      <c r="A4456" t="s">
        <v>1821</v>
      </c>
      <c r="B4456" t="s">
        <v>1926</v>
      </c>
      <c r="C4456" t="s">
        <v>2720</v>
      </c>
      <c r="D4456" t="s">
        <v>9990</v>
      </c>
      <c r="E4456" t="s">
        <v>14983</v>
      </c>
      <c r="F4456" t="s">
        <v>15535</v>
      </c>
    </row>
    <row r="4457" spans="1:6" x14ac:dyDescent="0.25">
      <c r="A4457" t="s">
        <v>1097</v>
      </c>
      <c r="B4457" t="s">
        <v>1929</v>
      </c>
      <c r="C4457" t="s">
        <v>5043</v>
      </c>
      <c r="D4457" t="s">
        <v>9991</v>
      </c>
      <c r="E4457" t="s">
        <v>14984</v>
      </c>
      <c r="F4457" t="s">
        <v>15532</v>
      </c>
    </row>
    <row r="4458" spans="1:6" x14ac:dyDescent="0.25">
      <c r="A4458" t="s">
        <v>1821</v>
      </c>
      <c r="B4458" t="s">
        <v>1927</v>
      </c>
      <c r="C4458" t="s">
        <v>5247</v>
      </c>
      <c r="D4458" t="s">
        <v>9992</v>
      </c>
      <c r="E4458" t="s">
        <v>14985</v>
      </c>
      <c r="F4458" t="s">
        <v>15536</v>
      </c>
    </row>
    <row r="4459" spans="1:6" x14ac:dyDescent="0.25">
      <c r="A4459" t="s">
        <v>1637</v>
      </c>
      <c r="B4459" t="s">
        <v>1930</v>
      </c>
      <c r="C4459" t="s">
        <v>5248</v>
      </c>
      <c r="D4459" t="s">
        <v>9993</v>
      </c>
      <c r="E4459" t="s">
        <v>14986</v>
      </c>
      <c r="F4459" t="s">
        <v>15538</v>
      </c>
    </row>
    <row r="4460" spans="1:6" x14ac:dyDescent="0.25">
      <c r="A4460" t="s">
        <v>1410</v>
      </c>
      <c r="B4460" t="s">
        <v>1929</v>
      </c>
      <c r="C4460" t="s">
        <v>2395</v>
      </c>
      <c r="D4460" t="s">
        <v>9994</v>
      </c>
      <c r="E4460" t="s">
        <v>14987</v>
      </c>
      <c r="F4460" t="s">
        <v>15532</v>
      </c>
    </row>
    <row r="4461" spans="1:6" x14ac:dyDescent="0.25">
      <c r="A4461" t="s">
        <v>285</v>
      </c>
      <c r="B4461" t="s">
        <v>1926</v>
      </c>
      <c r="C4461" t="s">
        <v>5249</v>
      </c>
      <c r="D4461" t="s">
        <v>9995</v>
      </c>
      <c r="E4461" t="s">
        <v>14988</v>
      </c>
      <c r="F4461" t="s">
        <v>15535</v>
      </c>
    </row>
    <row r="4462" spans="1:6" x14ac:dyDescent="0.25">
      <c r="A4462" t="s">
        <v>1029</v>
      </c>
      <c r="B4462" t="s">
        <v>1930</v>
      </c>
      <c r="C4462" t="s">
        <v>4833</v>
      </c>
      <c r="D4462" t="s">
        <v>9996</v>
      </c>
      <c r="E4462" t="s">
        <v>14989</v>
      </c>
      <c r="F4462" t="s">
        <v>15538</v>
      </c>
    </row>
    <row r="4463" spans="1:6" x14ac:dyDescent="0.25">
      <c r="A4463" t="s">
        <v>1833</v>
      </c>
      <c r="B4463" t="s">
        <v>1929</v>
      </c>
      <c r="C4463" t="s">
        <v>5250</v>
      </c>
      <c r="D4463" t="s">
        <v>9997</v>
      </c>
      <c r="E4463" t="s">
        <v>14990</v>
      </c>
      <c r="F4463" t="s">
        <v>15532</v>
      </c>
    </row>
    <row r="4464" spans="1:6" x14ac:dyDescent="0.25">
      <c r="A4464" t="s">
        <v>1134</v>
      </c>
      <c r="B4464" t="s">
        <v>1929</v>
      </c>
      <c r="C4464" t="s">
        <v>5251</v>
      </c>
      <c r="D4464" t="s">
        <v>9998</v>
      </c>
      <c r="E4464" t="s">
        <v>14991</v>
      </c>
      <c r="F4464" t="s">
        <v>15532</v>
      </c>
    </row>
    <row r="4465" spans="1:6" x14ac:dyDescent="0.25">
      <c r="A4465" t="s">
        <v>1639</v>
      </c>
      <c r="B4465" t="s">
        <v>1926</v>
      </c>
      <c r="C4465" t="s">
        <v>4737</v>
      </c>
      <c r="D4465" t="s">
        <v>9999</v>
      </c>
      <c r="E4465" t="s">
        <v>14992</v>
      </c>
      <c r="F4465" t="s">
        <v>15535</v>
      </c>
    </row>
    <row r="4466" spans="1:6" x14ac:dyDescent="0.25">
      <c r="A4466" t="s">
        <v>1871</v>
      </c>
      <c r="B4466" t="s">
        <v>1924</v>
      </c>
      <c r="C4466" t="s">
        <v>3266</v>
      </c>
      <c r="D4466" t="s">
        <v>10000</v>
      </c>
      <c r="E4466" t="s">
        <v>14993</v>
      </c>
      <c r="F4466" t="s">
        <v>15533</v>
      </c>
    </row>
    <row r="4467" spans="1:6" x14ac:dyDescent="0.25">
      <c r="A4467" t="s">
        <v>1192</v>
      </c>
      <c r="B4467" t="s">
        <v>1928</v>
      </c>
      <c r="C4467" t="s">
        <v>4803</v>
      </c>
      <c r="D4467" t="s">
        <v>10001</v>
      </c>
      <c r="E4467" t="s">
        <v>14994</v>
      </c>
      <c r="F4467" t="s">
        <v>15537</v>
      </c>
    </row>
    <row r="4468" spans="1:6" x14ac:dyDescent="0.25">
      <c r="A4468" t="s">
        <v>880</v>
      </c>
      <c r="B4468" t="s">
        <v>1924</v>
      </c>
      <c r="C4468" t="s">
        <v>4451</v>
      </c>
      <c r="D4468" t="s">
        <v>10002</v>
      </c>
      <c r="E4468" t="s">
        <v>14995</v>
      </c>
      <c r="F4468" t="s">
        <v>15533</v>
      </c>
    </row>
    <row r="4469" spans="1:6" x14ac:dyDescent="0.25">
      <c r="A4469" t="s">
        <v>43</v>
      </c>
      <c r="B4469" t="s">
        <v>1923</v>
      </c>
      <c r="C4469" t="s">
        <v>5252</v>
      </c>
      <c r="D4469" t="s">
        <v>10003</v>
      </c>
      <c r="E4469" t="s">
        <v>14996</v>
      </c>
      <c r="F4469" t="s">
        <v>15532</v>
      </c>
    </row>
    <row r="4470" spans="1:6" x14ac:dyDescent="0.25">
      <c r="A4470" t="s">
        <v>331</v>
      </c>
      <c r="B4470" t="s">
        <v>1929</v>
      </c>
      <c r="C4470" t="s">
        <v>5253</v>
      </c>
      <c r="D4470" t="s">
        <v>10004</v>
      </c>
      <c r="E4470" t="s">
        <v>14997</v>
      </c>
      <c r="F4470" t="s">
        <v>15532</v>
      </c>
    </row>
    <row r="4471" spans="1:6" x14ac:dyDescent="0.25">
      <c r="A4471" t="s">
        <v>1162</v>
      </c>
      <c r="B4471" t="s">
        <v>1925</v>
      </c>
      <c r="C4471" t="s">
        <v>5254</v>
      </c>
      <c r="D4471" t="s">
        <v>10005</v>
      </c>
      <c r="E4471" t="s">
        <v>14998</v>
      </c>
      <c r="F4471" t="s">
        <v>15534</v>
      </c>
    </row>
    <row r="4472" spans="1:6" x14ac:dyDescent="0.25">
      <c r="A4472" t="s">
        <v>137</v>
      </c>
      <c r="B4472" t="s">
        <v>1924</v>
      </c>
      <c r="C4472" t="s">
        <v>5255</v>
      </c>
      <c r="D4472" t="s">
        <v>10006</v>
      </c>
      <c r="E4472" t="s">
        <v>14999</v>
      </c>
      <c r="F4472" t="s">
        <v>15533</v>
      </c>
    </row>
    <row r="4473" spans="1:6" x14ac:dyDescent="0.25">
      <c r="A4473" t="s">
        <v>393</v>
      </c>
      <c r="B4473" t="s">
        <v>1924</v>
      </c>
      <c r="C4473" t="s">
        <v>3844</v>
      </c>
      <c r="D4473" t="s">
        <v>10007</v>
      </c>
      <c r="E4473" t="s">
        <v>15000</v>
      </c>
      <c r="F4473" t="s">
        <v>15533</v>
      </c>
    </row>
    <row r="4474" spans="1:6" x14ac:dyDescent="0.25">
      <c r="A4474" t="s">
        <v>1447</v>
      </c>
      <c r="B4474" t="s">
        <v>1930</v>
      </c>
      <c r="C4474" t="s">
        <v>5256</v>
      </c>
      <c r="D4474" t="s">
        <v>10008</v>
      </c>
      <c r="E4474" t="s">
        <v>15001</v>
      </c>
      <c r="F4474" t="s">
        <v>15538</v>
      </c>
    </row>
    <row r="4475" spans="1:6" x14ac:dyDescent="0.25">
      <c r="A4475" t="s">
        <v>1707</v>
      </c>
      <c r="B4475" t="s">
        <v>1924</v>
      </c>
      <c r="C4475" t="s">
        <v>5257</v>
      </c>
      <c r="D4475" t="s">
        <v>10009</v>
      </c>
      <c r="E4475" t="s">
        <v>15002</v>
      </c>
      <c r="F4475" t="s">
        <v>15533</v>
      </c>
    </row>
    <row r="4476" spans="1:6" x14ac:dyDescent="0.25">
      <c r="A4476" t="s">
        <v>1865</v>
      </c>
      <c r="B4476" t="s">
        <v>1928</v>
      </c>
      <c r="C4476" t="s">
        <v>5258</v>
      </c>
      <c r="D4476" t="s">
        <v>10010</v>
      </c>
      <c r="E4476" t="s">
        <v>15003</v>
      </c>
      <c r="F4476" t="s">
        <v>15537</v>
      </c>
    </row>
    <row r="4477" spans="1:6" x14ac:dyDescent="0.25">
      <c r="A4477" t="s">
        <v>995</v>
      </c>
      <c r="B4477" t="s">
        <v>1930</v>
      </c>
      <c r="C4477" t="s">
        <v>4628</v>
      </c>
      <c r="D4477" t="s">
        <v>10011</v>
      </c>
      <c r="E4477" t="s">
        <v>15004</v>
      </c>
      <c r="F4477" t="s">
        <v>15538</v>
      </c>
    </row>
    <row r="4478" spans="1:6" x14ac:dyDescent="0.25">
      <c r="A4478" t="s">
        <v>1872</v>
      </c>
      <c r="B4478" t="s">
        <v>1923</v>
      </c>
      <c r="C4478" t="s">
        <v>5259</v>
      </c>
      <c r="D4478" t="s">
        <v>10012</v>
      </c>
      <c r="E4478" t="s">
        <v>15005</v>
      </c>
      <c r="F4478" t="s">
        <v>15532</v>
      </c>
    </row>
    <row r="4479" spans="1:6" x14ac:dyDescent="0.25">
      <c r="A4479" t="s">
        <v>1873</v>
      </c>
      <c r="B4479" t="s">
        <v>1929</v>
      </c>
      <c r="C4479" t="s">
        <v>3030</v>
      </c>
      <c r="D4479" t="s">
        <v>10013</v>
      </c>
      <c r="E4479" t="s">
        <v>15006</v>
      </c>
      <c r="F4479" t="s">
        <v>15532</v>
      </c>
    </row>
    <row r="4480" spans="1:6" x14ac:dyDescent="0.25">
      <c r="A4480" t="s">
        <v>1501</v>
      </c>
      <c r="B4480" t="s">
        <v>1930</v>
      </c>
      <c r="C4480" t="s">
        <v>5260</v>
      </c>
      <c r="D4480" t="s">
        <v>10014</v>
      </c>
      <c r="E4480" t="s">
        <v>15007</v>
      </c>
      <c r="F4480" t="s">
        <v>15538</v>
      </c>
    </row>
    <row r="4481" spans="1:6" x14ac:dyDescent="0.25">
      <c r="A4481" t="s">
        <v>961</v>
      </c>
      <c r="B4481" t="s">
        <v>1925</v>
      </c>
      <c r="C4481" t="s">
        <v>3006</v>
      </c>
      <c r="D4481" t="s">
        <v>10015</v>
      </c>
      <c r="E4481" t="s">
        <v>15008</v>
      </c>
      <c r="F4481" t="s">
        <v>15534</v>
      </c>
    </row>
    <row r="4482" spans="1:6" x14ac:dyDescent="0.25">
      <c r="A4482" t="s">
        <v>68</v>
      </c>
      <c r="B4482" t="s">
        <v>1923</v>
      </c>
      <c r="C4482" t="s">
        <v>5261</v>
      </c>
      <c r="D4482" t="s">
        <v>10016</v>
      </c>
      <c r="E4482" t="s">
        <v>15009</v>
      </c>
      <c r="F4482" t="s">
        <v>15532</v>
      </c>
    </row>
    <row r="4483" spans="1:6" x14ac:dyDescent="0.25">
      <c r="A4483" t="s">
        <v>1874</v>
      </c>
      <c r="B4483" t="s">
        <v>1927</v>
      </c>
      <c r="C4483" t="s">
        <v>5262</v>
      </c>
      <c r="D4483" t="s">
        <v>10017</v>
      </c>
      <c r="E4483" t="s">
        <v>15010</v>
      </c>
      <c r="F4483" t="s">
        <v>15536</v>
      </c>
    </row>
    <row r="4484" spans="1:6" x14ac:dyDescent="0.25">
      <c r="A4484" t="s">
        <v>1118</v>
      </c>
      <c r="B4484" t="s">
        <v>1923</v>
      </c>
      <c r="C4484" t="s">
        <v>5263</v>
      </c>
      <c r="D4484" t="s">
        <v>10018</v>
      </c>
      <c r="E4484" t="s">
        <v>15011</v>
      </c>
      <c r="F4484" t="s">
        <v>15532</v>
      </c>
    </row>
    <row r="4485" spans="1:6" x14ac:dyDescent="0.25">
      <c r="A4485" t="s">
        <v>1875</v>
      </c>
      <c r="B4485" t="s">
        <v>1926</v>
      </c>
      <c r="C4485" t="s">
        <v>5264</v>
      </c>
      <c r="D4485" t="s">
        <v>10019</v>
      </c>
      <c r="E4485" t="s">
        <v>15012</v>
      </c>
      <c r="F4485" t="s">
        <v>15535</v>
      </c>
    </row>
    <row r="4486" spans="1:6" x14ac:dyDescent="0.25">
      <c r="A4486" t="s">
        <v>1876</v>
      </c>
      <c r="B4486" t="s">
        <v>1924</v>
      </c>
      <c r="C4486" t="s">
        <v>4426</v>
      </c>
      <c r="D4486" t="s">
        <v>10020</v>
      </c>
      <c r="E4486" t="s">
        <v>15013</v>
      </c>
      <c r="F4486" t="s">
        <v>15533</v>
      </c>
    </row>
    <row r="4487" spans="1:6" x14ac:dyDescent="0.25">
      <c r="A4487" t="s">
        <v>1387</v>
      </c>
      <c r="B4487" t="s">
        <v>1928</v>
      </c>
      <c r="C4487" t="s">
        <v>4837</v>
      </c>
      <c r="D4487" t="s">
        <v>10021</v>
      </c>
      <c r="E4487" t="s">
        <v>15014</v>
      </c>
      <c r="F4487" t="s">
        <v>15537</v>
      </c>
    </row>
    <row r="4488" spans="1:6" x14ac:dyDescent="0.25">
      <c r="A4488" t="s">
        <v>1396</v>
      </c>
      <c r="B4488" t="s">
        <v>1926</v>
      </c>
      <c r="C4488" t="s">
        <v>3323</v>
      </c>
      <c r="D4488" t="s">
        <v>10022</v>
      </c>
      <c r="E4488" t="s">
        <v>15015</v>
      </c>
      <c r="F4488" t="s">
        <v>15535</v>
      </c>
    </row>
    <row r="4489" spans="1:6" x14ac:dyDescent="0.25">
      <c r="A4489" t="s">
        <v>710</v>
      </c>
      <c r="B4489" t="s">
        <v>1926</v>
      </c>
      <c r="C4489" t="s">
        <v>4764</v>
      </c>
      <c r="D4489" t="s">
        <v>10023</v>
      </c>
      <c r="E4489" t="s">
        <v>15016</v>
      </c>
      <c r="F4489" t="s">
        <v>15535</v>
      </c>
    </row>
    <row r="4490" spans="1:6" x14ac:dyDescent="0.25">
      <c r="A4490" t="s">
        <v>1527</v>
      </c>
      <c r="B4490" t="s">
        <v>1926</v>
      </c>
      <c r="C4490" t="s">
        <v>5265</v>
      </c>
      <c r="D4490" t="s">
        <v>10024</v>
      </c>
      <c r="E4490" t="s">
        <v>15017</v>
      </c>
      <c r="F4490" t="s">
        <v>15535</v>
      </c>
    </row>
    <row r="4491" spans="1:6" x14ac:dyDescent="0.25">
      <c r="A4491" t="s">
        <v>34</v>
      </c>
      <c r="B4491" t="s">
        <v>1929</v>
      </c>
      <c r="C4491" t="s">
        <v>3465</v>
      </c>
      <c r="D4491" t="s">
        <v>10025</v>
      </c>
      <c r="E4491" t="s">
        <v>15018</v>
      </c>
      <c r="F4491" t="s">
        <v>15532</v>
      </c>
    </row>
    <row r="4492" spans="1:6" x14ac:dyDescent="0.25">
      <c r="A4492" t="s">
        <v>1026</v>
      </c>
      <c r="B4492" t="s">
        <v>1924</v>
      </c>
      <c r="C4492" t="s">
        <v>5266</v>
      </c>
      <c r="D4492" t="s">
        <v>10026</v>
      </c>
      <c r="E4492" t="s">
        <v>15019</v>
      </c>
      <c r="F4492" t="s">
        <v>15533</v>
      </c>
    </row>
    <row r="4493" spans="1:6" x14ac:dyDescent="0.25">
      <c r="A4493" t="s">
        <v>1748</v>
      </c>
      <c r="B4493" t="s">
        <v>1927</v>
      </c>
      <c r="C4493" t="s">
        <v>4120</v>
      </c>
      <c r="D4493" t="s">
        <v>10027</v>
      </c>
      <c r="E4493" t="s">
        <v>15020</v>
      </c>
      <c r="F4493" t="s">
        <v>15536</v>
      </c>
    </row>
    <row r="4494" spans="1:6" x14ac:dyDescent="0.25">
      <c r="A4494" t="s">
        <v>847</v>
      </c>
      <c r="B4494" t="s">
        <v>1924</v>
      </c>
      <c r="C4494" t="s">
        <v>5267</v>
      </c>
      <c r="D4494" t="s">
        <v>10028</v>
      </c>
      <c r="E4494" t="s">
        <v>15021</v>
      </c>
      <c r="F4494" t="s">
        <v>15533</v>
      </c>
    </row>
    <row r="4495" spans="1:6" x14ac:dyDescent="0.25">
      <c r="A4495" t="s">
        <v>1877</v>
      </c>
      <c r="B4495" t="s">
        <v>1925</v>
      </c>
      <c r="C4495" t="s">
        <v>5268</v>
      </c>
      <c r="D4495" t="s">
        <v>10029</v>
      </c>
      <c r="E4495" t="s">
        <v>15022</v>
      </c>
      <c r="F4495" t="s">
        <v>15534</v>
      </c>
    </row>
    <row r="4496" spans="1:6" x14ac:dyDescent="0.25">
      <c r="A4496" t="s">
        <v>1046</v>
      </c>
      <c r="B4496" t="s">
        <v>1928</v>
      </c>
      <c r="C4496" t="s">
        <v>5178</v>
      </c>
      <c r="D4496" t="s">
        <v>10030</v>
      </c>
      <c r="E4496" t="s">
        <v>15023</v>
      </c>
      <c r="F4496" t="s">
        <v>15537</v>
      </c>
    </row>
    <row r="4497" spans="1:6" x14ac:dyDescent="0.25">
      <c r="A4497" t="s">
        <v>1360</v>
      </c>
      <c r="B4497" t="s">
        <v>1924</v>
      </c>
      <c r="C4497" t="s">
        <v>5269</v>
      </c>
      <c r="D4497" t="s">
        <v>10031</v>
      </c>
      <c r="E4497" t="s">
        <v>15024</v>
      </c>
      <c r="F4497" t="s">
        <v>15533</v>
      </c>
    </row>
    <row r="4498" spans="1:6" x14ac:dyDescent="0.25">
      <c r="A4498" t="s">
        <v>1588</v>
      </c>
      <c r="B4498" t="s">
        <v>1928</v>
      </c>
      <c r="C4498" t="s">
        <v>3044</v>
      </c>
      <c r="D4498" t="s">
        <v>10032</v>
      </c>
      <c r="E4498" t="s">
        <v>15025</v>
      </c>
      <c r="F4498" t="s">
        <v>15537</v>
      </c>
    </row>
    <row r="4499" spans="1:6" x14ac:dyDescent="0.25">
      <c r="A4499" t="s">
        <v>1646</v>
      </c>
      <c r="B4499" t="s">
        <v>1925</v>
      </c>
      <c r="C4499" t="s">
        <v>5270</v>
      </c>
      <c r="D4499" t="s">
        <v>10033</v>
      </c>
      <c r="E4499" t="s">
        <v>15026</v>
      </c>
      <c r="F4499" t="s">
        <v>15534</v>
      </c>
    </row>
    <row r="4500" spans="1:6" x14ac:dyDescent="0.25">
      <c r="A4500" t="s">
        <v>767</v>
      </c>
      <c r="B4500" t="s">
        <v>1927</v>
      </c>
      <c r="C4500" t="s">
        <v>4275</v>
      </c>
      <c r="D4500" t="s">
        <v>10034</v>
      </c>
      <c r="E4500" t="s">
        <v>15027</v>
      </c>
      <c r="F4500" t="s">
        <v>15536</v>
      </c>
    </row>
    <row r="4501" spans="1:6" x14ac:dyDescent="0.25">
      <c r="A4501" t="s">
        <v>1380</v>
      </c>
      <c r="B4501" t="s">
        <v>1925</v>
      </c>
      <c r="C4501" t="s">
        <v>5271</v>
      </c>
      <c r="D4501" t="s">
        <v>10035</v>
      </c>
      <c r="E4501" t="s">
        <v>15028</v>
      </c>
      <c r="F4501" t="s">
        <v>15534</v>
      </c>
    </row>
    <row r="4502" spans="1:6" x14ac:dyDescent="0.25">
      <c r="A4502" t="s">
        <v>89</v>
      </c>
      <c r="B4502" t="s">
        <v>1924</v>
      </c>
      <c r="C4502" t="s">
        <v>5272</v>
      </c>
      <c r="D4502" t="s">
        <v>10036</v>
      </c>
      <c r="E4502" t="s">
        <v>15029</v>
      </c>
      <c r="F4502" t="s">
        <v>15533</v>
      </c>
    </row>
    <row r="4503" spans="1:6" x14ac:dyDescent="0.25">
      <c r="A4503" t="s">
        <v>1474</v>
      </c>
      <c r="B4503" t="s">
        <v>1925</v>
      </c>
      <c r="C4503" t="s">
        <v>2708</v>
      </c>
      <c r="D4503" t="s">
        <v>10037</v>
      </c>
      <c r="E4503" t="s">
        <v>15030</v>
      </c>
      <c r="F4503" t="s">
        <v>15534</v>
      </c>
    </row>
    <row r="4504" spans="1:6" x14ac:dyDescent="0.25">
      <c r="A4504" t="s">
        <v>1664</v>
      </c>
      <c r="B4504" t="s">
        <v>1928</v>
      </c>
      <c r="C4504" t="s">
        <v>2618</v>
      </c>
      <c r="D4504" t="s">
        <v>10038</v>
      </c>
      <c r="E4504" t="s">
        <v>15031</v>
      </c>
      <c r="F4504" t="s">
        <v>15537</v>
      </c>
    </row>
    <row r="4505" spans="1:6" x14ac:dyDescent="0.25">
      <c r="A4505" t="s">
        <v>1878</v>
      </c>
      <c r="B4505" t="s">
        <v>1926</v>
      </c>
      <c r="C4505" t="s">
        <v>5273</v>
      </c>
      <c r="D4505" t="s">
        <v>10039</v>
      </c>
      <c r="E4505" t="s">
        <v>15032</v>
      </c>
      <c r="F4505" t="s">
        <v>15535</v>
      </c>
    </row>
    <row r="4506" spans="1:6" x14ac:dyDescent="0.25">
      <c r="A4506" t="s">
        <v>1622</v>
      </c>
      <c r="B4506" t="s">
        <v>1927</v>
      </c>
      <c r="C4506" t="s">
        <v>5274</v>
      </c>
      <c r="D4506" t="s">
        <v>10040</v>
      </c>
      <c r="E4506" t="s">
        <v>15033</v>
      </c>
      <c r="F4506" t="s">
        <v>15536</v>
      </c>
    </row>
    <row r="4507" spans="1:6" x14ac:dyDescent="0.25">
      <c r="A4507" t="s">
        <v>1290</v>
      </c>
      <c r="B4507" t="s">
        <v>1925</v>
      </c>
      <c r="C4507" t="s">
        <v>2464</v>
      </c>
      <c r="D4507" t="s">
        <v>10041</v>
      </c>
      <c r="E4507" t="s">
        <v>15034</v>
      </c>
      <c r="F4507" t="s">
        <v>15534</v>
      </c>
    </row>
    <row r="4508" spans="1:6" x14ac:dyDescent="0.25">
      <c r="A4508" t="s">
        <v>580</v>
      </c>
      <c r="B4508" t="s">
        <v>1930</v>
      </c>
      <c r="C4508" t="s">
        <v>2381</v>
      </c>
      <c r="D4508" t="s">
        <v>10042</v>
      </c>
      <c r="E4508" t="s">
        <v>15035</v>
      </c>
      <c r="F4508" t="s">
        <v>15538</v>
      </c>
    </row>
    <row r="4509" spans="1:6" x14ac:dyDescent="0.25">
      <c r="A4509" t="s">
        <v>1097</v>
      </c>
      <c r="B4509" t="s">
        <v>1926</v>
      </c>
      <c r="C4509" t="s">
        <v>3059</v>
      </c>
      <c r="D4509" t="s">
        <v>10043</v>
      </c>
      <c r="E4509" t="s">
        <v>15036</v>
      </c>
      <c r="F4509" t="s">
        <v>15535</v>
      </c>
    </row>
    <row r="4510" spans="1:6" x14ac:dyDescent="0.25">
      <c r="A4510" t="s">
        <v>1105</v>
      </c>
      <c r="B4510" t="s">
        <v>1924</v>
      </c>
      <c r="C4510" t="s">
        <v>5275</v>
      </c>
      <c r="D4510" t="s">
        <v>10044</v>
      </c>
      <c r="E4510" t="s">
        <v>15037</v>
      </c>
      <c r="F4510" t="s">
        <v>15533</v>
      </c>
    </row>
    <row r="4511" spans="1:6" x14ac:dyDescent="0.25">
      <c r="A4511" t="s">
        <v>1607</v>
      </c>
      <c r="B4511" t="s">
        <v>1928</v>
      </c>
      <c r="C4511" t="s">
        <v>5276</v>
      </c>
      <c r="D4511" t="s">
        <v>10045</v>
      </c>
      <c r="E4511" t="s">
        <v>15038</v>
      </c>
      <c r="F4511" t="s">
        <v>15537</v>
      </c>
    </row>
    <row r="4512" spans="1:6" x14ac:dyDescent="0.25">
      <c r="A4512" t="s">
        <v>1724</v>
      </c>
      <c r="B4512" t="s">
        <v>1924</v>
      </c>
      <c r="C4512" t="s">
        <v>3801</v>
      </c>
      <c r="D4512" t="s">
        <v>10046</v>
      </c>
      <c r="E4512" t="s">
        <v>15039</v>
      </c>
      <c r="F4512" t="s">
        <v>15533</v>
      </c>
    </row>
    <row r="4513" spans="1:6" x14ac:dyDescent="0.25">
      <c r="A4513" t="s">
        <v>296</v>
      </c>
      <c r="B4513" t="s">
        <v>1924</v>
      </c>
      <c r="C4513" t="s">
        <v>5277</v>
      </c>
      <c r="D4513" t="s">
        <v>10047</v>
      </c>
      <c r="E4513" t="s">
        <v>15040</v>
      </c>
      <c r="F4513" t="s">
        <v>15533</v>
      </c>
    </row>
    <row r="4514" spans="1:6" x14ac:dyDescent="0.25">
      <c r="A4514" t="s">
        <v>864</v>
      </c>
      <c r="B4514" t="s">
        <v>1929</v>
      </c>
      <c r="C4514" t="s">
        <v>5278</v>
      </c>
      <c r="D4514" t="s">
        <v>10048</v>
      </c>
      <c r="E4514" t="s">
        <v>15041</v>
      </c>
      <c r="F4514" t="s">
        <v>15532</v>
      </c>
    </row>
    <row r="4515" spans="1:6" x14ac:dyDescent="0.25">
      <c r="A4515" t="s">
        <v>1293</v>
      </c>
      <c r="B4515" t="s">
        <v>1926</v>
      </c>
      <c r="C4515" t="s">
        <v>2661</v>
      </c>
      <c r="D4515" t="s">
        <v>10049</v>
      </c>
      <c r="E4515" t="s">
        <v>15042</v>
      </c>
      <c r="F4515" t="s">
        <v>15535</v>
      </c>
    </row>
    <row r="4516" spans="1:6" x14ac:dyDescent="0.25">
      <c r="A4516" t="s">
        <v>1012</v>
      </c>
      <c r="B4516" t="s">
        <v>1930</v>
      </c>
      <c r="C4516" t="s">
        <v>2181</v>
      </c>
      <c r="D4516" t="s">
        <v>10050</v>
      </c>
      <c r="E4516" t="s">
        <v>15043</v>
      </c>
      <c r="F4516" t="s">
        <v>15538</v>
      </c>
    </row>
    <row r="4517" spans="1:6" x14ac:dyDescent="0.25">
      <c r="A4517" t="s">
        <v>1335</v>
      </c>
      <c r="B4517" t="s">
        <v>1930</v>
      </c>
      <c r="C4517" t="s">
        <v>5279</v>
      </c>
      <c r="D4517" t="s">
        <v>10051</v>
      </c>
      <c r="E4517" t="s">
        <v>15044</v>
      </c>
      <c r="F4517" t="s">
        <v>15538</v>
      </c>
    </row>
    <row r="4518" spans="1:6" x14ac:dyDescent="0.25">
      <c r="A4518" t="s">
        <v>1879</v>
      </c>
      <c r="B4518" t="s">
        <v>1923</v>
      </c>
      <c r="C4518" t="s">
        <v>2174</v>
      </c>
      <c r="D4518" t="s">
        <v>10052</v>
      </c>
      <c r="E4518" t="s">
        <v>15045</v>
      </c>
      <c r="F4518" t="s">
        <v>15532</v>
      </c>
    </row>
    <row r="4519" spans="1:6" x14ac:dyDescent="0.25">
      <c r="A4519" t="s">
        <v>786</v>
      </c>
      <c r="B4519" t="s">
        <v>1924</v>
      </c>
      <c r="C4519" t="s">
        <v>5280</v>
      </c>
      <c r="D4519" t="s">
        <v>10053</v>
      </c>
      <c r="E4519" t="s">
        <v>15046</v>
      </c>
      <c r="F4519" t="s">
        <v>15533</v>
      </c>
    </row>
    <row r="4520" spans="1:6" x14ac:dyDescent="0.25">
      <c r="A4520" t="s">
        <v>1134</v>
      </c>
      <c r="B4520" t="s">
        <v>1928</v>
      </c>
      <c r="C4520" t="s">
        <v>5281</v>
      </c>
      <c r="D4520" t="s">
        <v>10054</v>
      </c>
      <c r="E4520" t="s">
        <v>15047</v>
      </c>
      <c r="F4520" t="s">
        <v>15537</v>
      </c>
    </row>
    <row r="4521" spans="1:6" x14ac:dyDescent="0.25">
      <c r="A4521" t="s">
        <v>689</v>
      </c>
      <c r="B4521" t="s">
        <v>1930</v>
      </c>
      <c r="C4521" t="s">
        <v>5282</v>
      </c>
      <c r="D4521" t="s">
        <v>10055</v>
      </c>
      <c r="E4521" t="s">
        <v>15048</v>
      </c>
      <c r="F4521" t="s">
        <v>15538</v>
      </c>
    </row>
    <row r="4522" spans="1:6" x14ac:dyDescent="0.25">
      <c r="A4522" t="s">
        <v>1353</v>
      </c>
      <c r="B4522" t="s">
        <v>1925</v>
      </c>
      <c r="C4522" t="s">
        <v>5283</v>
      </c>
      <c r="D4522" t="s">
        <v>10056</v>
      </c>
      <c r="E4522" t="s">
        <v>15049</v>
      </c>
      <c r="F4522" t="s">
        <v>15534</v>
      </c>
    </row>
    <row r="4523" spans="1:6" x14ac:dyDescent="0.25">
      <c r="A4523" t="s">
        <v>1447</v>
      </c>
      <c r="B4523" t="s">
        <v>1927</v>
      </c>
      <c r="C4523" t="s">
        <v>5067</v>
      </c>
      <c r="D4523" t="s">
        <v>10057</v>
      </c>
      <c r="E4523" t="s">
        <v>15050</v>
      </c>
      <c r="F4523" t="s">
        <v>15536</v>
      </c>
    </row>
    <row r="4524" spans="1:6" x14ac:dyDescent="0.25">
      <c r="A4524" t="s">
        <v>141</v>
      </c>
      <c r="B4524" t="s">
        <v>1928</v>
      </c>
      <c r="C4524" t="s">
        <v>4543</v>
      </c>
      <c r="D4524" t="s">
        <v>10058</v>
      </c>
      <c r="E4524" t="s">
        <v>15051</v>
      </c>
      <c r="F4524" t="s">
        <v>15537</v>
      </c>
    </row>
    <row r="4525" spans="1:6" x14ac:dyDescent="0.25">
      <c r="A4525" t="s">
        <v>1880</v>
      </c>
      <c r="B4525" t="s">
        <v>1928</v>
      </c>
      <c r="C4525" t="s">
        <v>5284</v>
      </c>
      <c r="D4525" t="s">
        <v>10059</v>
      </c>
      <c r="E4525" t="s">
        <v>15052</v>
      </c>
      <c r="F4525" t="s">
        <v>15537</v>
      </c>
    </row>
    <row r="4526" spans="1:6" x14ac:dyDescent="0.25">
      <c r="A4526" t="s">
        <v>610</v>
      </c>
      <c r="B4526" t="s">
        <v>1925</v>
      </c>
      <c r="C4526" t="s">
        <v>2645</v>
      </c>
      <c r="D4526" t="s">
        <v>10060</v>
      </c>
      <c r="E4526" t="s">
        <v>15053</v>
      </c>
      <c r="F4526" t="s">
        <v>15534</v>
      </c>
    </row>
    <row r="4527" spans="1:6" x14ac:dyDescent="0.25">
      <c r="A4527" t="s">
        <v>336</v>
      </c>
      <c r="B4527" t="s">
        <v>1926</v>
      </c>
      <c r="C4527" t="s">
        <v>2311</v>
      </c>
      <c r="D4527" t="s">
        <v>10061</v>
      </c>
      <c r="E4527" t="s">
        <v>15054</v>
      </c>
      <c r="F4527" t="s">
        <v>15535</v>
      </c>
    </row>
    <row r="4528" spans="1:6" x14ac:dyDescent="0.25">
      <c r="A4528" t="s">
        <v>870</v>
      </c>
      <c r="B4528" t="s">
        <v>1925</v>
      </c>
      <c r="C4528" t="s">
        <v>3763</v>
      </c>
      <c r="D4528" t="s">
        <v>10062</v>
      </c>
      <c r="E4528" t="s">
        <v>15055</v>
      </c>
      <c r="F4528" t="s">
        <v>15534</v>
      </c>
    </row>
    <row r="4529" spans="1:6" x14ac:dyDescent="0.25">
      <c r="A4529" t="s">
        <v>753</v>
      </c>
      <c r="B4529" t="s">
        <v>1928</v>
      </c>
      <c r="C4529" t="s">
        <v>4949</v>
      </c>
      <c r="D4529" t="s">
        <v>10063</v>
      </c>
      <c r="E4529" t="s">
        <v>15056</v>
      </c>
      <c r="F4529" t="s">
        <v>15537</v>
      </c>
    </row>
    <row r="4530" spans="1:6" x14ac:dyDescent="0.25">
      <c r="A4530" t="s">
        <v>641</v>
      </c>
      <c r="B4530" t="s">
        <v>1927</v>
      </c>
      <c r="C4530" t="s">
        <v>5285</v>
      </c>
      <c r="D4530" t="s">
        <v>10064</v>
      </c>
      <c r="E4530" t="s">
        <v>15057</v>
      </c>
      <c r="F4530" t="s">
        <v>15536</v>
      </c>
    </row>
    <row r="4531" spans="1:6" x14ac:dyDescent="0.25">
      <c r="A4531" t="s">
        <v>1876</v>
      </c>
      <c r="B4531" t="s">
        <v>1927</v>
      </c>
      <c r="C4531" t="s">
        <v>5286</v>
      </c>
      <c r="D4531" t="s">
        <v>10065</v>
      </c>
      <c r="E4531" t="s">
        <v>15058</v>
      </c>
      <c r="F4531" t="s">
        <v>15536</v>
      </c>
    </row>
    <row r="4532" spans="1:6" x14ac:dyDescent="0.25">
      <c r="A4532" t="s">
        <v>1028</v>
      </c>
      <c r="B4532" t="s">
        <v>1923</v>
      </c>
      <c r="C4532" t="s">
        <v>5287</v>
      </c>
      <c r="D4532" t="s">
        <v>10066</v>
      </c>
      <c r="E4532" t="s">
        <v>15059</v>
      </c>
      <c r="F4532" t="s">
        <v>15532</v>
      </c>
    </row>
    <row r="4533" spans="1:6" x14ac:dyDescent="0.25">
      <c r="A4533" t="s">
        <v>205</v>
      </c>
      <c r="B4533" t="s">
        <v>1924</v>
      </c>
      <c r="C4533" t="s">
        <v>5288</v>
      </c>
      <c r="D4533" t="s">
        <v>10067</v>
      </c>
      <c r="E4533" t="s">
        <v>15060</v>
      </c>
      <c r="F4533" t="s">
        <v>15533</v>
      </c>
    </row>
    <row r="4534" spans="1:6" x14ac:dyDescent="0.25">
      <c r="A4534" t="s">
        <v>751</v>
      </c>
      <c r="B4534" t="s">
        <v>1925</v>
      </c>
      <c r="C4534" t="s">
        <v>3521</v>
      </c>
      <c r="D4534" t="s">
        <v>10068</v>
      </c>
      <c r="E4534" t="s">
        <v>15061</v>
      </c>
      <c r="F4534" t="s">
        <v>15534</v>
      </c>
    </row>
    <row r="4535" spans="1:6" x14ac:dyDescent="0.25">
      <c r="A4535" t="s">
        <v>307</v>
      </c>
      <c r="B4535" t="s">
        <v>1923</v>
      </c>
      <c r="C4535" t="s">
        <v>4317</v>
      </c>
      <c r="D4535" t="s">
        <v>10069</v>
      </c>
      <c r="E4535" t="s">
        <v>15062</v>
      </c>
      <c r="F4535" t="s">
        <v>15532</v>
      </c>
    </row>
    <row r="4536" spans="1:6" x14ac:dyDescent="0.25">
      <c r="A4536" t="s">
        <v>1394</v>
      </c>
      <c r="B4536" t="s">
        <v>1929</v>
      </c>
      <c r="C4536" t="s">
        <v>2317</v>
      </c>
      <c r="D4536" t="s">
        <v>10070</v>
      </c>
      <c r="E4536" t="s">
        <v>15063</v>
      </c>
      <c r="F4536" t="s">
        <v>15532</v>
      </c>
    </row>
    <row r="4537" spans="1:6" x14ac:dyDescent="0.25">
      <c r="A4537" t="s">
        <v>1345</v>
      </c>
      <c r="B4537" t="s">
        <v>1930</v>
      </c>
      <c r="C4537" t="s">
        <v>5289</v>
      </c>
      <c r="D4537" t="s">
        <v>10071</v>
      </c>
      <c r="E4537" t="s">
        <v>15064</v>
      </c>
      <c r="F4537" t="s">
        <v>15538</v>
      </c>
    </row>
    <row r="4538" spans="1:6" x14ac:dyDescent="0.25">
      <c r="A4538" t="s">
        <v>1165</v>
      </c>
      <c r="B4538" t="s">
        <v>1927</v>
      </c>
      <c r="C4538" t="s">
        <v>4599</v>
      </c>
      <c r="D4538" t="s">
        <v>10072</v>
      </c>
      <c r="E4538" t="s">
        <v>15065</v>
      </c>
      <c r="F4538" t="s">
        <v>15536</v>
      </c>
    </row>
    <row r="4539" spans="1:6" x14ac:dyDescent="0.25">
      <c r="A4539" t="s">
        <v>48</v>
      </c>
      <c r="B4539" t="s">
        <v>1923</v>
      </c>
      <c r="C4539" t="s">
        <v>3592</v>
      </c>
      <c r="D4539" t="s">
        <v>10073</v>
      </c>
      <c r="E4539" t="s">
        <v>15066</v>
      </c>
      <c r="F4539" t="s">
        <v>15532</v>
      </c>
    </row>
    <row r="4540" spans="1:6" x14ac:dyDescent="0.25">
      <c r="A4540" t="s">
        <v>561</v>
      </c>
      <c r="B4540" t="s">
        <v>1927</v>
      </c>
      <c r="C4540" t="s">
        <v>5290</v>
      </c>
      <c r="D4540" t="s">
        <v>10074</v>
      </c>
      <c r="E4540" t="s">
        <v>15067</v>
      </c>
      <c r="F4540" t="s">
        <v>15536</v>
      </c>
    </row>
    <row r="4541" spans="1:6" x14ac:dyDescent="0.25">
      <c r="A4541" t="s">
        <v>41</v>
      </c>
      <c r="B4541" t="s">
        <v>1924</v>
      </c>
      <c r="C4541" t="s">
        <v>5291</v>
      </c>
      <c r="D4541" t="s">
        <v>10075</v>
      </c>
      <c r="E4541" t="s">
        <v>15068</v>
      </c>
      <c r="F4541" t="s">
        <v>15533</v>
      </c>
    </row>
    <row r="4542" spans="1:6" x14ac:dyDescent="0.25">
      <c r="A4542" t="s">
        <v>1114</v>
      </c>
      <c r="B4542" t="s">
        <v>1929</v>
      </c>
      <c r="C4542" t="s">
        <v>5021</v>
      </c>
      <c r="D4542" t="s">
        <v>10076</v>
      </c>
      <c r="E4542" t="s">
        <v>15069</v>
      </c>
      <c r="F4542" t="s">
        <v>15532</v>
      </c>
    </row>
    <row r="4543" spans="1:6" x14ac:dyDescent="0.25">
      <c r="A4543" t="s">
        <v>1658</v>
      </c>
      <c r="B4543" t="s">
        <v>1929</v>
      </c>
      <c r="C4543" t="s">
        <v>3709</v>
      </c>
      <c r="D4543" t="s">
        <v>10077</v>
      </c>
      <c r="E4543" t="s">
        <v>15070</v>
      </c>
      <c r="F4543" t="s">
        <v>15532</v>
      </c>
    </row>
    <row r="4544" spans="1:6" x14ac:dyDescent="0.25">
      <c r="A4544" t="s">
        <v>1686</v>
      </c>
      <c r="B4544" t="s">
        <v>1924</v>
      </c>
      <c r="C4544" t="s">
        <v>5292</v>
      </c>
      <c r="D4544" t="s">
        <v>10078</v>
      </c>
      <c r="E4544" t="s">
        <v>15071</v>
      </c>
      <c r="F4544" t="s">
        <v>15533</v>
      </c>
    </row>
    <row r="4545" spans="1:6" x14ac:dyDescent="0.25">
      <c r="A4545" t="s">
        <v>1169</v>
      </c>
      <c r="B4545" t="s">
        <v>1925</v>
      </c>
      <c r="C4545" t="s">
        <v>5293</v>
      </c>
      <c r="D4545" t="s">
        <v>10079</v>
      </c>
      <c r="E4545" t="s">
        <v>15072</v>
      </c>
      <c r="F4545" t="s">
        <v>15534</v>
      </c>
    </row>
    <row r="4546" spans="1:6" x14ac:dyDescent="0.25">
      <c r="A4546" t="s">
        <v>1881</v>
      </c>
      <c r="B4546" t="s">
        <v>1924</v>
      </c>
      <c r="C4546" t="s">
        <v>3360</v>
      </c>
      <c r="D4546" t="s">
        <v>10080</v>
      </c>
      <c r="E4546" t="s">
        <v>15073</v>
      </c>
      <c r="F4546" t="s">
        <v>15533</v>
      </c>
    </row>
    <row r="4547" spans="1:6" x14ac:dyDescent="0.25">
      <c r="A4547" t="s">
        <v>295</v>
      </c>
      <c r="B4547" t="s">
        <v>1923</v>
      </c>
      <c r="C4547" t="s">
        <v>3274</v>
      </c>
      <c r="D4547" t="s">
        <v>10081</v>
      </c>
      <c r="E4547" t="s">
        <v>15074</v>
      </c>
      <c r="F4547" t="s">
        <v>15532</v>
      </c>
    </row>
    <row r="4548" spans="1:6" x14ac:dyDescent="0.25">
      <c r="A4548" t="s">
        <v>1695</v>
      </c>
      <c r="B4548" t="s">
        <v>1924</v>
      </c>
      <c r="C4548" t="s">
        <v>5294</v>
      </c>
      <c r="D4548" t="s">
        <v>10082</v>
      </c>
      <c r="E4548" t="s">
        <v>15075</v>
      </c>
      <c r="F4548" t="s">
        <v>15533</v>
      </c>
    </row>
    <row r="4549" spans="1:6" x14ac:dyDescent="0.25">
      <c r="A4549" t="s">
        <v>1287</v>
      </c>
      <c r="B4549" t="s">
        <v>1930</v>
      </c>
      <c r="C4549" t="s">
        <v>2847</v>
      </c>
      <c r="D4549" t="s">
        <v>10083</v>
      </c>
      <c r="E4549" t="s">
        <v>15076</v>
      </c>
      <c r="F4549" t="s">
        <v>15538</v>
      </c>
    </row>
    <row r="4550" spans="1:6" x14ac:dyDescent="0.25">
      <c r="A4550" t="s">
        <v>1882</v>
      </c>
      <c r="B4550" t="s">
        <v>1928</v>
      </c>
      <c r="C4550" t="s">
        <v>5295</v>
      </c>
      <c r="D4550" t="s">
        <v>10084</v>
      </c>
      <c r="E4550" t="s">
        <v>15077</v>
      </c>
      <c r="F4550" t="s">
        <v>15537</v>
      </c>
    </row>
    <row r="4551" spans="1:6" x14ac:dyDescent="0.25">
      <c r="A4551" t="s">
        <v>267</v>
      </c>
      <c r="B4551" t="s">
        <v>1925</v>
      </c>
      <c r="C4551" t="s">
        <v>1985</v>
      </c>
      <c r="D4551" t="s">
        <v>10085</v>
      </c>
      <c r="E4551" t="s">
        <v>15078</v>
      </c>
      <c r="F4551" t="s">
        <v>15534</v>
      </c>
    </row>
    <row r="4552" spans="1:6" x14ac:dyDescent="0.25">
      <c r="A4552" t="s">
        <v>1608</v>
      </c>
      <c r="B4552" t="s">
        <v>1928</v>
      </c>
      <c r="C4552" t="s">
        <v>2209</v>
      </c>
      <c r="D4552" t="s">
        <v>10086</v>
      </c>
      <c r="E4552" t="s">
        <v>15079</v>
      </c>
      <c r="F4552" t="s">
        <v>15537</v>
      </c>
    </row>
    <row r="4553" spans="1:6" x14ac:dyDescent="0.25">
      <c r="A4553" t="s">
        <v>1766</v>
      </c>
      <c r="B4553" t="s">
        <v>1927</v>
      </c>
      <c r="C4553" t="s">
        <v>2587</v>
      </c>
      <c r="D4553" t="s">
        <v>10087</v>
      </c>
      <c r="E4553" t="s">
        <v>15080</v>
      </c>
      <c r="F4553" t="s">
        <v>15536</v>
      </c>
    </row>
    <row r="4554" spans="1:6" x14ac:dyDescent="0.25">
      <c r="A4554" t="s">
        <v>581</v>
      </c>
      <c r="B4554" t="s">
        <v>1923</v>
      </c>
      <c r="C4554" t="s">
        <v>4953</v>
      </c>
      <c r="D4554" t="s">
        <v>10088</v>
      </c>
      <c r="E4554" t="s">
        <v>15081</v>
      </c>
      <c r="F4554" t="s">
        <v>15532</v>
      </c>
    </row>
    <row r="4555" spans="1:6" x14ac:dyDescent="0.25">
      <c r="A4555" t="s">
        <v>1097</v>
      </c>
      <c r="B4555" t="s">
        <v>1929</v>
      </c>
      <c r="C4555" t="s">
        <v>5296</v>
      </c>
      <c r="D4555" t="s">
        <v>10089</v>
      </c>
      <c r="E4555" t="s">
        <v>15082</v>
      </c>
      <c r="F4555" t="s">
        <v>15532</v>
      </c>
    </row>
    <row r="4556" spans="1:6" x14ac:dyDescent="0.25">
      <c r="A4556" t="s">
        <v>215</v>
      </c>
      <c r="B4556" t="s">
        <v>1927</v>
      </c>
      <c r="C4556" t="s">
        <v>5297</v>
      </c>
      <c r="D4556" t="s">
        <v>10090</v>
      </c>
      <c r="E4556" t="s">
        <v>15083</v>
      </c>
      <c r="F4556" t="s">
        <v>15536</v>
      </c>
    </row>
    <row r="4557" spans="1:6" x14ac:dyDescent="0.25">
      <c r="A4557" t="s">
        <v>1508</v>
      </c>
      <c r="B4557" t="s">
        <v>1923</v>
      </c>
      <c r="C4557" t="s">
        <v>3937</v>
      </c>
      <c r="D4557" t="s">
        <v>10091</v>
      </c>
      <c r="E4557" t="s">
        <v>15084</v>
      </c>
      <c r="F4557" t="s">
        <v>15532</v>
      </c>
    </row>
    <row r="4558" spans="1:6" x14ac:dyDescent="0.25">
      <c r="A4558" t="s">
        <v>1678</v>
      </c>
      <c r="B4558" t="s">
        <v>1928</v>
      </c>
      <c r="C4558" t="s">
        <v>5298</v>
      </c>
      <c r="D4558" t="s">
        <v>10092</v>
      </c>
      <c r="E4558" t="s">
        <v>15085</v>
      </c>
      <c r="F4558" t="s">
        <v>15537</v>
      </c>
    </row>
    <row r="4559" spans="1:6" x14ac:dyDescent="0.25">
      <c r="A4559" t="s">
        <v>477</v>
      </c>
      <c r="B4559" t="s">
        <v>1925</v>
      </c>
      <c r="C4559" t="s">
        <v>3514</v>
      </c>
      <c r="D4559" t="s">
        <v>10093</v>
      </c>
      <c r="E4559" t="s">
        <v>15086</v>
      </c>
      <c r="F4559" t="s">
        <v>15534</v>
      </c>
    </row>
    <row r="4560" spans="1:6" x14ac:dyDescent="0.25">
      <c r="A4560" t="s">
        <v>423</v>
      </c>
      <c r="B4560" t="s">
        <v>1925</v>
      </c>
      <c r="C4560" t="s">
        <v>3223</v>
      </c>
      <c r="D4560" t="s">
        <v>10094</v>
      </c>
      <c r="E4560" t="s">
        <v>15087</v>
      </c>
      <c r="F4560" t="s">
        <v>15534</v>
      </c>
    </row>
    <row r="4561" spans="1:6" x14ac:dyDescent="0.25">
      <c r="A4561" t="s">
        <v>1324</v>
      </c>
      <c r="B4561" t="s">
        <v>1925</v>
      </c>
      <c r="C4561" t="s">
        <v>4368</v>
      </c>
      <c r="D4561" t="s">
        <v>10095</v>
      </c>
      <c r="E4561" t="s">
        <v>15088</v>
      </c>
      <c r="F4561" t="s">
        <v>15534</v>
      </c>
    </row>
    <row r="4562" spans="1:6" x14ac:dyDescent="0.25">
      <c r="A4562" t="s">
        <v>1883</v>
      </c>
      <c r="B4562" t="s">
        <v>1926</v>
      </c>
      <c r="C4562" t="s">
        <v>5299</v>
      </c>
      <c r="D4562" t="s">
        <v>10096</v>
      </c>
      <c r="E4562" t="s">
        <v>15089</v>
      </c>
      <c r="F4562" t="s">
        <v>15535</v>
      </c>
    </row>
    <row r="4563" spans="1:6" x14ac:dyDescent="0.25">
      <c r="A4563" t="s">
        <v>1884</v>
      </c>
      <c r="B4563" t="s">
        <v>1929</v>
      </c>
      <c r="C4563" t="s">
        <v>5300</v>
      </c>
      <c r="D4563" t="s">
        <v>10097</v>
      </c>
      <c r="E4563" t="s">
        <v>15090</v>
      </c>
      <c r="F4563" t="s">
        <v>15532</v>
      </c>
    </row>
    <row r="4564" spans="1:6" x14ac:dyDescent="0.25">
      <c r="A4564" t="s">
        <v>66</v>
      </c>
      <c r="B4564" t="s">
        <v>1929</v>
      </c>
      <c r="C4564" t="s">
        <v>5301</v>
      </c>
      <c r="D4564" t="s">
        <v>10098</v>
      </c>
      <c r="E4564" t="s">
        <v>15091</v>
      </c>
      <c r="F4564" t="s">
        <v>15532</v>
      </c>
    </row>
    <row r="4565" spans="1:6" x14ac:dyDescent="0.25">
      <c r="A4565" t="s">
        <v>1161</v>
      </c>
      <c r="B4565" t="s">
        <v>1923</v>
      </c>
      <c r="C4565" t="s">
        <v>5302</v>
      </c>
      <c r="D4565" t="s">
        <v>10099</v>
      </c>
      <c r="E4565" t="s">
        <v>15092</v>
      </c>
      <c r="F4565" t="s">
        <v>15532</v>
      </c>
    </row>
    <row r="4566" spans="1:6" x14ac:dyDescent="0.25">
      <c r="A4566" t="s">
        <v>1172</v>
      </c>
      <c r="B4566" t="s">
        <v>1924</v>
      </c>
      <c r="C4566" t="s">
        <v>5303</v>
      </c>
      <c r="D4566" t="s">
        <v>10100</v>
      </c>
      <c r="E4566" t="s">
        <v>15093</v>
      </c>
      <c r="F4566" t="s">
        <v>15533</v>
      </c>
    </row>
    <row r="4567" spans="1:6" x14ac:dyDescent="0.25">
      <c r="A4567" t="s">
        <v>1885</v>
      </c>
      <c r="B4567" t="s">
        <v>1926</v>
      </c>
      <c r="C4567" t="s">
        <v>5304</v>
      </c>
      <c r="D4567" t="s">
        <v>10101</v>
      </c>
      <c r="E4567" t="s">
        <v>15094</v>
      </c>
      <c r="F4567" t="s">
        <v>15535</v>
      </c>
    </row>
    <row r="4568" spans="1:6" x14ac:dyDescent="0.25">
      <c r="A4568" t="s">
        <v>231</v>
      </c>
      <c r="B4568" t="s">
        <v>1924</v>
      </c>
      <c r="C4568" t="s">
        <v>5100</v>
      </c>
      <c r="D4568" t="s">
        <v>10102</v>
      </c>
      <c r="E4568" t="s">
        <v>15095</v>
      </c>
      <c r="F4568" t="s">
        <v>15533</v>
      </c>
    </row>
    <row r="4569" spans="1:6" x14ac:dyDescent="0.25">
      <c r="A4569" t="s">
        <v>1886</v>
      </c>
      <c r="B4569" t="s">
        <v>1926</v>
      </c>
      <c r="C4569" t="s">
        <v>5305</v>
      </c>
      <c r="D4569" t="s">
        <v>10103</v>
      </c>
      <c r="E4569" t="s">
        <v>15096</v>
      </c>
      <c r="F4569" t="s">
        <v>15535</v>
      </c>
    </row>
    <row r="4570" spans="1:6" x14ac:dyDescent="0.25">
      <c r="A4570" t="s">
        <v>1461</v>
      </c>
      <c r="B4570" t="s">
        <v>1925</v>
      </c>
      <c r="C4570" t="s">
        <v>5306</v>
      </c>
      <c r="D4570" t="s">
        <v>10104</v>
      </c>
      <c r="E4570" t="s">
        <v>15097</v>
      </c>
      <c r="F4570" t="s">
        <v>15534</v>
      </c>
    </row>
    <row r="4571" spans="1:6" x14ac:dyDescent="0.25">
      <c r="A4571" t="s">
        <v>1786</v>
      </c>
      <c r="B4571" t="s">
        <v>1923</v>
      </c>
      <c r="C4571" t="s">
        <v>5307</v>
      </c>
      <c r="D4571" t="s">
        <v>10105</v>
      </c>
      <c r="E4571" t="s">
        <v>15098</v>
      </c>
      <c r="F4571" t="s">
        <v>15532</v>
      </c>
    </row>
    <row r="4572" spans="1:6" x14ac:dyDescent="0.25">
      <c r="A4572" t="s">
        <v>1564</v>
      </c>
      <c r="B4572" t="s">
        <v>1927</v>
      </c>
      <c r="C4572" t="s">
        <v>4873</v>
      </c>
      <c r="D4572" t="s">
        <v>10106</v>
      </c>
      <c r="E4572" t="s">
        <v>15099</v>
      </c>
      <c r="F4572" t="s">
        <v>15536</v>
      </c>
    </row>
    <row r="4573" spans="1:6" x14ac:dyDescent="0.25">
      <c r="A4573" t="s">
        <v>1357</v>
      </c>
      <c r="B4573" t="s">
        <v>1925</v>
      </c>
      <c r="C4573" t="s">
        <v>4799</v>
      </c>
      <c r="D4573" t="s">
        <v>10107</v>
      </c>
      <c r="E4573" t="s">
        <v>15100</v>
      </c>
      <c r="F4573" t="s">
        <v>15534</v>
      </c>
    </row>
    <row r="4574" spans="1:6" x14ac:dyDescent="0.25">
      <c r="A4574" t="s">
        <v>492</v>
      </c>
      <c r="B4574" t="s">
        <v>1924</v>
      </c>
      <c r="C4574" t="s">
        <v>5308</v>
      </c>
      <c r="D4574" t="s">
        <v>10108</v>
      </c>
      <c r="E4574" t="s">
        <v>15101</v>
      </c>
      <c r="F4574" t="s">
        <v>15533</v>
      </c>
    </row>
    <row r="4575" spans="1:6" x14ac:dyDescent="0.25">
      <c r="A4575" t="s">
        <v>1711</v>
      </c>
      <c r="B4575" t="s">
        <v>1930</v>
      </c>
      <c r="C4575" t="s">
        <v>5309</v>
      </c>
      <c r="D4575" t="s">
        <v>10109</v>
      </c>
      <c r="E4575" t="s">
        <v>15102</v>
      </c>
      <c r="F4575" t="s">
        <v>15538</v>
      </c>
    </row>
    <row r="4576" spans="1:6" x14ac:dyDescent="0.25">
      <c r="A4576" t="s">
        <v>511</v>
      </c>
      <c r="B4576" t="s">
        <v>1925</v>
      </c>
      <c r="C4576" t="s">
        <v>5310</v>
      </c>
      <c r="D4576" t="s">
        <v>10110</v>
      </c>
      <c r="E4576" t="s">
        <v>15103</v>
      </c>
      <c r="F4576" t="s">
        <v>15534</v>
      </c>
    </row>
    <row r="4577" spans="1:6" x14ac:dyDescent="0.25">
      <c r="A4577" t="s">
        <v>1887</v>
      </c>
      <c r="B4577" t="s">
        <v>1928</v>
      </c>
      <c r="C4577" t="s">
        <v>3172</v>
      </c>
      <c r="D4577" t="s">
        <v>10111</v>
      </c>
      <c r="E4577" t="s">
        <v>15104</v>
      </c>
      <c r="F4577" t="s">
        <v>15537</v>
      </c>
    </row>
    <row r="4578" spans="1:6" x14ac:dyDescent="0.25">
      <c r="A4578" t="s">
        <v>1888</v>
      </c>
      <c r="B4578" t="s">
        <v>1930</v>
      </c>
      <c r="C4578" t="s">
        <v>2950</v>
      </c>
      <c r="D4578" t="s">
        <v>10112</v>
      </c>
      <c r="E4578" t="s">
        <v>15105</v>
      </c>
      <c r="F4578" t="s">
        <v>15538</v>
      </c>
    </row>
    <row r="4579" spans="1:6" x14ac:dyDescent="0.25">
      <c r="A4579" t="s">
        <v>1726</v>
      </c>
      <c r="B4579" t="s">
        <v>1929</v>
      </c>
      <c r="C4579" t="s">
        <v>4215</v>
      </c>
      <c r="D4579" t="s">
        <v>10113</v>
      </c>
      <c r="E4579" t="s">
        <v>15106</v>
      </c>
      <c r="F4579" t="s">
        <v>15532</v>
      </c>
    </row>
    <row r="4580" spans="1:6" x14ac:dyDescent="0.25">
      <c r="A4580" t="s">
        <v>1740</v>
      </c>
      <c r="B4580" t="s">
        <v>1926</v>
      </c>
      <c r="C4580" t="s">
        <v>2915</v>
      </c>
      <c r="D4580" t="s">
        <v>10114</v>
      </c>
      <c r="E4580" t="s">
        <v>15107</v>
      </c>
      <c r="F4580" t="s">
        <v>15535</v>
      </c>
    </row>
    <row r="4581" spans="1:6" x14ac:dyDescent="0.25">
      <c r="A4581" t="s">
        <v>1012</v>
      </c>
      <c r="B4581" t="s">
        <v>1926</v>
      </c>
      <c r="C4581" t="s">
        <v>5311</v>
      </c>
      <c r="D4581" t="s">
        <v>10115</v>
      </c>
      <c r="E4581" t="s">
        <v>15108</v>
      </c>
      <c r="F4581" t="s">
        <v>15535</v>
      </c>
    </row>
    <row r="4582" spans="1:6" x14ac:dyDescent="0.25">
      <c r="A4582" t="s">
        <v>1004</v>
      </c>
      <c r="B4582" t="s">
        <v>1927</v>
      </c>
      <c r="C4582" t="s">
        <v>5312</v>
      </c>
      <c r="D4582" t="s">
        <v>10116</v>
      </c>
      <c r="E4582" t="s">
        <v>15109</v>
      </c>
      <c r="F4582" t="s">
        <v>15536</v>
      </c>
    </row>
    <row r="4583" spans="1:6" x14ac:dyDescent="0.25">
      <c r="A4583" t="s">
        <v>587</v>
      </c>
      <c r="B4583" t="s">
        <v>1927</v>
      </c>
      <c r="C4583" t="s">
        <v>5212</v>
      </c>
      <c r="D4583" t="s">
        <v>10117</v>
      </c>
      <c r="E4583" t="s">
        <v>15110</v>
      </c>
      <c r="F4583" t="s">
        <v>15536</v>
      </c>
    </row>
    <row r="4584" spans="1:6" x14ac:dyDescent="0.25">
      <c r="A4584" t="s">
        <v>1001</v>
      </c>
      <c r="B4584" t="s">
        <v>1929</v>
      </c>
      <c r="C4584" t="s">
        <v>3297</v>
      </c>
      <c r="D4584" t="s">
        <v>10118</v>
      </c>
      <c r="E4584" t="s">
        <v>15111</v>
      </c>
      <c r="F4584" t="s">
        <v>15532</v>
      </c>
    </row>
    <row r="4585" spans="1:6" x14ac:dyDescent="0.25">
      <c r="A4585" t="s">
        <v>988</v>
      </c>
      <c r="B4585" t="s">
        <v>1927</v>
      </c>
      <c r="C4585" t="s">
        <v>4653</v>
      </c>
      <c r="D4585" t="s">
        <v>10119</v>
      </c>
      <c r="E4585" t="s">
        <v>15112</v>
      </c>
      <c r="F4585" t="s">
        <v>15536</v>
      </c>
    </row>
    <row r="4586" spans="1:6" x14ac:dyDescent="0.25">
      <c r="A4586" t="s">
        <v>1486</v>
      </c>
      <c r="B4586" t="s">
        <v>1926</v>
      </c>
      <c r="C4586" t="s">
        <v>2578</v>
      </c>
      <c r="D4586" t="s">
        <v>10120</v>
      </c>
      <c r="E4586" t="s">
        <v>15113</v>
      </c>
      <c r="F4586" t="s">
        <v>15535</v>
      </c>
    </row>
    <row r="4587" spans="1:6" x14ac:dyDescent="0.25">
      <c r="A4587" t="s">
        <v>1575</v>
      </c>
      <c r="B4587" t="s">
        <v>1924</v>
      </c>
      <c r="C4587" t="s">
        <v>5313</v>
      </c>
      <c r="D4587" t="s">
        <v>10121</v>
      </c>
      <c r="E4587" t="s">
        <v>15114</v>
      </c>
      <c r="F4587" t="s">
        <v>15533</v>
      </c>
    </row>
    <row r="4588" spans="1:6" x14ac:dyDescent="0.25">
      <c r="A4588" t="s">
        <v>1154</v>
      </c>
      <c r="B4588" t="s">
        <v>1925</v>
      </c>
      <c r="C4588" t="s">
        <v>3330</v>
      </c>
      <c r="D4588" t="s">
        <v>10122</v>
      </c>
      <c r="E4588" t="s">
        <v>15115</v>
      </c>
      <c r="F4588" t="s">
        <v>15534</v>
      </c>
    </row>
    <row r="4589" spans="1:6" x14ac:dyDescent="0.25">
      <c r="A4589" t="s">
        <v>737</v>
      </c>
      <c r="B4589" t="s">
        <v>1925</v>
      </c>
      <c r="C4589" t="s">
        <v>5314</v>
      </c>
      <c r="D4589" t="s">
        <v>10123</v>
      </c>
      <c r="E4589" t="s">
        <v>15116</v>
      </c>
      <c r="F4589" t="s">
        <v>15534</v>
      </c>
    </row>
    <row r="4590" spans="1:6" x14ac:dyDescent="0.25">
      <c r="A4590" t="s">
        <v>329</v>
      </c>
      <c r="B4590" t="s">
        <v>1928</v>
      </c>
      <c r="C4590" t="s">
        <v>5315</v>
      </c>
      <c r="D4590" t="s">
        <v>10124</v>
      </c>
      <c r="E4590" t="s">
        <v>15117</v>
      </c>
      <c r="F4590" t="s">
        <v>15537</v>
      </c>
    </row>
    <row r="4591" spans="1:6" x14ac:dyDescent="0.25">
      <c r="A4591" t="s">
        <v>1105</v>
      </c>
      <c r="B4591" t="s">
        <v>1925</v>
      </c>
      <c r="C4591" t="s">
        <v>4853</v>
      </c>
      <c r="D4591" t="s">
        <v>10125</v>
      </c>
      <c r="E4591" t="s">
        <v>15118</v>
      </c>
      <c r="F4591" t="s">
        <v>15534</v>
      </c>
    </row>
    <row r="4592" spans="1:6" x14ac:dyDescent="0.25">
      <c r="A4592" t="s">
        <v>796</v>
      </c>
      <c r="B4592" t="s">
        <v>1930</v>
      </c>
      <c r="C4592" t="s">
        <v>5316</v>
      </c>
      <c r="D4592" t="s">
        <v>10126</v>
      </c>
      <c r="E4592" t="s">
        <v>15119</v>
      </c>
      <c r="F4592" t="s">
        <v>15538</v>
      </c>
    </row>
    <row r="4593" spans="1:6" x14ac:dyDescent="0.25">
      <c r="A4593" t="s">
        <v>1506</v>
      </c>
      <c r="B4593" t="s">
        <v>1929</v>
      </c>
      <c r="C4593" t="s">
        <v>5317</v>
      </c>
      <c r="D4593" t="s">
        <v>10127</v>
      </c>
      <c r="E4593" t="s">
        <v>15120</v>
      </c>
      <c r="F4593" t="s">
        <v>15532</v>
      </c>
    </row>
    <row r="4594" spans="1:6" x14ac:dyDescent="0.25">
      <c r="A4594" t="s">
        <v>620</v>
      </c>
      <c r="B4594" t="s">
        <v>1926</v>
      </c>
      <c r="C4594" t="s">
        <v>5318</v>
      </c>
      <c r="D4594" t="s">
        <v>10128</v>
      </c>
      <c r="E4594" t="s">
        <v>15121</v>
      </c>
      <c r="F4594" t="s">
        <v>15535</v>
      </c>
    </row>
    <row r="4595" spans="1:6" x14ac:dyDescent="0.25">
      <c r="A4595" t="s">
        <v>1626</v>
      </c>
      <c r="B4595" t="s">
        <v>1926</v>
      </c>
      <c r="C4595" t="s">
        <v>3399</v>
      </c>
      <c r="D4595" t="s">
        <v>10129</v>
      </c>
      <c r="E4595" t="s">
        <v>15122</v>
      </c>
      <c r="F4595" t="s">
        <v>15535</v>
      </c>
    </row>
    <row r="4596" spans="1:6" x14ac:dyDescent="0.25">
      <c r="A4596" t="s">
        <v>1567</v>
      </c>
      <c r="B4596" t="s">
        <v>1924</v>
      </c>
      <c r="C4596" t="s">
        <v>5319</v>
      </c>
      <c r="D4596" t="s">
        <v>10130</v>
      </c>
      <c r="E4596" t="s">
        <v>15123</v>
      </c>
      <c r="F4596" t="s">
        <v>15533</v>
      </c>
    </row>
    <row r="4597" spans="1:6" x14ac:dyDescent="0.25">
      <c r="A4597" t="s">
        <v>655</v>
      </c>
      <c r="B4597" t="s">
        <v>1924</v>
      </c>
      <c r="C4597" t="s">
        <v>5320</v>
      </c>
      <c r="D4597" t="s">
        <v>10131</v>
      </c>
      <c r="E4597" t="s">
        <v>15124</v>
      </c>
      <c r="F4597" t="s">
        <v>15533</v>
      </c>
    </row>
    <row r="4598" spans="1:6" x14ac:dyDescent="0.25">
      <c r="A4598" t="s">
        <v>778</v>
      </c>
      <c r="B4598" t="s">
        <v>1928</v>
      </c>
      <c r="C4598" t="s">
        <v>3209</v>
      </c>
      <c r="D4598" t="s">
        <v>10132</v>
      </c>
      <c r="E4598" t="s">
        <v>15125</v>
      </c>
      <c r="F4598" t="s">
        <v>15537</v>
      </c>
    </row>
    <row r="4599" spans="1:6" x14ac:dyDescent="0.25">
      <c r="A4599" t="s">
        <v>808</v>
      </c>
      <c r="B4599" t="s">
        <v>1925</v>
      </c>
      <c r="C4599" t="s">
        <v>5321</v>
      </c>
      <c r="D4599" t="s">
        <v>10133</v>
      </c>
      <c r="E4599" t="s">
        <v>15126</v>
      </c>
      <c r="F4599" t="s">
        <v>15534</v>
      </c>
    </row>
    <row r="4600" spans="1:6" x14ac:dyDescent="0.25">
      <c r="A4600" t="s">
        <v>362</v>
      </c>
      <c r="B4600" t="s">
        <v>1929</v>
      </c>
      <c r="C4600" t="s">
        <v>2416</v>
      </c>
      <c r="D4600" t="s">
        <v>10134</v>
      </c>
      <c r="E4600" t="s">
        <v>15127</v>
      </c>
      <c r="F4600" t="s">
        <v>15532</v>
      </c>
    </row>
    <row r="4601" spans="1:6" x14ac:dyDescent="0.25">
      <c r="A4601" t="s">
        <v>1400</v>
      </c>
      <c r="B4601" t="s">
        <v>1927</v>
      </c>
      <c r="C4601" t="s">
        <v>3431</v>
      </c>
      <c r="D4601" t="s">
        <v>10135</v>
      </c>
      <c r="E4601" t="s">
        <v>15128</v>
      </c>
      <c r="F4601" t="s">
        <v>15536</v>
      </c>
    </row>
    <row r="4602" spans="1:6" x14ac:dyDescent="0.25">
      <c r="A4602" t="s">
        <v>1889</v>
      </c>
      <c r="B4602" t="s">
        <v>1923</v>
      </c>
      <c r="C4602" t="s">
        <v>2982</v>
      </c>
      <c r="D4602" t="s">
        <v>10136</v>
      </c>
      <c r="E4602" t="s">
        <v>15129</v>
      </c>
      <c r="F4602" t="s">
        <v>15532</v>
      </c>
    </row>
    <row r="4603" spans="1:6" x14ac:dyDescent="0.25">
      <c r="A4603" t="s">
        <v>1778</v>
      </c>
      <c r="B4603" t="s">
        <v>1925</v>
      </c>
      <c r="C4603" t="s">
        <v>5322</v>
      </c>
      <c r="D4603" t="s">
        <v>9054</v>
      </c>
      <c r="E4603" t="s">
        <v>15130</v>
      </c>
      <c r="F4603" t="s">
        <v>15534</v>
      </c>
    </row>
    <row r="4604" spans="1:6" x14ac:dyDescent="0.25">
      <c r="A4604" t="s">
        <v>692</v>
      </c>
      <c r="B4604" t="s">
        <v>1930</v>
      </c>
      <c r="C4604" t="s">
        <v>5163</v>
      </c>
      <c r="D4604" t="s">
        <v>10137</v>
      </c>
      <c r="E4604" t="s">
        <v>15131</v>
      </c>
      <c r="F4604" t="s">
        <v>15538</v>
      </c>
    </row>
    <row r="4605" spans="1:6" x14ac:dyDescent="0.25">
      <c r="A4605" t="s">
        <v>1890</v>
      </c>
      <c r="B4605" t="s">
        <v>1925</v>
      </c>
      <c r="C4605" t="s">
        <v>3421</v>
      </c>
      <c r="D4605" t="s">
        <v>10138</v>
      </c>
      <c r="E4605" t="s">
        <v>15132</v>
      </c>
      <c r="F4605" t="s">
        <v>15534</v>
      </c>
    </row>
    <row r="4606" spans="1:6" x14ac:dyDescent="0.25">
      <c r="A4606" t="s">
        <v>193</v>
      </c>
      <c r="B4606" t="s">
        <v>1929</v>
      </c>
      <c r="C4606" t="s">
        <v>5323</v>
      </c>
      <c r="D4606" t="s">
        <v>10139</v>
      </c>
      <c r="E4606" t="s">
        <v>15133</v>
      </c>
      <c r="F4606" t="s">
        <v>15532</v>
      </c>
    </row>
    <row r="4607" spans="1:6" x14ac:dyDescent="0.25">
      <c r="A4607" t="s">
        <v>1766</v>
      </c>
      <c r="B4607" t="s">
        <v>1929</v>
      </c>
      <c r="C4607" t="s">
        <v>5324</v>
      </c>
      <c r="D4607" t="s">
        <v>10140</v>
      </c>
      <c r="E4607" t="s">
        <v>15134</v>
      </c>
      <c r="F4607" t="s">
        <v>15532</v>
      </c>
    </row>
    <row r="4608" spans="1:6" x14ac:dyDescent="0.25">
      <c r="A4608" t="s">
        <v>716</v>
      </c>
      <c r="B4608" t="s">
        <v>1923</v>
      </c>
      <c r="C4608" t="s">
        <v>5325</v>
      </c>
      <c r="D4608" t="s">
        <v>10141</v>
      </c>
      <c r="E4608" t="s">
        <v>15135</v>
      </c>
      <c r="F4608" t="s">
        <v>15532</v>
      </c>
    </row>
    <row r="4609" spans="1:6" x14ac:dyDescent="0.25">
      <c r="A4609" t="s">
        <v>1713</v>
      </c>
      <c r="B4609" t="s">
        <v>1928</v>
      </c>
      <c r="C4609" t="s">
        <v>5326</v>
      </c>
      <c r="D4609" t="s">
        <v>10142</v>
      </c>
      <c r="E4609" t="s">
        <v>15136</v>
      </c>
      <c r="F4609" t="s">
        <v>15537</v>
      </c>
    </row>
    <row r="4610" spans="1:6" x14ac:dyDescent="0.25">
      <c r="A4610" t="s">
        <v>1469</v>
      </c>
      <c r="B4610" t="s">
        <v>1929</v>
      </c>
      <c r="C4610" t="s">
        <v>5185</v>
      </c>
      <c r="D4610" t="s">
        <v>10143</v>
      </c>
      <c r="E4610" t="s">
        <v>15137</v>
      </c>
      <c r="F4610" t="s">
        <v>15532</v>
      </c>
    </row>
    <row r="4611" spans="1:6" x14ac:dyDescent="0.25">
      <c r="A4611" t="s">
        <v>1671</v>
      </c>
      <c r="B4611" t="s">
        <v>1923</v>
      </c>
      <c r="C4611" t="s">
        <v>5327</v>
      </c>
      <c r="D4611" t="s">
        <v>10144</v>
      </c>
      <c r="E4611" t="s">
        <v>15138</v>
      </c>
      <c r="F4611" t="s">
        <v>15532</v>
      </c>
    </row>
    <row r="4612" spans="1:6" x14ac:dyDescent="0.25">
      <c r="A4612" t="s">
        <v>1221</v>
      </c>
      <c r="B4612" t="s">
        <v>1929</v>
      </c>
      <c r="C4612" t="s">
        <v>4850</v>
      </c>
      <c r="D4612" t="s">
        <v>10145</v>
      </c>
      <c r="E4612" t="s">
        <v>15139</v>
      </c>
      <c r="F4612" t="s">
        <v>15532</v>
      </c>
    </row>
    <row r="4613" spans="1:6" x14ac:dyDescent="0.25">
      <c r="A4613" t="s">
        <v>1830</v>
      </c>
      <c r="B4613" t="s">
        <v>1926</v>
      </c>
      <c r="C4613" t="s">
        <v>5328</v>
      </c>
      <c r="D4613" t="s">
        <v>10146</v>
      </c>
      <c r="E4613" t="s">
        <v>15140</v>
      </c>
      <c r="F4613" t="s">
        <v>15535</v>
      </c>
    </row>
    <row r="4614" spans="1:6" x14ac:dyDescent="0.25">
      <c r="A4614" t="s">
        <v>1891</v>
      </c>
      <c r="B4614" t="s">
        <v>1924</v>
      </c>
      <c r="C4614" t="s">
        <v>4218</v>
      </c>
      <c r="D4614" t="s">
        <v>10147</v>
      </c>
      <c r="E4614" t="s">
        <v>15141</v>
      </c>
      <c r="F4614" t="s">
        <v>15533</v>
      </c>
    </row>
    <row r="4615" spans="1:6" x14ac:dyDescent="0.25">
      <c r="A4615" t="s">
        <v>1262</v>
      </c>
      <c r="B4615" t="s">
        <v>1930</v>
      </c>
      <c r="C4615" t="s">
        <v>5256</v>
      </c>
      <c r="D4615" t="s">
        <v>10148</v>
      </c>
      <c r="E4615" t="s">
        <v>15142</v>
      </c>
      <c r="F4615" t="s">
        <v>15538</v>
      </c>
    </row>
    <row r="4616" spans="1:6" x14ac:dyDescent="0.25">
      <c r="A4616" t="s">
        <v>1172</v>
      </c>
      <c r="B4616" t="s">
        <v>1930</v>
      </c>
      <c r="C4616" t="s">
        <v>5329</v>
      </c>
      <c r="D4616" t="s">
        <v>10149</v>
      </c>
      <c r="E4616" t="s">
        <v>15143</v>
      </c>
      <c r="F4616" t="s">
        <v>15538</v>
      </c>
    </row>
    <row r="4617" spans="1:6" x14ac:dyDescent="0.25">
      <c r="A4617" t="s">
        <v>952</v>
      </c>
      <c r="B4617" t="s">
        <v>1924</v>
      </c>
      <c r="C4617" t="s">
        <v>5292</v>
      </c>
      <c r="D4617" t="s">
        <v>10150</v>
      </c>
      <c r="E4617" t="s">
        <v>15144</v>
      </c>
      <c r="F4617" t="s">
        <v>15533</v>
      </c>
    </row>
    <row r="4618" spans="1:6" x14ac:dyDescent="0.25">
      <c r="A4618" t="s">
        <v>1634</v>
      </c>
      <c r="B4618" t="s">
        <v>1926</v>
      </c>
      <c r="C4618" t="s">
        <v>5228</v>
      </c>
      <c r="D4618" t="s">
        <v>10151</v>
      </c>
      <c r="E4618" t="s">
        <v>15145</v>
      </c>
      <c r="F4618" t="s">
        <v>15535</v>
      </c>
    </row>
    <row r="4619" spans="1:6" x14ac:dyDescent="0.25">
      <c r="A4619" t="s">
        <v>1876</v>
      </c>
      <c r="B4619" t="s">
        <v>1923</v>
      </c>
      <c r="C4619" t="s">
        <v>2477</v>
      </c>
      <c r="D4619" t="s">
        <v>10152</v>
      </c>
      <c r="E4619" t="s">
        <v>15146</v>
      </c>
      <c r="F4619" t="s">
        <v>15532</v>
      </c>
    </row>
    <row r="4620" spans="1:6" x14ac:dyDescent="0.25">
      <c r="A4620" t="s">
        <v>357</v>
      </c>
      <c r="B4620" t="s">
        <v>1925</v>
      </c>
      <c r="C4620" t="s">
        <v>2187</v>
      </c>
      <c r="D4620" t="s">
        <v>10153</v>
      </c>
      <c r="E4620" t="s">
        <v>15147</v>
      </c>
      <c r="F4620" t="s">
        <v>15534</v>
      </c>
    </row>
    <row r="4621" spans="1:6" x14ac:dyDescent="0.25">
      <c r="A4621" t="s">
        <v>267</v>
      </c>
      <c r="B4621" t="s">
        <v>1924</v>
      </c>
      <c r="C4621" t="s">
        <v>2852</v>
      </c>
      <c r="D4621" t="s">
        <v>10154</v>
      </c>
      <c r="E4621" t="s">
        <v>15148</v>
      </c>
      <c r="F4621" t="s">
        <v>15533</v>
      </c>
    </row>
    <row r="4622" spans="1:6" x14ac:dyDescent="0.25">
      <c r="A4622" t="s">
        <v>1768</v>
      </c>
      <c r="B4622" t="s">
        <v>1927</v>
      </c>
      <c r="C4622" t="s">
        <v>5330</v>
      </c>
      <c r="D4622" t="s">
        <v>10155</v>
      </c>
      <c r="E4622" t="s">
        <v>15149</v>
      </c>
      <c r="F4622" t="s">
        <v>15536</v>
      </c>
    </row>
    <row r="4623" spans="1:6" x14ac:dyDescent="0.25">
      <c r="A4623" t="s">
        <v>1777</v>
      </c>
      <c r="B4623" t="s">
        <v>1928</v>
      </c>
      <c r="C4623" t="s">
        <v>3574</v>
      </c>
      <c r="D4623" t="s">
        <v>10156</v>
      </c>
      <c r="E4623" t="s">
        <v>15150</v>
      </c>
      <c r="F4623" t="s">
        <v>15537</v>
      </c>
    </row>
    <row r="4624" spans="1:6" x14ac:dyDescent="0.25">
      <c r="A4624" t="s">
        <v>1706</v>
      </c>
      <c r="B4624" t="s">
        <v>1925</v>
      </c>
      <c r="C4624" t="s">
        <v>5331</v>
      </c>
      <c r="D4624" t="s">
        <v>10157</v>
      </c>
      <c r="E4624" t="s">
        <v>15151</v>
      </c>
      <c r="F4624" t="s">
        <v>15534</v>
      </c>
    </row>
    <row r="4625" spans="1:6" x14ac:dyDescent="0.25">
      <c r="A4625" t="s">
        <v>1827</v>
      </c>
      <c r="B4625" t="s">
        <v>1924</v>
      </c>
      <c r="C4625" t="s">
        <v>5332</v>
      </c>
      <c r="D4625" t="s">
        <v>10158</v>
      </c>
      <c r="E4625" t="s">
        <v>15152</v>
      </c>
      <c r="F4625" t="s">
        <v>15533</v>
      </c>
    </row>
    <row r="4626" spans="1:6" x14ac:dyDescent="0.25">
      <c r="A4626" t="s">
        <v>1375</v>
      </c>
      <c r="B4626" t="s">
        <v>1928</v>
      </c>
      <c r="C4626" t="s">
        <v>3764</v>
      </c>
      <c r="D4626" t="s">
        <v>10159</v>
      </c>
      <c r="E4626" t="s">
        <v>15153</v>
      </c>
      <c r="F4626" t="s">
        <v>15537</v>
      </c>
    </row>
    <row r="4627" spans="1:6" x14ac:dyDescent="0.25">
      <c r="A4627" t="s">
        <v>1142</v>
      </c>
      <c r="B4627" t="s">
        <v>1926</v>
      </c>
      <c r="C4627" t="s">
        <v>5333</v>
      </c>
      <c r="D4627" t="s">
        <v>10160</v>
      </c>
      <c r="E4627" t="s">
        <v>15154</v>
      </c>
      <c r="F4627" t="s">
        <v>15535</v>
      </c>
    </row>
    <row r="4628" spans="1:6" x14ac:dyDescent="0.25">
      <c r="A4628" t="s">
        <v>635</v>
      </c>
      <c r="B4628" t="s">
        <v>1923</v>
      </c>
      <c r="C4628" t="s">
        <v>5334</v>
      </c>
      <c r="D4628" t="s">
        <v>10161</v>
      </c>
      <c r="E4628" t="s">
        <v>15155</v>
      </c>
      <c r="F4628" t="s">
        <v>15532</v>
      </c>
    </row>
    <row r="4629" spans="1:6" x14ac:dyDescent="0.25">
      <c r="A4629" t="s">
        <v>1213</v>
      </c>
      <c r="B4629" t="s">
        <v>1930</v>
      </c>
      <c r="C4629" t="s">
        <v>2121</v>
      </c>
      <c r="D4629" t="s">
        <v>10162</v>
      </c>
      <c r="E4629" t="s">
        <v>15156</v>
      </c>
      <c r="F4629" t="s">
        <v>15538</v>
      </c>
    </row>
    <row r="4630" spans="1:6" x14ac:dyDescent="0.25">
      <c r="A4630" t="s">
        <v>1590</v>
      </c>
      <c r="B4630" t="s">
        <v>1925</v>
      </c>
      <c r="C4630" t="s">
        <v>4724</v>
      </c>
      <c r="D4630" t="s">
        <v>10163</v>
      </c>
      <c r="E4630" t="s">
        <v>15157</v>
      </c>
      <c r="F4630" t="s">
        <v>15534</v>
      </c>
    </row>
    <row r="4631" spans="1:6" x14ac:dyDescent="0.25">
      <c r="A4631" t="s">
        <v>1071</v>
      </c>
      <c r="B4631" t="s">
        <v>1928</v>
      </c>
      <c r="C4631" t="s">
        <v>5335</v>
      </c>
      <c r="D4631" t="s">
        <v>10164</v>
      </c>
      <c r="E4631" t="s">
        <v>15158</v>
      </c>
      <c r="F4631" t="s">
        <v>15537</v>
      </c>
    </row>
    <row r="4632" spans="1:6" x14ac:dyDescent="0.25">
      <c r="A4632" t="s">
        <v>515</v>
      </c>
      <c r="B4632" t="s">
        <v>1927</v>
      </c>
      <c r="C4632" t="s">
        <v>5336</v>
      </c>
      <c r="D4632" t="s">
        <v>10165</v>
      </c>
      <c r="E4632" t="s">
        <v>15159</v>
      </c>
      <c r="F4632" t="s">
        <v>15536</v>
      </c>
    </row>
    <row r="4633" spans="1:6" x14ac:dyDescent="0.25">
      <c r="A4633" t="s">
        <v>1204</v>
      </c>
      <c r="B4633" t="s">
        <v>1930</v>
      </c>
      <c r="C4633" t="s">
        <v>5337</v>
      </c>
      <c r="D4633" t="s">
        <v>10166</v>
      </c>
      <c r="E4633" t="s">
        <v>15160</v>
      </c>
      <c r="F4633" t="s">
        <v>15538</v>
      </c>
    </row>
    <row r="4634" spans="1:6" x14ac:dyDescent="0.25">
      <c r="A4634" t="s">
        <v>158</v>
      </c>
      <c r="B4634" t="s">
        <v>1930</v>
      </c>
      <c r="C4634" t="s">
        <v>2356</v>
      </c>
      <c r="D4634" t="s">
        <v>10167</v>
      </c>
      <c r="E4634" t="s">
        <v>15161</v>
      </c>
      <c r="F4634" t="s">
        <v>15538</v>
      </c>
    </row>
    <row r="4635" spans="1:6" x14ac:dyDescent="0.25">
      <c r="A4635" t="s">
        <v>774</v>
      </c>
      <c r="B4635" t="s">
        <v>1924</v>
      </c>
      <c r="C4635" t="s">
        <v>5266</v>
      </c>
      <c r="D4635" t="s">
        <v>10168</v>
      </c>
      <c r="E4635" t="s">
        <v>15162</v>
      </c>
      <c r="F4635" t="s">
        <v>15533</v>
      </c>
    </row>
    <row r="4636" spans="1:6" x14ac:dyDescent="0.25">
      <c r="A4636" t="s">
        <v>1892</v>
      </c>
      <c r="B4636" t="s">
        <v>1924</v>
      </c>
      <c r="C4636" t="s">
        <v>5338</v>
      </c>
      <c r="D4636" t="s">
        <v>10169</v>
      </c>
      <c r="E4636" t="s">
        <v>15163</v>
      </c>
      <c r="F4636" t="s">
        <v>15533</v>
      </c>
    </row>
    <row r="4637" spans="1:6" x14ac:dyDescent="0.25">
      <c r="A4637" t="s">
        <v>28</v>
      </c>
      <c r="B4637" t="s">
        <v>1924</v>
      </c>
      <c r="C4637" t="s">
        <v>5339</v>
      </c>
      <c r="D4637" t="s">
        <v>10170</v>
      </c>
      <c r="E4637" t="s">
        <v>15164</v>
      </c>
      <c r="F4637" t="s">
        <v>15533</v>
      </c>
    </row>
    <row r="4638" spans="1:6" x14ac:dyDescent="0.25">
      <c r="A4638" t="s">
        <v>929</v>
      </c>
      <c r="B4638" t="s">
        <v>1925</v>
      </c>
      <c r="C4638" t="s">
        <v>5340</v>
      </c>
      <c r="D4638" t="s">
        <v>10171</v>
      </c>
      <c r="E4638" t="s">
        <v>15165</v>
      </c>
      <c r="F4638" t="s">
        <v>15534</v>
      </c>
    </row>
    <row r="4639" spans="1:6" x14ac:dyDescent="0.25">
      <c r="A4639" t="s">
        <v>1661</v>
      </c>
      <c r="B4639" t="s">
        <v>1927</v>
      </c>
      <c r="C4639" t="s">
        <v>4679</v>
      </c>
      <c r="D4639" t="s">
        <v>10172</v>
      </c>
      <c r="E4639" t="s">
        <v>15166</v>
      </c>
      <c r="F4639" t="s">
        <v>15536</v>
      </c>
    </row>
    <row r="4640" spans="1:6" x14ac:dyDescent="0.25">
      <c r="A4640" t="s">
        <v>320</v>
      </c>
      <c r="B4640" t="s">
        <v>1930</v>
      </c>
      <c r="C4640" t="s">
        <v>2565</v>
      </c>
      <c r="D4640" t="s">
        <v>10173</v>
      </c>
      <c r="E4640" t="s">
        <v>15167</v>
      </c>
      <c r="F4640" t="s">
        <v>15538</v>
      </c>
    </row>
    <row r="4641" spans="1:6" x14ac:dyDescent="0.25">
      <c r="A4641" t="s">
        <v>987</v>
      </c>
      <c r="B4641" t="s">
        <v>1925</v>
      </c>
      <c r="C4641" t="s">
        <v>5341</v>
      </c>
      <c r="D4641" t="s">
        <v>10174</v>
      </c>
      <c r="E4641" t="s">
        <v>15168</v>
      </c>
      <c r="F4641" t="s">
        <v>15534</v>
      </c>
    </row>
    <row r="4642" spans="1:6" x14ac:dyDescent="0.25">
      <c r="A4642" t="s">
        <v>1520</v>
      </c>
      <c r="B4642" t="s">
        <v>1925</v>
      </c>
      <c r="C4642" t="s">
        <v>5342</v>
      </c>
      <c r="D4642" t="s">
        <v>10175</v>
      </c>
      <c r="E4642" t="s">
        <v>15169</v>
      </c>
      <c r="F4642" t="s">
        <v>15534</v>
      </c>
    </row>
    <row r="4643" spans="1:6" x14ac:dyDescent="0.25">
      <c r="A4643" t="s">
        <v>1893</v>
      </c>
      <c r="B4643" t="s">
        <v>1923</v>
      </c>
      <c r="C4643" t="s">
        <v>5343</v>
      </c>
      <c r="D4643" t="s">
        <v>10176</v>
      </c>
      <c r="E4643" t="s">
        <v>15170</v>
      </c>
      <c r="F4643" t="s">
        <v>15532</v>
      </c>
    </row>
    <row r="4644" spans="1:6" x14ac:dyDescent="0.25">
      <c r="A4644" t="s">
        <v>212</v>
      </c>
      <c r="B4644" t="s">
        <v>1929</v>
      </c>
      <c r="C4644" t="s">
        <v>5344</v>
      </c>
      <c r="D4644" t="s">
        <v>10177</v>
      </c>
      <c r="E4644" t="s">
        <v>15171</v>
      </c>
      <c r="F4644" t="s">
        <v>15532</v>
      </c>
    </row>
    <row r="4645" spans="1:6" x14ac:dyDescent="0.25">
      <c r="A4645" t="s">
        <v>406</v>
      </c>
      <c r="B4645" t="s">
        <v>1929</v>
      </c>
      <c r="C4645" t="s">
        <v>5345</v>
      </c>
      <c r="D4645" t="s">
        <v>10178</v>
      </c>
      <c r="E4645" t="s">
        <v>15172</v>
      </c>
      <c r="F4645" t="s">
        <v>15532</v>
      </c>
    </row>
    <row r="4646" spans="1:6" x14ac:dyDescent="0.25">
      <c r="A4646" t="s">
        <v>926</v>
      </c>
      <c r="B4646" t="s">
        <v>1923</v>
      </c>
      <c r="C4646" t="s">
        <v>4043</v>
      </c>
      <c r="D4646" t="s">
        <v>10179</v>
      </c>
      <c r="E4646" t="s">
        <v>15173</v>
      </c>
      <c r="F4646" t="s">
        <v>15532</v>
      </c>
    </row>
    <row r="4647" spans="1:6" x14ac:dyDescent="0.25">
      <c r="A4647" t="s">
        <v>1401</v>
      </c>
      <c r="B4647" t="s">
        <v>1923</v>
      </c>
      <c r="C4647" t="s">
        <v>5346</v>
      </c>
      <c r="D4647" t="s">
        <v>10180</v>
      </c>
      <c r="E4647" t="s">
        <v>15174</v>
      </c>
      <c r="F4647" t="s">
        <v>15532</v>
      </c>
    </row>
    <row r="4648" spans="1:6" x14ac:dyDescent="0.25">
      <c r="A4648" t="s">
        <v>252</v>
      </c>
      <c r="B4648" t="s">
        <v>1927</v>
      </c>
      <c r="C4648" t="s">
        <v>5347</v>
      </c>
      <c r="D4648" t="s">
        <v>10181</v>
      </c>
      <c r="E4648" t="s">
        <v>15175</v>
      </c>
      <c r="F4648" t="s">
        <v>15536</v>
      </c>
    </row>
    <row r="4649" spans="1:6" x14ac:dyDescent="0.25">
      <c r="A4649" t="s">
        <v>868</v>
      </c>
      <c r="B4649" t="s">
        <v>1929</v>
      </c>
      <c r="C4649" t="s">
        <v>5348</v>
      </c>
      <c r="D4649" t="s">
        <v>10182</v>
      </c>
      <c r="E4649" t="s">
        <v>15176</v>
      </c>
      <c r="F4649" t="s">
        <v>15532</v>
      </c>
    </row>
    <row r="4650" spans="1:6" x14ac:dyDescent="0.25">
      <c r="A4650" t="s">
        <v>1604</v>
      </c>
      <c r="B4650" t="s">
        <v>1928</v>
      </c>
      <c r="C4650" t="s">
        <v>2094</v>
      </c>
      <c r="D4650" t="s">
        <v>10183</v>
      </c>
      <c r="E4650" t="s">
        <v>15177</v>
      </c>
      <c r="F4650" t="s">
        <v>15537</v>
      </c>
    </row>
    <row r="4651" spans="1:6" x14ac:dyDescent="0.25">
      <c r="A4651" t="s">
        <v>868</v>
      </c>
      <c r="B4651" t="s">
        <v>1930</v>
      </c>
      <c r="C4651" t="s">
        <v>5349</v>
      </c>
      <c r="D4651" t="s">
        <v>10184</v>
      </c>
      <c r="E4651" t="s">
        <v>15178</v>
      </c>
      <c r="F4651" t="s">
        <v>15538</v>
      </c>
    </row>
    <row r="4652" spans="1:6" x14ac:dyDescent="0.25">
      <c r="A4652" t="s">
        <v>1886</v>
      </c>
      <c r="B4652" t="s">
        <v>1930</v>
      </c>
      <c r="C4652" t="s">
        <v>4405</v>
      </c>
      <c r="D4652" t="s">
        <v>10185</v>
      </c>
      <c r="E4652" t="s">
        <v>15179</v>
      </c>
      <c r="F4652" t="s">
        <v>15538</v>
      </c>
    </row>
    <row r="4653" spans="1:6" x14ac:dyDescent="0.25">
      <c r="A4653" t="s">
        <v>622</v>
      </c>
      <c r="B4653" t="s">
        <v>1925</v>
      </c>
      <c r="C4653" t="s">
        <v>5350</v>
      </c>
      <c r="D4653" t="s">
        <v>10186</v>
      </c>
      <c r="E4653" t="s">
        <v>15180</v>
      </c>
      <c r="F4653" t="s">
        <v>15534</v>
      </c>
    </row>
    <row r="4654" spans="1:6" x14ac:dyDescent="0.25">
      <c r="A4654" t="s">
        <v>1894</v>
      </c>
      <c r="B4654" t="s">
        <v>1925</v>
      </c>
      <c r="C4654" t="s">
        <v>2035</v>
      </c>
      <c r="D4654" t="s">
        <v>10187</v>
      </c>
      <c r="E4654" t="s">
        <v>15181</v>
      </c>
      <c r="F4654" t="s">
        <v>15534</v>
      </c>
    </row>
    <row r="4655" spans="1:6" x14ac:dyDescent="0.25">
      <c r="A4655" t="s">
        <v>1234</v>
      </c>
      <c r="B4655" t="s">
        <v>1925</v>
      </c>
      <c r="C4655" t="s">
        <v>3609</v>
      </c>
      <c r="D4655" t="s">
        <v>10188</v>
      </c>
      <c r="E4655" t="s">
        <v>15182</v>
      </c>
      <c r="F4655" t="s">
        <v>15534</v>
      </c>
    </row>
    <row r="4656" spans="1:6" x14ac:dyDescent="0.25">
      <c r="A4656" t="s">
        <v>1045</v>
      </c>
      <c r="B4656" t="s">
        <v>1926</v>
      </c>
      <c r="C4656" t="s">
        <v>4672</v>
      </c>
      <c r="D4656" t="s">
        <v>10189</v>
      </c>
      <c r="E4656" t="s">
        <v>15183</v>
      </c>
      <c r="F4656" t="s">
        <v>15535</v>
      </c>
    </row>
    <row r="4657" spans="1:6" x14ac:dyDescent="0.25">
      <c r="A4657" t="s">
        <v>1544</v>
      </c>
      <c r="B4657" t="s">
        <v>1925</v>
      </c>
      <c r="C4657" t="s">
        <v>5351</v>
      </c>
      <c r="D4657" t="s">
        <v>10190</v>
      </c>
      <c r="E4657" t="s">
        <v>15184</v>
      </c>
      <c r="F4657" t="s">
        <v>15534</v>
      </c>
    </row>
    <row r="4658" spans="1:6" x14ac:dyDescent="0.25">
      <c r="A4658" t="s">
        <v>224</v>
      </c>
      <c r="B4658" t="s">
        <v>1924</v>
      </c>
      <c r="C4658" t="s">
        <v>5352</v>
      </c>
      <c r="D4658" t="s">
        <v>10191</v>
      </c>
      <c r="E4658" t="s">
        <v>15185</v>
      </c>
      <c r="F4658" t="s">
        <v>15533</v>
      </c>
    </row>
    <row r="4659" spans="1:6" x14ac:dyDescent="0.25">
      <c r="A4659" t="s">
        <v>702</v>
      </c>
      <c r="B4659" t="s">
        <v>1930</v>
      </c>
      <c r="C4659" t="s">
        <v>5353</v>
      </c>
      <c r="D4659" t="s">
        <v>10192</v>
      </c>
      <c r="E4659" t="s">
        <v>15186</v>
      </c>
      <c r="F4659" t="s">
        <v>15538</v>
      </c>
    </row>
    <row r="4660" spans="1:6" x14ac:dyDescent="0.25">
      <c r="A4660" t="s">
        <v>1561</v>
      </c>
      <c r="B4660" t="s">
        <v>1929</v>
      </c>
      <c r="C4660" t="s">
        <v>5354</v>
      </c>
      <c r="D4660" t="s">
        <v>10193</v>
      </c>
      <c r="E4660" t="s">
        <v>15187</v>
      </c>
      <c r="F4660" t="s">
        <v>15532</v>
      </c>
    </row>
    <row r="4661" spans="1:6" x14ac:dyDescent="0.25">
      <c r="A4661" t="s">
        <v>654</v>
      </c>
      <c r="B4661" t="s">
        <v>1928</v>
      </c>
      <c r="C4661" t="s">
        <v>3025</v>
      </c>
      <c r="D4661" t="s">
        <v>10194</v>
      </c>
      <c r="E4661" t="s">
        <v>15188</v>
      </c>
      <c r="F4661" t="s">
        <v>15537</v>
      </c>
    </row>
    <row r="4662" spans="1:6" x14ac:dyDescent="0.25">
      <c r="A4662" t="s">
        <v>1895</v>
      </c>
      <c r="B4662" t="s">
        <v>1927</v>
      </c>
      <c r="C4662" t="s">
        <v>2611</v>
      </c>
      <c r="D4662" t="s">
        <v>10195</v>
      </c>
      <c r="E4662" t="s">
        <v>15189</v>
      </c>
      <c r="F4662" t="s">
        <v>15536</v>
      </c>
    </row>
    <row r="4663" spans="1:6" x14ac:dyDescent="0.25">
      <c r="A4663" t="s">
        <v>562</v>
      </c>
      <c r="B4663" t="s">
        <v>1930</v>
      </c>
      <c r="C4663" t="s">
        <v>3090</v>
      </c>
      <c r="D4663" t="s">
        <v>10196</v>
      </c>
      <c r="E4663" t="s">
        <v>15190</v>
      </c>
      <c r="F4663" t="s">
        <v>15538</v>
      </c>
    </row>
    <row r="4664" spans="1:6" x14ac:dyDescent="0.25">
      <c r="A4664" t="s">
        <v>664</v>
      </c>
      <c r="B4664" t="s">
        <v>1924</v>
      </c>
      <c r="C4664" t="s">
        <v>4246</v>
      </c>
      <c r="D4664" t="s">
        <v>10197</v>
      </c>
      <c r="E4664" t="s">
        <v>15191</v>
      </c>
      <c r="F4664" t="s">
        <v>15533</v>
      </c>
    </row>
    <row r="4665" spans="1:6" x14ac:dyDescent="0.25">
      <c r="A4665" t="s">
        <v>840</v>
      </c>
      <c r="B4665" t="s">
        <v>1924</v>
      </c>
      <c r="C4665" t="s">
        <v>5355</v>
      </c>
      <c r="D4665" t="s">
        <v>10198</v>
      </c>
      <c r="E4665" t="s">
        <v>15192</v>
      </c>
      <c r="F4665" t="s">
        <v>15533</v>
      </c>
    </row>
    <row r="4666" spans="1:6" x14ac:dyDescent="0.25">
      <c r="A4666" t="s">
        <v>1636</v>
      </c>
      <c r="B4666" t="s">
        <v>1925</v>
      </c>
      <c r="C4666" t="s">
        <v>5356</v>
      </c>
      <c r="D4666" t="s">
        <v>10199</v>
      </c>
      <c r="E4666" t="s">
        <v>15193</v>
      </c>
      <c r="F4666" t="s">
        <v>15534</v>
      </c>
    </row>
    <row r="4667" spans="1:6" x14ac:dyDescent="0.25">
      <c r="A4667" t="s">
        <v>198</v>
      </c>
      <c r="B4667" t="s">
        <v>1927</v>
      </c>
      <c r="C4667" t="s">
        <v>3930</v>
      </c>
      <c r="D4667" t="s">
        <v>10200</v>
      </c>
      <c r="E4667" t="s">
        <v>15194</v>
      </c>
      <c r="F4667" t="s">
        <v>15536</v>
      </c>
    </row>
    <row r="4668" spans="1:6" x14ac:dyDescent="0.25">
      <c r="A4668" t="s">
        <v>764</v>
      </c>
      <c r="B4668" t="s">
        <v>1928</v>
      </c>
      <c r="C4668" t="s">
        <v>5357</v>
      </c>
      <c r="D4668" t="s">
        <v>10201</v>
      </c>
      <c r="E4668" t="s">
        <v>15195</v>
      </c>
      <c r="F4668" t="s">
        <v>15537</v>
      </c>
    </row>
    <row r="4669" spans="1:6" x14ac:dyDescent="0.25">
      <c r="A4669" t="s">
        <v>1104</v>
      </c>
      <c r="B4669" t="s">
        <v>1925</v>
      </c>
      <c r="C4669" t="s">
        <v>5358</v>
      </c>
      <c r="D4669" t="s">
        <v>10202</v>
      </c>
      <c r="E4669" t="s">
        <v>15196</v>
      </c>
      <c r="F4669" t="s">
        <v>15534</v>
      </c>
    </row>
    <row r="4670" spans="1:6" x14ac:dyDescent="0.25">
      <c r="A4670" t="s">
        <v>1896</v>
      </c>
      <c r="B4670" t="s">
        <v>1924</v>
      </c>
      <c r="C4670" t="s">
        <v>5359</v>
      </c>
      <c r="D4670" t="s">
        <v>10203</v>
      </c>
      <c r="E4670" t="s">
        <v>15197</v>
      </c>
      <c r="F4670" t="s">
        <v>15533</v>
      </c>
    </row>
    <row r="4671" spans="1:6" x14ac:dyDescent="0.25">
      <c r="A4671" t="s">
        <v>1667</v>
      </c>
      <c r="B4671" t="s">
        <v>1930</v>
      </c>
      <c r="C4671" t="s">
        <v>5360</v>
      </c>
      <c r="D4671" t="s">
        <v>10204</v>
      </c>
      <c r="E4671" t="s">
        <v>15198</v>
      </c>
      <c r="F4671" t="s">
        <v>15538</v>
      </c>
    </row>
    <row r="4672" spans="1:6" x14ac:dyDescent="0.25">
      <c r="A4672" t="s">
        <v>617</v>
      </c>
      <c r="B4672" t="s">
        <v>1928</v>
      </c>
      <c r="C4672" t="s">
        <v>4866</v>
      </c>
      <c r="D4672" t="s">
        <v>10205</v>
      </c>
      <c r="E4672" t="s">
        <v>15199</v>
      </c>
      <c r="F4672" t="s">
        <v>15537</v>
      </c>
    </row>
    <row r="4673" spans="1:6" x14ac:dyDescent="0.25">
      <c r="A4673" t="s">
        <v>1897</v>
      </c>
      <c r="B4673" t="s">
        <v>1928</v>
      </c>
      <c r="C4673" t="s">
        <v>5361</v>
      </c>
      <c r="D4673" t="s">
        <v>10206</v>
      </c>
      <c r="E4673" t="s">
        <v>15200</v>
      </c>
      <c r="F4673" t="s">
        <v>15537</v>
      </c>
    </row>
    <row r="4674" spans="1:6" x14ac:dyDescent="0.25">
      <c r="A4674" t="s">
        <v>129</v>
      </c>
      <c r="B4674" t="s">
        <v>1929</v>
      </c>
      <c r="C4674" t="s">
        <v>5362</v>
      </c>
      <c r="D4674" t="s">
        <v>10207</v>
      </c>
      <c r="E4674" t="s">
        <v>15201</v>
      </c>
      <c r="F4674" t="s">
        <v>15532</v>
      </c>
    </row>
    <row r="4675" spans="1:6" x14ac:dyDescent="0.25">
      <c r="A4675" t="s">
        <v>1699</v>
      </c>
      <c r="B4675" t="s">
        <v>1924</v>
      </c>
      <c r="C4675" t="s">
        <v>5363</v>
      </c>
      <c r="D4675" t="s">
        <v>10208</v>
      </c>
      <c r="E4675" t="s">
        <v>15202</v>
      </c>
      <c r="F4675" t="s">
        <v>15533</v>
      </c>
    </row>
    <row r="4676" spans="1:6" x14ac:dyDescent="0.25">
      <c r="A4676" t="s">
        <v>314</v>
      </c>
      <c r="B4676" t="s">
        <v>1930</v>
      </c>
      <c r="C4676" t="s">
        <v>5364</v>
      </c>
      <c r="D4676" t="s">
        <v>10209</v>
      </c>
      <c r="E4676" t="s">
        <v>15203</v>
      </c>
      <c r="F4676" t="s">
        <v>15538</v>
      </c>
    </row>
    <row r="4677" spans="1:6" x14ac:dyDescent="0.25">
      <c r="A4677" t="s">
        <v>1002</v>
      </c>
      <c r="B4677" t="s">
        <v>1928</v>
      </c>
      <c r="C4677" t="s">
        <v>4931</v>
      </c>
      <c r="D4677" t="s">
        <v>10210</v>
      </c>
      <c r="E4677" t="s">
        <v>15204</v>
      </c>
      <c r="F4677" t="s">
        <v>15537</v>
      </c>
    </row>
    <row r="4678" spans="1:6" x14ac:dyDescent="0.25">
      <c r="A4678" t="s">
        <v>288</v>
      </c>
      <c r="B4678" t="s">
        <v>1930</v>
      </c>
      <c r="C4678" t="s">
        <v>5365</v>
      </c>
      <c r="D4678" t="s">
        <v>10211</v>
      </c>
      <c r="E4678" t="s">
        <v>15205</v>
      </c>
      <c r="F4678" t="s">
        <v>15538</v>
      </c>
    </row>
    <row r="4679" spans="1:6" x14ac:dyDescent="0.25">
      <c r="A4679" t="s">
        <v>1759</v>
      </c>
      <c r="B4679" t="s">
        <v>1925</v>
      </c>
      <c r="C4679" t="s">
        <v>5366</v>
      </c>
      <c r="D4679" t="s">
        <v>10212</v>
      </c>
      <c r="E4679" t="s">
        <v>15206</v>
      </c>
      <c r="F4679" t="s">
        <v>15534</v>
      </c>
    </row>
    <row r="4680" spans="1:6" x14ac:dyDescent="0.25">
      <c r="A4680" t="s">
        <v>80</v>
      </c>
      <c r="B4680" t="s">
        <v>1927</v>
      </c>
      <c r="C4680" t="s">
        <v>5367</v>
      </c>
      <c r="D4680" t="s">
        <v>10213</v>
      </c>
      <c r="E4680" t="s">
        <v>15207</v>
      </c>
      <c r="F4680" t="s">
        <v>15536</v>
      </c>
    </row>
    <row r="4681" spans="1:6" x14ac:dyDescent="0.25">
      <c r="A4681" t="s">
        <v>471</v>
      </c>
      <c r="B4681" t="s">
        <v>1926</v>
      </c>
      <c r="C4681" t="s">
        <v>5368</v>
      </c>
      <c r="D4681" t="s">
        <v>10214</v>
      </c>
      <c r="E4681" t="s">
        <v>15208</v>
      </c>
      <c r="F4681" t="s">
        <v>15535</v>
      </c>
    </row>
    <row r="4682" spans="1:6" x14ac:dyDescent="0.25">
      <c r="A4682" t="s">
        <v>1898</v>
      </c>
      <c r="B4682" t="s">
        <v>1927</v>
      </c>
      <c r="C4682" t="s">
        <v>5369</v>
      </c>
      <c r="D4682" t="s">
        <v>10215</v>
      </c>
      <c r="E4682" t="s">
        <v>15209</v>
      </c>
      <c r="F4682" t="s">
        <v>15536</v>
      </c>
    </row>
    <row r="4683" spans="1:6" x14ac:dyDescent="0.25">
      <c r="A4683" t="s">
        <v>733</v>
      </c>
      <c r="B4683" t="s">
        <v>1929</v>
      </c>
      <c r="C4683" t="s">
        <v>2845</v>
      </c>
      <c r="D4683" t="s">
        <v>10216</v>
      </c>
      <c r="E4683" t="s">
        <v>15210</v>
      </c>
      <c r="F4683" t="s">
        <v>15532</v>
      </c>
    </row>
    <row r="4684" spans="1:6" x14ac:dyDescent="0.25">
      <c r="A4684" t="s">
        <v>148</v>
      </c>
      <c r="B4684" t="s">
        <v>1927</v>
      </c>
      <c r="C4684" t="s">
        <v>5370</v>
      </c>
      <c r="D4684" t="s">
        <v>10217</v>
      </c>
      <c r="E4684" t="s">
        <v>15211</v>
      </c>
      <c r="F4684" t="s">
        <v>15536</v>
      </c>
    </row>
    <row r="4685" spans="1:6" x14ac:dyDescent="0.25">
      <c r="A4685" t="s">
        <v>732</v>
      </c>
      <c r="B4685" t="s">
        <v>1930</v>
      </c>
      <c r="C4685" t="s">
        <v>3111</v>
      </c>
      <c r="D4685" t="s">
        <v>10218</v>
      </c>
      <c r="E4685" t="s">
        <v>15212</v>
      </c>
      <c r="F4685" t="s">
        <v>15538</v>
      </c>
    </row>
    <row r="4686" spans="1:6" x14ac:dyDescent="0.25">
      <c r="A4686" t="s">
        <v>1466</v>
      </c>
      <c r="B4686" t="s">
        <v>1926</v>
      </c>
      <c r="C4686" t="s">
        <v>5371</v>
      </c>
      <c r="D4686" t="s">
        <v>10219</v>
      </c>
      <c r="E4686" t="s">
        <v>15213</v>
      </c>
      <c r="F4686" t="s">
        <v>15535</v>
      </c>
    </row>
    <row r="4687" spans="1:6" x14ac:dyDescent="0.25">
      <c r="A4687" t="s">
        <v>12</v>
      </c>
      <c r="B4687" t="s">
        <v>1926</v>
      </c>
      <c r="C4687" t="s">
        <v>4386</v>
      </c>
      <c r="D4687" t="s">
        <v>10220</v>
      </c>
      <c r="E4687" t="s">
        <v>15214</v>
      </c>
      <c r="F4687" t="s">
        <v>15535</v>
      </c>
    </row>
    <row r="4688" spans="1:6" x14ac:dyDescent="0.25">
      <c r="A4688" t="s">
        <v>1121</v>
      </c>
      <c r="B4688" t="s">
        <v>1925</v>
      </c>
      <c r="C4688" t="s">
        <v>4324</v>
      </c>
      <c r="D4688" t="s">
        <v>10221</v>
      </c>
      <c r="E4688" t="s">
        <v>15215</v>
      </c>
      <c r="F4688" t="s">
        <v>15534</v>
      </c>
    </row>
    <row r="4689" spans="1:6" x14ac:dyDescent="0.25">
      <c r="A4689" t="s">
        <v>1139</v>
      </c>
      <c r="B4689" t="s">
        <v>1930</v>
      </c>
      <c r="C4689" t="s">
        <v>3382</v>
      </c>
      <c r="D4689" t="s">
        <v>10222</v>
      </c>
      <c r="E4689" t="s">
        <v>15216</v>
      </c>
      <c r="F4689" t="s">
        <v>15538</v>
      </c>
    </row>
    <row r="4690" spans="1:6" x14ac:dyDescent="0.25">
      <c r="A4690" t="s">
        <v>227</v>
      </c>
      <c r="B4690" t="s">
        <v>1924</v>
      </c>
      <c r="C4690" t="s">
        <v>5372</v>
      </c>
      <c r="D4690" t="s">
        <v>10223</v>
      </c>
      <c r="E4690" t="s">
        <v>15217</v>
      </c>
      <c r="F4690" t="s">
        <v>15533</v>
      </c>
    </row>
    <row r="4691" spans="1:6" x14ac:dyDescent="0.25">
      <c r="A4691" t="s">
        <v>645</v>
      </c>
      <c r="B4691" t="s">
        <v>1923</v>
      </c>
      <c r="C4691" t="s">
        <v>2305</v>
      </c>
      <c r="D4691" t="s">
        <v>10224</v>
      </c>
      <c r="E4691" t="s">
        <v>15218</v>
      </c>
      <c r="F4691" t="s">
        <v>15532</v>
      </c>
    </row>
    <row r="4692" spans="1:6" x14ac:dyDescent="0.25">
      <c r="A4692" t="s">
        <v>1897</v>
      </c>
      <c r="B4692" t="s">
        <v>1926</v>
      </c>
      <c r="C4692" t="s">
        <v>2608</v>
      </c>
      <c r="D4692" t="s">
        <v>10225</v>
      </c>
      <c r="E4692" t="s">
        <v>15219</v>
      </c>
      <c r="F4692" t="s">
        <v>15535</v>
      </c>
    </row>
    <row r="4693" spans="1:6" x14ac:dyDescent="0.25">
      <c r="A4693" t="s">
        <v>1765</v>
      </c>
      <c r="B4693" t="s">
        <v>1928</v>
      </c>
      <c r="C4693" t="s">
        <v>5011</v>
      </c>
      <c r="D4693" t="s">
        <v>10226</v>
      </c>
      <c r="E4693" t="s">
        <v>15220</v>
      </c>
      <c r="F4693" t="s">
        <v>15537</v>
      </c>
    </row>
    <row r="4694" spans="1:6" x14ac:dyDescent="0.25">
      <c r="A4694" t="s">
        <v>797</v>
      </c>
      <c r="B4694" t="s">
        <v>1929</v>
      </c>
      <c r="C4694" t="s">
        <v>5373</v>
      </c>
      <c r="D4694" t="s">
        <v>10227</v>
      </c>
      <c r="E4694" t="s">
        <v>15221</v>
      </c>
      <c r="F4694" t="s">
        <v>15532</v>
      </c>
    </row>
    <row r="4695" spans="1:6" x14ac:dyDescent="0.25">
      <c r="A4695" t="s">
        <v>300</v>
      </c>
      <c r="B4695" t="s">
        <v>1926</v>
      </c>
      <c r="C4695" t="s">
        <v>5374</v>
      </c>
      <c r="D4695" t="s">
        <v>10228</v>
      </c>
      <c r="E4695" t="s">
        <v>15222</v>
      </c>
      <c r="F4695" t="s">
        <v>15535</v>
      </c>
    </row>
    <row r="4696" spans="1:6" x14ac:dyDescent="0.25">
      <c r="A4696" t="s">
        <v>1824</v>
      </c>
      <c r="B4696" t="s">
        <v>1923</v>
      </c>
      <c r="C4696" t="s">
        <v>2082</v>
      </c>
      <c r="D4696" t="s">
        <v>10229</v>
      </c>
      <c r="E4696" t="s">
        <v>15223</v>
      </c>
      <c r="F4696" t="s">
        <v>15532</v>
      </c>
    </row>
    <row r="4697" spans="1:6" x14ac:dyDescent="0.25">
      <c r="A4697" t="s">
        <v>149</v>
      </c>
      <c r="B4697" t="s">
        <v>1930</v>
      </c>
      <c r="C4697" t="s">
        <v>5375</v>
      </c>
      <c r="D4697" t="s">
        <v>10230</v>
      </c>
      <c r="E4697" t="s">
        <v>15224</v>
      </c>
      <c r="F4697" t="s">
        <v>15538</v>
      </c>
    </row>
    <row r="4698" spans="1:6" x14ac:dyDescent="0.25">
      <c r="A4698" t="s">
        <v>317</v>
      </c>
      <c r="B4698" t="s">
        <v>1927</v>
      </c>
      <c r="C4698" t="s">
        <v>3930</v>
      </c>
      <c r="D4698" t="s">
        <v>10231</v>
      </c>
      <c r="E4698" t="s">
        <v>15225</v>
      </c>
      <c r="F4698" t="s">
        <v>15536</v>
      </c>
    </row>
    <row r="4699" spans="1:6" x14ac:dyDescent="0.25">
      <c r="A4699" t="s">
        <v>1860</v>
      </c>
      <c r="B4699" t="s">
        <v>1929</v>
      </c>
      <c r="C4699" t="s">
        <v>5376</v>
      </c>
      <c r="D4699" t="s">
        <v>10232</v>
      </c>
      <c r="E4699" t="s">
        <v>15226</v>
      </c>
      <c r="F4699" t="s">
        <v>15532</v>
      </c>
    </row>
    <row r="4700" spans="1:6" x14ac:dyDescent="0.25">
      <c r="A4700" t="s">
        <v>1063</v>
      </c>
      <c r="B4700" t="s">
        <v>1925</v>
      </c>
      <c r="C4700" t="s">
        <v>5377</v>
      </c>
      <c r="D4700" t="s">
        <v>10233</v>
      </c>
      <c r="E4700" t="s">
        <v>15227</v>
      </c>
      <c r="F4700" t="s">
        <v>15534</v>
      </c>
    </row>
    <row r="4701" spans="1:6" x14ac:dyDescent="0.25">
      <c r="A4701" t="s">
        <v>1809</v>
      </c>
      <c r="B4701" t="s">
        <v>1929</v>
      </c>
      <c r="C4701" t="s">
        <v>2820</v>
      </c>
      <c r="D4701" t="s">
        <v>10234</v>
      </c>
      <c r="E4701" t="s">
        <v>15228</v>
      </c>
      <c r="F4701" t="s">
        <v>15532</v>
      </c>
    </row>
    <row r="4702" spans="1:6" x14ac:dyDescent="0.25">
      <c r="A4702" t="s">
        <v>1454</v>
      </c>
      <c r="B4702" t="s">
        <v>1925</v>
      </c>
      <c r="C4702" t="s">
        <v>3070</v>
      </c>
      <c r="D4702" t="s">
        <v>10235</v>
      </c>
      <c r="E4702" t="s">
        <v>15229</v>
      </c>
      <c r="F4702" t="s">
        <v>15534</v>
      </c>
    </row>
    <row r="4703" spans="1:6" x14ac:dyDescent="0.25">
      <c r="A4703" t="s">
        <v>28</v>
      </c>
      <c r="B4703" t="s">
        <v>1924</v>
      </c>
      <c r="C4703" t="s">
        <v>4622</v>
      </c>
      <c r="D4703" t="s">
        <v>10236</v>
      </c>
      <c r="E4703" t="s">
        <v>15230</v>
      </c>
      <c r="F4703" t="s">
        <v>15533</v>
      </c>
    </row>
    <row r="4704" spans="1:6" x14ac:dyDescent="0.25">
      <c r="A4704" t="s">
        <v>1754</v>
      </c>
      <c r="B4704" t="s">
        <v>1924</v>
      </c>
      <c r="C4704" t="s">
        <v>4556</v>
      </c>
      <c r="D4704" t="s">
        <v>10237</v>
      </c>
      <c r="E4704" t="s">
        <v>15231</v>
      </c>
      <c r="F4704" t="s">
        <v>15533</v>
      </c>
    </row>
    <row r="4705" spans="1:6" x14ac:dyDescent="0.25">
      <c r="A4705" t="s">
        <v>1823</v>
      </c>
      <c r="B4705" t="s">
        <v>1929</v>
      </c>
      <c r="C4705" t="s">
        <v>4031</v>
      </c>
      <c r="D4705" t="s">
        <v>10238</v>
      </c>
      <c r="E4705" t="s">
        <v>15232</v>
      </c>
      <c r="F4705" t="s">
        <v>15532</v>
      </c>
    </row>
    <row r="4706" spans="1:6" x14ac:dyDescent="0.25">
      <c r="A4706" t="s">
        <v>934</v>
      </c>
      <c r="B4706" t="s">
        <v>1928</v>
      </c>
      <c r="C4706" t="s">
        <v>2583</v>
      </c>
      <c r="D4706" t="s">
        <v>10239</v>
      </c>
      <c r="E4706" t="s">
        <v>15233</v>
      </c>
      <c r="F4706" t="s">
        <v>15537</v>
      </c>
    </row>
    <row r="4707" spans="1:6" x14ac:dyDescent="0.25">
      <c r="A4707" t="s">
        <v>171</v>
      </c>
      <c r="B4707" t="s">
        <v>1927</v>
      </c>
      <c r="C4707" t="s">
        <v>5378</v>
      </c>
      <c r="D4707" t="s">
        <v>10240</v>
      </c>
      <c r="E4707" t="s">
        <v>15234</v>
      </c>
      <c r="F4707" t="s">
        <v>15536</v>
      </c>
    </row>
    <row r="4708" spans="1:6" x14ac:dyDescent="0.25">
      <c r="A4708" t="s">
        <v>80</v>
      </c>
      <c r="B4708" t="s">
        <v>1924</v>
      </c>
      <c r="C4708" t="s">
        <v>4077</v>
      </c>
      <c r="D4708" t="s">
        <v>10241</v>
      </c>
      <c r="E4708" t="s">
        <v>15235</v>
      </c>
      <c r="F4708" t="s">
        <v>15533</v>
      </c>
    </row>
    <row r="4709" spans="1:6" x14ac:dyDescent="0.25">
      <c r="A4709" t="s">
        <v>1367</v>
      </c>
      <c r="B4709" t="s">
        <v>1928</v>
      </c>
      <c r="C4709" t="s">
        <v>2562</v>
      </c>
      <c r="D4709" t="s">
        <v>10242</v>
      </c>
      <c r="E4709" t="s">
        <v>15236</v>
      </c>
      <c r="F4709" t="s">
        <v>15537</v>
      </c>
    </row>
    <row r="4710" spans="1:6" x14ac:dyDescent="0.25">
      <c r="A4710" t="s">
        <v>993</v>
      </c>
      <c r="B4710" t="s">
        <v>1929</v>
      </c>
      <c r="C4710" t="s">
        <v>3106</v>
      </c>
      <c r="D4710" t="s">
        <v>10243</v>
      </c>
      <c r="E4710" t="s">
        <v>15237</v>
      </c>
      <c r="F4710" t="s">
        <v>15532</v>
      </c>
    </row>
    <row r="4711" spans="1:6" x14ac:dyDescent="0.25">
      <c r="A4711" t="s">
        <v>323</v>
      </c>
      <c r="B4711" t="s">
        <v>1926</v>
      </c>
      <c r="C4711" t="s">
        <v>5379</v>
      </c>
      <c r="D4711" t="s">
        <v>10244</v>
      </c>
      <c r="E4711" t="s">
        <v>15238</v>
      </c>
      <c r="F4711" t="s">
        <v>15535</v>
      </c>
    </row>
    <row r="4712" spans="1:6" x14ac:dyDescent="0.25">
      <c r="A4712" t="s">
        <v>713</v>
      </c>
      <c r="B4712" t="s">
        <v>1926</v>
      </c>
      <c r="C4712" t="s">
        <v>4287</v>
      </c>
      <c r="D4712" t="s">
        <v>10245</v>
      </c>
      <c r="E4712" t="s">
        <v>15239</v>
      </c>
      <c r="F4712" t="s">
        <v>15535</v>
      </c>
    </row>
    <row r="4713" spans="1:6" x14ac:dyDescent="0.25">
      <c r="A4713" t="s">
        <v>1520</v>
      </c>
      <c r="B4713" t="s">
        <v>1929</v>
      </c>
      <c r="C4713" t="s">
        <v>2576</v>
      </c>
      <c r="D4713" t="s">
        <v>10246</v>
      </c>
      <c r="E4713" t="s">
        <v>15240</v>
      </c>
      <c r="F4713" t="s">
        <v>15532</v>
      </c>
    </row>
    <row r="4714" spans="1:6" x14ac:dyDescent="0.25">
      <c r="A4714" t="s">
        <v>461</v>
      </c>
      <c r="B4714" t="s">
        <v>1926</v>
      </c>
      <c r="C4714" t="s">
        <v>5380</v>
      </c>
      <c r="D4714" t="s">
        <v>10247</v>
      </c>
      <c r="E4714" t="s">
        <v>15241</v>
      </c>
      <c r="F4714" t="s">
        <v>15535</v>
      </c>
    </row>
    <row r="4715" spans="1:6" x14ac:dyDescent="0.25">
      <c r="A4715" t="s">
        <v>1890</v>
      </c>
      <c r="B4715" t="s">
        <v>1928</v>
      </c>
      <c r="C4715" t="s">
        <v>5381</v>
      </c>
      <c r="D4715" t="s">
        <v>10248</v>
      </c>
      <c r="E4715" t="s">
        <v>15242</v>
      </c>
      <c r="F4715" t="s">
        <v>15537</v>
      </c>
    </row>
    <row r="4716" spans="1:6" x14ac:dyDescent="0.25">
      <c r="A4716" t="s">
        <v>1856</v>
      </c>
      <c r="B4716" t="s">
        <v>1923</v>
      </c>
      <c r="C4716" t="s">
        <v>5382</v>
      </c>
      <c r="D4716" t="s">
        <v>10249</v>
      </c>
      <c r="E4716" t="s">
        <v>15243</v>
      </c>
      <c r="F4716" t="s">
        <v>15532</v>
      </c>
    </row>
    <row r="4717" spans="1:6" x14ac:dyDescent="0.25">
      <c r="A4717" t="s">
        <v>1008</v>
      </c>
      <c r="B4717" t="s">
        <v>1930</v>
      </c>
      <c r="C4717" t="s">
        <v>5383</v>
      </c>
      <c r="D4717" t="s">
        <v>10250</v>
      </c>
      <c r="E4717" t="s">
        <v>15244</v>
      </c>
      <c r="F4717" t="s">
        <v>15538</v>
      </c>
    </row>
    <row r="4718" spans="1:6" x14ac:dyDescent="0.25">
      <c r="A4718" t="s">
        <v>318</v>
      </c>
      <c r="B4718" t="s">
        <v>1926</v>
      </c>
      <c r="C4718" t="s">
        <v>5384</v>
      </c>
      <c r="D4718" t="s">
        <v>10251</v>
      </c>
      <c r="E4718" t="s">
        <v>15245</v>
      </c>
      <c r="F4718" t="s">
        <v>15535</v>
      </c>
    </row>
    <row r="4719" spans="1:6" x14ac:dyDescent="0.25">
      <c r="A4719" t="s">
        <v>1163</v>
      </c>
      <c r="B4719" t="s">
        <v>1925</v>
      </c>
      <c r="C4719" t="s">
        <v>5385</v>
      </c>
      <c r="D4719" t="s">
        <v>10252</v>
      </c>
      <c r="E4719" t="s">
        <v>15246</v>
      </c>
      <c r="F4719" t="s">
        <v>15534</v>
      </c>
    </row>
    <row r="4720" spans="1:6" x14ac:dyDescent="0.25">
      <c r="A4720" t="s">
        <v>1108</v>
      </c>
      <c r="B4720" t="s">
        <v>1923</v>
      </c>
      <c r="C4720" t="s">
        <v>3967</v>
      </c>
      <c r="D4720" t="s">
        <v>10253</v>
      </c>
      <c r="E4720" t="s">
        <v>15247</v>
      </c>
      <c r="F4720" t="s">
        <v>15532</v>
      </c>
    </row>
    <row r="4721" spans="1:6" x14ac:dyDescent="0.25">
      <c r="A4721" t="s">
        <v>1097</v>
      </c>
      <c r="B4721" t="s">
        <v>1923</v>
      </c>
      <c r="C4721" t="s">
        <v>5386</v>
      </c>
      <c r="D4721" t="s">
        <v>10254</v>
      </c>
      <c r="E4721" t="s">
        <v>15248</v>
      </c>
      <c r="F4721" t="s">
        <v>15532</v>
      </c>
    </row>
    <row r="4722" spans="1:6" x14ac:dyDescent="0.25">
      <c r="A4722" t="s">
        <v>1089</v>
      </c>
      <c r="B4722" t="s">
        <v>1923</v>
      </c>
      <c r="C4722" t="s">
        <v>2457</v>
      </c>
      <c r="D4722" t="s">
        <v>10255</v>
      </c>
      <c r="E4722" t="s">
        <v>15249</v>
      </c>
      <c r="F4722" t="s">
        <v>15532</v>
      </c>
    </row>
    <row r="4723" spans="1:6" x14ac:dyDescent="0.25">
      <c r="A4723" t="s">
        <v>1641</v>
      </c>
      <c r="B4723" t="s">
        <v>1923</v>
      </c>
      <c r="C4723" t="s">
        <v>3596</v>
      </c>
      <c r="D4723" t="s">
        <v>10256</v>
      </c>
      <c r="E4723" t="s">
        <v>15250</v>
      </c>
      <c r="F4723" t="s">
        <v>15532</v>
      </c>
    </row>
    <row r="4724" spans="1:6" x14ac:dyDescent="0.25">
      <c r="A4724" t="s">
        <v>1401</v>
      </c>
      <c r="B4724" t="s">
        <v>1924</v>
      </c>
      <c r="C4724" t="s">
        <v>5275</v>
      </c>
      <c r="D4724" t="s">
        <v>10257</v>
      </c>
      <c r="E4724" t="s">
        <v>15251</v>
      </c>
      <c r="F4724" t="s">
        <v>15533</v>
      </c>
    </row>
    <row r="4725" spans="1:6" x14ac:dyDescent="0.25">
      <c r="A4725" t="s">
        <v>1515</v>
      </c>
      <c r="B4725" t="s">
        <v>1928</v>
      </c>
      <c r="C4725" t="s">
        <v>3480</v>
      </c>
      <c r="D4725" t="s">
        <v>10258</v>
      </c>
      <c r="E4725" t="s">
        <v>15252</v>
      </c>
      <c r="F4725" t="s">
        <v>15537</v>
      </c>
    </row>
    <row r="4726" spans="1:6" x14ac:dyDescent="0.25">
      <c r="A4726" t="s">
        <v>1809</v>
      </c>
      <c r="B4726" t="s">
        <v>1930</v>
      </c>
      <c r="C4726" t="s">
        <v>5387</v>
      </c>
      <c r="D4726" t="s">
        <v>10259</v>
      </c>
      <c r="E4726" t="s">
        <v>15253</v>
      </c>
      <c r="F4726" t="s">
        <v>15538</v>
      </c>
    </row>
    <row r="4727" spans="1:6" x14ac:dyDescent="0.25">
      <c r="A4727" t="s">
        <v>1201</v>
      </c>
      <c r="B4727" t="s">
        <v>1927</v>
      </c>
      <c r="C4727" t="s">
        <v>2767</v>
      </c>
      <c r="D4727" t="s">
        <v>10260</v>
      </c>
      <c r="E4727" t="s">
        <v>15254</v>
      </c>
      <c r="F4727" t="s">
        <v>15536</v>
      </c>
    </row>
    <row r="4728" spans="1:6" x14ac:dyDescent="0.25">
      <c r="A4728" t="s">
        <v>1106</v>
      </c>
      <c r="B4728" t="s">
        <v>1926</v>
      </c>
      <c r="C4728" t="s">
        <v>3719</v>
      </c>
      <c r="D4728" t="s">
        <v>10261</v>
      </c>
      <c r="E4728" t="s">
        <v>15255</v>
      </c>
      <c r="F4728" t="s">
        <v>15535</v>
      </c>
    </row>
    <row r="4729" spans="1:6" x14ac:dyDescent="0.25">
      <c r="A4729" t="s">
        <v>437</v>
      </c>
      <c r="B4729" t="s">
        <v>1923</v>
      </c>
      <c r="C4729" t="s">
        <v>5388</v>
      </c>
      <c r="D4729" t="s">
        <v>10262</v>
      </c>
      <c r="E4729" t="s">
        <v>15256</v>
      </c>
      <c r="F4729" t="s">
        <v>15532</v>
      </c>
    </row>
    <row r="4730" spans="1:6" x14ac:dyDescent="0.25">
      <c r="A4730" t="s">
        <v>326</v>
      </c>
      <c r="B4730" t="s">
        <v>1925</v>
      </c>
      <c r="C4730" t="s">
        <v>3783</v>
      </c>
      <c r="D4730" t="s">
        <v>10263</v>
      </c>
      <c r="E4730" t="s">
        <v>15257</v>
      </c>
      <c r="F4730" t="s">
        <v>15534</v>
      </c>
    </row>
    <row r="4731" spans="1:6" x14ac:dyDescent="0.25">
      <c r="A4731" t="s">
        <v>1054</v>
      </c>
      <c r="B4731" t="s">
        <v>1930</v>
      </c>
      <c r="C4731" t="s">
        <v>5389</v>
      </c>
      <c r="D4731" t="s">
        <v>10264</v>
      </c>
      <c r="E4731" t="s">
        <v>15258</v>
      </c>
      <c r="F4731" t="s">
        <v>15538</v>
      </c>
    </row>
    <row r="4732" spans="1:6" x14ac:dyDescent="0.25">
      <c r="A4732" t="s">
        <v>1067</v>
      </c>
      <c r="B4732" t="s">
        <v>1926</v>
      </c>
      <c r="C4732" t="s">
        <v>2302</v>
      </c>
      <c r="D4732" t="s">
        <v>10265</v>
      </c>
      <c r="E4732" t="s">
        <v>15259</v>
      </c>
      <c r="F4732" t="s">
        <v>15535</v>
      </c>
    </row>
    <row r="4733" spans="1:6" x14ac:dyDescent="0.25">
      <c r="A4733" t="s">
        <v>776</v>
      </c>
      <c r="B4733" t="s">
        <v>1925</v>
      </c>
      <c r="C4733" t="s">
        <v>5390</v>
      </c>
      <c r="D4733" t="s">
        <v>10266</v>
      </c>
      <c r="E4733" t="s">
        <v>15260</v>
      </c>
      <c r="F4733" t="s">
        <v>15534</v>
      </c>
    </row>
    <row r="4734" spans="1:6" x14ac:dyDescent="0.25">
      <c r="A4734" t="s">
        <v>368</v>
      </c>
      <c r="B4734" t="s">
        <v>1930</v>
      </c>
      <c r="C4734" t="s">
        <v>5391</v>
      </c>
      <c r="D4734" t="s">
        <v>10267</v>
      </c>
      <c r="E4734" t="s">
        <v>15261</v>
      </c>
      <c r="F4734" t="s">
        <v>15538</v>
      </c>
    </row>
    <row r="4735" spans="1:6" x14ac:dyDescent="0.25">
      <c r="A4735" t="s">
        <v>596</v>
      </c>
      <c r="B4735" t="s">
        <v>1923</v>
      </c>
      <c r="C4735" t="s">
        <v>5392</v>
      </c>
      <c r="D4735" t="s">
        <v>10268</v>
      </c>
      <c r="E4735" t="s">
        <v>15262</v>
      </c>
      <c r="F4735" t="s">
        <v>15532</v>
      </c>
    </row>
    <row r="4736" spans="1:6" x14ac:dyDescent="0.25">
      <c r="A4736" t="s">
        <v>956</v>
      </c>
      <c r="B4736" t="s">
        <v>1927</v>
      </c>
      <c r="C4736" t="s">
        <v>5393</v>
      </c>
      <c r="D4736" t="s">
        <v>10269</v>
      </c>
      <c r="E4736" t="s">
        <v>15263</v>
      </c>
      <c r="F4736" t="s">
        <v>15536</v>
      </c>
    </row>
    <row r="4737" spans="1:6" x14ac:dyDescent="0.25">
      <c r="A4737" t="s">
        <v>721</v>
      </c>
      <c r="B4737" t="s">
        <v>1924</v>
      </c>
      <c r="C4737" t="s">
        <v>3100</v>
      </c>
      <c r="D4737" t="s">
        <v>10270</v>
      </c>
      <c r="E4737" t="s">
        <v>15264</v>
      </c>
      <c r="F4737" t="s">
        <v>15533</v>
      </c>
    </row>
    <row r="4738" spans="1:6" x14ac:dyDescent="0.25">
      <c r="A4738" t="s">
        <v>641</v>
      </c>
      <c r="B4738" t="s">
        <v>1929</v>
      </c>
      <c r="C4738" t="s">
        <v>5394</v>
      </c>
      <c r="D4738" t="s">
        <v>10271</v>
      </c>
      <c r="E4738" t="s">
        <v>15265</v>
      </c>
      <c r="F4738" t="s">
        <v>15532</v>
      </c>
    </row>
    <row r="4739" spans="1:6" x14ac:dyDescent="0.25">
      <c r="A4739" t="s">
        <v>401</v>
      </c>
      <c r="B4739" t="s">
        <v>1924</v>
      </c>
      <c r="C4739" t="s">
        <v>3712</v>
      </c>
      <c r="D4739" t="s">
        <v>10272</v>
      </c>
      <c r="E4739" t="s">
        <v>15266</v>
      </c>
      <c r="F4739" t="s">
        <v>15533</v>
      </c>
    </row>
    <row r="4740" spans="1:6" x14ac:dyDescent="0.25">
      <c r="A4740" t="s">
        <v>677</v>
      </c>
      <c r="B4740" t="s">
        <v>1929</v>
      </c>
      <c r="C4740" t="s">
        <v>4473</v>
      </c>
      <c r="D4740" t="s">
        <v>10273</v>
      </c>
      <c r="E4740" t="s">
        <v>15267</v>
      </c>
      <c r="F4740" t="s">
        <v>15532</v>
      </c>
    </row>
    <row r="4741" spans="1:6" x14ac:dyDescent="0.25">
      <c r="A4741" t="s">
        <v>787</v>
      </c>
      <c r="B4741" t="s">
        <v>1924</v>
      </c>
      <c r="C4741" t="s">
        <v>3733</v>
      </c>
      <c r="D4741" t="s">
        <v>10274</v>
      </c>
      <c r="E4741" t="s">
        <v>15268</v>
      </c>
      <c r="F4741" t="s">
        <v>15533</v>
      </c>
    </row>
    <row r="4742" spans="1:6" x14ac:dyDescent="0.25">
      <c r="A4742" t="s">
        <v>466</v>
      </c>
      <c r="B4742" t="s">
        <v>1928</v>
      </c>
      <c r="C4742" t="s">
        <v>5395</v>
      </c>
      <c r="D4742" t="s">
        <v>10275</v>
      </c>
      <c r="E4742" t="s">
        <v>15269</v>
      </c>
      <c r="F4742" t="s">
        <v>15537</v>
      </c>
    </row>
    <row r="4743" spans="1:6" x14ac:dyDescent="0.25">
      <c r="A4743" t="s">
        <v>850</v>
      </c>
      <c r="B4743" t="s">
        <v>1930</v>
      </c>
      <c r="C4743" t="s">
        <v>5396</v>
      </c>
      <c r="D4743" t="s">
        <v>10276</v>
      </c>
      <c r="E4743" t="s">
        <v>15270</v>
      </c>
      <c r="F4743" t="s">
        <v>15538</v>
      </c>
    </row>
    <row r="4744" spans="1:6" x14ac:dyDescent="0.25">
      <c r="A4744" t="s">
        <v>1036</v>
      </c>
      <c r="B4744" t="s">
        <v>1928</v>
      </c>
      <c r="C4744" t="s">
        <v>5397</v>
      </c>
      <c r="D4744" t="s">
        <v>10277</v>
      </c>
      <c r="E4744" t="s">
        <v>15271</v>
      </c>
      <c r="F4744" t="s">
        <v>15537</v>
      </c>
    </row>
    <row r="4745" spans="1:6" x14ac:dyDescent="0.25">
      <c r="A4745" t="s">
        <v>801</v>
      </c>
      <c r="B4745" t="s">
        <v>1928</v>
      </c>
      <c r="C4745" t="s">
        <v>5398</v>
      </c>
      <c r="D4745" t="s">
        <v>10278</v>
      </c>
      <c r="E4745" t="s">
        <v>15272</v>
      </c>
      <c r="F4745" t="s">
        <v>15537</v>
      </c>
    </row>
    <row r="4746" spans="1:6" x14ac:dyDescent="0.25">
      <c r="A4746" t="s">
        <v>485</v>
      </c>
      <c r="B4746" t="s">
        <v>1925</v>
      </c>
      <c r="C4746" t="s">
        <v>5399</v>
      </c>
      <c r="D4746" t="s">
        <v>10279</v>
      </c>
      <c r="E4746" t="s">
        <v>15273</v>
      </c>
      <c r="F4746" t="s">
        <v>15534</v>
      </c>
    </row>
    <row r="4747" spans="1:6" x14ac:dyDescent="0.25">
      <c r="A4747" t="s">
        <v>907</v>
      </c>
      <c r="B4747" t="s">
        <v>1925</v>
      </c>
      <c r="C4747" t="s">
        <v>5400</v>
      </c>
      <c r="D4747" t="s">
        <v>10280</v>
      </c>
      <c r="E4747" t="s">
        <v>15274</v>
      </c>
      <c r="F4747" t="s">
        <v>15534</v>
      </c>
    </row>
    <row r="4748" spans="1:6" x14ac:dyDescent="0.25">
      <c r="A4748" t="s">
        <v>1754</v>
      </c>
      <c r="B4748" t="s">
        <v>1927</v>
      </c>
      <c r="C4748" t="s">
        <v>5401</v>
      </c>
      <c r="D4748" t="s">
        <v>10281</v>
      </c>
      <c r="E4748" t="s">
        <v>15275</v>
      </c>
      <c r="F4748" t="s">
        <v>15536</v>
      </c>
    </row>
    <row r="4749" spans="1:6" x14ac:dyDescent="0.25">
      <c r="A4749" t="s">
        <v>961</v>
      </c>
      <c r="B4749" t="s">
        <v>1924</v>
      </c>
      <c r="C4749" t="s">
        <v>2498</v>
      </c>
      <c r="D4749" t="s">
        <v>10282</v>
      </c>
      <c r="E4749" t="s">
        <v>15276</v>
      </c>
      <c r="F4749" t="s">
        <v>15533</v>
      </c>
    </row>
    <row r="4750" spans="1:6" x14ac:dyDescent="0.25">
      <c r="A4750" t="s">
        <v>1467</v>
      </c>
      <c r="B4750" t="s">
        <v>1926</v>
      </c>
      <c r="C4750" t="s">
        <v>5402</v>
      </c>
      <c r="D4750" t="s">
        <v>10283</v>
      </c>
      <c r="E4750" t="s">
        <v>15277</v>
      </c>
      <c r="F4750" t="s">
        <v>15535</v>
      </c>
    </row>
    <row r="4751" spans="1:6" x14ac:dyDescent="0.25">
      <c r="A4751" t="s">
        <v>306</v>
      </c>
      <c r="B4751" t="s">
        <v>1924</v>
      </c>
      <c r="C4751" t="s">
        <v>5403</v>
      </c>
      <c r="D4751" t="s">
        <v>10284</v>
      </c>
      <c r="E4751" t="s">
        <v>15278</v>
      </c>
      <c r="F4751" t="s">
        <v>15533</v>
      </c>
    </row>
    <row r="4752" spans="1:6" x14ac:dyDescent="0.25">
      <c r="A4752" t="s">
        <v>1426</v>
      </c>
      <c r="B4752" t="s">
        <v>1925</v>
      </c>
      <c r="C4752" t="s">
        <v>5404</v>
      </c>
      <c r="D4752" t="s">
        <v>10285</v>
      </c>
      <c r="E4752" t="s">
        <v>15279</v>
      </c>
      <c r="F4752" t="s">
        <v>15534</v>
      </c>
    </row>
    <row r="4753" spans="1:6" x14ac:dyDescent="0.25">
      <c r="A4753" t="s">
        <v>1371</v>
      </c>
      <c r="B4753" t="s">
        <v>1927</v>
      </c>
      <c r="C4753" t="s">
        <v>5405</v>
      </c>
      <c r="D4753" t="s">
        <v>10286</v>
      </c>
      <c r="E4753" t="s">
        <v>15280</v>
      </c>
      <c r="F4753" t="s">
        <v>15536</v>
      </c>
    </row>
    <row r="4754" spans="1:6" x14ac:dyDescent="0.25">
      <c r="A4754" t="s">
        <v>1267</v>
      </c>
      <c r="B4754" t="s">
        <v>1930</v>
      </c>
      <c r="C4754" t="s">
        <v>5406</v>
      </c>
      <c r="D4754" t="s">
        <v>10287</v>
      </c>
      <c r="E4754" t="s">
        <v>15281</v>
      </c>
      <c r="F4754" t="s">
        <v>15538</v>
      </c>
    </row>
    <row r="4755" spans="1:6" x14ac:dyDescent="0.25">
      <c r="A4755" t="s">
        <v>1347</v>
      </c>
      <c r="B4755" t="s">
        <v>1925</v>
      </c>
      <c r="C4755" t="s">
        <v>3783</v>
      </c>
      <c r="D4755" t="s">
        <v>10288</v>
      </c>
      <c r="E4755" t="s">
        <v>15282</v>
      </c>
      <c r="F4755" t="s">
        <v>15534</v>
      </c>
    </row>
    <row r="4756" spans="1:6" x14ac:dyDescent="0.25">
      <c r="A4756" t="s">
        <v>1163</v>
      </c>
      <c r="B4756" t="s">
        <v>1923</v>
      </c>
      <c r="C4756" t="s">
        <v>3201</v>
      </c>
      <c r="D4756" t="s">
        <v>10289</v>
      </c>
      <c r="E4756" t="s">
        <v>15283</v>
      </c>
      <c r="F4756" t="s">
        <v>15532</v>
      </c>
    </row>
    <row r="4757" spans="1:6" x14ac:dyDescent="0.25">
      <c r="A4757" t="s">
        <v>1281</v>
      </c>
      <c r="B4757" t="s">
        <v>1928</v>
      </c>
      <c r="C4757" t="s">
        <v>3732</v>
      </c>
      <c r="D4757" t="s">
        <v>10290</v>
      </c>
      <c r="E4757" t="s">
        <v>15284</v>
      </c>
      <c r="F4757" t="s">
        <v>15537</v>
      </c>
    </row>
    <row r="4758" spans="1:6" x14ac:dyDescent="0.25">
      <c r="A4758" t="s">
        <v>458</v>
      </c>
      <c r="B4758" t="s">
        <v>1924</v>
      </c>
      <c r="C4758" t="s">
        <v>4619</v>
      </c>
      <c r="D4758" t="s">
        <v>10291</v>
      </c>
      <c r="E4758" t="s">
        <v>15285</v>
      </c>
      <c r="F4758" t="s">
        <v>15533</v>
      </c>
    </row>
    <row r="4759" spans="1:6" x14ac:dyDescent="0.25">
      <c r="A4759" t="s">
        <v>1539</v>
      </c>
      <c r="B4759" t="s">
        <v>1928</v>
      </c>
      <c r="C4759" t="s">
        <v>5407</v>
      </c>
      <c r="D4759" t="s">
        <v>10292</v>
      </c>
      <c r="E4759" t="s">
        <v>15286</v>
      </c>
      <c r="F4759" t="s">
        <v>15537</v>
      </c>
    </row>
    <row r="4760" spans="1:6" x14ac:dyDescent="0.25">
      <c r="A4760" t="s">
        <v>107</v>
      </c>
      <c r="B4760" t="s">
        <v>1929</v>
      </c>
      <c r="C4760" t="s">
        <v>5408</v>
      </c>
      <c r="D4760" t="s">
        <v>10293</v>
      </c>
      <c r="E4760" t="s">
        <v>15287</v>
      </c>
      <c r="F4760" t="s">
        <v>15532</v>
      </c>
    </row>
    <row r="4761" spans="1:6" x14ac:dyDescent="0.25">
      <c r="A4761" t="s">
        <v>513</v>
      </c>
      <c r="B4761" t="s">
        <v>1927</v>
      </c>
      <c r="C4761" t="s">
        <v>5409</v>
      </c>
      <c r="D4761" t="s">
        <v>10294</v>
      </c>
      <c r="E4761" t="s">
        <v>15288</v>
      </c>
      <c r="F4761" t="s">
        <v>15536</v>
      </c>
    </row>
    <row r="4762" spans="1:6" x14ac:dyDescent="0.25">
      <c r="A4762" t="s">
        <v>1899</v>
      </c>
      <c r="B4762" t="s">
        <v>1926</v>
      </c>
      <c r="C4762" t="s">
        <v>5410</v>
      </c>
      <c r="D4762" t="s">
        <v>10295</v>
      </c>
      <c r="E4762" t="s">
        <v>15289</v>
      </c>
      <c r="F4762" t="s">
        <v>15535</v>
      </c>
    </row>
    <row r="4763" spans="1:6" x14ac:dyDescent="0.25">
      <c r="A4763" t="s">
        <v>1134</v>
      </c>
      <c r="B4763" t="s">
        <v>1925</v>
      </c>
      <c r="C4763" t="s">
        <v>5217</v>
      </c>
      <c r="D4763" t="s">
        <v>10296</v>
      </c>
      <c r="E4763" t="s">
        <v>15290</v>
      </c>
      <c r="F4763" t="s">
        <v>15534</v>
      </c>
    </row>
    <row r="4764" spans="1:6" x14ac:dyDescent="0.25">
      <c r="A4764" t="s">
        <v>1092</v>
      </c>
      <c r="B4764" t="s">
        <v>1924</v>
      </c>
      <c r="C4764" t="s">
        <v>5411</v>
      </c>
      <c r="D4764" t="s">
        <v>10297</v>
      </c>
      <c r="E4764" t="s">
        <v>15291</v>
      </c>
      <c r="F4764" t="s">
        <v>15533</v>
      </c>
    </row>
    <row r="4765" spans="1:6" x14ac:dyDescent="0.25">
      <c r="A4765" t="s">
        <v>784</v>
      </c>
      <c r="B4765" t="s">
        <v>1928</v>
      </c>
      <c r="C4765" t="s">
        <v>5412</v>
      </c>
      <c r="D4765" t="s">
        <v>10298</v>
      </c>
      <c r="E4765" t="s">
        <v>15292</v>
      </c>
      <c r="F4765" t="s">
        <v>15537</v>
      </c>
    </row>
    <row r="4766" spans="1:6" x14ac:dyDescent="0.25">
      <c r="A4766" t="s">
        <v>628</v>
      </c>
      <c r="B4766" t="s">
        <v>1930</v>
      </c>
      <c r="C4766" t="s">
        <v>3111</v>
      </c>
      <c r="D4766" t="s">
        <v>10299</v>
      </c>
      <c r="E4766" t="s">
        <v>15293</v>
      </c>
      <c r="F4766" t="s">
        <v>15538</v>
      </c>
    </row>
    <row r="4767" spans="1:6" x14ac:dyDescent="0.25">
      <c r="A4767" t="s">
        <v>1537</v>
      </c>
      <c r="B4767" t="s">
        <v>1925</v>
      </c>
      <c r="C4767" t="s">
        <v>5413</v>
      </c>
      <c r="D4767" t="s">
        <v>10300</v>
      </c>
      <c r="E4767" t="s">
        <v>15294</v>
      </c>
      <c r="F4767" t="s">
        <v>15534</v>
      </c>
    </row>
    <row r="4768" spans="1:6" x14ac:dyDescent="0.25">
      <c r="A4768" t="s">
        <v>1553</v>
      </c>
      <c r="B4768" t="s">
        <v>1926</v>
      </c>
      <c r="C4768" t="s">
        <v>5181</v>
      </c>
      <c r="D4768" t="s">
        <v>10301</v>
      </c>
      <c r="E4768" t="s">
        <v>15295</v>
      </c>
      <c r="F4768" t="s">
        <v>15535</v>
      </c>
    </row>
    <row r="4769" spans="1:6" x14ac:dyDescent="0.25">
      <c r="A4769" t="s">
        <v>573</v>
      </c>
      <c r="B4769" t="s">
        <v>1926</v>
      </c>
      <c r="C4769" t="s">
        <v>5414</v>
      </c>
      <c r="D4769" t="s">
        <v>10302</v>
      </c>
      <c r="E4769" t="s">
        <v>15296</v>
      </c>
      <c r="F4769" t="s">
        <v>15535</v>
      </c>
    </row>
    <row r="4770" spans="1:6" x14ac:dyDescent="0.25">
      <c r="A4770" t="s">
        <v>147</v>
      </c>
      <c r="B4770" t="s">
        <v>1929</v>
      </c>
      <c r="C4770" t="s">
        <v>3855</v>
      </c>
      <c r="D4770" t="s">
        <v>10303</v>
      </c>
      <c r="E4770" t="s">
        <v>15297</v>
      </c>
      <c r="F4770" t="s">
        <v>15532</v>
      </c>
    </row>
    <row r="4771" spans="1:6" x14ac:dyDescent="0.25">
      <c r="A4771" t="s">
        <v>66</v>
      </c>
      <c r="B4771" t="s">
        <v>1923</v>
      </c>
      <c r="C4771" t="s">
        <v>2775</v>
      </c>
      <c r="D4771" t="s">
        <v>10304</v>
      </c>
      <c r="E4771" t="s">
        <v>15298</v>
      </c>
      <c r="F4771" t="s">
        <v>15532</v>
      </c>
    </row>
    <row r="4772" spans="1:6" x14ac:dyDescent="0.25">
      <c r="A4772" t="s">
        <v>1900</v>
      </c>
      <c r="B4772" t="s">
        <v>1925</v>
      </c>
      <c r="C4772" t="s">
        <v>4960</v>
      </c>
      <c r="D4772" t="s">
        <v>10305</v>
      </c>
      <c r="E4772" t="s">
        <v>15299</v>
      </c>
      <c r="F4772" t="s">
        <v>15534</v>
      </c>
    </row>
    <row r="4773" spans="1:6" x14ac:dyDescent="0.25">
      <c r="A4773" t="s">
        <v>371</v>
      </c>
      <c r="B4773" t="s">
        <v>1930</v>
      </c>
      <c r="C4773" t="s">
        <v>2080</v>
      </c>
      <c r="D4773" t="s">
        <v>10306</v>
      </c>
      <c r="E4773" t="s">
        <v>15300</v>
      </c>
      <c r="F4773" t="s">
        <v>15538</v>
      </c>
    </row>
    <row r="4774" spans="1:6" x14ac:dyDescent="0.25">
      <c r="A4774" t="s">
        <v>1644</v>
      </c>
      <c r="B4774" t="s">
        <v>1927</v>
      </c>
      <c r="C4774" t="s">
        <v>5415</v>
      </c>
      <c r="D4774" t="s">
        <v>10307</v>
      </c>
      <c r="E4774" t="s">
        <v>15301</v>
      </c>
      <c r="F4774" t="s">
        <v>15536</v>
      </c>
    </row>
    <row r="4775" spans="1:6" x14ac:dyDescent="0.25">
      <c r="A4775" t="s">
        <v>888</v>
      </c>
      <c r="B4775" t="s">
        <v>1928</v>
      </c>
      <c r="C4775" t="s">
        <v>5416</v>
      </c>
      <c r="D4775" t="s">
        <v>10308</v>
      </c>
      <c r="E4775" t="s">
        <v>15302</v>
      </c>
      <c r="F4775" t="s">
        <v>15537</v>
      </c>
    </row>
    <row r="4776" spans="1:6" x14ac:dyDescent="0.25">
      <c r="A4776" t="s">
        <v>1006</v>
      </c>
      <c r="B4776" t="s">
        <v>1926</v>
      </c>
      <c r="C4776" t="s">
        <v>2846</v>
      </c>
      <c r="D4776" t="s">
        <v>10309</v>
      </c>
      <c r="E4776" t="s">
        <v>15303</v>
      </c>
      <c r="F4776" t="s">
        <v>15535</v>
      </c>
    </row>
    <row r="4777" spans="1:6" x14ac:dyDescent="0.25">
      <c r="A4777" t="s">
        <v>422</v>
      </c>
      <c r="B4777" t="s">
        <v>1923</v>
      </c>
      <c r="C4777" t="s">
        <v>5417</v>
      </c>
      <c r="D4777" t="s">
        <v>10310</v>
      </c>
      <c r="E4777" t="s">
        <v>15304</v>
      </c>
      <c r="F4777" t="s">
        <v>15532</v>
      </c>
    </row>
    <row r="4778" spans="1:6" x14ac:dyDescent="0.25">
      <c r="A4778" t="s">
        <v>750</v>
      </c>
      <c r="B4778" t="s">
        <v>1929</v>
      </c>
      <c r="C4778" t="s">
        <v>3304</v>
      </c>
      <c r="D4778" t="s">
        <v>10311</v>
      </c>
      <c r="E4778" t="s">
        <v>15305</v>
      </c>
      <c r="F4778" t="s">
        <v>15532</v>
      </c>
    </row>
    <row r="4779" spans="1:6" x14ac:dyDescent="0.25">
      <c r="A4779" t="s">
        <v>421</v>
      </c>
      <c r="B4779" t="s">
        <v>1929</v>
      </c>
      <c r="C4779" t="s">
        <v>2525</v>
      </c>
      <c r="D4779" t="s">
        <v>10312</v>
      </c>
      <c r="E4779" t="s">
        <v>15306</v>
      </c>
      <c r="F4779" t="s">
        <v>15532</v>
      </c>
    </row>
    <row r="4780" spans="1:6" x14ac:dyDescent="0.25">
      <c r="A4780" t="s">
        <v>871</v>
      </c>
      <c r="B4780" t="s">
        <v>1928</v>
      </c>
      <c r="C4780" t="s">
        <v>5418</v>
      </c>
      <c r="D4780" t="s">
        <v>10313</v>
      </c>
      <c r="E4780" t="s">
        <v>15307</v>
      </c>
      <c r="F4780" t="s">
        <v>15537</v>
      </c>
    </row>
    <row r="4781" spans="1:6" x14ac:dyDescent="0.25">
      <c r="A4781" t="s">
        <v>1715</v>
      </c>
      <c r="B4781" t="s">
        <v>1924</v>
      </c>
      <c r="C4781" t="s">
        <v>5419</v>
      </c>
      <c r="D4781" t="s">
        <v>10314</v>
      </c>
      <c r="E4781" t="s">
        <v>15308</v>
      </c>
      <c r="F4781" t="s">
        <v>15533</v>
      </c>
    </row>
    <row r="4782" spans="1:6" x14ac:dyDescent="0.25">
      <c r="A4782" t="s">
        <v>1072</v>
      </c>
      <c r="B4782" t="s">
        <v>1924</v>
      </c>
      <c r="C4782" t="s">
        <v>1997</v>
      </c>
      <c r="D4782" t="s">
        <v>10315</v>
      </c>
      <c r="E4782" t="s">
        <v>15309</v>
      </c>
      <c r="F4782" t="s">
        <v>15533</v>
      </c>
    </row>
    <row r="4783" spans="1:6" x14ac:dyDescent="0.25">
      <c r="A4783" t="s">
        <v>140</v>
      </c>
      <c r="B4783" t="s">
        <v>1930</v>
      </c>
      <c r="C4783" t="s">
        <v>5420</v>
      </c>
      <c r="D4783" t="s">
        <v>10316</v>
      </c>
      <c r="E4783" t="s">
        <v>15310</v>
      </c>
      <c r="F4783" t="s">
        <v>15538</v>
      </c>
    </row>
    <row r="4784" spans="1:6" x14ac:dyDescent="0.25">
      <c r="A4784" t="s">
        <v>888</v>
      </c>
      <c r="B4784" t="s">
        <v>1923</v>
      </c>
      <c r="C4784" t="s">
        <v>5421</v>
      </c>
      <c r="D4784" t="s">
        <v>10317</v>
      </c>
      <c r="E4784" t="s">
        <v>15311</v>
      </c>
      <c r="F4784" t="s">
        <v>15532</v>
      </c>
    </row>
    <row r="4785" spans="1:6" x14ac:dyDescent="0.25">
      <c r="A4785" t="s">
        <v>1459</v>
      </c>
      <c r="B4785" t="s">
        <v>1927</v>
      </c>
      <c r="C4785" t="s">
        <v>3813</v>
      </c>
      <c r="D4785" t="s">
        <v>10318</v>
      </c>
      <c r="E4785" t="s">
        <v>15312</v>
      </c>
      <c r="F4785" t="s">
        <v>15536</v>
      </c>
    </row>
    <row r="4786" spans="1:6" x14ac:dyDescent="0.25">
      <c r="A4786" t="s">
        <v>1606</v>
      </c>
      <c r="B4786" t="s">
        <v>1926</v>
      </c>
      <c r="C4786" t="s">
        <v>5422</v>
      </c>
      <c r="D4786" t="s">
        <v>10319</v>
      </c>
      <c r="E4786" t="s">
        <v>15313</v>
      </c>
      <c r="F4786" t="s">
        <v>15535</v>
      </c>
    </row>
    <row r="4787" spans="1:6" x14ac:dyDescent="0.25">
      <c r="A4787" t="s">
        <v>917</v>
      </c>
      <c r="B4787" t="s">
        <v>1927</v>
      </c>
      <c r="C4787" t="s">
        <v>5423</v>
      </c>
      <c r="D4787" t="s">
        <v>10320</v>
      </c>
      <c r="E4787" t="s">
        <v>15314</v>
      </c>
      <c r="F4787" t="s">
        <v>15536</v>
      </c>
    </row>
    <row r="4788" spans="1:6" x14ac:dyDescent="0.25">
      <c r="A4788" t="s">
        <v>509</v>
      </c>
      <c r="B4788" t="s">
        <v>1929</v>
      </c>
      <c r="C4788" t="s">
        <v>5001</v>
      </c>
      <c r="D4788" t="s">
        <v>10321</v>
      </c>
      <c r="E4788" t="s">
        <v>15315</v>
      </c>
      <c r="F4788" t="s">
        <v>15532</v>
      </c>
    </row>
    <row r="4789" spans="1:6" x14ac:dyDescent="0.25">
      <c r="A4789" t="s">
        <v>1760</v>
      </c>
      <c r="B4789" t="s">
        <v>1929</v>
      </c>
      <c r="C4789" t="s">
        <v>4476</v>
      </c>
      <c r="D4789" t="s">
        <v>10322</v>
      </c>
      <c r="E4789" t="s">
        <v>15316</v>
      </c>
      <c r="F4789" t="s">
        <v>15532</v>
      </c>
    </row>
    <row r="4790" spans="1:6" x14ac:dyDescent="0.25">
      <c r="A4790" t="s">
        <v>271</v>
      </c>
      <c r="B4790" t="s">
        <v>1926</v>
      </c>
      <c r="C4790" t="s">
        <v>4750</v>
      </c>
      <c r="D4790" t="s">
        <v>10323</v>
      </c>
      <c r="E4790" t="s">
        <v>15317</v>
      </c>
      <c r="F4790" t="s">
        <v>15535</v>
      </c>
    </row>
    <row r="4791" spans="1:6" x14ac:dyDescent="0.25">
      <c r="A4791" t="s">
        <v>716</v>
      </c>
      <c r="B4791" t="s">
        <v>1926</v>
      </c>
      <c r="C4791" t="s">
        <v>5424</v>
      </c>
      <c r="D4791" t="s">
        <v>10324</v>
      </c>
      <c r="E4791" t="s">
        <v>15318</v>
      </c>
      <c r="F4791" t="s">
        <v>15535</v>
      </c>
    </row>
    <row r="4792" spans="1:6" x14ac:dyDescent="0.25">
      <c r="A4792" t="s">
        <v>1428</v>
      </c>
      <c r="B4792" t="s">
        <v>1923</v>
      </c>
      <c r="C4792" t="s">
        <v>5425</v>
      </c>
      <c r="D4792" t="s">
        <v>10325</v>
      </c>
      <c r="E4792" t="s">
        <v>15319</v>
      </c>
      <c r="F4792" t="s">
        <v>15532</v>
      </c>
    </row>
    <row r="4793" spans="1:6" x14ac:dyDescent="0.25">
      <c r="A4793" t="s">
        <v>1901</v>
      </c>
      <c r="B4793" t="s">
        <v>1924</v>
      </c>
      <c r="C4793" t="s">
        <v>5426</v>
      </c>
      <c r="D4793" t="s">
        <v>10326</v>
      </c>
      <c r="E4793" t="s">
        <v>15320</v>
      </c>
      <c r="F4793" t="s">
        <v>15533</v>
      </c>
    </row>
    <row r="4794" spans="1:6" x14ac:dyDescent="0.25">
      <c r="A4794" t="s">
        <v>1611</v>
      </c>
      <c r="B4794" t="s">
        <v>1927</v>
      </c>
      <c r="C4794" t="s">
        <v>5427</v>
      </c>
      <c r="D4794" t="s">
        <v>10327</v>
      </c>
      <c r="E4794" t="s">
        <v>15321</v>
      </c>
      <c r="F4794" t="s">
        <v>15536</v>
      </c>
    </row>
    <row r="4795" spans="1:6" x14ac:dyDescent="0.25">
      <c r="A4795" t="s">
        <v>1619</v>
      </c>
      <c r="B4795" t="s">
        <v>1930</v>
      </c>
      <c r="C4795" t="s">
        <v>5428</v>
      </c>
      <c r="D4795" t="s">
        <v>10328</v>
      </c>
      <c r="E4795" t="s">
        <v>15322</v>
      </c>
      <c r="F4795" t="s">
        <v>15538</v>
      </c>
    </row>
    <row r="4796" spans="1:6" x14ac:dyDescent="0.25">
      <c r="A4796" t="s">
        <v>676</v>
      </c>
      <c r="B4796" t="s">
        <v>1929</v>
      </c>
      <c r="C4796" t="s">
        <v>5429</v>
      </c>
      <c r="D4796" t="s">
        <v>10329</v>
      </c>
      <c r="E4796" t="s">
        <v>15323</v>
      </c>
      <c r="F4796" t="s">
        <v>15532</v>
      </c>
    </row>
    <row r="4797" spans="1:6" x14ac:dyDescent="0.25">
      <c r="A4797" t="s">
        <v>184</v>
      </c>
      <c r="B4797" t="s">
        <v>1929</v>
      </c>
      <c r="C4797" t="s">
        <v>5430</v>
      </c>
      <c r="D4797" t="s">
        <v>10330</v>
      </c>
      <c r="E4797" t="s">
        <v>15324</v>
      </c>
      <c r="F4797" t="s">
        <v>15532</v>
      </c>
    </row>
    <row r="4798" spans="1:6" x14ac:dyDescent="0.25">
      <c r="A4798" t="s">
        <v>441</v>
      </c>
      <c r="B4798" t="s">
        <v>1929</v>
      </c>
      <c r="C4798" t="s">
        <v>2831</v>
      </c>
      <c r="D4798" t="s">
        <v>10331</v>
      </c>
      <c r="E4798" t="s">
        <v>15325</v>
      </c>
      <c r="F4798" t="s">
        <v>15532</v>
      </c>
    </row>
    <row r="4799" spans="1:6" x14ac:dyDescent="0.25">
      <c r="A4799" t="s">
        <v>37</v>
      </c>
      <c r="B4799" t="s">
        <v>1925</v>
      </c>
      <c r="C4799" t="s">
        <v>5431</v>
      </c>
      <c r="D4799" t="s">
        <v>10332</v>
      </c>
      <c r="E4799" t="s">
        <v>15326</v>
      </c>
      <c r="F4799" t="s">
        <v>15534</v>
      </c>
    </row>
    <row r="4800" spans="1:6" x14ac:dyDescent="0.25">
      <c r="A4800" t="s">
        <v>1012</v>
      </c>
      <c r="B4800" t="s">
        <v>1924</v>
      </c>
      <c r="C4800" t="s">
        <v>5432</v>
      </c>
      <c r="D4800" t="s">
        <v>10333</v>
      </c>
      <c r="E4800" t="s">
        <v>15327</v>
      </c>
      <c r="F4800" t="s">
        <v>15533</v>
      </c>
    </row>
    <row r="4801" spans="1:6" x14ac:dyDescent="0.25">
      <c r="A4801" t="s">
        <v>787</v>
      </c>
      <c r="B4801" t="s">
        <v>1924</v>
      </c>
      <c r="C4801" t="s">
        <v>2349</v>
      </c>
      <c r="D4801" t="s">
        <v>10334</v>
      </c>
      <c r="E4801" t="s">
        <v>15328</v>
      </c>
      <c r="F4801" t="s">
        <v>15533</v>
      </c>
    </row>
    <row r="4802" spans="1:6" x14ac:dyDescent="0.25">
      <c r="A4802" t="s">
        <v>738</v>
      </c>
      <c r="B4802" t="s">
        <v>1924</v>
      </c>
      <c r="C4802" t="s">
        <v>5433</v>
      </c>
      <c r="D4802" t="s">
        <v>10335</v>
      </c>
      <c r="E4802" t="s">
        <v>15329</v>
      </c>
      <c r="F4802" t="s">
        <v>15533</v>
      </c>
    </row>
    <row r="4803" spans="1:6" x14ac:dyDescent="0.25">
      <c r="A4803" t="s">
        <v>899</v>
      </c>
      <c r="B4803" t="s">
        <v>1923</v>
      </c>
      <c r="C4803" t="s">
        <v>4376</v>
      </c>
      <c r="D4803" t="s">
        <v>10336</v>
      </c>
      <c r="E4803" t="s">
        <v>15330</v>
      </c>
      <c r="F4803" t="s">
        <v>15532</v>
      </c>
    </row>
    <row r="4804" spans="1:6" x14ac:dyDescent="0.25">
      <c r="A4804" t="s">
        <v>1902</v>
      </c>
      <c r="B4804" t="s">
        <v>1929</v>
      </c>
      <c r="C4804" t="s">
        <v>1996</v>
      </c>
      <c r="D4804" t="s">
        <v>10337</v>
      </c>
      <c r="E4804" t="s">
        <v>15331</v>
      </c>
      <c r="F4804" t="s">
        <v>15532</v>
      </c>
    </row>
    <row r="4805" spans="1:6" x14ac:dyDescent="0.25">
      <c r="A4805" t="s">
        <v>1260</v>
      </c>
      <c r="B4805" t="s">
        <v>1925</v>
      </c>
      <c r="C4805" t="s">
        <v>5434</v>
      </c>
      <c r="D4805" t="s">
        <v>10338</v>
      </c>
      <c r="E4805" t="s">
        <v>15332</v>
      </c>
      <c r="F4805" t="s">
        <v>15534</v>
      </c>
    </row>
    <row r="4806" spans="1:6" x14ac:dyDescent="0.25">
      <c r="A4806" t="s">
        <v>1903</v>
      </c>
      <c r="B4806" t="s">
        <v>1924</v>
      </c>
      <c r="C4806" t="s">
        <v>3533</v>
      </c>
      <c r="D4806" t="s">
        <v>10339</v>
      </c>
      <c r="E4806" t="s">
        <v>15333</v>
      </c>
      <c r="F4806" t="s">
        <v>15533</v>
      </c>
    </row>
    <row r="4807" spans="1:6" x14ac:dyDescent="0.25">
      <c r="A4807" t="s">
        <v>1419</v>
      </c>
      <c r="B4807" t="s">
        <v>1925</v>
      </c>
      <c r="C4807" t="s">
        <v>4702</v>
      </c>
      <c r="D4807" t="s">
        <v>10340</v>
      </c>
      <c r="E4807" t="s">
        <v>15334</v>
      </c>
      <c r="F4807" t="s">
        <v>15534</v>
      </c>
    </row>
    <row r="4808" spans="1:6" x14ac:dyDescent="0.25">
      <c r="A4808" t="s">
        <v>934</v>
      </c>
      <c r="B4808" t="s">
        <v>1930</v>
      </c>
      <c r="C4808" t="s">
        <v>4011</v>
      </c>
      <c r="D4808" t="s">
        <v>10341</v>
      </c>
      <c r="E4808" t="s">
        <v>15335</v>
      </c>
      <c r="F4808" t="s">
        <v>15538</v>
      </c>
    </row>
    <row r="4809" spans="1:6" x14ac:dyDescent="0.25">
      <c r="A4809" t="s">
        <v>310</v>
      </c>
      <c r="B4809" t="s">
        <v>1929</v>
      </c>
      <c r="C4809" t="s">
        <v>3954</v>
      </c>
      <c r="D4809" t="s">
        <v>10342</v>
      </c>
      <c r="E4809" t="s">
        <v>15336</v>
      </c>
      <c r="F4809" t="s">
        <v>15532</v>
      </c>
    </row>
    <row r="4810" spans="1:6" x14ac:dyDescent="0.25">
      <c r="A4810" t="s">
        <v>1904</v>
      </c>
      <c r="B4810" t="s">
        <v>1929</v>
      </c>
      <c r="C4810" t="s">
        <v>4813</v>
      </c>
      <c r="D4810" t="s">
        <v>10343</v>
      </c>
      <c r="E4810" t="s">
        <v>15337</v>
      </c>
      <c r="F4810" t="s">
        <v>15532</v>
      </c>
    </row>
    <row r="4811" spans="1:6" x14ac:dyDescent="0.25">
      <c r="A4811" t="s">
        <v>54</v>
      </c>
      <c r="B4811" t="s">
        <v>1929</v>
      </c>
      <c r="C4811" t="s">
        <v>4874</v>
      </c>
      <c r="D4811" t="s">
        <v>10344</v>
      </c>
      <c r="E4811" t="s">
        <v>15338</v>
      </c>
      <c r="F4811" t="s">
        <v>15532</v>
      </c>
    </row>
    <row r="4812" spans="1:6" x14ac:dyDescent="0.25">
      <c r="A4812" t="s">
        <v>1724</v>
      </c>
      <c r="B4812" t="s">
        <v>1924</v>
      </c>
      <c r="C4812" t="s">
        <v>5435</v>
      </c>
      <c r="D4812" t="s">
        <v>10345</v>
      </c>
      <c r="E4812" t="s">
        <v>15339</v>
      </c>
      <c r="F4812" t="s">
        <v>15533</v>
      </c>
    </row>
    <row r="4813" spans="1:6" x14ac:dyDescent="0.25">
      <c r="A4813" t="s">
        <v>1905</v>
      </c>
      <c r="B4813" t="s">
        <v>1930</v>
      </c>
      <c r="C4813" t="s">
        <v>5436</v>
      </c>
      <c r="D4813" t="s">
        <v>10346</v>
      </c>
      <c r="E4813" t="s">
        <v>15340</v>
      </c>
      <c r="F4813" t="s">
        <v>15538</v>
      </c>
    </row>
    <row r="4814" spans="1:6" x14ac:dyDescent="0.25">
      <c r="A4814" t="s">
        <v>251</v>
      </c>
      <c r="B4814" t="s">
        <v>1927</v>
      </c>
      <c r="C4814" t="s">
        <v>5437</v>
      </c>
      <c r="D4814" t="s">
        <v>10347</v>
      </c>
      <c r="E4814" t="s">
        <v>15341</v>
      </c>
      <c r="F4814" t="s">
        <v>15536</v>
      </c>
    </row>
    <row r="4815" spans="1:6" x14ac:dyDescent="0.25">
      <c r="A4815" t="s">
        <v>780</v>
      </c>
      <c r="B4815" t="s">
        <v>1923</v>
      </c>
      <c r="C4815" t="s">
        <v>5232</v>
      </c>
      <c r="D4815" t="s">
        <v>10348</v>
      </c>
      <c r="E4815" t="s">
        <v>15342</v>
      </c>
      <c r="F4815" t="s">
        <v>15532</v>
      </c>
    </row>
    <row r="4816" spans="1:6" x14ac:dyDescent="0.25">
      <c r="A4816" t="s">
        <v>1628</v>
      </c>
      <c r="B4816" t="s">
        <v>1929</v>
      </c>
      <c r="C4816" t="s">
        <v>5438</v>
      </c>
      <c r="D4816" t="s">
        <v>10349</v>
      </c>
      <c r="E4816" t="s">
        <v>15343</v>
      </c>
      <c r="F4816" t="s">
        <v>15532</v>
      </c>
    </row>
    <row r="4817" spans="1:6" x14ac:dyDescent="0.25">
      <c r="A4817" t="s">
        <v>1129</v>
      </c>
      <c r="B4817" t="s">
        <v>1927</v>
      </c>
      <c r="C4817" t="s">
        <v>4839</v>
      </c>
      <c r="D4817" t="s">
        <v>10350</v>
      </c>
      <c r="E4817" t="s">
        <v>15344</v>
      </c>
      <c r="F4817" t="s">
        <v>15536</v>
      </c>
    </row>
    <row r="4818" spans="1:6" x14ac:dyDescent="0.25">
      <c r="A4818" t="s">
        <v>220</v>
      </c>
      <c r="B4818" t="s">
        <v>1923</v>
      </c>
      <c r="C4818" t="s">
        <v>4236</v>
      </c>
      <c r="D4818" t="s">
        <v>10351</v>
      </c>
      <c r="E4818" t="s">
        <v>15345</v>
      </c>
      <c r="F4818" t="s">
        <v>15532</v>
      </c>
    </row>
    <row r="4819" spans="1:6" x14ac:dyDescent="0.25">
      <c r="A4819" t="s">
        <v>210</v>
      </c>
      <c r="B4819" t="s">
        <v>1927</v>
      </c>
      <c r="C4819" t="s">
        <v>2463</v>
      </c>
      <c r="D4819" t="s">
        <v>10352</v>
      </c>
      <c r="E4819" t="s">
        <v>15346</v>
      </c>
      <c r="F4819" t="s">
        <v>15536</v>
      </c>
    </row>
    <row r="4820" spans="1:6" x14ac:dyDescent="0.25">
      <c r="A4820" t="s">
        <v>1316</v>
      </c>
      <c r="B4820" t="s">
        <v>1927</v>
      </c>
      <c r="C4820" t="s">
        <v>4732</v>
      </c>
      <c r="D4820" t="s">
        <v>10353</v>
      </c>
      <c r="E4820" t="s">
        <v>15347</v>
      </c>
      <c r="F4820" t="s">
        <v>15536</v>
      </c>
    </row>
    <row r="4821" spans="1:6" x14ac:dyDescent="0.25">
      <c r="A4821" t="s">
        <v>1753</v>
      </c>
      <c r="B4821" t="s">
        <v>1929</v>
      </c>
      <c r="C4821" t="s">
        <v>5439</v>
      </c>
      <c r="D4821" t="s">
        <v>10354</v>
      </c>
      <c r="E4821" t="s">
        <v>15348</v>
      </c>
      <c r="F4821" t="s">
        <v>15532</v>
      </c>
    </row>
    <row r="4822" spans="1:6" x14ac:dyDescent="0.25">
      <c r="A4822" t="s">
        <v>331</v>
      </c>
      <c r="B4822" t="s">
        <v>1927</v>
      </c>
      <c r="C4822" t="s">
        <v>5440</v>
      </c>
      <c r="D4822" t="s">
        <v>10355</v>
      </c>
      <c r="E4822" t="s">
        <v>15349</v>
      </c>
      <c r="F4822" t="s">
        <v>15536</v>
      </c>
    </row>
    <row r="4823" spans="1:6" x14ac:dyDescent="0.25">
      <c r="A4823" t="s">
        <v>1906</v>
      </c>
      <c r="B4823" t="s">
        <v>1926</v>
      </c>
      <c r="C4823" t="s">
        <v>5441</v>
      </c>
      <c r="D4823" t="s">
        <v>10356</v>
      </c>
      <c r="E4823" t="s">
        <v>15350</v>
      </c>
      <c r="F4823" t="s">
        <v>15535</v>
      </c>
    </row>
    <row r="4824" spans="1:6" x14ac:dyDescent="0.25">
      <c r="A4824" t="s">
        <v>1258</v>
      </c>
      <c r="B4824" t="s">
        <v>1928</v>
      </c>
      <c r="C4824" t="s">
        <v>3415</v>
      </c>
      <c r="D4824" t="s">
        <v>10357</v>
      </c>
      <c r="E4824" t="s">
        <v>15351</v>
      </c>
      <c r="F4824" t="s">
        <v>15537</v>
      </c>
    </row>
    <row r="4825" spans="1:6" x14ac:dyDescent="0.25">
      <c r="A4825" t="s">
        <v>1907</v>
      </c>
      <c r="B4825" t="s">
        <v>1924</v>
      </c>
      <c r="C4825" t="s">
        <v>5442</v>
      </c>
      <c r="D4825" t="s">
        <v>10358</v>
      </c>
      <c r="E4825" t="s">
        <v>15352</v>
      </c>
      <c r="F4825" t="s">
        <v>15533</v>
      </c>
    </row>
    <row r="4826" spans="1:6" x14ac:dyDescent="0.25">
      <c r="A4826" t="s">
        <v>1493</v>
      </c>
      <c r="B4826" t="s">
        <v>1923</v>
      </c>
      <c r="C4826" t="s">
        <v>5443</v>
      </c>
      <c r="D4826" t="s">
        <v>10359</v>
      </c>
      <c r="E4826" t="s">
        <v>15353</v>
      </c>
      <c r="F4826" t="s">
        <v>15532</v>
      </c>
    </row>
    <row r="4827" spans="1:6" x14ac:dyDescent="0.25">
      <c r="A4827" t="s">
        <v>1174</v>
      </c>
      <c r="B4827" t="s">
        <v>1925</v>
      </c>
      <c r="C4827" t="s">
        <v>5444</v>
      </c>
      <c r="D4827" t="s">
        <v>10360</v>
      </c>
      <c r="E4827" t="s">
        <v>15354</v>
      </c>
      <c r="F4827" t="s">
        <v>15534</v>
      </c>
    </row>
    <row r="4828" spans="1:6" x14ac:dyDescent="0.25">
      <c r="A4828" t="s">
        <v>184</v>
      </c>
      <c r="B4828" t="s">
        <v>1927</v>
      </c>
      <c r="C4828" t="s">
        <v>5445</v>
      </c>
      <c r="D4828" t="s">
        <v>10361</v>
      </c>
      <c r="E4828" t="s">
        <v>15355</v>
      </c>
      <c r="F4828" t="s">
        <v>15536</v>
      </c>
    </row>
    <row r="4829" spans="1:6" x14ac:dyDescent="0.25">
      <c r="A4829" t="s">
        <v>1396</v>
      </c>
      <c r="B4829" t="s">
        <v>1928</v>
      </c>
      <c r="C4829" t="s">
        <v>5446</v>
      </c>
      <c r="D4829" t="s">
        <v>10362</v>
      </c>
      <c r="E4829" t="s">
        <v>15356</v>
      </c>
      <c r="F4829" t="s">
        <v>15537</v>
      </c>
    </row>
    <row r="4830" spans="1:6" x14ac:dyDescent="0.25">
      <c r="A4830" t="s">
        <v>1908</v>
      </c>
      <c r="B4830" t="s">
        <v>1927</v>
      </c>
      <c r="C4830" t="s">
        <v>5447</v>
      </c>
      <c r="D4830" t="s">
        <v>10363</v>
      </c>
      <c r="E4830" t="s">
        <v>15357</v>
      </c>
      <c r="F4830" t="s">
        <v>15536</v>
      </c>
    </row>
    <row r="4831" spans="1:6" x14ac:dyDescent="0.25">
      <c r="A4831" t="s">
        <v>841</v>
      </c>
      <c r="B4831" t="s">
        <v>1923</v>
      </c>
      <c r="C4831" t="s">
        <v>5448</v>
      </c>
      <c r="D4831" t="s">
        <v>10364</v>
      </c>
      <c r="E4831" t="s">
        <v>15358</v>
      </c>
      <c r="F4831" t="s">
        <v>15532</v>
      </c>
    </row>
    <row r="4832" spans="1:6" x14ac:dyDescent="0.25">
      <c r="A4832" t="s">
        <v>506</v>
      </c>
      <c r="B4832" t="s">
        <v>1927</v>
      </c>
      <c r="C4832" t="s">
        <v>5449</v>
      </c>
      <c r="D4832" t="s">
        <v>10365</v>
      </c>
      <c r="E4832" t="s">
        <v>15359</v>
      </c>
      <c r="F4832" t="s">
        <v>15536</v>
      </c>
    </row>
    <row r="4833" spans="1:6" x14ac:dyDescent="0.25">
      <c r="A4833" t="s">
        <v>1185</v>
      </c>
      <c r="B4833" t="s">
        <v>1927</v>
      </c>
      <c r="C4833" t="s">
        <v>3371</v>
      </c>
      <c r="D4833" t="s">
        <v>10366</v>
      </c>
      <c r="E4833" t="s">
        <v>15360</v>
      </c>
      <c r="F4833" t="s">
        <v>15536</v>
      </c>
    </row>
    <row r="4834" spans="1:6" x14ac:dyDescent="0.25">
      <c r="A4834" t="s">
        <v>1398</v>
      </c>
      <c r="B4834" t="s">
        <v>1927</v>
      </c>
      <c r="C4834" t="s">
        <v>5450</v>
      </c>
      <c r="D4834" t="s">
        <v>10367</v>
      </c>
      <c r="E4834" t="s">
        <v>15361</v>
      </c>
      <c r="F4834" t="s">
        <v>15536</v>
      </c>
    </row>
    <row r="4835" spans="1:6" x14ac:dyDescent="0.25">
      <c r="A4835" t="s">
        <v>1642</v>
      </c>
      <c r="B4835" t="s">
        <v>1928</v>
      </c>
      <c r="C4835" t="s">
        <v>5451</v>
      </c>
      <c r="D4835" t="s">
        <v>10368</v>
      </c>
      <c r="E4835" t="s">
        <v>15362</v>
      </c>
      <c r="F4835" t="s">
        <v>15537</v>
      </c>
    </row>
    <row r="4836" spans="1:6" x14ac:dyDescent="0.25">
      <c r="A4836" t="s">
        <v>91</v>
      </c>
      <c r="B4836" t="s">
        <v>1927</v>
      </c>
      <c r="C4836" t="s">
        <v>5452</v>
      </c>
      <c r="D4836" t="s">
        <v>10369</v>
      </c>
      <c r="E4836" t="s">
        <v>15363</v>
      </c>
      <c r="F4836" t="s">
        <v>15536</v>
      </c>
    </row>
    <row r="4837" spans="1:6" x14ac:dyDescent="0.25">
      <c r="A4837" t="s">
        <v>726</v>
      </c>
      <c r="B4837" t="s">
        <v>1930</v>
      </c>
      <c r="C4837" t="s">
        <v>3522</v>
      </c>
      <c r="D4837" t="s">
        <v>10370</v>
      </c>
      <c r="E4837" t="s">
        <v>15364</v>
      </c>
      <c r="F4837" t="s">
        <v>15538</v>
      </c>
    </row>
    <row r="4838" spans="1:6" x14ac:dyDescent="0.25">
      <c r="A4838" t="s">
        <v>1590</v>
      </c>
      <c r="B4838" t="s">
        <v>1928</v>
      </c>
      <c r="C4838" t="s">
        <v>5453</v>
      </c>
      <c r="D4838" t="s">
        <v>10371</v>
      </c>
      <c r="E4838" t="s">
        <v>15365</v>
      </c>
      <c r="F4838" t="s">
        <v>15537</v>
      </c>
    </row>
    <row r="4839" spans="1:6" x14ac:dyDescent="0.25">
      <c r="A4839" t="s">
        <v>713</v>
      </c>
      <c r="B4839" t="s">
        <v>1924</v>
      </c>
      <c r="C4839" t="s">
        <v>5454</v>
      </c>
      <c r="D4839" t="s">
        <v>10372</v>
      </c>
      <c r="E4839" t="s">
        <v>15366</v>
      </c>
      <c r="F4839" t="s">
        <v>15533</v>
      </c>
    </row>
    <row r="4840" spans="1:6" x14ac:dyDescent="0.25">
      <c r="A4840" t="s">
        <v>1607</v>
      </c>
      <c r="B4840" t="s">
        <v>1929</v>
      </c>
      <c r="C4840" t="s">
        <v>2161</v>
      </c>
      <c r="D4840" t="s">
        <v>10373</v>
      </c>
      <c r="E4840" t="s">
        <v>15367</v>
      </c>
      <c r="F4840" t="s">
        <v>15532</v>
      </c>
    </row>
    <row r="4841" spans="1:6" x14ac:dyDescent="0.25">
      <c r="A4841" t="s">
        <v>1660</v>
      </c>
      <c r="B4841" t="s">
        <v>1926</v>
      </c>
      <c r="C4841" t="s">
        <v>2091</v>
      </c>
      <c r="D4841" t="s">
        <v>10374</v>
      </c>
      <c r="E4841" t="s">
        <v>15368</v>
      </c>
      <c r="F4841" t="s">
        <v>15535</v>
      </c>
    </row>
    <row r="4842" spans="1:6" x14ac:dyDescent="0.25">
      <c r="A4842" t="s">
        <v>293</v>
      </c>
      <c r="B4842" t="s">
        <v>1927</v>
      </c>
      <c r="C4842" t="s">
        <v>5455</v>
      </c>
      <c r="D4842" t="s">
        <v>10375</v>
      </c>
      <c r="E4842" t="s">
        <v>15369</v>
      </c>
      <c r="F4842" t="s">
        <v>15536</v>
      </c>
    </row>
    <row r="4843" spans="1:6" x14ac:dyDescent="0.25">
      <c r="A4843" t="s">
        <v>18</v>
      </c>
      <c r="B4843" t="s">
        <v>1927</v>
      </c>
      <c r="C4843" t="s">
        <v>4782</v>
      </c>
      <c r="D4843" t="s">
        <v>10376</v>
      </c>
      <c r="E4843" t="s">
        <v>15370</v>
      </c>
      <c r="F4843" t="s">
        <v>15536</v>
      </c>
    </row>
    <row r="4844" spans="1:6" x14ac:dyDescent="0.25">
      <c r="A4844" t="s">
        <v>1909</v>
      </c>
      <c r="B4844" t="s">
        <v>1927</v>
      </c>
      <c r="C4844" t="s">
        <v>5456</v>
      </c>
      <c r="D4844" t="s">
        <v>10377</v>
      </c>
      <c r="E4844" t="s">
        <v>15371</v>
      </c>
      <c r="F4844" t="s">
        <v>15536</v>
      </c>
    </row>
    <row r="4845" spans="1:6" x14ac:dyDescent="0.25">
      <c r="A4845" t="s">
        <v>1768</v>
      </c>
      <c r="B4845" t="s">
        <v>1929</v>
      </c>
      <c r="C4845" t="s">
        <v>2254</v>
      </c>
      <c r="D4845" t="s">
        <v>10378</v>
      </c>
      <c r="E4845" t="s">
        <v>15372</v>
      </c>
      <c r="F4845" t="s">
        <v>15532</v>
      </c>
    </row>
    <row r="4846" spans="1:6" x14ac:dyDescent="0.25">
      <c r="A4846" t="s">
        <v>1666</v>
      </c>
      <c r="B4846" t="s">
        <v>1926</v>
      </c>
      <c r="C4846" t="s">
        <v>5457</v>
      </c>
      <c r="D4846" t="s">
        <v>10379</v>
      </c>
      <c r="E4846" t="s">
        <v>15373</v>
      </c>
      <c r="F4846" t="s">
        <v>15535</v>
      </c>
    </row>
    <row r="4847" spans="1:6" x14ac:dyDescent="0.25">
      <c r="A4847" t="s">
        <v>222</v>
      </c>
      <c r="B4847" t="s">
        <v>1924</v>
      </c>
      <c r="C4847" t="s">
        <v>5458</v>
      </c>
      <c r="D4847" t="s">
        <v>10380</v>
      </c>
      <c r="E4847" t="s">
        <v>15374</v>
      </c>
      <c r="F4847" t="s">
        <v>15533</v>
      </c>
    </row>
    <row r="4848" spans="1:6" x14ac:dyDescent="0.25">
      <c r="A4848" t="s">
        <v>652</v>
      </c>
      <c r="B4848" t="s">
        <v>1927</v>
      </c>
      <c r="C4848" t="s">
        <v>2480</v>
      </c>
      <c r="D4848" t="s">
        <v>10381</v>
      </c>
      <c r="E4848" t="s">
        <v>15375</v>
      </c>
      <c r="F4848" t="s">
        <v>15536</v>
      </c>
    </row>
    <row r="4849" spans="1:6" x14ac:dyDescent="0.25">
      <c r="A4849" t="s">
        <v>734</v>
      </c>
      <c r="B4849" t="s">
        <v>1927</v>
      </c>
      <c r="C4849" t="s">
        <v>5459</v>
      </c>
      <c r="D4849" t="s">
        <v>10382</v>
      </c>
      <c r="E4849" t="s">
        <v>15376</v>
      </c>
      <c r="F4849" t="s">
        <v>15536</v>
      </c>
    </row>
    <row r="4850" spans="1:6" x14ac:dyDescent="0.25">
      <c r="A4850" t="s">
        <v>186</v>
      </c>
      <c r="B4850" t="s">
        <v>1926</v>
      </c>
      <c r="C4850" t="s">
        <v>3284</v>
      </c>
      <c r="D4850" t="s">
        <v>10383</v>
      </c>
      <c r="E4850" t="s">
        <v>15377</v>
      </c>
      <c r="F4850" t="s">
        <v>15535</v>
      </c>
    </row>
    <row r="4851" spans="1:6" x14ac:dyDescent="0.25">
      <c r="A4851" t="s">
        <v>1502</v>
      </c>
      <c r="B4851" t="s">
        <v>1923</v>
      </c>
      <c r="C4851" t="s">
        <v>5460</v>
      </c>
      <c r="D4851" t="s">
        <v>10384</v>
      </c>
      <c r="E4851" t="s">
        <v>15378</v>
      </c>
      <c r="F4851" t="s">
        <v>15532</v>
      </c>
    </row>
    <row r="4852" spans="1:6" x14ac:dyDescent="0.25">
      <c r="A4852" t="s">
        <v>708</v>
      </c>
      <c r="B4852" t="s">
        <v>1925</v>
      </c>
      <c r="C4852" t="s">
        <v>5461</v>
      </c>
      <c r="D4852" t="s">
        <v>10385</v>
      </c>
      <c r="E4852" t="s">
        <v>15379</v>
      </c>
      <c r="F4852" t="s">
        <v>15534</v>
      </c>
    </row>
    <row r="4853" spans="1:6" x14ac:dyDescent="0.25">
      <c r="A4853" t="s">
        <v>105</v>
      </c>
      <c r="B4853" t="s">
        <v>1928</v>
      </c>
      <c r="C4853" t="s">
        <v>2957</v>
      </c>
      <c r="D4853" t="s">
        <v>10386</v>
      </c>
      <c r="E4853" t="s">
        <v>15380</v>
      </c>
      <c r="F4853" t="s">
        <v>15537</v>
      </c>
    </row>
    <row r="4854" spans="1:6" x14ac:dyDescent="0.25">
      <c r="A4854" t="s">
        <v>792</v>
      </c>
      <c r="B4854" t="s">
        <v>1925</v>
      </c>
      <c r="C4854" t="s">
        <v>5462</v>
      </c>
      <c r="D4854" t="s">
        <v>10387</v>
      </c>
      <c r="E4854" t="s">
        <v>15381</v>
      </c>
      <c r="F4854" t="s">
        <v>15534</v>
      </c>
    </row>
    <row r="4855" spans="1:6" x14ac:dyDescent="0.25">
      <c r="A4855" t="s">
        <v>1512</v>
      </c>
      <c r="B4855" t="s">
        <v>1927</v>
      </c>
      <c r="C4855" t="s">
        <v>3359</v>
      </c>
      <c r="D4855" t="s">
        <v>10388</v>
      </c>
      <c r="E4855" t="s">
        <v>15382</v>
      </c>
      <c r="F4855" t="s">
        <v>15536</v>
      </c>
    </row>
    <row r="4856" spans="1:6" x14ac:dyDescent="0.25">
      <c r="A4856" t="s">
        <v>1318</v>
      </c>
      <c r="B4856" t="s">
        <v>1930</v>
      </c>
      <c r="C4856" t="s">
        <v>5463</v>
      </c>
      <c r="D4856" t="s">
        <v>10389</v>
      </c>
      <c r="E4856" t="s">
        <v>15383</v>
      </c>
      <c r="F4856" t="s">
        <v>15538</v>
      </c>
    </row>
    <row r="4857" spans="1:6" x14ac:dyDescent="0.25">
      <c r="A4857" t="s">
        <v>857</v>
      </c>
      <c r="B4857" t="s">
        <v>1930</v>
      </c>
      <c r="C4857" t="s">
        <v>5464</v>
      </c>
      <c r="D4857" t="s">
        <v>10390</v>
      </c>
      <c r="E4857" t="s">
        <v>15384</v>
      </c>
      <c r="F4857" t="s">
        <v>15538</v>
      </c>
    </row>
    <row r="4858" spans="1:6" x14ac:dyDescent="0.25">
      <c r="A4858" t="s">
        <v>1529</v>
      </c>
      <c r="B4858" t="s">
        <v>1925</v>
      </c>
      <c r="C4858" t="s">
        <v>2414</v>
      </c>
      <c r="D4858" t="s">
        <v>10391</v>
      </c>
      <c r="E4858" t="s">
        <v>15385</v>
      </c>
      <c r="F4858" t="s">
        <v>15534</v>
      </c>
    </row>
    <row r="4859" spans="1:6" x14ac:dyDescent="0.25">
      <c r="A4859" t="s">
        <v>496</v>
      </c>
      <c r="B4859" t="s">
        <v>1928</v>
      </c>
      <c r="C4859" t="s">
        <v>3688</v>
      </c>
      <c r="D4859" t="s">
        <v>10392</v>
      </c>
      <c r="E4859" t="s">
        <v>15386</v>
      </c>
      <c r="F4859" t="s">
        <v>15537</v>
      </c>
    </row>
    <row r="4860" spans="1:6" x14ac:dyDescent="0.25">
      <c r="A4860" t="s">
        <v>1437</v>
      </c>
      <c r="B4860" t="s">
        <v>1927</v>
      </c>
      <c r="C4860" t="s">
        <v>5465</v>
      </c>
      <c r="D4860" t="s">
        <v>10393</v>
      </c>
      <c r="E4860" t="s">
        <v>15387</v>
      </c>
      <c r="F4860" t="s">
        <v>15536</v>
      </c>
    </row>
    <row r="4861" spans="1:6" x14ac:dyDescent="0.25">
      <c r="A4861" t="s">
        <v>1743</v>
      </c>
      <c r="B4861" t="s">
        <v>1924</v>
      </c>
      <c r="C4861" t="s">
        <v>3530</v>
      </c>
      <c r="D4861" t="s">
        <v>10394</v>
      </c>
      <c r="E4861" t="s">
        <v>15388</v>
      </c>
      <c r="F4861" t="s">
        <v>15533</v>
      </c>
    </row>
    <row r="4862" spans="1:6" x14ac:dyDescent="0.25">
      <c r="A4862" t="s">
        <v>1046</v>
      </c>
      <c r="B4862" t="s">
        <v>1923</v>
      </c>
      <c r="C4862" t="s">
        <v>4906</v>
      </c>
      <c r="D4862" t="s">
        <v>10395</v>
      </c>
      <c r="E4862" t="s">
        <v>15389</v>
      </c>
      <c r="F4862" t="s">
        <v>15532</v>
      </c>
    </row>
    <row r="4863" spans="1:6" x14ac:dyDescent="0.25">
      <c r="A4863" t="s">
        <v>1869</v>
      </c>
      <c r="B4863" t="s">
        <v>1923</v>
      </c>
      <c r="C4863" t="s">
        <v>4733</v>
      </c>
      <c r="D4863" t="s">
        <v>10396</v>
      </c>
      <c r="E4863" t="s">
        <v>15390</v>
      </c>
      <c r="F4863" t="s">
        <v>15532</v>
      </c>
    </row>
    <row r="4864" spans="1:6" x14ac:dyDescent="0.25">
      <c r="A4864" t="s">
        <v>1143</v>
      </c>
      <c r="B4864" t="s">
        <v>1927</v>
      </c>
      <c r="C4864" t="s">
        <v>2260</v>
      </c>
      <c r="D4864" t="s">
        <v>10397</v>
      </c>
      <c r="E4864" t="s">
        <v>15391</v>
      </c>
      <c r="F4864" t="s">
        <v>15536</v>
      </c>
    </row>
    <row r="4865" spans="1:6" x14ac:dyDescent="0.25">
      <c r="A4865" t="s">
        <v>866</v>
      </c>
      <c r="B4865" t="s">
        <v>1924</v>
      </c>
      <c r="C4865" t="s">
        <v>5466</v>
      </c>
      <c r="D4865" t="s">
        <v>10398</v>
      </c>
      <c r="E4865" t="s">
        <v>15392</v>
      </c>
      <c r="F4865" t="s">
        <v>15533</v>
      </c>
    </row>
    <row r="4866" spans="1:6" x14ac:dyDescent="0.25">
      <c r="A4866" t="s">
        <v>235</v>
      </c>
      <c r="B4866" t="s">
        <v>1927</v>
      </c>
      <c r="C4866" t="s">
        <v>4270</v>
      </c>
      <c r="D4866" t="s">
        <v>10399</v>
      </c>
      <c r="E4866" t="s">
        <v>15393</v>
      </c>
      <c r="F4866" t="s">
        <v>15536</v>
      </c>
    </row>
    <row r="4867" spans="1:6" x14ac:dyDescent="0.25">
      <c r="A4867" t="s">
        <v>69</v>
      </c>
      <c r="B4867" t="s">
        <v>1930</v>
      </c>
      <c r="C4867" t="s">
        <v>4840</v>
      </c>
      <c r="D4867" t="s">
        <v>10400</v>
      </c>
      <c r="E4867" t="s">
        <v>15394</v>
      </c>
      <c r="F4867" t="s">
        <v>15538</v>
      </c>
    </row>
    <row r="4868" spans="1:6" x14ac:dyDescent="0.25">
      <c r="A4868" t="s">
        <v>1910</v>
      </c>
      <c r="B4868" t="s">
        <v>1924</v>
      </c>
      <c r="C4868" t="s">
        <v>2679</v>
      </c>
      <c r="D4868" t="s">
        <v>10401</v>
      </c>
      <c r="E4868" t="s">
        <v>15395</v>
      </c>
      <c r="F4868" t="s">
        <v>15533</v>
      </c>
    </row>
    <row r="4869" spans="1:6" x14ac:dyDescent="0.25">
      <c r="A4869" t="s">
        <v>1160</v>
      </c>
      <c r="B4869" t="s">
        <v>1928</v>
      </c>
      <c r="C4869" t="s">
        <v>5467</v>
      </c>
      <c r="D4869" t="s">
        <v>10402</v>
      </c>
      <c r="E4869" t="s">
        <v>15396</v>
      </c>
      <c r="F4869" t="s">
        <v>15537</v>
      </c>
    </row>
    <row r="4870" spans="1:6" x14ac:dyDescent="0.25">
      <c r="A4870" t="s">
        <v>758</v>
      </c>
      <c r="B4870" t="s">
        <v>1930</v>
      </c>
      <c r="C4870" t="s">
        <v>3602</v>
      </c>
      <c r="D4870" t="s">
        <v>10403</v>
      </c>
      <c r="E4870" t="s">
        <v>15397</v>
      </c>
      <c r="F4870" t="s">
        <v>15538</v>
      </c>
    </row>
    <row r="4871" spans="1:6" x14ac:dyDescent="0.25">
      <c r="A4871" t="s">
        <v>69</v>
      </c>
      <c r="B4871" t="s">
        <v>1928</v>
      </c>
      <c r="C4871" t="s">
        <v>5468</v>
      </c>
      <c r="D4871" t="s">
        <v>10404</v>
      </c>
      <c r="E4871" t="s">
        <v>15398</v>
      </c>
      <c r="F4871" t="s">
        <v>15537</v>
      </c>
    </row>
    <row r="4872" spans="1:6" x14ac:dyDescent="0.25">
      <c r="A4872" t="s">
        <v>1911</v>
      </c>
      <c r="B4872" t="s">
        <v>1925</v>
      </c>
      <c r="C4872" t="s">
        <v>3587</v>
      </c>
      <c r="D4872" t="s">
        <v>10405</v>
      </c>
      <c r="E4872" t="s">
        <v>15399</v>
      </c>
      <c r="F4872" t="s">
        <v>15534</v>
      </c>
    </row>
    <row r="4873" spans="1:6" x14ac:dyDescent="0.25">
      <c r="A4873" t="s">
        <v>1610</v>
      </c>
      <c r="B4873" t="s">
        <v>1927</v>
      </c>
      <c r="C4873" t="s">
        <v>5469</v>
      </c>
      <c r="D4873" t="s">
        <v>10406</v>
      </c>
      <c r="E4873" t="s">
        <v>15400</v>
      </c>
      <c r="F4873" t="s">
        <v>15536</v>
      </c>
    </row>
    <row r="4874" spans="1:6" x14ac:dyDescent="0.25">
      <c r="A4874" t="s">
        <v>1473</v>
      </c>
      <c r="B4874" t="s">
        <v>1926</v>
      </c>
      <c r="C4874" t="s">
        <v>5470</v>
      </c>
      <c r="D4874" t="s">
        <v>10407</v>
      </c>
      <c r="E4874" t="s">
        <v>15401</v>
      </c>
      <c r="F4874" t="s">
        <v>15535</v>
      </c>
    </row>
    <row r="4875" spans="1:6" x14ac:dyDescent="0.25">
      <c r="A4875" t="s">
        <v>1100</v>
      </c>
      <c r="B4875" t="s">
        <v>1929</v>
      </c>
      <c r="C4875" t="s">
        <v>3249</v>
      </c>
      <c r="D4875" t="s">
        <v>10408</v>
      </c>
      <c r="E4875" t="s">
        <v>15402</v>
      </c>
      <c r="F4875" t="s">
        <v>15532</v>
      </c>
    </row>
    <row r="4876" spans="1:6" x14ac:dyDescent="0.25">
      <c r="A4876" t="s">
        <v>1548</v>
      </c>
      <c r="B4876" t="s">
        <v>1924</v>
      </c>
      <c r="C4876" t="s">
        <v>5471</v>
      </c>
      <c r="D4876" t="s">
        <v>10409</v>
      </c>
      <c r="E4876" t="s">
        <v>15403</v>
      </c>
      <c r="F4876" t="s">
        <v>15533</v>
      </c>
    </row>
    <row r="4877" spans="1:6" x14ac:dyDescent="0.25">
      <c r="A4877" t="s">
        <v>1656</v>
      </c>
      <c r="B4877" t="s">
        <v>1925</v>
      </c>
      <c r="C4877" t="s">
        <v>5472</v>
      </c>
      <c r="D4877" t="s">
        <v>10410</v>
      </c>
      <c r="E4877" t="s">
        <v>15404</v>
      </c>
      <c r="F4877" t="s">
        <v>15534</v>
      </c>
    </row>
    <row r="4878" spans="1:6" x14ac:dyDescent="0.25">
      <c r="A4878" t="s">
        <v>174</v>
      </c>
      <c r="B4878" t="s">
        <v>1924</v>
      </c>
      <c r="C4878" t="s">
        <v>4246</v>
      </c>
      <c r="D4878" t="s">
        <v>10411</v>
      </c>
      <c r="E4878" t="s">
        <v>15405</v>
      </c>
      <c r="F4878" t="s">
        <v>15533</v>
      </c>
    </row>
    <row r="4879" spans="1:6" x14ac:dyDescent="0.25">
      <c r="A4879" t="s">
        <v>970</v>
      </c>
      <c r="B4879" t="s">
        <v>1924</v>
      </c>
      <c r="C4879" t="s">
        <v>3048</v>
      </c>
      <c r="D4879" t="s">
        <v>10412</v>
      </c>
      <c r="E4879" t="s">
        <v>15406</v>
      </c>
      <c r="F4879" t="s">
        <v>15533</v>
      </c>
    </row>
    <row r="4880" spans="1:6" x14ac:dyDescent="0.25">
      <c r="A4880" t="s">
        <v>814</v>
      </c>
      <c r="B4880" t="s">
        <v>1925</v>
      </c>
      <c r="C4880" t="s">
        <v>5473</v>
      </c>
      <c r="D4880" t="s">
        <v>10413</v>
      </c>
      <c r="E4880" t="s">
        <v>15407</v>
      </c>
      <c r="F4880" t="s">
        <v>15534</v>
      </c>
    </row>
    <row r="4881" spans="1:6" x14ac:dyDescent="0.25">
      <c r="A4881" t="s">
        <v>405</v>
      </c>
      <c r="B4881" t="s">
        <v>1924</v>
      </c>
      <c r="C4881" t="s">
        <v>4426</v>
      </c>
      <c r="D4881" t="s">
        <v>10414</v>
      </c>
      <c r="E4881" t="s">
        <v>15408</v>
      </c>
      <c r="F4881" t="s">
        <v>15533</v>
      </c>
    </row>
    <row r="4882" spans="1:6" x14ac:dyDescent="0.25">
      <c r="A4882" t="s">
        <v>1431</v>
      </c>
      <c r="B4882" t="s">
        <v>1924</v>
      </c>
      <c r="C4882" t="s">
        <v>5474</v>
      </c>
      <c r="D4882" t="s">
        <v>10415</v>
      </c>
      <c r="E4882" t="s">
        <v>15409</v>
      </c>
      <c r="F4882" t="s">
        <v>15533</v>
      </c>
    </row>
    <row r="4883" spans="1:6" x14ac:dyDescent="0.25">
      <c r="A4883" t="s">
        <v>69</v>
      </c>
      <c r="B4883" t="s">
        <v>1930</v>
      </c>
      <c r="C4883" t="s">
        <v>5475</v>
      </c>
      <c r="D4883" t="s">
        <v>10416</v>
      </c>
      <c r="E4883" t="s">
        <v>15410</v>
      </c>
      <c r="F4883" t="s">
        <v>15538</v>
      </c>
    </row>
    <row r="4884" spans="1:6" x14ac:dyDescent="0.25">
      <c r="A4884" t="s">
        <v>1629</v>
      </c>
      <c r="B4884" t="s">
        <v>1928</v>
      </c>
      <c r="C4884" t="s">
        <v>3929</v>
      </c>
      <c r="D4884" t="s">
        <v>10417</v>
      </c>
      <c r="E4884" t="s">
        <v>15411</v>
      </c>
      <c r="F4884" t="s">
        <v>15537</v>
      </c>
    </row>
    <row r="4885" spans="1:6" x14ac:dyDescent="0.25">
      <c r="A4885" t="s">
        <v>1912</v>
      </c>
      <c r="B4885" t="s">
        <v>1924</v>
      </c>
      <c r="C4885" t="s">
        <v>5476</v>
      </c>
      <c r="D4885" t="s">
        <v>10418</v>
      </c>
      <c r="E4885" t="s">
        <v>15412</v>
      </c>
      <c r="F4885" t="s">
        <v>15533</v>
      </c>
    </row>
    <row r="4886" spans="1:6" x14ac:dyDescent="0.25">
      <c r="A4886" t="s">
        <v>695</v>
      </c>
      <c r="B4886" t="s">
        <v>1929</v>
      </c>
      <c r="C4886" t="s">
        <v>5477</v>
      </c>
      <c r="D4886" t="s">
        <v>10419</v>
      </c>
      <c r="E4886" t="s">
        <v>15413</v>
      </c>
      <c r="F4886" t="s">
        <v>15532</v>
      </c>
    </row>
    <row r="4887" spans="1:6" x14ac:dyDescent="0.25">
      <c r="A4887" t="s">
        <v>1357</v>
      </c>
      <c r="B4887" t="s">
        <v>1929</v>
      </c>
      <c r="C4887" t="s">
        <v>5478</v>
      </c>
      <c r="D4887" t="s">
        <v>10420</v>
      </c>
      <c r="E4887" t="s">
        <v>15414</v>
      </c>
      <c r="F4887" t="s">
        <v>15532</v>
      </c>
    </row>
    <row r="4888" spans="1:6" x14ac:dyDescent="0.25">
      <c r="A4888" t="s">
        <v>842</v>
      </c>
      <c r="B4888" t="s">
        <v>1928</v>
      </c>
      <c r="C4888" t="s">
        <v>2422</v>
      </c>
      <c r="D4888" t="s">
        <v>10421</v>
      </c>
      <c r="E4888" t="s">
        <v>15415</v>
      </c>
      <c r="F4888" t="s">
        <v>15537</v>
      </c>
    </row>
    <row r="4889" spans="1:6" x14ac:dyDescent="0.25">
      <c r="A4889" t="s">
        <v>957</v>
      </c>
      <c r="B4889" t="s">
        <v>1930</v>
      </c>
      <c r="C4889" t="s">
        <v>2080</v>
      </c>
      <c r="D4889" t="s">
        <v>10422</v>
      </c>
      <c r="E4889" t="s">
        <v>15416</v>
      </c>
      <c r="F4889" t="s">
        <v>15538</v>
      </c>
    </row>
    <row r="4890" spans="1:6" x14ac:dyDescent="0.25">
      <c r="A4890" t="s">
        <v>915</v>
      </c>
      <c r="B4890" t="s">
        <v>1926</v>
      </c>
      <c r="C4890" t="s">
        <v>5479</v>
      </c>
      <c r="D4890" t="s">
        <v>10423</v>
      </c>
      <c r="E4890" t="s">
        <v>15417</v>
      </c>
      <c r="F4890" t="s">
        <v>15535</v>
      </c>
    </row>
    <row r="4891" spans="1:6" x14ac:dyDescent="0.25">
      <c r="A4891" t="s">
        <v>1204</v>
      </c>
      <c r="B4891" t="s">
        <v>1926</v>
      </c>
      <c r="C4891" t="s">
        <v>3295</v>
      </c>
      <c r="D4891" t="s">
        <v>10424</v>
      </c>
      <c r="E4891" t="s">
        <v>15418</v>
      </c>
      <c r="F4891" t="s">
        <v>15535</v>
      </c>
    </row>
    <row r="4892" spans="1:6" x14ac:dyDescent="0.25">
      <c r="A4892" t="s">
        <v>1913</v>
      </c>
      <c r="B4892" t="s">
        <v>1928</v>
      </c>
      <c r="C4892" t="s">
        <v>5480</v>
      </c>
      <c r="D4892" t="s">
        <v>10425</v>
      </c>
      <c r="E4892" t="s">
        <v>15419</v>
      </c>
      <c r="F4892" t="s">
        <v>15537</v>
      </c>
    </row>
    <row r="4893" spans="1:6" x14ac:dyDescent="0.25">
      <c r="A4893" t="s">
        <v>31</v>
      </c>
      <c r="B4893" t="s">
        <v>1924</v>
      </c>
      <c r="C4893" t="s">
        <v>3682</v>
      </c>
      <c r="D4893" t="s">
        <v>10426</v>
      </c>
      <c r="E4893" t="s">
        <v>15420</v>
      </c>
      <c r="F4893" t="s">
        <v>15533</v>
      </c>
    </row>
    <row r="4894" spans="1:6" x14ac:dyDescent="0.25">
      <c r="A4894" t="s">
        <v>1844</v>
      </c>
      <c r="B4894" t="s">
        <v>1926</v>
      </c>
      <c r="C4894" t="s">
        <v>5481</v>
      </c>
      <c r="D4894" t="s">
        <v>10427</v>
      </c>
      <c r="E4894" t="s">
        <v>15421</v>
      </c>
      <c r="F4894" t="s">
        <v>15535</v>
      </c>
    </row>
    <row r="4895" spans="1:6" x14ac:dyDescent="0.25">
      <c r="A4895" t="s">
        <v>134</v>
      </c>
      <c r="B4895" t="s">
        <v>1927</v>
      </c>
      <c r="C4895" t="s">
        <v>5482</v>
      </c>
      <c r="D4895" t="s">
        <v>10428</v>
      </c>
      <c r="E4895" t="s">
        <v>15422</v>
      </c>
      <c r="F4895" t="s">
        <v>15536</v>
      </c>
    </row>
    <row r="4896" spans="1:6" x14ac:dyDescent="0.25">
      <c r="A4896" t="s">
        <v>1369</v>
      </c>
      <c r="B4896" t="s">
        <v>1927</v>
      </c>
      <c r="C4896" t="s">
        <v>5347</v>
      </c>
      <c r="D4896" t="s">
        <v>10429</v>
      </c>
      <c r="E4896" t="s">
        <v>15423</v>
      </c>
      <c r="F4896" t="s">
        <v>15536</v>
      </c>
    </row>
    <row r="4897" spans="1:6" x14ac:dyDescent="0.25">
      <c r="A4897" t="s">
        <v>865</v>
      </c>
      <c r="B4897" t="s">
        <v>1927</v>
      </c>
      <c r="C4897" t="s">
        <v>3720</v>
      </c>
      <c r="D4897" t="s">
        <v>10430</v>
      </c>
      <c r="E4897" t="s">
        <v>15424</v>
      </c>
      <c r="F4897" t="s">
        <v>15536</v>
      </c>
    </row>
    <row r="4898" spans="1:6" x14ac:dyDescent="0.25">
      <c r="A4898" t="s">
        <v>394</v>
      </c>
      <c r="B4898" t="s">
        <v>1926</v>
      </c>
      <c r="C4898" t="s">
        <v>5483</v>
      </c>
      <c r="D4898" t="s">
        <v>10431</v>
      </c>
      <c r="E4898" t="s">
        <v>15425</v>
      </c>
      <c r="F4898" t="s">
        <v>15535</v>
      </c>
    </row>
    <row r="4899" spans="1:6" x14ac:dyDescent="0.25">
      <c r="A4899" t="s">
        <v>457</v>
      </c>
      <c r="B4899" t="s">
        <v>1929</v>
      </c>
      <c r="C4899" t="s">
        <v>5484</v>
      </c>
      <c r="D4899" t="s">
        <v>10432</v>
      </c>
      <c r="E4899" t="s">
        <v>15426</v>
      </c>
      <c r="F4899" t="s">
        <v>15532</v>
      </c>
    </row>
    <row r="4900" spans="1:6" x14ac:dyDescent="0.25">
      <c r="A4900" t="s">
        <v>1865</v>
      </c>
      <c r="B4900" t="s">
        <v>1927</v>
      </c>
      <c r="C4900" t="s">
        <v>5485</v>
      </c>
      <c r="D4900" t="s">
        <v>10433</v>
      </c>
      <c r="E4900" t="s">
        <v>15427</v>
      </c>
      <c r="F4900" t="s">
        <v>15536</v>
      </c>
    </row>
    <row r="4901" spans="1:6" x14ac:dyDescent="0.25">
      <c r="A4901" t="s">
        <v>1580</v>
      </c>
      <c r="B4901" t="s">
        <v>1923</v>
      </c>
      <c r="C4901" t="s">
        <v>5486</v>
      </c>
      <c r="D4901" t="s">
        <v>10434</v>
      </c>
      <c r="E4901" t="s">
        <v>15428</v>
      </c>
      <c r="F4901" t="s">
        <v>15532</v>
      </c>
    </row>
    <row r="4902" spans="1:6" x14ac:dyDescent="0.25">
      <c r="A4902" t="s">
        <v>1044</v>
      </c>
      <c r="B4902" t="s">
        <v>1928</v>
      </c>
      <c r="C4902" t="s">
        <v>2249</v>
      </c>
      <c r="D4902" t="s">
        <v>10435</v>
      </c>
      <c r="E4902" t="s">
        <v>15429</v>
      </c>
      <c r="F4902" t="s">
        <v>15537</v>
      </c>
    </row>
    <row r="4903" spans="1:6" x14ac:dyDescent="0.25">
      <c r="A4903" t="s">
        <v>828</v>
      </c>
      <c r="B4903" t="s">
        <v>1930</v>
      </c>
      <c r="C4903" t="s">
        <v>5248</v>
      </c>
      <c r="D4903" t="s">
        <v>10436</v>
      </c>
      <c r="E4903" t="s">
        <v>15430</v>
      </c>
      <c r="F4903" t="s">
        <v>15538</v>
      </c>
    </row>
    <row r="4904" spans="1:6" x14ac:dyDescent="0.25">
      <c r="A4904" t="s">
        <v>1703</v>
      </c>
      <c r="B4904" t="s">
        <v>1930</v>
      </c>
      <c r="C4904" t="s">
        <v>5316</v>
      </c>
      <c r="D4904" t="s">
        <v>10437</v>
      </c>
      <c r="E4904" t="s">
        <v>15431</v>
      </c>
      <c r="F4904" t="s">
        <v>15538</v>
      </c>
    </row>
    <row r="4905" spans="1:6" x14ac:dyDescent="0.25">
      <c r="A4905" t="s">
        <v>399</v>
      </c>
      <c r="B4905" t="s">
        <v>1924</v>
      </c>
      <c r="C4905" t="s">
        <v>5487</v>
      </c>
      <c r="D4905" t="s">
        <v>10438</v>
      </c>
      <c r="E4905" t="s">
        <v>15432</v>
      </c>
      <c r="F4905" t="s">
        <v>15533</v>
      </c>
    </row>
    <row r="4906" spans="1:6" x14ac:dyDescent="0.25">
      <c r="A4906" t="s">
        <v>273</v>
      </c>
      <c r="B4906" t="s">
        <v>1926</v>
      </c>
      <c r="C4906" t="s">
        <v>3432</v>
      </c>
      <c r="D4906" t="s">
        <v>10439</v>
      </c>
      <c r="E4906" t="s">
        <v>15433</v>
      </c>
      <c r="F4906" t="s">
        <v>15535</v>
      </c>
    </row>
    <row r="4907" spans="1:6" x14ac:dyDescent="0.25">
      <c r="A4907" t="s">
        <v>424</v>
      </c>
      <c r="B4907" t="s">
        <v>1929</v>
      </c>
      <c r="C4907" t="s">
        <v>5488</v>
      </c>
      <c r="D4907" t="s">
        <v>10440</v>
      </c>
      <c r="E4907" t="s">
        <v>15434</v>
      </c>
      <c r="F4907" t="s">
        <v>15532</v>
      </c>
    </row>
    <row r="4908" spans="1:6" x14ac:dyDescent="0.25">
      <c r="A4908" t="s">
        <v>1914</v>
      </c>
      <c r="B4908" t="s">
        <v>1928</v>
      </c>
      <c r="C4908" t="s">
        <v>5489</v>
      </c>
      <c r="D4908" t="s">
        <v>10441</v>
      </c>
      <c r="E4908" t="s">
        <v>15435</v>
      </c>
      <c r="F4908" t="s">
        <v>15537</v>
      </c>
    </row>
    <row r="4909" spans="1:6" x14ac:dyDescent="0.25">
      <c r="A4909" t="s">
        <v>177</v>
      </c>
      <c r="B4909" t="s">
        <v>1923</v>
      </c>
      <c r="C4909" t="s">
        <v>2733</v>
      </c>
      <c r="D4909" t="s">
        <v>10442</v>
      </c>
      <c r="E4909" t="s">
        <v>15436</v>
      </c>
      <c r="F4909" t="s">
        <v>15532</v>
      </c>
    </row>
    <row r="4910" spans="1:6" x14ac:dyDescent="0.25">
      <c r="A4910" t="s">
        <v>1360</v>
      </c>
      <c r="B4910" t="s">
        <v>1926</v>
      </c>
      <c r="C4910" t="s">
        <v>4475</v>
      </c>
      <c r="D4910" t="s">
        <v>10443</v>
      </c>
      <c r="E4910" t="s">
        <v>15437</v>
      </c>
      <c r="F4910" t="s">
        <v>15535</v>
      </c>
    </row>
    <row r="4911" spans="1:6" x14ac:dyDescent="0.25">
      <c r="A4911" t="s">
        <v>1005</v>
      </c>
      <c r="B4911" t="s">
        <v>1926</v>
      </c>
      <c r="C4911" t="s">
        <v>2654</v>
      </c>
      <c r="D4911" t="s">
        <v>10444</v>
      </c>
      <c r="E4911" t="s">
        <v>15438</v>
      </c>
      <c r="F4911" t="s">
        <v>15535</v>
      </c>
    </row>
    <row r="4912" spans="1:6" x14ac:dyDescent="0.25">
      <c r="A4912" t="s">
        <v>499</v>
      </c>
      <c r="B4912" t="s">
        <v>1929</v>
      </c>
      <c r="C4912" t="s">
        <v>5490</v>
      </c>
      <c r="D4912" t="s">
        <v>10445</v>
      </c>
      <c r="E4912" t="s">
        <v>15439</v>
      </c>
      <c r="F4912" t="s">
        <v>15532</v>
      </c>
    </row>
    <row r="4913" spans="1:6" x14ac:dyDescent="0.25">
      <c r="A4913" t="s">
        <v>1852</v>
      </c>
      <c r="B4913" t="s">
        <v>1924</v>
      </c>
      <c r="C4913" t="s">
        <v>4401</v>
      </c>
      <c r="D4913" t="s">
        <v>10446</v>
      </c>
      <c r="E4913" t="s">
        <v>15440</v>
      </c>
      <c r="F4913" t="s">
        <v>15533</v>
      </c>
    </row>
    <row r="4914" spans="1:6" x14ac:dyDescent="0.25">
      <c r="A4914" t="s">
        <v>1468</v>
      </c>
      <c r="B4914" t="s">
        <v>1928</v>
      </c>
      <c r="C4914" t="s">
        <v>3333</v>
      </c>
      <c r="D4914" t="s">
        <v>10447</v>
      </c>
      <c r="E4914" t="s">
        <v>15441</v>
      </c>
      <c r="F4914" t="s">
        <v>15537</v>
      </c>
    </row>
    <row r="4915" spans="1:6" x14ac:dyDescent="0.25">
      <c r="A4915" t="s">
        <v>13</v>
      </c>
      <c r="B4915" t="s">
        <v>1929</v>
      </c>
      <c r="C4915" t="s">
        <v>3634</v>
      </c>
      <c r="D4915" t="s">
        <v>10448</v>
      </c>
      <c r="E4915" t="s">
        <v>15442</v>
      </c>
      <c r="F4915" t="s">
        <v>15532</v>
      </c>
    </row>
    <row r="4916" spans="1:6" x14ac:dyDescent="0.25">
      <c r="A4916" t="s">
        <v>1420</v>
      </c>
      <c r="B4916" t="s">
        <v>1926</v>
      </c>
      <c r="C4916" t="s">
        <v>5491</v>
      </c>
      <c r="D4916" t="s">
        <v>10449</v>
      </c>
      <c r="E4916" t="s">
        <v>15443</v>
      </c>
      <c r="F4916" t="s">
        <v>15535</v>
      </c>
    </row>
    <row r="4917" spans="1:6" x14ac:dyDescent="0.25">
      <c r="A4917" t="s">
        <v>746</v>
      </c>
      <c r="B4917" t="s">
        <v>1927</v>
      </c>
      <c r="C4917" t="s">
        <v>4709</v>
      </c>
      <c r="D4917" t="s">
        <v>10450</v>
      </c>
      <c r="E4917" t="s">
        <v>15444</v>
      </c>
      <c r="F4917" t="s">
        <v>15536</v>
      </c>
    </row>
    <row r="4918" spans="1:6" x14ac:dyDescent="0.25">
      <c r="A4918" t="s">
        <v>1045</v>
      </c>
      <c r="B4918" t="s">
        <v>1930</v>
      </c>
      <c r="C4918" t="s">
        <v>2702</v>
      </c>
      <c r="D4918" t="s">
        <v>10451</v>
      </c>
      <c r="E4918" t="s">
        <v>15445</v>
      </c>
      <c r="F4918" t="s">
        <v>15538</v>
      </c>
    </row>
    <row r="4919" spans="1:6" x14ac:dyDescent="0.25">
      <c r="A4919" t="s">
        <v>132</v>
      </c>
      <c r="B4919" t="s">
        <v>1925</v>
      </c>
      <c r="C4919" t="s">
        <v>5492</v>
      </c>
      <c r="D4919" t="s">
        <v>10452</v>
      </c>
      <c r="E4919" t="s">
        <v>15446</v>
      </c>
      <c r="F4919" t="s">
        <v>15534</v>
      </c>
    </row>
    <row r="4920" spans="1:6" x14ac:dyDescent="0.25">
      <c r="A4920" t="s">
        <v>1915</v>
      </c>
      <c r="B4920" t="s">
        <v>1928</v>
      </c>
      <c r="C4920" t="s">
        <v>5062</v>
      </c>
      <c r="D4920" t="s">
        <v>10453</v>
      </c>
      <c r="E4920" t="s">
        <v>15447</v>
      </c>
      <c r="F4920" t="s">
        <v>15537</v>
      </c>
    </row>
    <row r="4921" spans="1:6" x14ac:dyDescent="0.25">
      <c r="A4921" t="s">
        <v>1916</v>
      </c>
      <c r="B4921" t="s">
        <v>1928</v>
      </c>
      <c r="C4921" t="s">
        <v>5493</v>
      </c>
      <c r="D4921" t="s">
        <v>10454</v>
      </c>
      <c r="E4921" t="s">
        <v>15448</v>
      </c>
      <c r="F4921" t="s">
        <v>15537</v>
      </c>
    </row>
    <row r="4922" spans="1:6" x14ac:dyDescent="0.25">
      <c r="A4922" t="s">
        <v>104</v>
      </c>
      <c r="B4922" t="s">
        <v>1924</v>
      </c>
      <c r="C4922" t="s">
        <v>3373</v>
      </c>
      <c r="D4922" t="s">
        <v>10455</v>
      </c>
      <c r="E4922" t="s">
        <v>15449</v>
      </c>
      <c r="F4922" t="s">
        <v>15533</v>
      </c>
    </row>
    <row r="4923" spans="1:6" x14ac:dyDescent="0.25">
      <c r="A4923" t="s">
        <v>1436</v>
      </c>
      <c r="B4923" t="s">
        <v>1930</v>
      </c>
      <c r="C4923" t="s">
        <v>5494</v>
      </c>
      <c r="D4923" t="s">
        <v>10456</v>
      </c>
      <c r="E4923" t="s">
        <v>15450</v>
      </c>
      <c r="F4923" t="s">
        <v>15538</v>
      </c>
    </row>
    <row r="4924" spans="1:6" x14ac:dyDescent="0.25">
      <c r="A4924" t="s">
        <v>1917</v>
      </c>
      <c r="B4924" t="s">
        <v>1923</v>
      </c>
      <c r="C4924" t="s">
        <v>4477</v>
      </c>
      <c r="D4924" t="s">
        <v>10457</v>
      </c>
      <c r="E4924" t="s">
        <v>15451</v>
      </c>
      <c r="F4924" t="s">
        <v>15532</v>
      </c>
    </row>
    <row r="4925" spans="1:6" x14ac:dyDescent="0.25">
      <c r="A4925" t="s">
        <v>725</v>
      </c>
      <c r="B4925" t="s">
        <v>1925</v>
      </c>
      <c r="C4925" t="s">
        <v>3514</v>
      </c>
      <c r="D4925" t="s">
        <v>10458</v>
      </c>
      <c r="E4925" t="s">
        <v>15452</v>
      </c>
      <c r="F4925" t="s">
        <v>15534</v>
      </c>
    </row>
    <row r="4926" spans="1:6" x14ac:dyDescent="0.25">
      <c r="A4926" t="s">
        <v>1004</v>
      </c>
      <c r="B4926" t="s">
        <v>1929</v>
      </c>
      <c r="C4926" t="s">
        <v>3052</v>
      </c>
      <c r="D4926" t="s">
        <v>10459</v>
      </c>
      <c r="E4926" t="s">
        <v>15453</v>
      </c>
      <c r="F4926" t="s">
        <v>15532</v>
      </c>
    </row>
    <row r="4927" spans="1:6" x14ac:dyDescent="0.25">
      <c r="A4927" t="s">
        <v>713</v>
      </c>
      <c r="B4927" t="s">
        <v>1928</v>
      </c>
      <c r="C4927" t="s">
        <v>3782</v>
      </c>
      <c r="D4927" t="s">
        <v>10460</v>
      </c>
      <c r="E4927" t="s">
        <v>15454</v>
      </c>
      <c r="F4927" t="s">
        <v>15537</v>
      </c>
    </row>
    <row r="4928" spans="1:6" x14ac:dyDescent="0.25">
      <c r="A4928" t="s">
        <v>1130</v>
      </c>
      <c r="B4928" t="s">
        <v>1925</v>
      </c>
      <c r="C4928" t="s">
        <v>3223</v>
      </c>
      <c r="D4928" t="s">
        <v>10461</v>
      </c>
      <c r="E4928" t="s">
        <v>15455</v>
      </c>
      <c r="F4928" t="s">
        <v>15534</v>
      </c>
    </row>
    <row r="4929" spans="1:6" x14ac:dyDescent="0.25">
      <c r="A4929" t="s">
        <v>789</v>
      </c>
      <c r="B4929" t="s">
        <v>1926</v>
      </c>
      <c r="C4929" t="s">
        <v>5495</v>
      </c>
      <c r="D4929" t="s">
        <v>10462</v>
      </c>
      <c r="E4929" t="s">
        <v>15456</v>
      </c>
      <c r="F4929" t="s">
        <v>15535</v>
      </c>
    </row>
    <row r="4930" spans="1:6" x14ac:dyDescent="0.25">
      <c r="A4930" t="s">
        <v>405</v>
      </c>
      <c r="B4930" t="s">
        <v>1930</v>
      </c>
      <c r="C4930" t="s">
        <v>5496</v>
      </c>
      <c r="D4930" t="s">
        <v>10463</v>
      </c>
      <c r="E4930" t="s">
        <v>15457</v>
      </c>
      <c r="F4930" t="s">
        <v>15538</v>
      </c>
    </row>
    <row r="4931" spans="1:6" x14ac:dyDescent="0.25">
      <c r="A4931" t="s">
        <v>1265</v>
      </c>
      <c r="B4931" t="s">
        <v>1925</v>
      </c>
      <c r="C4931" t="s">
        <v>5497</v>
      </c>
      <c r="D4931" t="s">
        <v>10464</v>
      </c>
      <c r="E4931" t="s">
        <v>15458</v>
      </c>
      <c r="F4931" t="s">
        <v>15534</v>
      </c>
    </row>
    <row r="4932" spans="1:6" x14ac:dyDescent="0.25">
      <c r="A4932" t="s">
        <v>641</v>
      </c>
      <c r="B4932" t="s">
        <v>1929</v>
      </c>
      <c r="C4932" t="s">
        <v>4957</v>
      </c>
      <c r="D4932" t="s">
        <v>10465</v>
      </c>
      <c r="E4932" t="s">
        <v>15459</v>
      </c>
      <c r="F4932" t="s">
        <v>15532</v>
      </c>
    </row>
    <row r="4933" spans="1:6" x14ac:dyDescent="0.25">
      <c r="A4933" t="s">
        <v>676</v>
      </c>
      <c r="B4933" t="s">
        <v>1928</v>
      </c>
      <c r="C4933" t="s">
        <v>5498</v>
      </c>
      <c r="D4933" t="s">
        <v>10466</v>
      </c>
      <c r="E4933" t="s">
        <v>15460</v>
      </c>
      <c r="F4933" t="s">
        <v>15537</v>
      </c>
    </row>
    <row r="4934" spans="1:6" x14ac:dyDescent="0.25">
      <c r="A4934" t="s">
        <v>955</v>
      </c>
      <c r="B4934" t="s">
        <v>1926</v>
      </c>
      <c r="C4934" t="s">
        <v>5213</v>
      </c>
      <c r="D4934" t="s">
        <v>10467</v>
      </c>
      <c r="E4934" t="s">
        <v>15461</v>
      </c>
      <c r="F4934" t="s">
        <v>15535</v>
      </c>
    </row>
    <row r="4935" spans="1:6" x14ac:dyDescent="0.25">
      <c r="A4935" t="s">
        <v>1342</v>
      </c>
      <c r="B4935" t="s">
        <v>1923</v>
      </c>
      <c r="C4935" t="s">
        <v>2776</v>
      </c>
      <c r="D4935" t="s">
        <v>10468</v>
      </c>
      <c r="E4935" t="s">
        <v>15462</v>
      </c>
      <c r="F4935" t="s">
        <v>15532</v>
      </c>
    </row>
    <row r="4936" spans="1:6" x14ac:dyDescent="0.25">
      <c r="A4936" t="s">
        <v>86</v>
      </c>
      <c r="B4936" t="s">
        <v>1925</v>
      </c>
      <c r="C4936" t="s">
        <v>5499</v>
      </c>
      <c r="D4936" t="s">
        <v>10469</v>
      </c>
      <c r="E4936" t="s">
        <v>15463</v>
      </c>
      <c r="F4936" t="s">
        <v>15534</v>
      </c>
    </row>
    <row r="4937" spans="1:6" x14ac:dyDescent="0.25">
      <c r="A4937" t="s">
        <v>1113</v>
      </c>
      <c r="B4937" t="s">
        <v>1928</v>
      </c>
      <c r="C4937" t="s">
        <v>5500</v>
      </c>
      <c r="D4937" t="s">
        <v>10470</v>
      </c>
      <c r="E4937" t="s">
        <v>15464</v>
      </c>
      <c r="F4937" t="s">
        <v>15537</v>
      </c>
    </row>
    <row r="4938" spans="1:6" x14ac:dyDescent="0.25">
      <c r="A4938" t="s">
        <v>1918</v>
      </c>
      <c r="B4938" t="s">
        <v>1923</v>
      </c>
      <c r="C4938" t="s">
        <v>4509</v>
      </c>
      <c r="D4938" t="s">
        <v>10471</v>
      </c>
      <c r="E4938" t="s">
        <v>15465</v>
      </c>
      <c r="F4938" t="s">
        <v>15532</v>
      </c>
    </row>
    <row r="4939" spans="1:6" x14ac:dyDescent="0.25">
      <c r="A4939" t="s">
        <v>366</v>
      </c>
      <c r="B4939" t="s">
        <v>1928</v>
      </c>
      <c r="C4939" t="s">
        <v>5501</v>
      </c>
      <c r="D4939" t="s">
        <v>10472</v>
      </c>
      <c r="E4939" t="s">
        <v>15466</v>
      </c>
      <c r="F4939" t="s">
        <v>15537</v>
      </c>
    </row>
    <row r="4940" spans="1:6" x14ac:dyDescent="0.25">
      <c r="A4940" t="s">
        <v>856</v>
      </c>
      <c r="B4940" t="s">
        <v>1928</v>
      </c>
      <c r="C4940" t="s">
        <v>4034</v>
      </c>
      <c r="D4940" t="s">
        <v>10473</v>
      </c>
      <c r="E4940" t="s">
        <v>15467</v>
      </c>
      <c r="F4940" t="s">
        <v>15537</v>
      </c>
    </row>
    <row r="4941" spans="1:6" x14ac:dyDescent="0.25">
      <c r="A4941" t="s">
        <v>1903</v>
      </c>
      <c r="B4941" t="s">
        <v>1929</v>
      </c>
      <c r="C4941" t="s">
        <v>5502</v>
      </c>
      <c r="D4941" t="s">
        <v>10474</v>
      </c>
      <c r="E4941" t="s">
        <v>15468</v>
      </c>
      <c r="F4941" t="s">
        <v>15532</v>
      </c>
    </row>
    <row r="4942" spans="1:6" x14ac:dyDescent="0.25">
      <c r="A4942" t="s">
        <v>1279</v>
      </c>
      <c r="B4942" t="s">
        <v>1927</v>
      </c>
      <c r="C4942" t="s">
        <v>5503</v>
      </c>
      <c r="D4942" t="s">
        <v>10475</v>
      </c>
      <c r="E4942" t="s">
        <v>15469</v>
      </c>
      <c r="F4942" t="s">
        <v>15536</v>
      </c>
    </row>
    <row r="4943" spans="1:6" x14ac:dyDescent="0.25">
      <c r="A4943" t="s">
        <v>1155</v>
      </c>
      <c r="B4943" t="s">
        <v>1929</v>
      </c>
      <c r="C4943" t="s">
        <v>4747</v>
      </c>
      <c r="D4943" t="s">
        <v>10476</v>
      </c>
      <c r="E4943" t="s">
        <v>15470</v>
      </c>
      <c r="F4943" t="s">
        <v>15532</v>
      </c>
    </row>
    <row r="4944" spans="1:6" x14ac:dyDescent="0.25">
      <c r="A4944" t="s">
        <v>1517</v>
      </c>
      <c r="B4944" t="s">
        <v>1928</v>
      </c>
      <c r="C4944" t="s">
        <v>5504</v>
      </c>
      <c r="D4944" t="s">
        <v>10477</v>
      </c>
      <c r="E4944" t="s">
        <v>15471</v>
      </c>
      <c r="F4944" t="s">
        <v>15537</v>
      </c>
    </row>
    <row r="4945" spans="1:6" x14ac:dyDescent="0.25">
      <c r="A4945" t="s">
        <v>107</v>
      </c>
      <c r="B4945" t="s">
        <v>1926</v>
      </c>
      <c r="C4945" t="s">
        <v>5483</v>
      </c>
      <c r="D4945" t="s">
        <v>10478</v>
      </c>
      <c r="E4945" t="s">
        <v>15472</v>
      </c>
      <c r="F4945" t="s">
        <v>15535</v>
      </c>
    </row>
    <row r="4946" spans="1:6" x14ac:dyDescent="0.25">
      <c r="A4946" t="s">
        <v>298</v>
      </c>
      <c r="B4946" t="s">
        <v>1925</v>
      </c>
      <c r="C4946" t="s">
        <v>3550</v>
      </c>
      <c r="D4946" t="s">
        <v>10479</v>
      </c>
      <c r="E4946" t="s">
        <v>15473</v>
      </c>
      <c r="F4946" t="s">
        <v>15534</v>
      </c>
    </row>
    <row r="4947" spans="1:6" x14ac:dyDescent="0.25">
      <c r="A4947" t="s">
        <v>53</v>
      </c>
      <c r="B4947" t="s">
        <v>1925</v>
      </c>
      <c r="C4947" t="s">
        <v>5505</v>
      </c>
      <c r="D4947" t="s">
        <v>10480</v>
      </c>
      <c r="E4947" t="s">
        <v>15474</v>
      </c>
      <c r="F4947" t="s">
        <v>15534</v>
      </c>
    </row>
    <row r="4948" spans="1:6" x14ac:dyDescent="0.25">
      <c r="A4948" t="s">
        <v>1474</v>
      </c>
      <c r="B4948" t="s">
        <v>1923</v>
      </c>
      <c r="C4948" t="s">
        <v>5388</v>
      </c>
      <c r="D4948" t="s">
        <v>10481</v>
      </c>
      <c r="E4948" t="s">
        <v>15475</v>
      </c>
      <c r="F4948" t="s">
        <v>15532</v>
      </c>
    </row>
    <row r="4949" spans="1:6" x14ac:dyDescent="0.25">
      <c r="A4949" t="s">
        <v>1553</v>
      </c>
      <c r="B4949" t="s">
        <v>1928</v>
      </c>
      <c r="C4949" t="s">
        <v>5506</v>
      </c>
      <c r="D4949" t="s">
        <v>10482</v>
      </c>
      <c r="E4949" t="s">
        <v>15476</v>
      </c>
      <c r="F4949" t="s">
        <v>15537</v>
      </c>
    </row>
    <row r="4950" spans="1:6" x14ac:dyDescent="0.25">
      <c r="A4950" t="s">
        <v>1028</v>
      </c>
      <c r="B4950" t="s">
        <v>1927</v>
      </c>
      <c r="C4950" t="s">
        <v>4855</v>
      </c>
      <c r="D4950" t="s">
        <v>10483</v>
      </c>
      <c r="E4950" t="s">
        <v>15477</v>
      </c>
      <c r="F4950" t="s">
        <v>15536</v>
      </c>
    </row>
    <row r="4951" spans="1:6" x14ac:dyDescent="0.25">
      <c r="A4951" t="s">
        <v>1654</v>
      </c>
      <c r="B4951" t="s">
        <v>1930</v>
      </c>
      <c r="C4951" t="s">
        <v>5507</v>
      </c>
      <c r="D4951" t="s">
        <v>10484</v>
      </c>
      <c r="E4951" t="s">
        <v>15478</v>
      </c>
      <c r="F4951" t="s">
        <v>15538</v>
      </c>
    </row>
    <row r="4952" spans="1:6" x14ac:dyDescent="0.25">
      <c r="A4952" t="s">
        <v>1761</v>
      </c>
      <c r="B4952" t="s">
        <v>1929</v>
      </c>
      <c r="C4952" t="s">
        <v>5508</v>
      </c>
      <c r="D4952" t="s">
        <v>10485</v>
      </c>
      <c r="E4952" t="s">
        <v>15479</v>
      </c>
      <c r="F4952" t="s">
        <v>15532</v>
      </c>
    </row>
    <row r="4953" spans="1:6" x14ac:dyDescent="0.25">
      <c r="A4953" t="s">
        <v>1524</v>
      </c>
      <c r="B4953" t="s">
        <v>1927</v>
      </c>
      <c r="C4953" t="s">
        <v>5509</v>
      </c>
      <c r="D4953" t="s">
        <v>10486</v>
      </c>
      <c r="E4953" t="s">
        <v>15480</v>
      </c>
      <c r="F4953" t="s">
        <v>15536</v>
      </c>
    </row>
    <row r="4954" spans="1:6" x14ac:dyDescent="0.25">
      <c r="A4954" t="s">
        <v>714</v>
      </c>
      <c r="B4954" t="s">
        <v>1929</v>
      </c>
      <c r="C4954" t="s">
        <v>3778</v>
      </c>
      <c r="D4954" t="s">
        <v>10487</v>
      </c>
      <c r="E4954" t="s">
        <v>15481</v>
      </c>
      <c r="F4954" t="s">
        <v>15532</v>
      </c>
    </row>
    <row r="4955" spans="1:6" x14ac:dyDescent="0.25">
      <c r="A4955" t="s">
        <v>119</v>
      </c>
      <c r="B4955" t="s">
        <v>1923</v>
      </c>
      <c r="C4955" t="s">
        <v>5510</v>
      </c>
      <c r="D4955" t="s">
        <v>10488</v>
      </c>
      <c r="E4955" t="s">
        <v>15482</v>
      </c>
      <c r="F4955" t="s">
        <v>15532</v>
      </c>
    </row>
    <row r="4956" spans="1:6" x14ac:dyDescent="0.25">
      <c r="A4956" t="s">
        <v>224</v>
      </c>
      <c r="B4956" t="s">
        <v>1924</v>
      </c>
      <c r="C4956" t="s">
        <v>5511</v>
      </c>
      <c r="D4956" t="s">
        <v>10489</v>
      </c>
      <c r="E4956" t="s">
        <v>15483</v>
      </c>
      <c r="F4956" t="s">
        <v>15533</v>
      </c>
    </row>
    <row r="4957" spans="1:6" x14ac:dyDescent="0.25">
      <c r="A4957" t="s">
        <v>636</v>
      </c>
      <c r="B4957" t="s">
        <v>1927</v>
      </c>
      <c r="C4957" t="s">
        <v>5512</v>
      </c>
      <c r="D4957" t="s">
        <v>10490</v>
      </c>
      <c r="E4957" t="s">
        <v>15484</v>
      </c>
      <c r="F4957" t="s">
        <v>15536</v>
      </c>
    </row>
    <row r="4958" spans="1:6" x14ac:dyDescent="0.25">
      <c r="A4958" t="s">
        <v>467</v>
      </c>
      <c r="B4958" t="s">
        <v>1928</v>
      </c>
      <c r="C4958" t="s">
        <v>3208</v>
      </c>
      <c r="D4958" t="s">
        <v>10491</v>
      </c>
      <c r="E4958" t="s">
        <v>15485</v>
      </c>
      <c r="F4958" t="s">
        <v>15537</v>
      </c>
    </row>
    <row r="4959" spans="1:6" x14ac:dyDescent="0.25">
      <c r="A4959" t="s">
        <v>1906</v>
      </c>
      <c r="B4959" t="s">
        <v>1928</v>
      </c>
      <c r="C4959" t="s">
        <v>5513</v>
      </c>
      <c r="D4959" t="s">
        <v>10492</v>
      </c>
      <c r="E4959" t="s">
        <v>15486</v>
      </c>
      <c r="F4959" t="s">
        <v>15537</v>
      </c>
    </row>
    <row r="4960" spans="1:6" x14ac:dyDescent="0.25">
      <c r="A4960" t="s">
        <v>1694</v>
      </c>
      <c r="B4960" t="s">
        <v>1928</v>
      </c>
      <c r="C4960" t="s">
        <v>2722</v>
      </c>
      <c r="D4960" t="s">
        <v>10493</v>
      </c>
      <c r="E4960" t="s">
        <v>15487</v>
      </c>
      <c r="F4960" t="s">
        <v>15537</v>
      </c>
    </row>
    <row r="4961" spans="1:6" x14ac:dyDescent="0.25">
      <c r="A4961" t="s">
        <v>339</v>
      </c>
      <c r="B4961" t="s">
        <v>1929</v>
      </c>
      <c r="C4961" t="s">
        <v>5514</v>
      </c>
      <c r="D4961" t="s">
        <v>10494</v>
      </c>
      <c r="E4961" t="s">
        <v>15488</v>
      </c>
      <c r="F4961" t="s">
        <v>15532</v>
      </c>
    </row>
    <row r="4962" spans="1:6" x14ac:dyDescent="0.25">
      <c r="A4962" t="s">
        <v>1864</v>
      </c>
      <c r="B4962" t="s">
        <v>1925</v>
      </c>
      <c r="C4962" t="s">
        <v>5271</v>
      </c>
      <c r="D4962" t="s">
        <v>10495</v>
      </c>
      <c r="E4962" t="s">
        <v>15489</v>
      </c>
      <c r="F4962" t="s">
        <v>15534</v>
      </c>
    </row>
    <row r="4963" spans="1:6" x14ac:dyDescent="0.25">
      <c r="A4963" t="s">
        <v>277</v>
      </c>
      <c r="B4963" t="s">
        <v>1926</v>
      </c>
      <c r="C4963" t="s">
        <v>4247</v>
      </c>
      <c r="D4963" t="s">
        <v>10496</v>
      </c>
      <c r="E4963" t="s">
        <v>15490</v>
      </c>
      <c r="F4963" t="s">
        <v>15535</v>
      </c>
    </row>
    <row r="4964" spans="1:6" x14ac:dyDescent="0.25">
      <c r="A4964" t="s">
        <v>547</v>
      </c>
      <c r="B4964" t="s">
        <v>1929</v>
      </c>
      <c r="C4964" t="s">
        <v>5515</v>
      </c>
      <c r="D4964" t="s">
        <v>10497</v>
      </c>
      <c r="E4964" t="s">
        <v>15491</v>
      </c>
      <c r="F4964" t="s">
        <v>15532</v>
      </c>
    </row>
    <row r="4965" spans="1:6" x14ac:dyDescent="0.25">
      <c r="A4965" t="s">
        <v>74</v>
      </c>
      <c r="B4965" t="s">
        <v>1924</v>
      </c>
      <c r="C4965" t="s">
        <v>5516</v>
      </c>
      <c r="D4965" t="s">
        <v>10498</v>
      </c>
      <c r="E4965" t="s">
        <v>15492</v>
      </c>
      <c r="F4965" t="s">
        <v>15533</v>
      </c>
    </row>
    <row r="4966" spans="1:6" x14ac:dyDescent="0.25">
      <c r="A4966" t="s">
        <v>549</v>
      </c>
      <c r="B4966" t="s">
        <v>1930</v>
      </c>
      <c r="C4966" t="s">
        <v>5517</v>
      </c>
      <c r="D4966" t="s">
        <v>10499</v>
      </c>
      <c r="E4966" t="s">
        <v>15493</v>
      </c>
      <c r="F4966" t="s">
        <v>15538</v>
      </c>
    </row>
    <row r="4967" spans="1:6" x14ac:dyDescent="0.25">
      <c r="A4967" t="s">
        <v>659</v>
      </c>
      <c r="B4967" t="s">
        <v>1928</v>
      </c>
      <c r="C4967" t="s">
        <v>5083</v>
      </c>
      <c r="D4967" t="s">
        <v>10500</v>
      </c>
      <c r="E4967" t="s">
        <v>15494</v>
      </c>
      <c r="F4967" t="s">
        <v>15537</v>
      </c>
    </row>
    <row r="4968" spans="1:6" x14ac:dyDescent="0.25">
      <c r="A4968" t="s">
        <v>1756</v>
      </c>
      <c r="B4968" t="s">
        <v>1930</v>
      </c>
      <c r="C4968" t="s">
        <v>5518</v>
      </c>
      <c r="D4968" t="s">
        <v>10501</v>
      </c>
      <c r="E4968" t="s">
        <v>15495</v>
      </c>
      <c r="F4968" t="s">
        <v>15538</v>
      </c>
    </row>
    <row r="4969" spans="1:6" x14ac:dyDescent="0.25">
      <c r="A4969" t="s">
        <v>253</v>
      </c>
      <c r="B4969" t="s">
        <v>1929</v>
      </c>
      <c r="C4969" t="s">
        <v>5519</v>
      </c>
      <c r="D4969" t="s">
        <v>10502</v>
      </c>
      <c r="E4969" t="s">
        <v>15496</v>
      </c>
      <c r="F4969" t="s">
        <v>15532</v>
      </c>
    </row>
    <row r="4970" spans="1:6" x14ac:dyDescent="0.25">
      <c r="A4970" t="s">
        <v>1205</v>
      </c>
      <c r="B4970" t="s">
        <v>1926</v>
      </c>
      <c r="C4970" t="s">
        <v>5520</v>
      </c>
      <c r="D4970" t="s">
        <v>10503</v>
      </c>
      <c r="E4970" t="s">
        <v>15497</v>
      </c>
      <c r="F4970" t="s">
        <v>15535</v>
      </c>
    </row>
    <row r="4971" spans="1:6" x14ac:dyDescent="0.25">
      <c r="A4971" t="s">
        <v>1691</v>
      </c>
      <c r="B4971" t="s">
        <v>1929</v>
      </c>
      <c r="C4971" t="s">
        <v>2607</v>
      </c>
      <c r="D4971" t="s">
        <v>10504</v>
      </c>
      <c r="E4971" t="s">
        <v>15498</v>
      </c>
      <c r="F4971" t="s">
        <v>15532</v>
      </c>
    </row>
    <row r="4972" spans="1:6" x14ac:dyDescent="0.25">
      <c r="A4972" t="s">
        <v>566</v>
      </c>
      <c r="B4972" t="s">
        <v>1926</v>
      </c>
      <c r="C4972" t="s">
        <v>5521</v>
      </c>
      <c r="D4972" t="s">
        <v>10505</v>
      </c>
      <c r="E4972" t="s">
        <v>15499</v>
      </c>
      <c r="F4972" t="s">
        <v>15535</v>
      </c>
    </row>
    <row r="4973" spans="1:6" x14ac:dyDescent="0.25">
      <c r="A4973" t="s">
        <v>245</v>
      </c>
      <c r="B4973" t="s">
        <v>1925</v>
      </c>
      <c r="C4973" t="s">
        <v>2461</v>
      </c>
      <c r="D4973" t="s">
        <v>10506</v>
      </c>
      <c r="E4973" t="s">
        <v>15500</v>
      </c>
      <c r="F4973" t="s">
        <v>15534</v>
      </c>
    </row>
    <row r="4974" spans="1:6" x14ac:dyDescent="0.25">
      <c r="A4974" t="s">
        <v>811</v>
      </c>
      <c r="B4974" t="s">
        <v>1926</v>
      </c>
      <c r="C4974" t="s">
        <v>2668</v>
      </c>
      <c r="D4974" t="s">
        <v>10507</v>
      </c>
      <c r="E4974" t="s">
        <v>15501</v>
      </c>
      <c r="F4974" t="s">
        <v>15535</v>
      </c>
    </row>
    <row r="4975" spans="1:6" x14ac:dyDescent="0.25">
      <c r="A4975" t="s">
        <v>1779</v>
      </c>
      <c r="B4975" t="s">
        <v>1925</v>
      </c>
      <c r="C4975" t="s">
        <v>5522</v>
      </c>
      <c r="D4975" t="s">
        <v>10508</v>
      </c>
      <c r="E4975" t="s">
        <v>15502</v>
      </c>
      <c r="F4975" t="s">
        <v>15534</v>
      </c>
    </row>
    <row r="4976" spans="1:6" x14ac:dyDescent="0.25">
      <c r="A4976" t="s">
        <v>1491</v>
      </c>
      <c r="B4976" t="s">
        <v>1925</v>
      </c>
      <c r="C4976" t="s">
        <v>5523</v>
      </c>
      <c r="D4976" t="s">
        <v>10509</v>
      </c>
      <c r="E4976" t="s">
        <v>15503</v>
      </c>
      <c r="F4976" t="s">
        <v>15534</v>
      </c>
    </row>
    <row r="4977" spans="1:6" x14ac:dyDescent="0.25">
      <c r="A4977" t="s">
        <v>998</v>
      </c>
      <c r="B4977" t="s">
        <v>1930</v>
      </c>
      <c r="C4977" t="s">
        <v>3144</v>
      </c>
      <c r="D4977" t="s">
        <v>10510</v>
      </c>
      <c r="E4977" t="s">
        <v>15504</v>
      </c>
      <c r="F4977" t="s">
        <v>15538</v>
      </c>
    </row>
    <row r="4978" spans="1:6" x14ac:dyDescent="0.25">
      <c r="A4978" t="s">
        <v>1661</v>
      </c>
      <c r="B4978" t="s">
        <v>1929</v>
      </c>
      <c r="C4978" t="s">
        <v>3923</v>
      </c>
      <c r="D4978" t="s">
        <v>10511</v>
      </c>
      <c r="E4978" t="s">
        <v>15505</v>
      </c>
      <c r="F4978" t="s">
        <v>15532</v>
      </c>
    </row>
    <row r="4979" spans="1:6" x14ac:dyDescent="0.25">
      <c r="A4979" t="s">
        <v>713</v>
      </c>
      <c r="B4979" t="s">
        <v>1923</v>
      </c>
      <c r="C4979" t="s">
        <v>5524</v>
      </c>
      <c r="D4979" t="s">
        <v>10512</v>
      </c>
      <c r="E4979" t="s">
        <v>15506</v>
      </c>
      <c r="F4979" t="s">
        <v>15532</v>
      </c>
    </row>
    <row r="4980" spans="1:6" x14ac:dyDescent="0.25">
      <c r="A4980" t="s">
        <v>1035</v>
      </c>
      <c r="B4980" t="s">
        <v>1925</v>
      </c>
      <c r="C4980" t="s">
        <v>3650</v>
      </c>
      <c r="D4980" t="s">
        <v>10513</v>
      </c>
      <c r="E4980" t="s">
        <v>15507</v>
      </c>
      <c r="F4980" t="s">
        <v>15534</v>
      </c>
    </row>
    <row r="4981" spans="1:6" x14ac:dyDescent="0.25">
      <c r="A4981" t="s">
        <v>452</v>
      </c>
      <c r="B4981" t="s">
        <v>1924</v>
      </c>
      <c r="C4981" t="s">
        <v>2790</v>
      </c>
      <c r="D4981" t="s">
        <v>10514</v>
      </c>
      <c r="E4981" t="s">
        <v>15508</v>
      </c>
      <c r="F4981" t="s">
        <v>15533</v>
      </c>
    </row>
    <row r="4982" spans="1:6" x14ac:dyDescent="0.25">
      <c r="A4982" t="s">
        <v>1031</v>
      </c>
      <c r="B4982" t="s">
        <v>1928</v>
      </c>
      <c r="C4982" t="s">
        <v>5525</v>
      </c>
      <c r="D4982" t="s">
        <v>10515</v>
      </c>
      <c r="E4982" t="s">
        <v>15509</v>
      </c>
      <c r="F4982" t="s">
        <v>15537</v>
      </c>
    </row>
    <row r="4983" spans="1:6" x14ac:dyDescent="0.25">
      <c r="A4983" t="s">
        <v>1919</v>
      </c>
      <c r="B4983" t="s">
        <v>1924</v>
      </c>
      <c r="C4983" t="s">
        <v>3023</v>
      </c>
      <c r="D4983" t="s">
        <v>10516</v>
      </c>
      <c r="E4983" t="s">
        <v>15510</v>
      </c>
      <c r="F4983" t="s">
        <v>15533</v>
      </c>
    </row>
    <row r="4984" spans="1:6" x14ac:dyDescent="0.25">
      <c r="A4984" t="s">
        <v>61</v>
      </c>
      <c r="B4984" t="s">
        <v>1923</v>
      </c>
      <c r="C4984" t="s">
        <v>5526</v>
      </c>
      <c r="D4984" t="s">
        <v>10517</v>
      </c>
      <c r="E4984" t="s">
        <v>15511</v>
      </c>
      <c r="F4984" t="s">
        <v>15532</v>
      </c>
    </row>
    <row r="4985" spans="1:6" x14ac:dyDescent="0.25">
      <c r="A4985" t="s">
        <v>663</v>
      </c>
      <c r="B4985" t="s">
        <v>1930</v>
      </c>
      <c r="C4985" t="s">
        <v>4562</v>
      </c>
      <c r="D4985" t="s">
        <v>10518</v>
      </c>
      <c r="E4985" t="s">
        <v>15512</v>
      </c>
      <c r="F4985" t="s">
        <v>15538</v>
      </c>
    </row>
    <row r="4986" spans="1:6" x14ac:dyDescent="0.25">
      <c r="A4986" t="s">
        <v>1920</v>
      </c>
      <c r="B4986" t="s">
        <v>1924</v>
      </c>
      <c r="C4986" t="s">
        <v>2217</v>
      </c>
      <c r="D4986" t="s">
        <v>10519</v>
      </c>
      <c r="E4986" t="s">
        <v>15513</v>
      </c>
      <c r="F4986" t="s">
        <v>15533</v>
      </c>
    </row>
    <row r="4987" spans="1:6" x14ac:dyDescent="0.25">
      <c r="A4987" t="s">
        <v>1835</v>
      </c>
      <c r="B4987" t="s">
        <v>1924</v>
      </c>
      <c r="C4987" t="s">
        <v>5246</v>
      </c>
      <c r="D4987" t="s">
        <v>10520</v>
      </c>
      <c r="E4987" t="s">
        <v>15514</v>
      </c>
      <c r="F4987" t="s">
        <v>15533</v>
      </c>
    </row>
    <row r="4988" spans="1:6" x14ac:dyDescent="0.25">
      <c r="A4988" t="s">
        <v>1921</v>
      </c>
      <c r="B4988" t="s">
        <v>1930</v>
      </c>
      <c r="C4988" t="s">
        <v>5527</v>
      </c>
      <c r="D4988" t="s">
        <v>10521</v>
      </c>
      <c r="E4988" t="s">
        <v>15515</v>
      </c>
      <c r="F4988" t="s">
        <v>15538</v>
      </c>
    </row>
    <row r="4989" spans="1:6" x14ac:dyDescent="0.25">
      <c r="A4989" t="s">
        <v>47</v>
      </c>
      <c r="B4989" t="s">
        <v>1930</v>
      </c>
      <c r="C4989" t="s">
        <v>5528</v>
      </c>
      <c r="D4989" t="s">
        <v>10522</v>
      </c>
      <c r="E4989" t="s">
        <v>15516</v>
      </c>
      <c r="F4989" t="s">
        <v>15538</v>
      </c>
    </row>
    <row r="4990" spans="1:6" x14ac:dyDescent="0.25">
      <c r="A4990" t="s">
        <v>1266</v>
      </c>
      <c r="B4990" t="s">
        <v>1928</v>
      </c>
      <c r="C4990" t="s">
        <v>5529</v>
      </c>
      <c r="D4990" t="s">
        <v>10523</v>
      </c>
      <c r="E4990" t="s">
        <v>15517</v>
      </c>
      <c r="F4990" t="s">
        <v>15537</v>
      </c>
    </row>
    <row r="4991" spans="1:6" x14ac:dyDescent="0.25">
      <c r="A4991" t="s">
        <v>398</v>
      </c>
      <c r="B4991" t="s">
        <v>1929</v>
      </c>
      <c r="C4991" t="s">
        <v>5530</v>
      </c>
      <c r="D4991" t="s">
        <v>10524</v>
      </c>
      <c r="E4991" t="s">
        <v>15518</v>
      </c>
      <c r="F4991" t="s">
        <v>15532</v>
      </c>
    </row>
    <row r="4992" spans="1:6" x14ac:dyDescent="0.25">
      <c r="A4992" t="s">
        <v>174</v>
      </c>
      <c r="B4992" t="s">
        <v>1928</v>
      </c>
      <c r="C4992" t="s">
        <v>5030</v>
      </c>
      <c r="D4992" t="s">
        <v>10525</v>
      </c>
      <c r="E4992" t="s">
        <v>15519</v>
      </c>
      <c r="F4992" t="s">
        <v>15537</v>
      </c>
    </row>
    <row r="4993" spans="1:6" x14ac:dyDescent="0.25">
      <c r="A4993" t="s">
        <v>1922</v>
      </c>
      <c r="B4993" t="s">
        <v>1927</v>
      </c>
      <c r="C4993" t="s">
        <v>4858</v>
      </c>
      <c r="D4993" t="s">
        <v>10526</v>
      </c>
      <c r="E4993" t="s">
        <v>15520</v>
      </c>
      <c r="F4993" t="s">
        <v>15536</v>
      </c>
    </row>
    <row r="4994" spans="1:6" x14ac:dyDescent="0.25">
      <c r="A4994" t="s">
        <v>1918</v>
      </c>
      <c r="B4994" t="s">
        <v>1926</v>
      </c>
      <c r="C4994" t="s">
        <v>5531</v>
      </c>
      <c r="D4994" t="s">
        <v>10527</v>
      </c>
      <c r="E4994" t="s">
        <v>15521</v>
      </c>
      <c r="F4994" t="s">
        <v>15535</v>
      </c>
    </row>
    <row r="4995" spans="1:6" x14ac:dyDescent="0.25">
      <c r="A4995" t="s">
        <v>164</v>
      </c>
      <c r="B4995" t="s">
        <v>1928</v>
      </c>
      <c r="C4995" t="s">
        <v>3981</v>
      </c>
      <c r="D4995" t="s">
        <v>10528</v>
      </c>
      <c r="E4995" t="s">
        <v>15522</v>
      </c>
      <c r="F4995" t="s">
        <v>15537</v>
      </c>
    </row>
    <row r="4996" spans="1:6" x14ac:dyDescent="0.25">
      <c r="A4996" t="s">
        <v>1109</v>
      </c>
      <c r="B4996" t="s">
        <v>1928</v>
      </c>
      <c r="C4996" t="s">
        <v>5532</v>
      </c>
      <c r="D4996" t="s">
        <v>10529</v>
      </c>
      <c r="E4996" t="s">
        <v>15523</v>
      </c>
      <c r="F4996" t="s">
        <v>15537</v>
      </c>
    </row>
    <row r="4997" spans="1:6" x14ac:dyDescent="0.25">
      <c r="A4997" t="s">
        <v>1121</v>
      </c>
      <c r="B4997" t="s">
        <v>1923</v>
      </c>
      <c r="C4997" t="s">
        <v>5533</v>
      </c>
      <c r="D4997" t="s">
        <v>10530</v>
      </c>
      <c r="E4997" t="s">
        <v>15524</v>
      </c>
      <c r="F4997" t="s">
        <v>15532</v>
      </c>
    </row>
    <row r="4998" spans="1:6" x14ac:dyDescent="0.25">
      <c r="A4998" t="s">
        <v>1651</v>
      </c>
      <c r="B4998" t="s">
        <v>1923</v>
      </c>
      <c r="C4998" t="s">
        <v>5534</v>
      </c>
      <c r="D4998" t="s">
        <v>10531</v>
      </c>
      <c r="E4998" t="s">
        <v>15525</v>
      </c>
      <c r="F4998" t="s">
        <v>15532</v>
      </c>
    </row>
    <row r="4999" spans="1:6" x14ac:dyDescent="0.25">
      <c r="A4999" t="s">
        <v>235</v>
      </c>
      <c r="B4999" t="s">
        <v>1925</v>
      </c>
      <c r="C4999" t="s">
        <v>5535</v>
      </c>
      <c r="D4999" t="s">
        <v>10532</v>
      </c>
      <c r="E4999" t="s">
        <v>15526</v>
      </c>
      <c r="F4999" t="s">
        <v>15534</v>
      </c>
    </row>
    <row r="5000" spans="1:6" x14ac:dyDescent="0.25">
      <c r="A5000" t="s">
        <v>477</v>
      </c>
      <c r="B5000" t="s">
        <v>1930</v>
      </c>
      <c r="C5000" t="s">
        <v>5536</v>
      </c>
      <c r="D5000" t="s">
        <v>10533</v>
      </c>
      <c r="E5000" t="s">
        <v>15527</v>
      </c>
      <c r="F5000" t="s">
        <v>15538</v>
      </c>
    </row>
    <row r="5001" spans="1:6" x14ac:dyDescent="0.25">
      <c r="A5001" t="s">
        <v>1833</v>
      </c>
      <c r="B5001" t="s">
        <v>1928</v>
      </c>
      <c r="C5001" t="s">
        <v>3234</v>
      </c>
      <c r="D5001" t="s">
        <v>10534</v>
      </c>
      <c r="E5001" t="s">
        <v>15528</v>
      </c>
      <c r="F5001" t="s">
        <v>15537</v>
      </c>
    </row>
  </sheetData>
  <sheetProtection password="C9EC" sheet="1" objects="1" scenarios="1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N5001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5703125" style="51" bestFit="1" customWidth="1"/>
    <col min="2" max="3" width="11.5703125" style="51" customWidth="1"/>
    <col min="4" max="4" width="22.28515625" style="52" bestFit="1" customWidth="1"/>
    <col min="5" max="5" width="16.7109375" style="52" bestFit="1" customWidth="1"/>
    <col min="6" max="6" width="32.7109375" style="52" bestFit="1" customWidth="1"/>
    <col min="7" max="7" width="18.5703125" style="53" bestFit="1" customWidth="1"/>
    <col min="8" max="8" width="19.140625" style="53" bestFit="1" customWidth="1"/>
    <col min="9" max="9" width="20.28515625" style="53" bestFit="1" customWidth="1"/>
    <col min="10" max="10" width="10.5703125" style="52" bestFit="1" customWidth="1"/>
    <col min="11" max="11" width="12.85546875" style="52" bestFit="1" customWidth="1"/>
    <col min="12" max="12" width="29.85546875" style="52" bestFit="1" customWidth="1"/>
    <col min="13" max="13" width="9.140625" style="58"/>
    <col min="14" max="14" width="28" style="58" bestFit="1" customWidth="1"/>
    <col min="15" max="16384" width="9.140625" style="58"/>
  </cols>
  <sheetData>
    <row r="1" spans="1:14" x14ac:dyDescent="0.25">
      <c r="A1" s="54" t="s">
        <v>0</v>
      </c>
      <c r="B1" s="54" t="s">
        <v>15546</v>
      </c>
      <c r="C1" s="54" t="s">
        <v>15547</v>
      </c>
      <c r="D1" s="55" t="s">
        <v>1</v>
      </c>
      <c r="E1" s="55" t="s">
        <v>2</v>
      </c>
      <c r="F1" s="55" t="s">
        <v>3</v>
      </c>
      <c r="G1" s="56" t="s">
        <v>5</v>
      </c>
      <c r="H1" s="55" t="s">
        <v>4</v>
      </c>
      <c r="I1" s="57" t="s">
        <v>15539</v>
      </c>
      <c r="J1" s="55" t="s">
        <v>6</v>
      </c>
      <c r="K1" s="55" t="s">
        <v>7</v>
      </c>
      <c r="L1" s="55" t="s">
        <v>8</v>
      </c>
    </row>
    <row r="2" spans="1:14" ht="15" customHeight="1" x14ac:dyDescent="0.25">
      <c r="A2" s="35">
        <v>44581</v>
      </c>
      <c r="B2" s="60">
        <f t="shared" ref="B2:B65" si="0">YEAR(A2)</f>
        <v>2022</v>
      </c>
      <c r="C2" s="60" t="str">
        <f t="shared" ref="C2:C65" si="1">PROPER(TEXT(A2,"mmmm"))</f>
        <v>Janeiro</v>
      </c>
      <c r="D2" s="36" t="s">
        <v>1923</v>
      </c>
      <c r="E2" s="36" t="s">
        <v>1931</v>
      </c>
      <c r="F2" s="37">
        <v>18145.509999999998</v>
      </c>
      <c r="G2" s="38">
        <v>18978.39</v>
      </c>
      <c r="H2" s="64">
        <f t="shared" ref="H2:H65" si="2">(G2-F2)/F2</f>
        <v>4.5900060125066811E-2</v>
      </c>
      <c r="I2" s="65">
        <f t="shared" ref="I2:I65" si="3">G2-F2</f>
        <v>832.88000000000102</v>
      </c>
      <c r="J2" s="66" t="str">
        <f t="shared" ref="J2:J65" si="4">IF(AND(OR($D2="Ações",$D2="Criptomoedas",$D2="ETFs",$D2="Fundos",$D2="Imóveis"),$H2&lt;=-10%),"Resgatado",IF(AND(OR($D2="Ações",$D2="Criptomoedas",$D2="ETFs",$D2="Fundos",$D2="Imóveis"),$H2&lt;=-5%),"Pendente",IF(AND(OR($D2="Ações",$D2="Criptomoedas",$D2="ETFs",$D2="Fundos",$D2="Imóveis"),$H2&lt;=-3%),"Ativo",IF(AND(OR($D2="Ações",$D2="Criptomoedas",$D2="ETFs",$D2="Fundos",$D2="Imóveis"),$H2&lt;=7%),"Ativo",IF(AND(OR($D2="Ações",$D2="Criptomoedas",$D2="ETFs",$D2="Fundos",$D2="Imóveis"),$H2&lt;=15%),"Pendente",IF(AND(OR($D2="Ações",$D2="Criptomoedas",$D2="ETFs",$D2="Fundos",$D2="Imóveis"),$H2&lt;=20%),"Resgatado",IF(AND(OR($D2="Poupança",$D2="Renda Fixa",$D2="Tesouro Direto"),$H2&lt;=7%),"Ativo",IF(AND(OR($D2="Poupança",$D2="Renda Fixa",$D2="Tesouro Direto"),$H2&lt;=15%),"Pendente",IF(AND(OR($D2="Poupança",$D2="Renda Fixa",$D2="Tesouro Direto"),$H2&lt;=20%),"Resgatado","")))))))))</f>
        <v>Ativo</v>
      </c>
      <c r="K2" s="36" t="s">
        <v>15532</v>
      </c>
      <c r="L2" s="69" t="str">
        <f t="shared" ref="L2:L65" si="5">IF(AND(OR($D2="Ações",$D2="Criptomoedas",$D2="ETFs",$D2="Fundos",$D2="Imóveis"),$H2&lt;=-10%),"Resgate realizado",IF(AND(OR($D2="Ações",$D2="Criptomoedas",$D2="ETFs",$D2="Fundos",$D2="Imóveis"),$H2&lt;=-5%),"Aguardando rentabilidade",IF(AND(OR($D2="Ações",$D2="Criptomoedas",$D2="ETFs",$D2="Fundos",$D2="Imóveis"),$H2&lt;=-3%),"Aguardando rentabilidade",IF(AND(OR($D2="Ações",$D2="Criptomoedas",$D2="ETFs",$D2="Fundos",$D2="Imóveis"),$H2&lt;=7%),"Aguardando rentabilidade",IF(AND(OR($D2="Ações",$D2="Criptomoedas",$D2="ETFs",$D2="Fundos",$D2="Imóveis"),$H2&lt;=15%),"Rendimento estável",IF(AND(OR($D2="Ações",$D2="Criptomoedas",$D2="ETFs",$D2="Fundos",$D2="Imóveis"),$H2&lt;=20%),"Aplicação de Curto Prazo",IF(AND(OR($D2="Poupança",$D2="Renda Fixa",$D2="Tesouro Direto"),$H2&lt;=7%),"Investimento de Longo Prazo",IF(AND(OR($D2="Poupança",$D2="Renda Fixa",$D2="Tesouro Direto"),$H2&lt;=15%),"Rendimento estável",IF(AND(OR($D2="Poupança",$D2="Renda Fixa",$D2="Tesouro Direto"),$H2&lt;=20%),"Dividendos Recebidos","")))))))))</f>
        <v>Investimento de Longo Prazo</v>
      </c>
    </row>
    <row r="3" spans="1:14" ht="15" customHeight="1" x14ac:dyDescent="0.25">
      <c r="A3" s="39">
        <v>44607</v>
      </c>
      <c r="B3" s="61">
        <f t="shared" si="0"/>
        <v>2022</v>
      </c>
      <c r="C3" s="60" t="str">
        <f t="shared" si="1"/>
        <v>Fevereiro</v>
      </c>
      <c r="D3" s="40" t="s">
        <v>1924</v>
      </c>
      <c r="E3" s="40" t="s">
        <v>1932</v>
      </c>
      <c r="F3" s="41">
        <v>49076.46</v>
      </c>
      <c r="G3" s="42">
        <v>47638.52</v>
      </c>
      <c r="H3" s="64">
        <f t="shared" si="2"/>
        <v>-2.9299994335369794E-2</v>
      </c>
      <c r="I3" s="65">
        <f t="shared" si="3"/>
        <v>-1437.9400000000023</v>
      </c>
      <c r="J3" s="66" t="str">
        <f t="shared" si="4"/>
        <v>Ativo</v>
      </c>
      <c r="K3" s="40" t="s">
        <v>15533</v>
      </c>
      <c r="L3" s="69" t="str">
        <f t="shared" si="5"/>
        <v>Investimento de Longo Prazo</v>
      </c>
    </row>
    <row r="4" spans="1:14" ht="15" customHeight="1" x14ac:dyDescent="0.25">
      <c r="A4" s="39">
        <v>44399</v>
      </c>
      <c r="B4" s="61">
        <f t="shared" si="0"/>
        <v>2021</v>
      </c>
      <c r="C4" s="60" t="str">
        <f t="shared" si="1"/>
        <v>Julho</v>
      </c>
      <c r="D4" s="40" t="s">
        <v>1925</v>
      </c>
      <c r="E4" s="40" t="s">
        <v>1933</v>
      </c>
      <c r="F4" s="41">
        <v>47827.76</v>
      </c>
      <c r="G4" s="42">
        <v>50113.93</v>
      </c>
      <c r="H4" s="64">
        <f t="shared" si="2"/>
        <v>4.7800064230480332E-2</v>
      </c>
      <c r="I4" s="65">
        <f t="shared" si="3"/>
        <v>2286.1699999999983</v>
      </c>
      <c r="J4" s="66" t="str">
        <f t="shared" si="4"/>
        <v>Ativo</v>
      </c>
      <c r="K4" s="40" t="s">
        <v>15534</v>
      </c>
      <c r="L4" s="69" t="str">
        <f t="shared" si="5"/>
        <v>Aguardando rentabilidade</v>
      </c>
    </row>
    <row r="5" spans="1:14" ht="15" customHeight="1" x14ac:dyDescent="0.25">
      <c r="A5" s="39">
        <v>44467</v>
      </c>
      <c r="B5" s="61">
        <f t="shared" si="0"/>
        <v>2021</v>
      </c>
      <c r="C5" s="60" t="str">
        <f t="shared" si="1"/>
        <v>Setembro</v>
      </c>
      <c r="D5" s="40" t="s">
        <v>1923</v>
      </c>
      <c r="E5" s="40" t="s">
        <v>1934</v>
      </c>
      <c r="F5" s="41">
        <v>4888.08</v>
      </c>
      <c r="G5" s="42">
        <v>4780.05</v>
      </c>
      <c r="H5" s="64">
        <f t="shared" si="2"/>
        <v>-2.2100702116168259E-2</v>
      </c>
      <c r="I5" s="65">
        <f t="shared" si="3"/>
        <v>-108.02999999999975</v>
      </c>
      <c r="J5" s="66" t="str">
        <f t="shared" si="4"/>
        <v>Ativo</v>
      </c>
      <c r="K5" s="40" t="s">
        <v>15532</v>
      </c>
      <c r="L5" s="69" t="str">
        <f t="shared" si="5"/>
        <v>Investimento de Longo Prazo</v>
      </c>
    </row>
    <row r="6" spans="1:14" ht="15" customHeight="1" x14ac:dyDescent="0.25">
      <c r="A6" s="39">
        <v>44964</v>
      </c>
      <c r="B6" s="61">
        <f t="shared" si="0"/>
        <v>2023</v>
      </c>
      <c r="C6" s="60" t="str">
        <f t="shared" si="1"/>
        <v>Fevereiro</v>
      </c>
      <c r="D6" s="40" t="s">
        <v>1924</v>
      </c>
      <c r="E6" s="40" t="s">
        <v>1935</v>
      </c>
      <c r="F6" s="41">
        <v>5187.0200000000004</v>
      </c>
      <c r="G6" s="42">
        <v>5550.11</v>
      </c>
      <c r="H6" s="64">
        <f t="shared" si="2"/>
        <v>6.9999730095507473E-2</v>
      </c>
      <c r="I6" s="65">
        <f t="shared" si="3"/>
        <v>363.08999999999924</v>
      </c>
      <c r="J6" s="66" t="str">
        <f t="shared" si="4"/>
        <v>Ativo</v>
      </c>
      <c r="K6" s="40" t="s">
        <v>15533</v>
      </c>
      <c r="L6" s="69" t="str">
        <f t="shared" si="5"/>
        <v>Investimento de Longo Prazo</v>
      </c>
    </row>
    <row r="7" spans="1:14" ht="15" customHeight="1" x14ac:dyDescent="0.25">
      <c r="A7" s="39">
        <v>45789</v>
      </c>
      <c r="B7" s="61">
        <f t="shared" si="0"/>
        <v>2025</v>
      </c>
      <c r="C7" s="60" t="str">
        <f t="shared" si="1"/>
        <v>Maio</v>
      </c>
      <c r="D7" s="40" t="s">
        <v>1925</v>
      </c>
      <c r="E7" s="40" t="s">
        <v>1936</v>
      </c>
      <c r="F7" s="41">
        <v>36395.86</v>
      </c>
      <c r="G7" s="42">
        <v>35955.47</v>
      </c>
      <c r="H7" s="64">
        <f t="shared" si="2"/>
        <v>-1.2100002582711314E-2</v>
      </c>
      <c r="I7" s="65">
        <f t="shared" si="3"/>
        <v>-440.38999999999942</v>
      </c>
      <c r="J7" s="66" t="str">
        <f t="shared" si="4"/>
        <v>Ativo</v>
      </c>
      <c r="K7" s="40" t="s">
        <v>15534</v>
      </c>
      <c r="L7" s="69" t="str">
        <f t="shared" si="5"/>
        <v>Aguardando rentabilidade</v>
      </c>
    </row>
    <row r="8" spans="1:14" ht="15" customHeight="1" x14ac:dyDescent="0.25">
      <c r="A8" s="39">
        <v>44990</v>
      </c>
      <c r="B8" s="61">
        <f t="shared" si="0"/>
        <v>2023</v>
      </c>
      <c r="C8" s="60" t="str">
        <f t="shared" si="1"/>
        <v>Março</v>
      </c>
      <c r="D8" s="40" t="s">
        <v>1925</v>
      </c>
      <c r="E8" s="40" t="s">
        <v>1937</v>
      </c>
      <c r="F8" s="41">
        <v>46095.74</v>
      </c>
      <c r="G8" s="42">
        <v>54231.64</v>
      </c>
      <c r="H8" s="64">
        <f t="shared" si="2"/>
        <v>0.1765000410016197</v>
      </c>
      <c r="I8" s="65">
        <f t="shared" si="3"/>
        <v>8135.9000000000015</v>
      </c>
      <c r="J8" s="66" t="str">
        <f t="shared" si="4"/>
        <v>Resgatado</v>
      </c>
      <c r="K8" s="40" t="s">
        <v>15534</v>
      </c>
      <c r="L8" s="69" t="str">
        <f t="shared" si="5"/>
        <v>Aplicação de Curto Prazo</v>
      </c>
    </row>
    <row r="9" spans="1:14" ht="15" customHeight="1" x14ac:dyDescent="0.25">
      <c r="A9" s="39">
        <v>45201</v>
      </c>
      <c r="B9" s="61">
        <f t="shared" si="0"/>
        <v>2023</v>
      </c>
      <c r="C9" s="60" t="str">
        <f t="shared" si="1"/>
        <v>Outubro</v>
      </c>
      <c r="D9" s="40" t="s">
        <v>1926</v>
      </c>
      <c r="E9" s="40" t="s">
        <v>1938</v>
      </c>
      <c r="F9" s="41">
        <v>45405.5</v>
      </c>
      <c r="G9" s="42">
        <v>45332.85</v>
      </c>
      <c r="H9" s="64">
        <f t="shared" si="2"/>
        <v>-1.6000264285164012E-3</v>
      </c>
      <c r="I9" s="65">
        <f t="shared" si="3"/>
        <v>-72.650000000001455</v>
      </c>
      <c r="J9" s="66" t="str">
        <f t="shared" si="4"/>
        <v>Ativo</v>
      </c>
      <c r="K9" s="40" t="s">
        <v>15535</v>
      </c>
      <c r="L9" s="69" t="str">
        <f t="shared" si="5"/>
        <v>Aguardando rentabilidade</v>
      </c>
    </row>
    <row r="10" spans="1:14" ht="15" customHeight="1" x14ac:dyDescent="0.25">
      <c r="A10" s="39">
        <v>45182</v>
      </c>
      <c r="B10" s="61">
        <f t="shared" si="0"/>
        <v>2023</v>
      </c>
      <c r="C10" s="60" t="str">
        <f t="shared" si="1"/>
        <v>Setembro</v>
      </c>
      <c r="D10" s="40" t="s">
        <v>1927</v>
      </c>
      <c r="E10" s="40" t="s">
        <v>1939</v>
      </c>
      <c r="F10" s="41">
        <v>40317.050000000003</v>
      </c>
      <c r="G10" s="42">
        <v>46267.85</v>
      </c>
      <c r="H10" s="64">
        <f t="shared" si="2"/>
        <v>0.14760008482763484</v>
      </c>
      <c r="I10" s="65">
        <f t="shared" si="3"/>
        <v>5950.7999999999956</v>
      </c>
      <c r="J10" s="66" t="str">
        <f t="shared" si="4"/>
        <v>Pendente</v>
      </c>
      <c r="K10" s="40" t="s">
        <v>15536</v>
      </c>
      <c r="L10" s="69" t="str">
        <f t="shared" si="5"/>
        <v>Rendimento estável</v>
      </c>
    </row>
    <row r="11" spans="1:14" ht="15" customHeight="1" x14ac:dyDescent="0.25">
      <c r="A11" s="39">
        <v>44731</v>
      </c>
      <c r="B11" s="61">
        <f t="shared" si="0"/>
        <v>2022</v>
      </c>
      <c r="C11" s="60" t="str">
        <f t="shared" si="1"/>
        <v>Junho</v>
      </c>
      <c r="D11" s="40" t="s">
        <v>1927</v>
      </c>
      <c r="E11" s="40" t="s">
        <v>1940</v>
      </c>
      <c r="F11" s="41">
        <v>37301.06</v>
      </c>
      <c r="G11" s="42">
        <v>33611.99</v>
      </c>
      <c r="H11" s="64">
        <f t="shared" si="2"/>
        <v>-9.8899870405827608E-2</v>
      </c>
      <c r="I11" s="65">
        <f t="shared" si="3"/>
        <v>-3689.0699999999997</v>
      </c>
      <c r="J11" s="66" t="str">
        <f t="shared" si="4"/>
        <v>Pendente</v>
      </c>
      <c r="K11" s="40" t="s">
        <v>15536</v>
      </c>
      <c r="L11" s="69" t="str">
        <f t="shared" si="5"/>
        <v>Aguardando rentabilidade</v>
      </c>
    </row>
    <row r="12" spans="1:14" ht="15" customHeight="1" x14ac:dyDescent="0.25">
      <c r="A12" s="39">
        <v>44577</v>
      </c>
      <c r="B12" s="61">
        <f t="shared" si="0"/>
        <v>2022</v>
      </c>
      <c r="C12" s="60" t="str">
        <f t="shared" si="1"/>
        <v>Janeiro</v>
      </c>
      <c r="D12" s="40" t="s">
        <v>1923</v>
      </c>
      <c r="E12" s="40" t="s">
        <v>1941</v>
      </c>
      <c r="F12" s="41">
        <v>7785.37</v>
      </c>
      <c r="G12" s="42">
        <v>9291.84</v>
      </c>
      <c r="H12" s="64">
        <f t="shared" si="2"/>
        <v>0.19350011624367247</v>
      </c>
      <c r="I12" s="65">
        <f t="shared" si="3"/>
        <v>1506.4700000000003</v>
      </c>
      <c r="J12" s="66" t="str">
        <f t="shared" si="4"/>
        <v>Resgatado</v>
      </c>
      <c r="K12" s="40" t="s">
        <v>15532</v>
      </c>
      <c r="L12" s="69" t="str">
        <f t="shared" si="5"/>
        <v>Dividendos Recebidos</v>
      </c>
    </row>
    <row r="13" spans="1:14" ht="15" customHeight="1" x14ac:dyDescent="0.25">
      <c r="A13" s="39">
        <v>44511</v>
      </c>
      <c r="B13" s="61">
        <f t="shared" si="0"/>
        <v>2021</v>
      </c>
      <c r="C13" s="60" t="str">
        <f t="shared" si="1"/>
        <v>Novembro</v>
      </c>
      <c r="D13" s="40" t="s">
        <v>1926</v>
      </c>
      <c r="E13" s="40" t="s">
        <v>1942</v>
      </c>
      <c r="F13" s="41">
        <v>20676.37</v>
      </c>
      <c r="G13" s="42">
        <v>19255.900000000001</v>
      </c>
      <c r="H13" s="64">
        <f t="shared" si="2"/>
        <v>-6.8700163519998803E-2</v>
      </c>
      <c r="I13" s="65">
        <f t="shared" si="3"/>
        <v>-1420.4699999999975</v>
      </c>
      <c r="J13" s="66" t="str">
        <f t="shared" si="4"/>
        <v>Pendente</v>
      </c>
      <c r="K13" s="40" t="s">
        <v>15535</v>
      </c>
      <c r="L13" s="69" t="str">
        <f t="shared" si="5"/>
        <v>Aguardando rentabilidade</v>
      </c>
      <c r="N13" s="59"/>
    </row>
    <row r="14" spans="1:14" ht="15" customHeight="1" x14ac:dyDescent="0.25">
      <c r="A14" s="39">
        <v>44348</v>
      </c>
      <c r="B14" s="61">
        <f t="shared" si="0"/>
        <v>2021</v>
      </c>
      <c r="C14" s="60" t="str">
        <f t="shared" si="1"/>
        <v>Junho</v>
      </c>
      <c r="D14" s="40" t="s">
        <v>1928</v>
      </c>
      <c r="E14" s="40" t="s">
        <v>1943</v>
      </c>
      <c r="F14" s="41">
        <v>16592.07</v>
      </c>
      <c r="G14" s="42">
        <v>16560.55</v>
      </c>
      <c r="H14" s="64">
        <f t="shared" si="2"/>
        <v>-1.8997026892967808E-3</v>
      </c>
      <c r="I14" s="65">
        <f t="shared" si="3"/>
        <v>-31.520000000000437</v>
      </c>
      <c r="J14" s="66" t="str">
        <f t="shared" si="4"/>
        <v>Ativo</v>
      </c>
      <c r="K14" s="40" t="s">
        <v>15537</v>
      </c>
      <c r="L14" s="69" t="str">
        <f t="shared" si="5"/>
        <v>Aguardando rentabilidade</v>
      </c>
    </row>
    <row r="15" spans="1:14" ht="15" customHeight="1" x14ac:dyDescent="0.25">
      <c r="A15" s="39">
        <v>44874</v>
      </c>
      <c r="B15" s="61">
        <f t="shared" si="0"/>
        <v>2022</v>
      </c>
      <c r="C15" s="60" t="str">
        <f t="shared" si="1"/>
        <v>Novembro</v>
      </c>
      <c r="D15" s="40" t="s">
        <v>1924</v>
      </c>
      <c r="E15" s="40" t="s">
        <v>1944</v>
      </c>
      <c r="F15" s="41">
        <v>23526.49</v>
      </c>
      <c r="G15" s="42">
        <v>26142.639999999999</v>
      </c>
      <c r="H15" s="64">
        <f t="shared" si="2"/>
        <v>0.11120018328275903</v>
      </c>
      <c r="I15" s="65">
        <f t="shared" si="3"/>
        <v>2616.1499999999978</v>
      </c>
      <c r="J15" s="66" t="str">
        <f t="shared" si="4"/>
        <v>Pendente</v>
      </c>
      <c r="K15" s="40" t="s">
        <v>15533</v>
      </c>
      <c r="L15" s="69" t="str">
        <f t="shared" si="5"/>
        <v>Rendimento estável</v>
      </c>
    </row>
    <row r="16" spans="1:14" ht="15" customHeight="1" x14ac:dyDescent="0.25">
      <c r="A16" s="39">
        <v>45867</v>
      </c>
      <c r="B16" s="61">
        <f t="shared" si="0"/>
        <v>2025</v>
      </c>
      <c r="C16" s="60" t="str">
        <f t="shared" si="1"/>
        <v>Julho</v>
      </c>
      <c r="D16" s="40" t="s">
        <v>1925</v>
      </c>
      <c r="E16" s="40" t="s">
        <v>1945</v>
      </c>
      <c r="F16" s="41">
        <v>39962.629999999997</v>
      </c>
      <c r="G16" s="42">
        <v>42971.82</v>
      </c>
      <c r="H16" s="64">
        <f t="shared" si="2"/>
        <v>7.5300099117600688E-2</v>
      </c>
      <c r="I16" s="65">
        <f t="shared" si="3"/>
        <v>3009.1900000000023</v>
      </c>
      <c r="J16" s="66" t="str">
        <f t="shared" si="4"/>
        <v>Pendente</v>
      </c>
      <c r="K16" s="40" t="s">
        <v>15534</v>
      </c>
      <c r="L16" s="69" t="str">
        <f t="shared" si="5"/>
        <v>Rendimento estável</v>
      </c>
    </row>
    <row r="17" spans="1:12" ht="15" customHeight="1" x14ac:dyDescent="0.25">
      <c r="A17" s="39">
        <v>45249</v>
      </c>
      <c r="B17" s="61">
        <f t="shared" si="0"/>
        <v>2023</v>
      </c>
      <c r="C17" s="60" t="str">
        <f t="shared" si="1"/>
        <v>Novembro</v>
      </c>
      <c r="D17" s="40" t="s">
        <v>1923</v>
      </c>
      <c r="E17" s="40" t="s">
        <v>1946</v>
      </c>
      <c r="F17" s="41">
        <v>555.29999999999995</v>
      </c>
      <c r="G17" s="42">
        <v>607.16999999999996</v>
      </c>
      <c r="H17" s="64">
        <f t="shared" si="2"/>
        <v>9.3408968125337666E-2</v>
      </c>
      <c r="I17" s="65">
        <f t="shared" si="3"/>
        <v>51.870000000000005</v>
      </c>
      <c r="J17" s="66" t="str">
        <f t="shared" si="4"/>
        <v>Pendente</v>
      </c>
      <c r="K17" s="40" t="s">
        <v>15532</v>
      </c>
      <c r="L17" s="69" t="str">
        <f t="shared" si="5"/>
        <v>Rendimento estável</v>
      </c>
    </row>
    <row r="18" spans="1:12" ht="15" customHeight="1" x14ac:dyDescent="0.25">
      <c r="A18" s="39">
        <v>44943</v>
      </c>
      <c r="B18" s="61">
        <f t="shared" si="0"/>
        <v>2023</v>
      </c>
      <c r="C18" s="60" t="str">
        <f t="shared" si="1"/>
        <v>Janeiro</v>
      </c>
      <c r="D18" s="40" t="s">
        <v>1928</v>
      </c>
      <c r="E18" s="40" t="s">
        <v>1947</v>
      </c>
      <c r="F18" s="41">
        <v>33755.33</v>
      </c>
      <c r="G18" s="42">
        <v>35416.089999999997</v>
      </c>
      <c r="H18" s="64">
        <f t="shared" si="2"/>
        <v>4.9199933758609225E-2</v>
      </c>
      <c r="I18" s="65">
        <f t="shared" si="3"/>
        <v>1660.7599999999948</v>
      </c>
      <c r="J18" s="66" t="str">
        <f t="shared" si="4"/>
        <v>Ativo</v>
      </c>
      <c r="K18" s="40" t="s">
        <v>15537</v>
      </c>
      <c r="L18" s="69" t="str">
        <f t="shared" si="5"/>
        <v>Aguardando rentabilidade</v>
      </c>
    </row>
    <row r="19" spans="1:12" ht="15" customHeight="1" x14ac:dyDescent="0.25">
      <c r="A19" s="39">
        <v>45661</v>
      </c>
      <c r="B19" s="61">
        <f t="shared" si="0"/>
        <v>2025</v>
      </c>
      <c r="C19" s="60" t="str">
        <f t="shared" si="1"/>
        <v>Janeiro</v>
      </c>
      <c r="D19" s="40" t="s">
        <v>1923</v>
      </c>
      <c r="E19" s="40" t="s">
        <v>1948</v>
      </c>
      <c r="F19" s="41">
        <v>32440.66</v>
      </c>
      <c r="G19" s="42">
        <v>37368.400000000001</v>
      </c>
      <c r="H19" s="64">
        <f t="shared" si="2"/>
        <v>0.15190011547237331</v>
      </c>
      <c r="I19" s="65">
        <f t="shared" si="3"/>
        <v>4927.7400000000016</v>
      </c>
      <c r="J19" s="66" t="str">
        <f t="shared" si="4"/>
        <v>Resgatado</v>
      </c>
      <c r="K19" s="40" t="s">
        <v>15532</v>
      </c>
      <c r="L19" s="69" t="str">
        <f t="shared" si="5"/>
        <v>Dividendos Recebidos</v>
      </c>
    </row>
    <row r="20" spans="1:12" ht="15" customHeight="1" x14ac:dyDescent="0.25">
      <c r="A20" s="39">
        <v>45931</v>
      </c>
      <c r="B20" s="61">
        <f t="shared" si="0"/>
        <v>2025</v>
      </c>
      <c r="C20" s="60" t="str">
        <f t="shared" si="1"/>
        <v>Outubro</v>
      </c>
      <c r="D20" s="40" t="s">
        <v>1925</v>
      </c>
      <c r="E20" s="40" t="s">
        <v>1949</v>
      </c>
      <c r="F20" s="41">
        <v>20860.12</v>
      </c>
      <c r="G20" s="42">
        <v>23453.03</v>
      </c>
      <c r="H20" s="64">
        <f t="shared" si="2"/>
        <v>0.12429986021173416</v>
      </c>
      <c r="I20" s="65">
        <f t="shared" si="3"/>
        <v>2592.91</v>
      </c>
      <c r="J20" s="66" t="str">
        <f t="shared" si="4"/>
        <v>Pendente</v>
      </c>
      <c r="K20" s="40" t="s">
        <v>15534</v>
      </c>
      <c r="L20" s="69" t="str">
        <f t="shared" si="5"/>
        <v>Rendimento estável</v>
      </c>
    </row>
    <row r="21" spans="1:12" ht="15" customHeight="1" x14ac:dyDescent="0.25">
      <c r="A21" s="39">
        <v>44530</v>
      </c>
      <c r="B21" s="61">
        <f t="shared" si="0"/>
        <v>2021</v>
      </c>
      <c r="C21" s="60" t="str">
        <f t="shared" si="1"/>
        <v>Novembro</v>
      </c>
      <c r="D21" s="40" t="s">
        <v>1927</v>
      </c>
      <c r="E21" s="40" t="s">
        <v>1950</v>
      </c>
      <c r="F21" s="41">
        <v>44159.01</v>
      </c>
      <c r="G21" s="42">
        <v>41774.42</v>
      </c>
      <c r="H21" s="64">
        <f t="shared" si="2"/>
        <v>-5.4000078353205916E-2</v>
      </c>
      <c r="I21" s="65">
        <f t="shared" si="3"/>
        <v>-2384.5900000000038</v>
      </c>
      <c r="J21" s="66" t="str">
        <f t="shared" si="4"/>
        <v>Pendente</v>
      </c>
      <c r="K21" s="40" t="s">
        <v>15536</v>
      </c>
      <c r="L21" s="69" t="str">
        <f t="shared" si="5"/>
        <v>Aguardando rentabilidade</v>
      </c>
    </row>
    <row r="22" spans="1:12" ht="15" customHeight="1" x14ac:dyDescent="0.25">
      <c r="A22" s="39">
        <v>45774</v>
      </c>
      <c r="B22" s="61">
        <f t="shared" si="0"/>
        <v>2025</v>
      </c>
      <c r="C22" s="60" t="str">
        <f t="shared" si="1"/>
        <v>Abril</v>
      </c>
      <c r="D22" s="40" t="s">
        <v>1929</v>
      </c>
      <c r="E22" s="40" t="s">
        <v>1951</v>
      </c>
      <c r="F22" s="41">
        <v>39690.65</v>
      </c>
      <c r="G22" s="42">
        <v>47156.46</v>
      </c>
      <c r="H22" s="64">
        <f t="shared" si="2"/>
        <v>0.18809996812851382</v>
      </c>
      <c r="I22" s="65">
        <f t="shared" si="3"/>
        <v>7465.8099999999977</v>
      </c>
      <c r="J22" s="66" t="str">
        <f t="shared" si="4"/>
        <v>Resgatado</v>
      </c>
      <c r="K22" s="40" t="s">
        <v>15532</v>
      </c>
      <c r="L22" s="69" t="str">
        <f t="shared" si="5"/>
        <v>Dividendos Recebidos</v>
      </c>
    </row>
    <row r="23" spans="1:12" ht="15" customHeight="1" x14ac:dyDescent="0.25">
      <c r="A23" s="39">
        <v>45300</v>
      </c>
      <c r="B23" s="61">
        <f t="shared" si="0"/>
        <v>2024</v>
      </c>
      <c r="C23" s="60" t="str">
        <f t="shared" si="1"/>
        <v>Janeiro</v>
      </c>
      <c r="D23" s="40" t="s">
        <v>1929</v>
      </c>
      <c r="E23" s="40" t="s">
        <v>1952</v>
      </c>
      <c r="F23" s="41">
        <v>46100.12</v>
      </c>
      <c r="G23" s="42">
        <v>51194.18</v>
      </c>
      <c r="H23" s="64">
        <f t="shared" si="2"/>
        <v>0.11049992928434887</v>
      </c>
      <c r="I23" s="65">
        <f t="shared" si="3"/>
        <v>5094.0599999999977</v>
      </c>
      <c r="J23" s="66" t="str">
        <f t="shared" si="4"/>
        <v>Pendente</v>
      </c>
      <c r="K23" s="40" t="s">
        <v>15532</v>
      </c>
      <c r="L23" s="69" t="str">
        <f t="shared" si="5"/>
        <v>Rendimento estável</v>
      </c>
    </row>
    <row r="24" spans="1:12" ht="15" customHeight="1" x14ac:dyDescent="0.25">
      <c r="A24" s="39">
        <v>45605</v>
      </c>
      <c r="B24" s="61">
        <f t="shared" si="0"/>
        <v>2024</v>
      </c>
      <c r="C24" s="60" t="str">
        <f t="shared" si="1"/>
        <v>Novembro</v>
      </c>
      <c r="D24" s="40" t="s">
        <v>1930</v>
      </c>
      <c r="E24" s="40" t="s">
        <v>1953</v>
      </c>
      <c r="F24" s="41">
        <v>31237.26</v>
      </c>
      <c r="G24" s="42">
        <v>35357.449999999997</v>
      </c>
      <c r="H24" s="64">
        <f t="shared" si="2"/>
        <v>0.13189985293204329</v>
      </c>
      <c r="I24" s="65">
        <f t="shared" si="3"/>
        <v>4120.1899999999987</v>
      </c>
      <c r="J24" s="66" t="str">
        <f t="shared" si="4"/>
        <v>Pendente</v>
      </c>
      <c r="K24" s="40" t="s">
        <v>15538</v>
      </c>
      <c r="L24" s="69" t="str">
        <f t="shared" si="5"/>
        <v>Rendimento estável</v>
      </c>
    </row>
    <row r="25" spans="1:12" ht="15" customHeight="1" x14ac:dyDescent="0.25">
      <c r="A25" s="39">
        <v>45720</v>
      </c>
      <c r="B25" s="61">
        <f t="shared" si="0"/>
        <v>2025</v>
      </c>
      <c r="C25" s="60" t="str">
        <f t="shared" si="1"/>
        <v>Março</v>
      </c>
      <c r="D25" s="40" t="s">
        <v>1928</v>
      </c>
      <c r="E25" s="40" t="s">
        <v>1954</v>
      </c>
      <c r="F25" s="41">
        <v>8413.52</v>
      </c>
      <c r="G25" s="42">
        <v>9809.32</v>
      </c>
      <c r="H25" s="64">
        <f t="shared" si="2"/>
        <v>0.16589964723445111</v>
      </c>
      <c r="I25" s="65">
        <f t="shared" si="3"/>
        <v>1395.7999999999993</v>
      </c>
      <c r="J25" s="66" t="str">
        <f t="shared" si="4"/>
        <v>Resgatado</v>
      </c>
      <c r="K25" s="40" t="s">
        <v>15537</v>
      </c>
      <c r="L25" s="69" t="str">
        <f t="shared" si="5"/>
        <v>Aplicação de Curto Prazo</v>
      </c>
    </row>
    <row r="26" spans="1:12" ht="15" customHeight="1" x14ac:dyDescent="0.25">
      <c r="A26" s="39">
        <v>44239</v>
      </c>
      <c r="B26" s="61">
        <f t="shared" si="0"/>
        <v>2021</v>
      </c>
      <c r="C26" s="60" t="str">
        <f t="shared" si="1"/>
        <v>Fevereiro</v>
      </c>
      <c r="D26" s="40" t="s">
        <v>1928</v>
      </c>
      <c r="E26" s="40" t="s">
        <v>1955</v>
      </c>
      <c r="F26" s="41">
        <v>6772.87</v>
      </c>
      <c r="G26" s="42">
        <v>6485.02</v>
      </c>
      <c r="H26" s="64">
        <f t="shared" si="2"/>
        <v>-4.2500446634882914E-2</v>
      </c>
      <c r="I26" s="65">
        <f t="shared" si="3"/>
        <v>-287.84999999999945</v>
      </c>
      <c r="J26" s="66" t="str">
        <f t="shared" si="4"/>
        <v>Ativo</v>
      </c>
      <c r="K26" s="40" t="s">
        <v>15537</v>
      </c>
      <c r="L26" s="69" t="str">
        <f t="shared" si="5"/>
        <v>Aguardando rentabilidade</v>
      </c>
    </row>
    <row r="27" spans="1:12" ht="15" customHeight="1" x14ac:dyDescent="0.25">
      <c r="A27" s="39">
        <v>45190</v>
      </c>
      <c r="B27" s="61">
        <f t="shared" si="0"/>
        <v>2023</v>
      </c>
      <c r="C27" s="60" t="str">
        <f t="shared" si="1"/>
        <v>Setembro</v>
      </c>
      <c r="D27" s="40" t="s">
        <v>1925</v>
      </c>
      <c r="E27" s="40" t="s">
        <v>1956</v>
      </c>
      <c r="F27" s="41">
        <v>21679.05</v>
      </c>
      <c r="G27" s="42">
        <v>25982.34</v>
      </c>
      <c r="H27" s="64">
        <f t="shared" si="2"/>
        <v>0.19849993426833745</v>
      </c>
      <c r="I27" s="65">
        <f t="shared" si="3"/>
        <v>4303.2900000000009</v>
      </c>
      <c r="J27" s="66" t="str">
        <f t="shared" si="4"/>
        <v>Resgatado</v>
      </c>
      <c r="K27" s="40" t="s">
        <v>15534</v>
      </c>
      <c r="L27" s="69" t="str">
        <f t="shared" si="5"/>
        <v>Aplicação de Curto Prazo</v>
      </c>
    </row>
    <row r="28" spans="1:12" ht="15" customHeight="1" x14ac:dyDescent="0.25">
      <c r="A28" s="39">
        <v>45456</v>
      </c>
      <c r="B28" s="61">
        <f t="shared" si="0"/>
        <v>2024</v>
      </c>
      <c r="C28" s="60" t="str">
        <f t="shared" si="1"/>
        <v>Junho</v>
      </c>
      <c r="D28" s="40" t="s">
        <v>1926</v>
      </c>
      <c r="E28" s="40" t="s">
        <v>1957</v>
      </c>
      <c r="F28" s="41">
        <v>16979.88</v>
      </c>
      <c r="G28" s="42">
        <v>17737.18</v>
      </c>
      <c r="H28" s="64">
        <f t="shared" si="2"/>
        <v>4.4599844050723515E-2</v>
      </c>
      <c r="I28" s="65">
        <f t="shared" si="3"/>
        <v>757.29999999999927</v>
      </c>
      <c r="J28" s="66" t="str">
        <f t="shared" si="4"/>
        <v>Ativo</v>
      </c>
      <c r="K28" s="40" t="s">
        <v>15535</v>
      </c>
      <c r="L28" s="69" t="str">
        <f t="shared" si="5"/>
        <v>Aguardando rentabilidade</v>
      </c>
    </row>
    <row r="29" spans="1:12" x14ac:dyDescent="0.25">
      <c r="A29" s="39">
        <v>43906</v>
      </c>
      <c r="B29" s="61">
        <f t="shared" si="0"/>
        <v>2020</v>
      </c>
      <c r="C29" s="60" t="str">
        <f t="shared" si="1"/>
        <v>Março</v>
      </c>
      <c r="D29" s="40" t="s">
        <v>1924</v>
      </c>
      <c r="E29" s="40" t="s">
        <v>1958</v>
      </c>
      <c r="F29" s="41">
        <v>29853.88</v>
      </c>
      <c r="G29" s="42">
        <v>35230.559999999998</v>
      </c>
      <c r="H29" s="64">
        <f t="shared" si="2"/>
        <v>0.18009987311532025</v>
      </c>
      <c r="I29" s="65">
        <f t="shared" si="3"/>
        <v>5376.6799999999967</v>
      </c>
      <c r="J29" s="66" t="str">
        <f t="shared" si="4"/>
        <v>Resgatado</v>
      </c>
      <c r="K29" s="40" t="s">
        <v>15533</v>
      </c>
      <c r="L29" s="69" t="str">
        <f t="shared" si="5"/>
        <v>Dividendos Recebidos</v>
      </c>
    </row>
    <row r="30" spans="1:12" ht="15" customHeight="1" x14ac:dyDescent="0.25">
      <c r="A30" s="39">
        <v>45363</v>
      </c>
      <c r="B30" s="61">
        <f t="shared" si="0"/>
        <v>2024</v>
      </c>
      <c r="C30" s="60" t="str">
        <f t="shared" si="1"/>
        <v>Março</v>
      </c>
      <c r="D30" s="40" t="s">
        <v>1928</v>
      </c>
      <c r="E30" s="40" t="s">
        <v>1959</v>
      </c>
      <c r="F30" s="41">
        <v>41975.45</v>
      </c>
      <c r="G30" s="42">
        <v>42491.75</v>
      </c>
      <c r="H30" s="64">
        <f t="shared" si="2"/>
        <v>1.2300046813077715E-2</v>
      </c>
      <c r="I30" s="65">
        <f t="shared" si="3"/>
        <v>516.30000000000291</v>
      </c>
      <c r="J30" s="66" t="str">
        <f t="shared" si="4"/>
        <v>Ativo</v>
      </c>
      <c r="K30" s="40" t="s">
        <v>15537</v>
      </c>
      <c r="L30" s="69" t="str">
        <f t="shared" si="5"/>
        <v>Aguardando rentabilidade</v>
      </c>
    </row>
    <row r="31" spans="1:12" ht="15" customHeight="1" x14ac:dyDescent="0.25">
      <c r="A31" s="39">
        <v>45130</v>
      </c>
      <c r="B31" s="61">
        <f t="shared" si="0"/>
        <v>2023</v>
      </c>
      <c r="C31" s="60" t="str">
        <f t="shared" si="1"/>
        <v>Julho</v>
      </c>
      <c r="D31" s="40" t="s">
        <v>1924</v>
      </c>
      <c r="E31" s="40" t="s">
        <v>1960</v>
      </c>
      <c r="F31" s="41">
        <v>29781.46</v>
      </c>
      <c r="G31" s="42">
        <v>26892.66</v>
      </c>
      <c r="H31" s="64">
        <f t="shared" si="2"/>
        <v>-9.6999945603741367E-2</v>
      </c>
      <c r="I31" s="65">
        <f t="shared" si="3"/>
        <v>-2888.7999999999993</v>
      </c>
      <c r="J31" s="66" t="str">
        <f t="shared" si="4"/>
        <v>Ativo</v>
      </c>
      <c r="K31" s="40" t="s">
        <v>15533</v>
      </c>
      <c r="L31" s="69" t="str">
        <f t="shared" si="5"/>
        <v>Investimento de Longo Prazo</v>
      </c>
    </row>
    <row r="32" spans="1:12" ht="15" customHeight="1" x14ac:dyDescent="0.25">
      <c r="A32" s="39">
        <v>45460</v>
      </c>
      <c r="B32" s="61">
        <f t="shared" si="0"/>
        <v>2024</v>
      </c>
      <c r="C32" s="60" t="str">
        <f t="shared" si="1"/>
        <v>Junho</v>
      </c>
      <c r="D32" s="40" t="s">
        <v>1924</v>
      </c>
      <c r="E32" s="40" t="s">
        <v>1961</v>
      </c>
      <c r="F32" s="41">
        <v>6182.89</v>
      </c>
      <c r="G32" s="42">
        <v>5729.68</v>
      </c>
      <c r="H32" s="64">
        <f t="shared" si="2"/>
        <v>-7.3300673309730571E-2</v>
      </c>
      <c r="I32" s="65">
        <f t="shared" si="3"/>
        <v>-453.21000000000004</v>
      </c>
      <c r="J32" s="66" t="str">
        <f t="shared" si="4"/>
        <v>Ativo</v>
      </c>
      <c r="K32" s="40" t="s">
        <v>15533</v>
      </c>
      <c r="L32" s="69" t="str">
        <f t="shared" si="5"/>
        <v>Investimento de Longo Prazo</v>
      </c>
    </row>
    <row r="33" spans="1:12" ht="15" customHeight="1" x14ac:dyDescent="0.25">
      <c r="A33" s="39">
        <v>45559</v>
      </c>
      <c r="B33" s="61">
        <f t="shared" si="0"/>
        <v>2024</v>
      </c>
      <c r="C33" s="60" t="str">
        <f t="shared" si="1"/>
        <v>Setembro</v>
      </c>
      <c r="D33" s="40" t="s">
        <v>1923</v>
      </c>
      <c r="E33" s="40" t="s">
        <v>1962</v>
      </c>
      <c r="F33" s="41">
        <v>4122.71</v>
      </c>
      <c r="G33" s="42">
        <v>3726.93</v>
      </c>
      <c r="H33" s="64">
        <f t="shared" si="2"/>
        <v>-9.5999961190576147E-2</v>
      </c>
      <c r="I33" s="65">
        <f t="shared" si="3"/>
        <v>-395.7800000000002</v>
      </c>
      <c r="J33" s="66" t="str">
        <f t="shared" si="4"/>
        <v>Ativo</v>
      </c>
      <c r="K33" s="40" t="s">
        <v>15532</v>
      </c>
      <c r="L33" s="69" t="str">
        <f t="shared" si="5"/>
        <v>Investimento de Longo Prazo</v>
      </c>
    </row>
    <row r="34" spans="1:12" ht="15" customHeight="1" x14ac:dyDescent="0.25">
      <c r="A34" s="39">
        <v>45817</v>
      </c>
      <c r="B34" s="61">
        <f t="shared" si="0"/>
        <v>2025</v>
      </c>
      <c r="C34" s="60" t="str">
        <f t="shared" si="1"/>
        <v>Junho</v>
      </c>
      <c r="D34" s="40" t="s">
        <v>1924</v>
      </c>
      <c r="E34" s="40" t="s">
        <v>1963</v>
      </c>
      <c r="F34" s="41">
        <v>9975.6299999999992</v>
      </c>
      <c r="G34" s="42">
        <v>10130.25</v>
      </c>
      <c r="H34" s="64">
        <f t="shared" si="2"/>
        <v>1.5499772946671118E-2</v>
      </c>
      <c r="I34" s="65">
        <f t="shared" si="3"/>
        <v>154.6200000000008</v>
      </c>
      <c r="J34" s="66" t="str">
        <f t="shared" si="4"/>
        <v>Ativo</v>
      </c>
      <c r="K34" s="40" t="s">
        <v>15533</v>
      </c>
      <c r="L34" s="69" t="str">
        <f t="shared" si="5"/>
        <v>Investimento de Longo Prazo</v>
      </c>
    </row>
    <row r="35" spans="1:12" x14ac:dyDescent="0.25">
      <c r="A35" s="39">
        <v>44056</v>
      </c>
      <c r="B35" s="61">
        <f t="shared" si="0"/>
        <v>2020</v>
      </c>
      <c r="C35" s="60" t="str">
        <f t="shared" si="1"/>
        <v>Agosto</v>
      </c>
      <c r="D35" s="40" t="s">
        <v>1930</v>
      </c>
      <c r="E35" s="40" t="s">
        <v>1964</v>
      </c>
      <c r="F35" s="41">
        <v>37979.47</v>
      </c>
      <c r="G35" s="42">
        <v>38796.03</v>
      </c>
      <c r="H35" s="64">
        <f t="shared" si="2"/>
        <v>2.150003673037032E-2</v>
      </c>
      <c r="I35" s="65">
        <f t="shared" si="3"/>
        <v>816.55999999999767</v>
      </c>
      <c r="J35" s="66" t="str">
        <f t="shared" si="4"/>
        <v>Ativo</v>
      </c>
      <c r="K35" s="40" t="s">
        <v>15538</v>
      </c>
      <c r="L35" s="69" t="str">
        <f t="shared" si="5"/>
        <v>Aguardando rentabilidade</v>
      </c>
    </row>
    <row r="36" spans="1:12" ht="15" customHeight="1" x14ac:dyDescent="0.25">
      <c r="A36" s="39">
        <v>44308</v>
      </c>
      <c r="B36" s="61">
        <f t="shared" si="0"/>
        <v>2021</v>
      </c>
      <c r="C36" s="60" t="str">
        <f t="shared" si="1"/>
        <v>Abril</v>
      </c>
      <c r="D36" s="40" t="s">
        <v>1928</v>
      </c>
      <c r="E36" s="40" t="s">
        <v>1965</v>
      </c>
      <c r="F36" s="41">
        <v>42704.57</v>
      </c>
      <c r="G36" s="42">
        <v>45796.38</v>
      </c>
      <c r="H36" s="64">
        <f t="shared" si="2"/>
        <v>7.2399979674306461E-2</v>
      </c>
      <c r="I36" s="65">
        <f t="shared" si="3"/>
        <v>3091.8099999999977</v>
      </c>
      <c r="J36" s="66" t="str">
        <f t="shared" si="4"/>
        <v>Pendente</v>
      </c>
      <c r="K36" s="40" t="s">
        <v>15537</v>
      </c>
      <c r="L36" s="69" t="str">
        <f t="shared" si="5"/>
        <v>Rendimento estável</v>
      </c>
    </row>
    <row r="37" spans="1:12" ht="15" customHeight="1" x14ac:dyDescent="0.25">
      <c r="A37" s="39">
        <v>44344</v>
      </c>
      <c r="B37" s="61">
        <f t="shared" si="0"/>
        <v>2021</v>
      </c>
      <c r="C37" s="60" t="str">
        <f t="shared" si="1"/>
        <v>Maio</v>
      </c>
      <c r="D37" s="40" t="s">
        <v>1924</v>
      </c>
      <c r="E37" s="40" t="s">
        <v>1966</v>
      </c>
      <c r="F37" s="41">
        <v>47280.26</v>
      </c>
      <c r="G37" s="42">
        <v>45318.13</v>
      </c>
      <c r="H37" s="64">
        <f t="shared" si="2"/>
        <v>-4.1499983291124129E-2</v>
      </c>
      <c r="I37" s="65">
        <f t="shared" si="3"/>
        <v>-1962.1300000000047</v>
      </c>
      <c r="J37" s="66" t="str">
        <f t="shared" si="4"/>
        <v>Ativo</v>
      </c>
      <c r="K37" s="40" t="s">
        <v>15533</v>
      </c>
      <c r="L37" s="69" t="str">
        <f t="shared" si="5"/>
        <v>Investimento de Longo Prazo</v>
      </c>
    </row>
    <row r="38" spans="1:12" ht="15" customHeight="1" x14ac:dyDescent="0.25">
      <c r="A38" s="39">
        <v>44537</v>
      </c>
      <c r="B38" s="61">
        <f t="shared" si="0"/>
        <v>2021</v>
      </c>
      <c r="C38" s="60" t="str">
        <f t="shared" si="1"/>
        <v>Dezembro</v>
      </c>
      <c r="D38" s="40" t="s">
        <v>1930</v>
      </c>
      <c r="E38" s="40" t="s">
        <v>1967</v>
      </c>
      <c r="F38" s="41">
        <v>19461.68</v>
      </c>
      <c r="G38" s="42">
        <v>20785.07</v>
      </c>
      <c r="H38" s="64">
        <f t="shared" si="2"/>
        <v>6.7999782135971784E-2</v>
      </c>
      <c r="I38" s="65">
        <f t="shared" si="3"/>
        <v>1323.3899999999994</v>
      </c>
      <c r="J38" s="66" t="str">
        <f t="shared" si="4"/>
        <v>Ativo</v>
      </c>
      <c r="K38" s="40" t="s">
        <v>15538</v>
      </c>
      <c r="L38" s="69" t="str">
        <f t="shared" si="5"/>
        <v>Aguardando rentabilidade</v>
      </c>
    </row>
    <row r="39" spans="1:12" ht="15" customHeight="1" x14ac:dyDescent="0.25">
      <c r="A39" s="39">
        <v>44790</v>
      </c>
      <c r="B39" s="61">
        <f t="shared" si="0"/>
        <v>2022</v>
      </c>
      <c r="C39" s="60" t="str">
        <f t="shared" si="1"/>
        <v>Agosto</v>
      </c>
      <c r="D39" s="40" t="s">
        <v>1926</v>
      </c>
      <c r="E39" s="40" t="s">
        <v>1968</v>
      </c>
      <c r="F39" s="41">
        <v>38656.11</v>
      </c>
      <c r="G39" s="42">
        <v>36008.17</v>
      </c>
      <c r="H39" s="64">
        <f t="shared" si="2"/>
        <v>-6.8499908552619559E-2</v>
      </c>
      <c r="I39" s="65">
        <f t="shared" si="3"/>
        <v>-2647.9400000000023</v>
      </c>
      <c r="J39" s="66" t="str">
        <f t="shared" si="4"/>
        <v>Pendente</v>
      </c>
      <c r="K39" s="40" t="s">
        <v>15535</v>
      </c>
      <c r="L39" s="69" t="str">
        <f t="shared" si="5"/>
        <v>Aguardando rentabilidade</v>
      </c>
    </row>
    <row r="40" spans="1:12" ht="15" customHeight="1" x14ac:dyDescent="0.25">
      <c r="A40" s="39">
        <v>45839</v>
      </c>
      <c r="B40" s="61">
        <f t="shared" si="0"/>
        <v>2025</v>
      </c>
      <c r="C40" s="60" t="str">
        <f t="shared" si="1"/>
        <v>Julho</v>
      </c>
      <c r="D40" s="40" t="s">
        <v>1927</v>
      </c>
      <c r="E40" s="40" t="s">
        <v>1969</v>
      </c>
      <c r="F40" s="41">
        <v>5417.2</v>
      </c>
      <c r="G40" s="42">
        <v>6298.04</v>
      </c>
      <c r="H40" s="64">
        <f t="shared" si="2"/>
        <v>0.16260060547884519</v>
      </c>
      <c r="I40" s="65">
        <f t="shared" si="3"/>
        <v>880.84000000000015</v>
      </c>
      <c r="J40" s="66" t="str">
        <f t="shared" si="4"/>
        <v>Resgatado</v>
      </c>
      <c r="K40" s="40" t="s">
        <v>15536</v>
      </c>
      <c r="L40" s="69" t="str">
        <f t="shared" si="5"/>
        <v>Aplicação de Curto Prazo</v>
      </c>
    </row>
    <row r="41" spans="1:12" ht="15" customHeight="1" x14ac:dyDescent="0.25">
      <c r="A41" s="39">
        <v>45718</v>
      </c>
      <c r="B41" s="61">
        <f t="shared" si="0"/>
        <v>2025</v>
      </c>
      <c r="C41" s="60" t="str">
        <f t="shared" si="1"/>
        <v>Março</v>
      </c>
      <c r="D41" s="40" t="s">
        <v>1929</v>
      </c>
      <c r="E41" s="40" t="s">
        <v>1970</v>
      </c>
      <c r="F41" s="41">
        <v>20785.46</v>
      </c>
      <c r="G41" s="42">
        <v>18783.82</v>
      </c>
      <c r="H41" s="64">
        <f t="shared" si="2"/>
        <v>-9.6300009718331928E-2</v>
      </c>
      <c r="I41" s="65">
        <f t="shared" si="3"/>
        <v>-2001.6399999999994</v>
      </c>
      <c r="J41" s="66" t="str">
        <f t="shared" si="4"/>
        <v>Ativo</v>
      </c>
      <c r="K41" s="40" t="s">
        <v>15532</v>
      </c>
      <c r="L41" s="69" t="str">
        <f t="shared" si="5"/>
        <v>Investimento de Longo Prazo</v>
      </c>
    </row>
    <row r="42" spans="1:12" ht="15" customHeight="1" x14ac:dyDescent="0.25">
      <c r="A42" s="39">
        <v>45025</v>
      </c>
      <c r="B42" s="61">
        <f t="shared" si="0"/>
        <v>2023</v>
      </c>
      <c r="C42" s="60" t="str">
        <f t="shared" si="1"/>
        <v>Abril</v>
      </c>
      <c r="D42" s="40" t="s">
        <v>1925</v>
      </c>
      <c r="E42" s="40" t="s">
        <v>1971</v>
      </c>
      <c r="F42" s="41">
        <v>2842.86</v>
      </c>
      <c r="G42" s="42">
        <v>3077.96</v>
      </c>
      <c r="H42" s="64">
        <f t="shared" si="2"/>
        <v>8.269840934833228E-2</v>
      </c>
      <c r="I42" s="65">
        <f t="shared" si="3"/>
        <v>235.09999999999991</v>
      </c>
      <c r="J42" s="66" t="str">
        <f t="shared" si="4"/>
        <v>Pendente</v>
      </c>
      <c r="K42" s="40" t="s">
        <v>15534</v>
      </c>
      <c r="L42" s="69" t="str">
        <f t="shared" si="5"/>
        <v>Rendimento estável</v>
      </c>
    </row>
    <row r="43" spans="1:12" ht="15" customHeight="1" x14ac:dyDescent="0.25">
      <c r="A43" s="39">
        <v>44883</v>
      </c>
      <c r="B43" s="61">
        <f t="shared" si="0"/>
        <v>2022</v>
      </c>
      <c r="C43" s="60" t="str">
        <f t="shared" si="1"/>
        <v>Novembro</v>
      </c>
      <c r="D43" s="40" t="s">
        <v>1928</v>
      </c>
      <c r="E43" s="40" t="s">
        <v>1972</v>
      </c>
      <c r="F43" s="41">
        <v>29921.919999999998</v>
      </c>
      <c r="G43" s="42">
        <v>31163.68</v>
      </c>
      <c r="H43" s="64">
        <f t="shared" si="2"/>
        <v>4.1500010694500961E-2</v>
      </c>
      <c r="I43" s="65">
        <f t="shared" si="3"/>
        <v>1241.760000000002</v>
      </c>
      <c r="J43" s="66" t="str">
        <f t="shared" si="4"/>
        <v>Ativo</v>
      </c>
      <c r="K43" s="40" t="s">
        <v>15537</v>
      </c>
      <c r="L43" s="69" t="str">
        <f t="shared" si="5"/>
        <v>Aguardando rentabilidade</v>
      </c>
    </row>
    <row r="44" spans="1:12" x14ac:dyDescent="0.25">
      <c r="A44" s="39">
        <v>44018</v>
      </c>
      <c r="B44" s="61">
        <f t="shared" si="0"/>
        <v>2020</v>
      </c>
      <c r="C44" s="60" t="str">
        <f t="shared" si="1"/>
        <v>Julho</v>
      </c>
      <c r="D44" s="40" t="s">
        <v>1928</v>
      </c>
      <c r="E44" s="40" t="s">
        <v>1973</v>
      </c>
      <c r="F44" s="41">
        <v>21132</v>
      </c>
      <c r="G44" s="42">
        <v>24115.84</v>
      </c>
      <c r="H44" s="64">
        <f t="shared" si="2"/>
        <v>0.14120007571455612</v>
      </c>
      <c r="I44" s="65">
        <f t="shared" si="3"/>
        <v>2983.84</v>
      </c>
      <c r="J44" s="66" t="str">
        <f t="shared" si="4"/>
        <v>Pendente</v>
      </c>
      <c r="K44" s="40" t="s">
        <v>15537</v>
      </c>
      <c r="L44" s="69" t="str">
        <f t="shared" si="5"/>
        <v>Rendimento estável</v>
      </c>
    </row>
    <row r="45" spans="1:12" ht="15" customHeight="1" x14ac:dyDescent="0.25">
      <c r="A45" s="39">
        <v>44657</v>
      </c>
      <c r="B45" s="61">
        <f t="shared" si="0"/>
        <v>2022</v>
      </c>
      <c r="C45" s="60" t="str">
        <f t="shared" si="1"/>
        <v>Abril</v>
      </c>
      <c r="D45" s="40" t="s">
        <v>1927</v>
      </c>
      <c r="E45" s="40" t="s">
        <v>1974</v>
      </c>
      <c r="F45" s="41">
        <v>45014.65</v>
      </c>
      <c r="G45" s="42">
        <v>44186.38</v>
      </c>
      <c r="H45" s="64">
        <f t="shared" si="2"/>
        <v>-1.8400009774595695E-2</v>
      </c>
      <c r="I45" s="65">
        <f t="shared" si="3"/>
        <v>-828.27000000000407</v>
      </c>
      <c r="J45" s="66" t="str">
        <f t="shared" si="4"/>
        <v>Ativo</v>
      </c>
      <c r="K45" s="40" t="s">
        <v>15536</v>
      </c>
      <c r="L45" s="69" t="str">
        <f t="shared" si="5"/>
        <v>Aguardando rentabilidade</v>
      </c>
    </row>
    <row r="46" spans="1:12" ht="15" customHeight="1" x14ac:dyDescent="0.25">
      <c r="A46" s="39">
        <v>44321</v>
      </c>
      <c r="B46" s="61">
        <f t="shared" si="0"/>
        <v>2021</v>
      </c>
      <c r="C46" s="60" t="str">
        <f t="shared" si="1"/>
        <v>Maio</v>
      </c>
      <c r="D46" s="40" t="s">
        <v>1925</v>
      </c>
      <c r="E46" s="40" t="s">
        <v>1975</v>
      </c>
      <c r="F46" s="41">
        <v>36157.94</v>
      </c>
      <c r="G46" s="42">
        <v>36635.22</v>
      </c>
      <c r="H46" s="64">
        <f t="shared" si="2"/>
        <v>1.3199867027822901E-2</v>
      </c>
      <c r="I46" s="65">
        <f t="shared" si="3"/>
        <v>477.27999999999884</v>
      </c>
      <c r="J46" s="66" t="str">
        <f t="shared" si="4"/>
        <v>Ativo</v>
      </c>
      <c r="K46" s="40" t="s">
        <v>15534</v>
      </c>
      <c r="L46" s="69" t="str">
        <f t="shared" si="5"/>
        <v>Aguardando rentabilidade</v>
      </c>
    </row>
    <row r="47" spans="1:12" ht="15" customHeight="1" x14ac:dyDescent="0.25">
      <c r="A47" s="39">
        <v>44921</v>
      </c>
      <c r="B47" s="61">
        <f t="shared" si="0"/>
        <v>2022</v>
      </c>
      <c r="C47" s="60" t="str">
        <f t="shared" si="1"/>
        <v>Dezembro</v>
      </c>
      <c r="D47" s="40" t="s">
        <v>1930</v>
      </c>
      <c r="E47" s="40" t="s">
        <v>1976</v>
      </c>
      <c r="F47" s="41">
        <v>20220.07</v>
      </c>
      <c r="G47" s="42">
        <v>22897.21</v>
      </c>
      <c r="H47" s="64">
        <f t="shared" si="2"/>
        <v>0.132400135113281</v>
      </c>
      <c r="I47" s="65">
        <f t="shared" si="3"/>
        <v>2677.1399999999994</v>
      </c>
      <c r="J47" s="66" t="str">
        <f t="shared" si="4"/>
        <v>Pendente</v>
      </c>
      <c r="K47" s="40" t="s">
        <v>15538</v>
      </c>
      <c r="L47" s="69" t="str">
        <f t="shared" si="5"/>
        <v>Rendimento estável</v>
      </c>
    </row>
    <row r="48" spans="1:12" ht="15" customHeight="1" x14ac:dyDescent="0.25">
      <c r="A48" s="39">
        <v>44308</v>
      </c>
      <c r="B48" s="61">
        <f t="shared" si="0"/>
        <v>2021</v>
      </c>
      <c r="C48" s="60" t="str">
        <f t="shared" si="1"/>
        <v>Abril</v>
      </c>
      <c r="D48" s="40" t="s">
        <v>1923</v>
      </c>
      <c r="E48" s="40" t="s">
        <v>1977</v>
      </c>
      <c r="F48" s="41">
        <v>5382.14</v>
      </c>
      <c r="G48" s="42">
        <v>6203.99</v>
      </c>
      <c r="H48" s="64">
        <f t="shared" si="2"/>
        <v>0.15269948384843193</v>
      </c>
      <c r="I48" s="65">
        <f t="shared" si="3"/>
        <v>821.84999999999945</v>
      </c>
      <c r="J48" s="66" t="str">
        <f t="shared" si="4"/>
        <v>Resgatado</v>
      </c>
      <c r="K48" s="40" t="s">
        <v>15532</v>
      </c>
      <c r="L48" s="69" t="str">
        <f t="shared" si="5"/>
        <v>Dividendos Recebidos</v>
      </c>
    </row>
    <row r="49" spans="1:12" ht="15" customHeight="1" x14ac:dyDescent="0.25">
      <c r="A49" s="39">
        <v>44706</v>
      </c>
      <c r="B49" s="61">
        <f t="shared" si="0"/>
        <v>2022</v>
      </c>
      <c r="C49" s="60" t="str">
        <f t="shared" si="1"/>
        <v>Maio</v>
      </c>
      <c r="D49" s="40" t="s">
        <v>1923</v>
      </c>
      <c r="E49" s="40" t="s">
        <v>1978</v>
      </c>
      <c r="F49" s="41">
        <v>7686.81</v>
      </c>
      <c r="G49" s="42">
        <v>8902.09</v>
      </c>
      <c r="H49" s="64">
        <f t="shared" si="2"/>
        <v>0.15809939363663206</v>
      </c>
      <c r="I49" s="65">
        <f t="shared" si="3"/>
        <v>1215.2799999999997</v>
      </c>
      <c r="J49" s="66" t="str">
        <f t="shared" si="4"/>
        <v>Resgatado</v>
      </c>
      <c r="K49" s="40" t="s">
        <v>15532</v>
      </c>
      <c r="L49" s="69" t="str">
        <f t="shared" si="5"/>
        <v>Dividendos Recebidos</v>
      </c>
    </row>
    <row r="50" spans="1:12" ht="15" customHeight="1" x14ac:dyDescent="0.25">
      <c r="A50" s="39">
        <v>45118</v>
      </c>
      <c r="B50" s="61">
        <f t="shared" si="0"/>
        <v>2023</v>
      </c>
      <c r="C50" s="60" t="str">
        <f t="shared" si="1"/>
        <v>Julho</v>
      </c>
      <c r="D50" s="40" t="s">
        <v>1926</v>
      </c>
      <c r="E50" s="40" t="s">
        <v>1979</v>
      </c>
      <c r="F50" s="41">
        <v>11116.68</v>
      </c>
      <c r="G50" s="42">
        <v>11304.55</v>
      </c>
      <c r="H50" s="64">
        <f t="shared" si="2"/>
        <v>1.689982980530149E-2</v>
      </c>
      <c r="I50" s="65">
        <f t="shared" si="3"/>
        <v>187.86999999999898</v>
      </c>
      <c r="J50" s="66" t="str">
        <f t="shared" si="4"/>
        <v>Ativo</v>
      </c>
      <c r="K50" s="40" t="s">
        <v>15535</v>
      </c>
      <c r="L50" s="69" t="str">
        <f t="shared" si="5"/>
        <v>Aguardando rentabilidade</v>
      </c>
    </row>
    <row r="51" spans="1:12" x14ac:dyDescent="0.25">
      <c r="A51" s="39">
        <v>44025</v>
      </c>
      <c r="B51" s="61">
        <f t="shared" si="0"/>
        <v>2020</v>
      </c>
      <c r="C51" s="60" t="str">
        <f t="shared" si="1"/>
        <v>Julho</v>
      </c>
      <c r="D51" s="40" t="s">
        <v>1926</v>
      </c>
      <c r="E51" s="40" t="s">
        <v>1980</v>
      </c>
      <c r="F51" s="41">
        <v>4938.59</v>
      </c>
      <c r="G51" s="42">
        <v>5091.6899999999996</v>
      </c>
      <c r="H51" s="64">
        <f t="shared" si="2"/>
        <v>3.1000751226564555E-2</v>
      </c>
      <c r="I51" s="65">
        <f t="shared" si="3"/>
        <v>153.09999999999945</v>
      </c>
      <c r="J51" s="66" t="str">
        <f t="shared" si="4"/>
        <v>Ativo</v>
      </c>
      <c r="K51" s="40" t="s">
        <v>15535</v>
      </c>
      <c r="L51" s="69" t="str">
        <f t="shared" si="5"/>
        <v>Aguardando rentabilidade</v>
      </c>
    </row>
    <row r="52" spans="1:12" ht="15" customHeight="1" x14ac:dyDescent="0.25">
      <c r="A52" s="39">
        <v>44864</v>
      </c>
      <c r="B52" s="61">
        <f t="shared" si="0"/>
        <v>2022</v>
      </c>
      <c r="C52" s="60" t="str">
        <f t="shared" si="1"/>
        <v>Outubro</v>
      </c>
      <c r="D52" s="40" t="s">
        <v>1928</v>
      </c>
      <c r="E52" s="40" t="s">
        <v>1981</v>
      </c>
      <c r="F52" s="41">
        <v>35599.800000000003</v>
      </c>
      <c r="G52" s="42">
        <v>40719.050000000003</v>
      </c>
      <c r="H52" s="64">
        <f t="shared" si="2"/>
        <v>0.14379996516834362</v>
      </c>
      <c r="I52" s="65">
        <f t="shared" si="3"/>
        <v>5119.25</v>
      </c>
      <c r="J52" s="66" t="str">
        <f t="shared" si="4"/>
        <v>Pendente</v>
      </c>
      <c r="K52" s="40" t="s">
        <v>15537</v>
      </c>
      <c r="L52" s="69" t="str">
        <f t="shared" si="5"/>
        <v>Rendimento estável</v>
      </c>
    </row>
    <row r="53" spans="1:12" ht="15" customHeight="1" x14ac:dyDescent="0.25">
      <c r="A53" s="39">
        <v>45668</v>
      </c>
      <c r="B53" s="61">
        <f t="shared" si="0"/>
        <v>2025</v>
      </c>
      <c r="C53" s="60" t="str">
        <f t="shared" si="1"/>
        <v>Janeiro</v>
      </c>
      <c r="D53" s="40" t="s">
        <v>1924</v>
      </c>
      <c r="E53" s="40" t="s">
        <v>1982</v>
      </c>
      <c r="F53" s="41">
        <v>16083.46</v>
      </c>
      <c r="G53" s="42">
        <v>18315.84</v>
      </c>
      <c r="H53" s="64">
        <f t="shared" si="2"/>
        <v>0.13879973587772787</v>
      </c>
      <c r="I53" s="65">
        <f t="shared" si="3"/>
        <v>2232.380000000001</v>
      </c>
      <c r="J53" s="66" t="str">
        <f t="shared" si="4"/>
        <v>Pendente</v>
      </c>
      <c r="K53" s="40" t="s">
        <v>15533</v>
      </c>
      <c r="L53" s="69" t="str">
        <f t="shared" si="5"/>
        <v>Rendimento estável</v>
      </c>
    </row>
    <row r="54" spans="1:12" ht="15" customHeight="1" x14ac:dyDescent="0.25">
      <c r="A54" s="39">
        <v>44550</v>
      </c>
      <c r="B54" s="61">
        <f t="shared" si="0"/>
        <v>2021</v>
      </c>
      <c r="C54" s="60" t="str">
        <f t="shared" si="1"/>
        <v>Dezembro</v>
      </c>
      <c r="D54" s="40" t="s">
        <v>1928</v>
      </c>
      <c r="E54" s="40" t="s">
        <v>1983</v>
      </c>
      <c r="F54" s="41">
        <v>42180.73</v>
      </c>
      <c r="G54" s="42">
        <v>38017.49</v>
      </c>
      <c r="H54" s="64">
        <f t="shared" si="2"/>
        <v>-9.8700046205933492E-2</v>
      </c>
      <c r="I54" s="65">
        <f t="shared" si="3"/>
        <v>-4163.2400000000052</v>
      </c>
      <c r="J54" s="66" t="str">
        <f t="shared" si="4"/>
        <v>Pendente</v>
      </c>
      <c r="K54" s="40" t="s">
        <v>15537</v>
      </c>
      <c r="L54" s="69" t="str">
        <f t="shared" si="5"/>
        <v>Aguardando rentabilidade</v>
      </c>
    </row>
    <row r="55" spans="1:12" ht="15" customHeight="1" x14ac:dyDescent="0.25">
      <c r="A55" s="39">
        <v>45058</v>
      </c>
      <c r="B55" s="61">
        <f t="shared" si="0"/>
        <v>2023</v>
      </c>
      <c r="C55" s="60" t="str">
        <f t="shared" si="1"/>
        <v>Maio</v>
      </c>
      <c r="D55" s="40" t="s">
        <v>1929</v>
      </c>
      <c r="E55" s="40" t="s">
        <v>1984</v>
      </c>
      <c r="F55" s="41">
        <v>8599.5300000000007</v>
      </c>
      <c r="G55" s="42">
        <v>8767.2199999999993</v>
      </c>
      <c r="H55" s="64">
        <f t="shared" si="2"/>
        <v>1.9499902901670054E-2</v>
      </c>
      <c r="I55" s="65">
        <f t="shared" si="3"/>
        <v>167.68999999999869</v>
      </c>
      <c r="J55" s="66" t="str">
        <f t="shared" si="4"/>
        <v>Ativo</v>
      </c>
      <c r="K55" s="40" t="s">
        <v>15532</v>
      </c>
      <c r="L55" s="69" t="str">
        <f t="shared" si="5"/>
        <v>Investimento de Longo Prazo</v>
      </c>
    </row>
    <row r="56" spans="1:12" ht="15" customHeight="1" x14ac:dyDescent="0.25">
      <c r="A56" s="39">
        <v>45395</v>
      </c>
      <c r="B56" s="61">
        <f t="shared" si="0"/>
        <v>2024</v>
      </c>
      <c r="C56" s="60" t="str">
        <f t="shared" si="1"/>
        <v>Abril</v>
      </c>
      <c r="D56" s="40" t="s">
        <v>1925</v>
      </c>
      <c r="E56" s="40" t="s">
        <v>1985</v>
      </c>
      <c r="F56" s="41">
        <v>1126.8599999999999</v>
      </c>
      <c r="G56" s="42">
        <v>1160.78</v>
      </c>
      <c r="H56" s="64">
        <f t="shared" si="2"/>
        <v>3.0101343556431213E-2</v>
      </c>
      <c r="I56" s="65">
        <f t="shared" si="3"/>
        <v>33.920000000000073</v>
      </c>
      <c r="J56" s="66" t="str">
        <f t="shared" si="4"/>
        <v>Ativo</v>
      </c>
      <c r="K56" s="40" t="s">
        <v>15534</v>
      </c>
      <c r="L56" s="69" t="str">
        <f t="shared" si="5"/>
        <v>Aguardando rentabilidade</v>
      </c>
    </row>
    <row r="57" spans="1:12" ht="15" customHeight="1" x14ac:dyDescent="0.25">
      <c r="A57" s="39">
        <v>45519</v>
      </c>
      <c r="B57" s="61">
        <f t="shared" si="0"/>
        <v>2024</v>
      </c>
      <c r="C57" s="60" t="str">
        <f t="shared" si="1"/>
        <v>Agosto</v>
      </c>
      <c r="D57" s="40" t="s">
        <v>1927</v>
      </c>
      <c r="E57" s="40" t="s">
        <v>1974</v>
      </c>
      <c r="F57" s="41">
        <v>32627.599999999999</v>
      </c>
      <c r="G57" s="42">
        <v>34262.239999999998</v>
      </c>
      <c r="H57" s="64">
        <f t="shared" si="2"/>
        <v>5.0099915409040185E-2</v>
      </c>
      <c r="I57" s="65">
        <f t="shared" si="3"/>
        <v>1634.6399999999994</v>
      </c>
      <c r="J57" s="66" t="str">
        <f t="shared" si="4"/>
        <v>Ativo</v>
      </c>
      <c r="K57" s="40" t="s">
        <v>15536</v>
      </c>
      <c r="L57" s="69" t="str">
        <f t="shared" si="5"/>
        <v>Aguardando rentabilidade</v>
      </c>
    </row>
    <row r="58" spans="1:12" ht="15" customHeight="1" x14ac:dyDescent="0.25">
      <c r="A58" s="39">
        <v>45441</v>
      </c>
      <c r="B58" s="61">
        <f t="shared" si="0"/>
        <v>2024</v>
      </c>
      <c r="C58" s="60" t="str">
        <f t="shared" si="1"/>
        <v>Maio</v>
      </c>
      <c r="D58" s="40" t="s">
        <v>1929</v>
      </c>
      <c r="E58" s="40" t="s">
        <v>1986</v>
      </c>
      <c r="F58" s="41">
        <v>3632.36</v>
      </c>
      <c r="G58" s="42">
        <v>3614.92</v>
      </c>
      <c r="H58" s="64">
        <f t="shared" si="2"/>
        <v>-4.8012862161239669E-3</v>
      </c>
      <c r="I58" s="65">
        <f t="shared" si="3"/>
        <v>-17.440000000000055</v>
      </c>
      <c r="J58" s="66" t="str">
        <f t="shared" si="4"/>
        <v>Ativo</v>
      </c>
      <c r="K58" s="40" t="s">
        <v>15532</v>
      </c>
      <c r="L58" s="69" t="str">
        <f t="shared" si="5"/>
        <v>Investimento de Longo Prazo</v>
      </c>
    </row>
    <row r="59" spans="1:12" ht="15" customHeight="1" x14ac:dyDescent="0.25">
      <c r="A59" s="39">
        <v>45790</v>
      </c>
      <c r="B59" s="61">
        <f t="shared" si="0"/>
        <v>2025</v>
      </c>
      <c r="C59" s="60" t="str">
        <f t="shared" si="1"/>
        <v>Maio</v>
      </c>
      <c r="D59" s="40" t="s">
        <v>1925</v>
      </c>
      <c r="E59" s="40" t="s">
        <v>1987</v>
      </c>
      <c r="F59" s="41">
        <v>32596.35</v>
      </c>
      <c r="G59" s="42">
        <v>31364.21</v>
      </c>
      <c r="H59" s="64">
        <f t="shared" si="2"/>
        <v>-3.7799937723088609E-2</v>
      </c>
      <c r="I59" s="65">
        <f t="shared" si="3"/>
        <v>-1232.1399999999994</v>
      </c>
      <c r="J59" s="66" t="str">
        <f t="shared" si="4"/>
        <v>Ativo</v>
      </c>
      <c r="K59" s="40" t="s">
        <v>15534</v>
      </c>
      <c r="L59" s="69" t="str">
        <f t="shared" si="5"/>
        <v>Aguardando rentabilidade</v>
      </c>
    </row>
    <row r="60" spans="1:12" ht="15" customHeight="1" x14ac:dyDescent="0.25">
      <c r="A60" s="39">
        <v>44935</v>
      </c>
      <c r="B60" s="61">
        <f t="shared" si="0"/>
        <v>2023</v>
      </c>
      <c r="C60" s="60" t="str">
        <f t="shared" si="1"/>
        <v>Janeiro</v>
      </c>
      <c r="D60" s="40" t="s">
        <v>1928</v>
      </c>
      <c r="E60" s="40" t="s">
        <v>1988</v>
      </c>
      <c r="F60" s="41">
        <v>25993.27</v>
      </c>
      <c r="G60" s="42">
        <v>31134.74</v>
      </c>
      <c r="H60" s="64">
        <f t="shared" si="2"/>
        <v>0.19780004593496706</v>
      </c>
      <c r="I60" s="65">
        <f t="shared" si="3"/>
        <v>5141.4700000000012</v>
      </c>
      <c r="J60" s="66" t="str">
        <f t="shared" si="4"/>
        <v>Resgatado</v>
      </c>
      <c r="K60" s="40" t="s">
        <v>15537</v>
      </c>
      <c r="L60" s="69" t="str">
        <f t="shared" si="5"/>
        <v>Aplicação de Curto Prazo</v>
      </c>
    </row>
    <row r="61" spans="1:12" ht="15" customHeight="1" x14ac:dyDescent="0.25">
      <c r="A61" s="39">
        <v>45189</v>
      </c>
      <c r="B61" s="61">
        <f t="shared" si="0"/>
        <v>2023</v>
      </c>
      <c r="C61" s="60" t="str">
        <f t="shared" si="1"/>
        <v>Setembro</v>
      </c>
      <c r="D61" s="40" t="s">
        <v>1927</v>
      </c>
      <c r="E61" s="40" t="s">
        <v>1989</v>
      </c>
      <c r="F61" s="41">
        <v>40506.22</v>
      </c>
      <c r="G61" s="42">
        <v>46869.75</v>
      </c>
      <c r="H61" s="64">
        <f t="shared" si="2"/>
        <v>0.1571000700633137</v>
      </c>
      <c r="I61" s="65">
        <f t="shared" si="3"/>
        <v>6363.5299999999988</v>
      </c>
      <c r="J61" s="66" t="str">
        <f t="shared" si="4"/>
        <v>Resgatado</v>
      </c>
      <c r="K61" s="40" t="s">
        <v>15536</v>
      </c>
      <c r="L61" s="69" t="str">
        <f t="shared" si="5"/>
        <v>Aplicação de Curto Prazo</v>
      </c>
    </row>
    <row r="62" spans="1:12" x14ac:dyDescent="0.25">
      <c r="A62" s="39">
        <v>43846</v>
      </c>
      <c r="B62" s="61">
        <f t="shared" si="0"/>
        <v>2020</v>
      </c>
      <c r="C62" s="60" t="str">
        <f t="shared" si="1"/>
        <v>Janeiro</v>
      </c>
      <c r="D62" s="40" t="s">
        <v>1929</v>
      </c>
      <c r="E62" s="40" t="s">
        <v>1990</v>
      </c>
      <c r="F62" s="41">
        <v>26131.43</v>
      </c>
      <c r="G62" s="42">
        <v>27257.69</v>
      </c>
      <c r="H62" s="64">
        <f t="shared" si="2"/>
        <v>4.3099822703923908E-2</v>
      </c>
      <c r="I62" s="65">
        <f t="shared" si="3"/>
        <v>1126.2599999999984</v>
      </c>
      <c r="J62" s="66" t="str">
        <f t="shared" si="4"/>
        <v>Ativo</v>
      </c>
      <c r="K62" s="40" t="s">
        <v>15532</v>
      </c>
      <c r="L62" s="69" t="str">
        <f t="shared" si="5"/>
        <v>Investimento de Longo Prazo</v>
      </c>
    </row>
    <row r="63" spans="1:12" ht="15" customHeight="1" x14ac:dyDescent="0.25">
      <c r="A63" s="39">
        <v>44420</v>
      </c>
      <c r="B63" s="61">
        <f t="shared" si="0"/>
        <v>2021</v>
      </c>
      <c r="C63" s="60" t="str">
        <f t="shared" si="1"/>
        <v>Agosto</v>
      </c>
      <c r="D63" s="40" t="s">
        <v>1923</v>
      </c>
      <c r="E63" s="40" t="s">
        <v>1991</v>
      </c>
      <c r="F63" s="41">
        <v>49851.18</v>
      </c>
      <c r="G63" s="42">
        <v>54921.05</v>
      </c>
      <c r="H63" s="64">
        <f t="shared" si="2"/>
        <v>0.10170010017817036</v>
      </c>
      <c r="I63" s="65">
        <f t="shared" si="3"/>
        <v>5069.8700000000026</v>
      </c>
      <c r="J63" s="66" t="str">
        <f t="shared" si="4"/>
        <v>Pendente</v>
      </c>
      <c r="K63" s="40" t="s">
        <v>15532</v>
      </c>
      <c r="L63" s="69" t="str">
        <f t="shared" si="5"/>
        <v>Rendimento estável</v>
      </c>
    </row>
    <row r="64" spans="1:12" x14ac:dyDescent="0.25">
      <c r="A64" s="39">
        <v>44083</v>
      </c>
      <c r="B64" s="61">
        <f t="shared" si="0"/>
        <v>2020</v>
      </c>
      <c r="C64" s="60" t="str">
        <f t="shared" si="1"/>
        <v>Setembro</v>
      </c>
      <c r="D64" s="40" t="s">
        <v>1927</v>
      </c>
      <c r="E64" s="40" t="s">
        <v>1992</v>
      </c>
      <c r="F64" s="41">
        <v>5839.1</v>
      </c>
      <c r="G64" s="42">
        <v>6717.3</v>
      </c>
      <c r="H64" s="64">
        <f t="shared" si="2"/>
        <v>0.15039989039406754</v>
      </c>
      <c r="I64" s="65">
        <f t="shared" si="3"/>
        <v>878.19999999999982</v>
      </c>
      <c r="J64" s="66" t="str">
        <f t="shared" si="4"/>
        <v>Resgatado</v>
      </c>
      <c r="K64" s="40" t="s">
        <v>15536</v>
      </c>
      <c r="L64" s="69" t="str">
        <f t="shared" si="5"/>
        <v>Aplicação de Curto Prazo</v>
      </c>
    </row>
    <row r="65" spans="1:12" ht="15" customHeight="1" x14ac:dyDescent="0.25">
      <c r="A65" s="39">
        <v>44731</v>
      </c>
      <c r="B65" s="61">
        <f t="shared" si="0"/>
        <v>2022</v>
      </c>
      <c r="C65" s="60" t="str">
        <f t="shared" si="1"/>
        <v>Junho</v>
      </c>
      <c r="D65" s="40" t="s">
        <v>1923</v>
      </c>
      <c r="E65" s="40" t="s">
        <v>1993</v>
      </c>
      <c r="F65" s="41">
        <v>18674.990000000002</v>
      </c>
      <c r="G65" s="42">
        <v>21352.98</v>
      </c>
      <c r="H65" s="64">
        <f t="shared" si="2"/>
        <v>0.14339980904942909</v>
      </c>
      <c r="I65" s="65">
        <f t="shared" si="3"/>
        <v>2677.989999999998</v>
      </c>
      <c r="J65" s="66" t="str">
        <f t="shared" si="4"/>
        <v>Pendente</v>
      </c>
      <c r="K65" s="40" t="s">
        <v>15532</v>
      </c>
      <c r="L65" s="69" t="str">
        <f t="shared" si="5"/>
        <v>Rendimento estável</v>
      </c>
    </row>
    <row r="66" spans="1:12" ht="15" customHeight="1" x14ac:dyDescent="0.25">
      <c r="A66" s="39">
        <v>44621</v>
      </c>
      <c r="B66" s="61">
        <f t="shared" ref="B66:B129" si="6">YEAR(A66)</f>
        <v>2022</v>
      </c>
      <c r="C66" s="60" t="str">
        <f t="shared" ref="C66:C129" si="7">PROPER(TEXT(A66,"mmmm"))</f>
        <v>Março</v>
      </c>
      <c r="D66" s="40" t="s">
        <v>1925</v>
      </c>
      <c r="E66" s="40" t="s">
        <v>1994</v>
      </c>
      <c r="F66" s="41">
        <v>18539.13</v>
      </c>
      <c r="G66" s="42">
        <v>17547.29</v>
      </c>
      <c r="H66" s="64">
        <f t="shared" ref="H66:H129" si="8">(G66-F66)/F66</f>
        <v>-5.3499813637425279E-2</v>
      </c>
      <c r="I66" s="65">
        <f t="shared" ref="I66:I129" si="9">G66-F66</f>
        <v>-991.84000000000015</v>
      </c>
      <c r="J66" s="66" t="str">
        <f t="shared" ref="J66:J129" si="10">IF(AND(OR($D66="Ações",$D66="Criptomoedas",$D66="ETFs",$D66="Fundos",$D66="Imóveis"),$H66&lt;=-10%),"Resgatado",IF(AND(OR($D66="Ações",$D66="Criptomoedas",$D66="ETFs",$D66="Fundos",$D66="Imóveis"),$H66&lt;=-5%),"Pendente",IF(AND(OR($D66="Ações",$D66="Criptomoedas",$D66="ETFs",$D66="Fundos",$D66="Imóveis"),$H66&lt;=-3%),"Ativo",IF(AND(OR($D66="Ações",$D66="Criptomoedas",$D66="ETFs",$D66="Fundos",$D66="Imóveis"),$H66&lt;=7%),"Ativo",IF(AND(OR($D66="Ações",$D66="Criptomoedas",$D66="ETFs",$D66="Fundos",$D66="Imóveis"),$H66&lt;=15%),"Pendente",IF(AND(OR($D66="Ações",$D66="Criptomoedas",$D66="ETFs",$D66="Fundos",$D66="Imóveis"),$H66&lt;=20%),"Resgatado",IF(AND(OR($D66="Poupança",$D66="Renda Fixa",$D66="Tesouro Direto"),$H66&lt;=7%),"Ativo",IF(AND(OR($D66="Poupança",$D66="Renda Fixa",$D66="Tesouro Direto"),$H66&lt;=15%),"Pendente",IF(AND(OR($D66="Poupança",$D66="Renda Fixa",$D66="Tesouro Direto"),$H66&lt;=20%),"Resgatado","")))))))))</f>
        <v>Pendente</v>
      </c>
      <c r="K66" s="40" t="s">
        <v>15534</v>
      </c>
      <c r="L66" s="69" t="str">
        <f t="shared" ref="L66:L129" si="11">IF(AND(OR($D66="Ações",$D66="Criptomoedas",$D66="ETFs",$D66="Fundos",$D66="Imóveis"),$H66&lt;=-10%),"Resgate realizado",IF(AND(OR($D66="Ações",$D66="Criptomoedas",$D66="ETFs",$D66="Fundos",$D66="Imóveis"),$H66&lt;=-5%),"Aguardando rentabilidade",IF(AND(OR($D66="Ações",$D66="Criptomoedas",$D66="ETFs",$D66="Fundos",$D66="Imóveis"),$H66&lt;=-3%),"Aguardando rentabilidade",IF(AND(OR($D66="Ações",$D66="Criptomoedas",$D66="ETFs",$D66="Fundos",$D66="Imóveis"),$H66&lt;=7%),"Aguardando rentabilidade",IF(AND(OR($D66="Ações",$D66="Criptomoedas",$D66="ETFs",$D66="Fundos",$D66="Imóveis"),$H66&lt;=15%),"Rendimento estável",IF(AND(OR($D66="Ações",$D66="Criptomoedas",$D66="ETFs",$D66="Fundos",$D66="Imóveis"),$H66&lt;=20%),"Aplicação de Curto Prazo",IF(AND(OR($D66="Poupança",$D66="Renda Fixa",$D66="Tesouro Direto"),$H66&lt;=7%),"Investimento de Longo Prazo",IF(AND(OR($D66="Poupança",$D66="Renda Fixa",$D66="Tesouro Direto"),$H66&lt;=15%),"Rendimento estável",IF(AND(OR($D66="Poupança",$D66="Renda Fixa",$D66="Tesouro Direto"),$H66&lt;=20%),"Dividendos Recebidos","")))))))))</f>
        <v>Aguardando rentabilidade</v>
      </c>
    </row>
    <row r="67" spans="1:12" ht="15" customHeight="1" x14ac:dyDescent="0.25">
      <c r="A67" s="39">
        <v>45351</v>
      </c>
      <c r="B67" s="61">
        <f t="shared" si="6"/>
        <v>2024</v>
      </c>
      <c r="C67" s="60" t="str">
        <f t="shared" si="7"/>
        <v>Fevereiro</v>
      </c>
      <c r="D67" s="40" t="s">
        <v>1928</v>
      </c>
      <c r="E67" s="40" t="s">
        <v>1995</v>
      </c>
      <c r="F67" s="41">
        <v>15791.5</v>
      </c>
      <c r="G67" s="42">
        <v>14801.37</v>
      </c>
      <c r="H67" s="64">
        <f t="shared" si="8"/>
        <v>-6.2700186809359418E-2</v>
      </c>
      <c r="I67" s="65">
        <f t="shared" si="9"/>
        <v>-990.1299999999992</v>
      </c>
      <c r="J67" s="66" t="str">
        <f t="shared" si="10"/>
        <v>Pendente</v>
      </c>
      <c r="K67" s="40" t="s">
        <v>15537</v>
      </c>
      <c r="L67" s="69" t="str">
        <f t="shared" si="11"/>
        <v>Aguardando rentabilidade</v>
      </c>
    </row>
    <row r="68" spans="1:12" ht="15" customHeight="1" x14ac:dyDescent="0.25">
      <c r="A68" s="39">
        <v>45070</v>
      </c>
      <c r="B68" s="61">
        <f t="shared" si="6"/>
        <v>2023</v>
      </c>
      <c r="C68" s="60" t="str">
        <f t="shared" si="7"/>
        <v>Maio</v>
      </c>
      <c r="D68" s="40" t="s">
        <v>1929</v>
      </c>
      <c r="E68" s="40" t="s">
        <v>1996</v>
      </c>
      <c r="F68" s="41">
        <v>28303.85</v>
      </c>
      <c r="G68" s="42">
        <v>30579.48</v>
      </c>
      <c r="H68" s="64">
        <f t="shared" si="8"/>
        <v>8.0400016252206011E-2</v>
      </c>
      <c r="I68" s="65">
        <f t="shared" si="9"/>
        <v>2275.630000000001</v>
      </c>
      <c r="J68" s="66" t="str">
        <f t="shared" si="10"/>
        <v>Pendente</v>
      </c>
      <c r="K68" s="40" t="s">
        <v>15532</v>
      </c>
      <c r="L68" s="69" t="str">
        <f t="shared" si="11"/>
        <v>Rendimento estável</v>
      </c>
    </row>
    <row r="69" spans="1:12" ht="15" customHeight="1" x14ac:dyDescent="0.25">
      <c r="A69" s="39">
        <v>45389</v>
      </c>
      <c r="B69" s="61">
        <f t="shared" si="6"/>
        <v>2024</v>
      </c>
      <c r="C69" s="60" t="str">
        <f t="shared" si="7"/>
        <v>Abril</v>
      </c>
      <c r="D69" s="40" t="s">
        <v>1924</v>
      </c>
      <c r="E69" s="40" t="s">
        <v>1997</v>
      </c>
      <c r="F69" s="41">
        <v>28270.959999999999</v>
      </c>
      <c r="G69" s="42">
        <v>33891.230000000003</v>
      </c>
      <c r="H69" s="64">
        <f t="shared" si="8"/>
        <v>0.19880011149249988</v>
      </c>
      <c r="I69" s="65">
        <f t="shared" si="9"/>
        <v>5620.2700000000041</v>
      </c>
      <c r="J69" s="66" t="str">
        <f t="shared" si="10"/>
        <v>Resgatado</v>
      </c>
      <c r="K69" s="40" t="s">
        <v>15533</v>
      </c>
      <c r="L69" s="69" t="str">
        <f t="shared" si="11"/>
        <v>Dividendos Recebidos</v>
      </c>
    </row>
    <row r="70" spans="1:12" x14ac:dyDescent="0.25">
      <c r="A70" s="39">
        <v>43861</v>
      </c>
      <c r="B70" s="61">
        <f t="shared" si="6"/>
        <v>2020</v>
      </c>
      <c r="C70" s="60" t="str">
        <f t="shared" si="7"/>
        <v>Janeiro</v>
      </c>
      <c r="D70" s="40" t="s">
        <v>1929</v>
      </c>
      <c r="E70" s="40" t="s">
        <v>1998</v>
      </c>
      <c r="F70" s="41">
        <v>42537.66</v>
      </c>
      <c r="G70" s="42">
        <v>42886.47</v>
      </c>
      <c r="H70" s="64">
        <f t="shared" si="8"/>
        <v>8.2000279281934565E-3</v>
      </c>
      <c r="I70" s="65">
        <f t="shared" si="9"/>
        <v>348.80999999999767</v>
      </c>
      <c r="J70" s="66" t="str">
        <f t="shared" si="10"/>
        <v>Ativo</v>
      </c>
      <c r="K70" s="40" t="s">
        <v>15532</v>
      </c>
      <c r="L70" s="69" t="str">
        <f t="shared" si="11"/>
        <v>Investimento de Longo Prazo</v>
      </c>
    </row>
    <row r="71" spans="1:12" ht="15" customHeight="1" x14ac:dyDescent="0.25">
      <c r="A71" s="39">
        <v>44543</v>
      </c>
      <c r="B71" s="61">
        <f t="shared" si="6"/>
        <v>2021</v>
      </c>
      <c r="C71" s="60" t="str">
        <f t="shared" si="7"/>
        <v>Dezembro</v>
      </c>
      <c r="D71" s="40" t="s">
        <v>1929</v>
      </c>
      <c r="E71" s="40" t="s">
        <v>1999</v>
      </c>
      <c r="F71" s="41">
        <v>40861.839999999997</v>
      </c>
      <c r="G71" s="42">
        <v>39987.4</v>
      </c>
      <c r="H71" s="64">
        <f t="shared" si="8"/>
        <v>-2.1399917380127649E-2</v>
      </c>
      <c r="I71" s="65">
        <f t="shared" si="9"/>
        <v>-874.43999999999505</v>
      </c>
      <c r="J71" s="66" t="str">
        <f t="shared" si="10"/>
        <v>Ativo</v>
      </c>
      <c r="K71" s="40" t="s">
        <v>15532</v>
      </c>
      <c r="L71" s="69" t="str">
        <f t="shared" si="11"/>
        <v>Investimento de Longo Prazo</v>
      </c>
    </row>
    <row r="72" spans="1:12" ht="15" customHeight="1" x14ac:dyDescent="0.25">
      <c r="A72" s="39">
        <v>44972</v>
      </c>
      <c r="B72" s="61">
        <f t="shared" si="6"/>
        <v>2023</v>
      </c>
      <c r="C72" s="60" t="str">
        <f t="shared" si="7"/>
        <v>Fevereiro</v>
      </c>
      <c r="D72" s="40" t="s">
        <v>1926</v>
      </c>
      <c r="E72" s="40" t="s">
        <v>2000</v>
      </c>
      <c r="F72" s="41">
        <v>26231.8</v>
      </c>
      <c r="G72" s="42">
        <v>29269.439999999999</v>
      </c>
      <c r="H72" s="64">
        <f t="shared" si="8"/>
        <v>0.11579990698312732</v>
      </c>
      <c r="I72" s="65">
        <f t="shared" si="9"/>
        <v>3037.6399999999994</v>
      </c>
      <c r="J72" s="66" t="str">
        <f t="shared" si="10"/>
        <v>Pendente</v>
      </c>
      <c r="K72" s="40" t="s">
        <v>15535</v>
      </c>
      <c r="L72" s="69" t="str">
        <f t="shared" si="11"/>
        <v>Rendimento estável</v>
      </c>
    </row>
    <row r="73" spans="1:12" ht="15" customHeight="1" x14ac:dyDescent="0.25">
      <c r="A73" s="39">
        <v>44696</v>
      </c>
      <c r="B73" s="61">
        <f t="shared" si="6"/>
        <v>2022</v>
      </c>
      <c r="C73" s="60" t="str">
        <f t="shared" si="7"/>
        <v>Maio</v>
      </c>
      <c r="D73" s="40" t="s">
        <v>1927</v>
      </c>
      <c r="E73" s="40" t="s">
        <v>2001</v>
      </c>
      <c r="F73" s="41">
        <v>48958.57</v>
      </c>
      <c r="G73" s="42">
        <v>58549.55</v>
      </c>
      <c r="H73" s="64">
        <f t="shared" si="8"/>
        <v>0.19589992109655172</v>
      </c>
      <c r="I73" s="65">
        <f t="shared" si="9"/>
        <v>9590.9800000000032</v>
      </c>
      <c r="J73" s="66" t="str">
        <f t="shared" si="10"/>
        <v>Resgatado</v>
      </c>
      <c r="K73" s="40" t="s">
        <v>15536</v>
      </c>
      <c r="L73" s="69" t="str">
        <f t="shared" si="11"/>
        <v>Aplicação de Curto Prazo</v>
      </c>
    </row>
    <row r="74" spans="1:12" x14ac:dyDescent="0.25">
      <c r="A74" s="39">
        <v>44193</v>
      </c>
      <c r="B74" s="61">
        <f t="shared" si="6"/>
        <v>2020</v>
      </c>
      <c r="C74" s="60" t="str">
        <f t="shared" si="7"/>
        <v>Dezembro</v>
      </c>
      <c r="D74" s="40" t="s">
        <v>1924</v>
      </c>
      <c r="E74" s="40" t="s">
        <v>2002</v>
      </c>
      <c r="F74" s="41">
        <v>11348.87</v>
      </c>
      <c r="G74" s="42">
        <v>11579.25</v>
      </c>
      <c r="H74" s="64">
        <f t="shared" si="8"/>
        <v>2.0299818396016446E-2</v>
      </c>
      <c r="I74" s="65">
        <f t="shared" si="9"/>
        <v>230.3799999999992</v>
      </c>
      <c r="J74" s="66" t="str">
        <f t="shared" si="10"/>
        <v>Ativo</v>
      </c>
      <c r="K74" s="40" t="s">
        <v>15533</v>
      </c>
      <c r="L74" s="69" t="str">
        <f t="shared" si="11"/>
        <v>Investimento de Longo Prazo</v>
      </c>
    </row>
    <row r="75" spans="1:12" ht="15" customHeight="1" x14ac:dyDescent="0.25">
      <c r="A75" s="39">
        <v>45907</v>
      </c>
      <c r="B75" s="61">
        <f t="shared" si="6"/>
        <v>2025</v>
      </c>
      <c r="C75" s="60" t="str">
        <f t="shared" si="7"/>
        <v>Setembro</v>
      </c>
      <c r="D75" s="40" t="s">
        <v>1928</v>
      </c>
      <c r="E75" s="40" t="s">
        <v>2003</v>
      </c>
      <c r="F75" s="41">
        <v>2912.5</v>
      </c>
      <c r="G75" s="42">
        <v>2947.16</v>
      </c>
      <c r="H75" s="64">
        <f t="shared" si="8"/>
        <v>1.1900429184549307E-2</v>
      </c>
      <c r="I75" s="65">
        <f t="shared" si="9"/>
        <v>34.659999999999854</v>
      </c>
      <c r="J75" s="66" t="str">
        <f t="shared" si="10"/>
        <v>Ativo</v>
      </c>
      <c r="K75" s="40" t="s">
        <v>15537</v>
      </c>
      <c r="L75" s="69" t="str">
        <f t="shared" si="11"/>
        <v>Aguardando rentabilidade</v>
      </c>
    </row>
    <row r="76" spans="1:12" ht="15" customHeight="1" x14ac:dyDescent="0.25">
      <c r="A76" s="39">
        <v>45075</v>
      </c>
      <c r="B76" s="61">
        <f t="shared" si="6"/>
        <v>2023</v>
      </c>
      <c r="C76" s="60" t="str">
        <f t="shared" si="7"/>
        <v>Maio</v>
      </c>
      <c r="D76" s="40" t="s">
        <v>1925</v>
      </c>
      <c r="E76" s="40" t="s">
        <v>2004</v>
      </c>
      <c r="F76" s="41">
        <v>2121.9699999999998</v>
      </c>
      <c r="G76" s="42">
        <v>2068.71</v>
      </c>
      <c r="H76" s="64">
        <f t="shared" si="8"/>
        <v>-2.5099318086494987E-2</v>
      </c>
      <c r="I76" s="65">
        <f t="shared" si="9"/>
        <v>-53.259999999999764</v>
      </c>
      <c r="J76" s="66" t="str">
        <f t="shared" si="10"/>
        <v>Ativo</v>
      </c>
      <c r="K76" s="40" t="s">
        <v>15534</v>
      </c>
      <c r="L76" s="69" t="str">
        <f t="shared" si="11"/>
        <v>Aguardando rentabilidade</v>
      </c>
    </row>
    <row r="77" spans="1:12" ht="15" customHeight="1" x14ac:dyDescent="0.25">
      <c r="A77" s="39">
        <v>44527</v>
      </c>
      <c r="B77" s="61">
        <f t="shared" si="6"/>
        <v>2021</v>
      </c>
      <c r="C77" s="60" t="str">
        <f t="shared" si="7"/>
        <v>Novembro</v>
      </c>
      <c r="D77" s="40" t="s">
        <v>1925</v>
      </c>
      <c r="E77" s="40" t="s">
        <v>2005</v>
      </c>
      <c r="F77" s="41">
        <v>4388.2299999999996</v>
      </c>
      <c r="G77" s="42">
        <v>4931.49</v>
      </c>
      <c r="H77" s="64">
        <f t="shared" si="8"/>
        <v>0.12379934506623405</v>
      </c>
      <c r="I77" s="65">
        <f t="shared" si="9"/>
        <v>543.26000000000022</v>
      </c>
      <c r="J77" s="66" t="str">
        <f t="shared" si="10"/>
        <v>Pendente</v>
      </c>
      <c r="K77" s="40" t="s">
        <v>15534</v>
      </c>
      <c r="L77" s="69" t="str">
        <f t="shared" si="11"/>
        <v>Rendimento estável</v>
      </c>
    </row>
    <row r="78" spans="1:12" ht="15" customHeight="1" x14ac:dyDescent="0.25">
      <c r="A78" s="39">
        <v>44709</v>
      </c>
      <c r="B78" s="61">
        <f t="shared" si="6"/>
        <v>2022</v>
      </c>
      <c r="C78" s="60" t="str">
        <f t="shared" si="7"/>
        <v>Maio</v>
      </c>
      <c r="D78" s="40" t="s">
        <v>1924</v>
      </c>
      <c r="E78" s="40" t="s">
        <v>2006</v>
      </c>
      <c r="F78" s="41">
        <v>48068.87</v>
      </c>
      <c r="G78" s="42">
        <v>53096.87</v>
      </c>
      <c r="H78" s="64">
        <f t="shared" si="8"/>
        <v>0.10459992090515129</v>
      </c>
      <c r="I78" s="65">
        <f t="shared" si="9"/>
        <v>5028</v>
      </c>
      <c r="J78" s="66" t="str">
        <f t="shared" si="10"/>
        <v>Pendente</v>
      </c>
      <c r="K78" s="40" t="s">
        <v>15533</v>
      </c>
      <c r="L78" s="69" t="str">
        <f t="shared" si="11"/>
        <v>Rendimento estável</v>
      </c>
    </row>
    <row r="79" spans="1:12" ht="15" customHeight="1" x14ac:dyDescent="0.25">
      <c r="A79" s="39">
        <v>44849</v>
      </c>
      <c r="B79" s="61">
        <f t="shared" si="6"/>
        <v>2022</v>
      </c>
      <c r="C79" s="60" t="str">
        <f t="shared" si="7"/>
        <v>Outubro</v>
      </c>
      <c r="D79" s="40" t="s">
        <v>1928</v>
      </c>
      <c r="E79" s="40" t="s">
        <v>2007</v>
      </c>
      <c r="F79" s="41">
        <v>48098.45</v>
      </c>
      <c r="G79" s="42">
        <v>45592.52</v>
      </c>
      <c r="H79" s="64">
        <f t="shared" si="8"/>
        <v>-5.2100015696971536E-2</v>
      </c>
      <c r="I79" s="65">
        <f t="shared" si="9"/>
        <v>-2505.9300000000003</v>
      </c>
      <c r="J79" s="66" t="str">
        <f t="shared" si="10"/>
        <v>Pendente</v>
      </c>
      <c r="K79" s="40" t="s">
        <v>15537</v>
      </c>
      <c r="L79" s="69" t="str">
        <f t="shared" si="11"/>
        <v>Aguardando rentabilidade</v>
      </c>
    </row>
    <row r="80" spans="1:12" x14ac:dyDescent="0.25">
      <c r="A80" s="39">
        <v>44012</v>
      </c>
      <c r="B80" s="61">
        <f t="shared" si="6"/>
        <v>2020</v>
      </c>
      <c r="C80" s="60" t="str">
        <f t="shared" si="7"/>
        <v>Junho</v>
      </c>
      <c r="D80" s="40" t="s">
        <v>1924</v>
      </c>
      <c r="E80" s="40" t="s">
        <v>2008</v>
      </c>
      <c r="F80" s="41">
        <v>28647.53</v>
      </c>
      <c r="G80" s="42">
        <v>33130.870000000003</v>
      </c>
      <c r="H80" s="64">
        <f t="shared" si="8"/>
        <v>0.15650005428042152</v>
      </c>
      <c r="I80" s="65">
        <f t="shared" si="9"/>
        <v>4483.3400000000038</v>
      </c>
      <c r="J80" s="66" t="str">
        <f t="shared" si="10"/>
        <v>Resgatado</v>
      </c>
      <c r="K80" s="40" t="s">
        <v>15533</v>
      </c>
      <c r="L80" s="69" t="str">
        <f t="shared" si="11"/>
        <v>Dividendos Recebidos</v>
      </c>
    </row>
    <row r="81" spans="1:12" ht="15" customHeight="1" x14ac:dyDescent="0.25">
      <c r="A81" s="39">
        <v>45163</v>
      </c>
      <c r="B81" s="61">
        <f t="shared" si="6"/>
        <v>2023</v>
      </c>
      <c r="C81" s="60" t="str">
        <f t="shared" si="7"/>
        <v>Agosto</v>
      </c>
      <c r="D81" s="40" t="s">
        <v>1924</v>
      </c>
      <c r="E81" s="40" t="s">
        <v>2009</v>
      </c>
      <c r="F81" s="41">
        <v>28684.880000000001</v>
      </c>
      <c r="G81" s="42">
        <v>31992.25</v>
      </c>
      <c r="H81" s="64">
        <f t="shared" si="8"/>
        <v>0.11530011629820305</v>
      </c>
      <c r="I81" s="65">
        <f t="shared" si="9"/>
        <v>3307.369999999999</v>
      </c>
      <c r="J81" s="66" t="str">
        <f t="shared" si="10"/>
        <v>Pendente</v>
      </c>
      <c r="K81" s="40" t="s">
        <v>15533</v>
      </c>
      <c r="L81" s="69" t="str">
        <f t="shared" si="11"/>
        <v>Rendimento estável</v>
      </c>
    </row>
    <row r="82" spans="1:12" ht="15" customHeight="1" x14ac:dyDescent="0.25">
      <c r="A82" s="39">
        <v>44753</v>
      </c>
      <c r="B82" s="61">
        <f t="shared" si="6"/>
        <v>2022</v>
      </c>
      <c r="C82" s="60" t="str">
        <f t="shared" si="7"/>
        <v>Julho</v>
      </c>
      <c r="D82" s="40" t="s">
        <v>1924</v>
      </c>
      <c r="E82" s="40" t="s">
        <v>2010</v>
      </c>
      <c r="F82" s="41">
        <v>30596.25</v>
      </c>
      <c r="G82" s="42">
        <v>30911.39</v>
      </c>
      <c r="H82" s="64">
        <f t="shared" si="8"/>
        <v>1.0299955059852086E-2</v>
      </c>
      <c r="I82" s="65">
        <f t="shared" si="9"/>
        <v>315.13999999999942</v>
      </c>
      <c r="J82" s="66" t="str">
        <f t="shared" si="10"/>
        <v>Ativo</v>
      </c>
      <c r="K82" s="40" t="s">
        <v>15533</v>
      </c>
      <c r="L82" s="69" t="str">
        <f t="shared" si="11"/>
        <v>Investimento de Longo Prazo</v>
      </c>
    </row>
    <row r="83" spans="1:12" ht="15" customHeight="1" x14ac:dyDescent="0.25">
      <c r="A83" s="39">
        <v>44332</v>
      </c>
      <c r="B83" s="61">
        <f t="shared" si="6"/>
        <v>2021</v>
      </c>
      <c r="C83" s="60" t="str">
        <f t="shared" si="7"/>
        <v>Maio</v>
      </c>
      <c r="D83" s="40" t="s">
        <v>1928</v>
      </c>
      <c r="E83" s="40" t="s">
        <v>2011</v>
      </c>
      <c r="F83" s="41">
        <v>16324.78</v>
      </c>
      <c r="G83" s="42">
        <v>15490.58</v>
      </c>
      <c r="H83" s="64">
        <f t="shared" si="8"/>
        <v>-5.110022922207838E-2</v>
      </c>
      <c r="I83" s="65">
        <f t="shared" si="9"/>
        <v>-834.20000000000073</v>
      </c>
      <c r="J83" s="66" t="str">
        <f t="shared" si="10"/>
        <v>Pendente</v>
      </c>
      <c r="K83" s="40" t="s">
        <v>15537</v>
      </c>
      <c r="L83" s="69" t="str">
        <f t="shared" si="11"/>
        <v>Aguardando rentabilidade</v>
      </c>
    </row>
    <row r="84" spans="1:12" ht="15" customHeight="1" x14ac:dyDescent="0.25">
      <c r="A84" s="39">
        <v>44677</v>
      </c>
      <c r="B84" s="61">
        <f t="shared" si="6"/>
        <v>2022</v>
      </c>
      <c r="C84" s="60" t="str">
        <f t="shared" si="7"/>
        <v>Abril</v>
      </c>
      <c r="D84" s="40" t="s">
        <v>1924</v>
      </c>
      <c r="E84" s="40" t="s">
        <v>2012</v>
      </c>
      <c r="F84" s="41">
        <v>44774.34</v>
      </c>
      <c r="G84" s="42">
        <v>53447.13</v>
      </c>
      <c r="H84" s="64">
        <f t="shared" si="8"/>
        <v>0.19370000763830358</v>
      </c>
      <c r="I84" s="65">
        <f t="shared" si="9"/>
        <v>8672.7900000000009</v>
      </c>
      <c r="J84" s="66" t="str">
        <f t="shared" si="10"/>
        <v>Resgatado</v>
      </c>
      <c r="K84" s="40" t="s">
        <v>15533</v>
      </c>
      <c r="L84" s="69" t="str">
        <f t="shared" si="11"/>
        <v>Dividendos Recebidos</v>
      </c>
    </row>
    <row r="85" spans="1:12" x14ac:dyDescent="0.25">
      <c r="A85" s="39">
        <v>44157</v>
      </c>
      <c r="B85" s="61">
        <f t="shared" si="6"/>
        <v>2020</v>
      </c>
      <c r="C85" s="60" t="str">
        <f t="shared" si="7"/>
        <v>Novembro</v>
      </c>
      <c r="D85" s="40" t="s">
        <v>1929</v>
      </c>
      <c r="E85" s="40" t="s">
        <v>2013</v>
      </c>
      <c r="F85" s="41">
        <v>24951.57</v>
      </c>
      <c r="G85" s="42">
        <v>28060.54</v>
      </c>
      <c r="H85" s="64">
        <f t="shared" si="8"/>
        <v>0.12460017545990097</v>
      </c>
      <c r="I85" s="65">
        <f t="shared" si="9"/>
        <v>3108.9700000000012</v>
      </c>
      <c r="J85" s="66" t="str">
        <f t="shared" si="10"/>
        <v>Pendente</v>
      </c>
      <c r="K85" s="40" t="s">
        <v>15532</v>
      </c>
      <c r="L85" s="69" t="str">
        <f t="shared" si="11"/>
        <v>Rendimento estável</v>
      </c>
    </row>
    <row r="86" spans="1:12" ht="15" customHeight="1" x14ac:dyDescent="0.25">
      <c r="A86" s="39">
        <v>44568</v>
      </c>
      <c r="B86" s="61">
        <f t="shared" si="6"/>
        <v>2022</v>
      </c>
      <c r="C86" s="60" t="str">
        <f t="shared" si="7"/>
        <v>Janeiro</v>
      </c>
      <c r="D86" s="40" t="s">
        <v>1927</v>
      </c>
      <c r="E86" s="40" t="s">
        <v>2014</v>
      </c>
      <c r="F86" s="41">
        <v>5744.52</v>
      </c>
      <c r="G86" s="42">
        <v>5689.95</v>
      </c>
      <c r="H86" s="64">
        <f t="shared" si="8"/>
        <v>-9.4994882078921501E-3</v>
      </c>
      <c r="I86" s="65">
        <f t="shared" si="9"/>
        <v>-54.570000000000618</v>
      </c>
      <c r="J86" s="66" t="str">
        <f t="shared" si="10"/>
        <v>Ativo</v>
      </c>
      <c r="K86" s="40" t="s">
        <v>15536</v>
      </c>
      <c r="L86" s="69" t="str">
        <f t="shared" si="11"/>
        <v>Aguardando rentabilidade</v>
      </c>
    </row>
    <row r="87" spans="1:12" ht="15" customHeight="1" x14ac:dyDescent="0.25">
      <c r="A87" s="39">
        <v>45875</v>
      </c>
      <c r="B87" s="61">
        <f t="shared" si="6"/>
        <v>2025</v>
      </c>
      <c r="C87" s="60" t="str">
        <f t="shared" si="7"/>
        <v>Agosto</v>
      </c>
      <c r="D87" s="40" t="s">
        <v>1929</v>
      </c>
      <c r="E87" s="40" t="s">
        <v>2015</v>
      </c>
      <c r="F87" s="41">
        <v>24550.99</v>
      </c>
      <c r="G87" s="42">
        <v>25665.599999999999</v>
      </c>
      <c r="H87" s="64">
        <f t="shared" si="8"/>
        <v>4.5399798541728736E-2</v>
      </c>
      <c r="I87" s="65">
        <f t="shared" si="9"/>
        <v>1114.6099999999969</v>
      </c>
      <c r="J87" s="66" t="str">
        <f t="shared" si="10"/>
        <v>Ativo</v>
      </c>
      <c r="K87" s="40" t="s">
        <v>15532</v>
      </c>
      <c r="L87" s="69" t="str">
        <f t="shared" si="11"/>
        <v>Investimento de Longo Prazo</v>
      </c>
    </row>
    <row r="88" spans="1:12" ht="15" customHeight="1" x14ac:dyDescent="0.25">
      <c r="A88" s="39">
        <v>44496</v>
      </c>
      <c r="B88" s="61">
        <f t="shared" si="6"/>
        <v>2021</v>
      </c>
      <c r="C88" s="60" t="str">
        <f t="shared" si="7"/>
        <v>Outubro</v>
      </c>
      <c r="D88" s="40" t="s">
        <v>1930</v>
      </c>
      <c r="E88" s="40" t="s">
        <v>2016</v>
      </c>
      <c r="F88" s="41">
        <v>25830.37</v>
      </c>
      <c r="G88" s="42">
        <v>29885.74</v>
      </c>
      <c r="H88" s="64">
        <f t="shared" si="8"/>
        <v>0.15700007394396606</v>
      </c>
      <c r="I88" s="65">
        <f t="shared" si="9"/>
        <v>4055.3700000000026</v>
      </c>
      <c r="J88" s="66" t="str">
        <f t="shared" si="10"/>
        <v>Resgatado</v>
      </c>
      <c r="K88" s="40" t="s">
        <v>15538</v>
      </c>
      <c r="L88" s="69" t="str">
        <f t="shared" si="11"/>
        <v>Aplicação de Curto Prazo</v>
      </c>
    </row>
    <row r="89" spans="1:12" ht="15" customHeight="1" x14ac:dyDescent="0.25">
      <c r="A89" s="39">
        <v>45332</v>
      </c>
      <c r="B89" s="61">
        <f t="shared" si="6"/>
        <v>2024</v>
      </c>
      <c r="C89" s="60" t="str">
        <f t="shared" si="7"/>
        <v>Fevereiro</v>
      </c>
      <c r="D89" s="40" t="s">
        <v>1927</v>
      </c>
      <c r="E89" s="40" t="s">
        <v>2017</v>
      </c>
      <c r="F89" s="41">
        <v>21917.35</v>
      </c>
      <c r="G89" s="42">
        <v>25093.17</v>
      </c>
      <c r="H89" s="64">
        <f t="shared" si="8"/>
        <v>0.14489981681179523</v>
      </c>
      <c r="I89" s="65">
        <f t="shared" si="9"/>
        <v>3175.8199999999997</v>
      </c>
      <c r="J89" s="66" t="str">
        <f t="shared" si="10"/>
        <v>Pendente</v>
      </c>
      <c r="K89" s="40" t="s">
        <v>15536</v>
      </c>
      <c r="L89" s="69" t="str">
        <f t="shared" si="11"/>
        <v>Rendimento estável</v>
      </c>
    </row>
    <row r="90" spans="1:12" x14ac:dyDescent="0.25">
      <c r="A90" s="39">
        <v>43873</v>
      </c>
      <c r="B90" s="61">
        <f t="shared" si="6"/>
        <v>2020</v>
      </c>
      <c r="C90" s="60" t="str">
        <f t="shared" si="7"/>
        <v>Fevereiro</v>
      </c>
      <c r="D90" s="40" t="s">
        <v>1926</v>
      </c>
      <c r="E90" s="40" t="s">
        <v>1938</v>
      </c>
      <c r="F90" s="41">
        <v>20011.21</v>
      </c>
      <c r="G90" s="42">
        <v>21774.2</v>
      </c>
      <c r="H90" s="64">
        <f t="shared" si="8"/>
        <v>8.8100119882805777E-2</v>
      </c>
      <c r="I90" s="65">
        <f t="shared" si="9"/>
        <v>1762.9900000000016</v>
      </c>
      <c r="J90" s="66" t="str">
        <f t="shared" si="10"/>
        <v>Pendente</v>
      </c>
      <c r="K90" s="40" t="s">
        <v>15535</v>
      </c>
      <c r="L90" s="69" t="str">
        <f t="shared" si="11"/>
        <v>Rendimento estável</v>
      </c>
    </row>
    <row r="91" spans="1:12" ht="15" customHeight="1" x14ac:dyDescent="0.25">
      <c r="A91" s="39">
        <v>45842</v>
      </c>
      <c r="B91" s="61">
        <f t="shared" si="6"/>
        <v>2025</v>
      </c>
      <c r="C91" s="60" t="str">
        <f t="shared" si="7"/>
        <v>Julho</v>
      </c>
      <c r="D91" s="40" t="s">
        <v>1924</v>
      </c>
      <c r="E91" s="40" t="s">
        <v>2018</v>
      </c>
      <c r="F91" s="41">
        <v>25848.41</v>
      </c>
      <c r="G91" s="42">
        <v>26579.919999999998</v>
      </c>
      <c r="H91" s="64">
        <f t="shared" si="8"/>
        <v>2.829999988393864E-2</v>
      </c>
      <c r="I91" s="65">
        <f t="shared" si="9"/>
        <v>731.5099999999984</v>
      </c>
      <c r="J91" s="66" t="str">
        <f t="shared" si="10"/>
        <v>Ativo</v>
      </c>
      <c r="K91" s="40" t="s">
        <v>15533</v>
      </c>
      <c r="L91" s="69" t="str">
        <f t="shared" si="11"/>
        <v>Investimento de Longo Prazo</v>
      </c>
    </row>
    <row r="92" spans="1:12" ht="15" customHeight="1" x14ac:dyDescent="0.25">
      <c r="A92" s="39">
        <v>45140</v>
      </c>
      <c r="B92" s="61">
        <f t="shared" si="6"/>
        <v>2023</v>
      </c>
      <c r="C92" s="60" t="str">
        <f t="shared" si="7"/>
        <v>Agosto</v>
      </c>
      <c r="D92" s="40" t="s">
        <v>1930</v>
      </c>
      <c r="E92" s="40" t="s">
        <v>2019</v>
      </c>
      <c r="F92" s="41">
        <v>25048.15</v>
      </c>
      <c r="G92" s="42">
        <v>24684.95</v>
      </c>
      <c r="H92" s="64">
        <f t="shared" si="8"/>
        <v>-1.45000728596723E-2</v>
      </c>
      <c r="I92" s="65">
        <f t="shared" si="9"/>
        <v>-363.20000000000073</v>
      </c>
      <c r="J92" s="66" t="str">
        <f t="shared" si="10"/>
        <v>Ativo</v>
      </c>
      <c r="K92" s="40" t="s">
        <v>15538</v>
      </c>
      <c r="L92" s="69" t="str">
        <f t="shared" si="11"/>
        <v>Aguardando rentabilidade</v>
      </c>
    </row>
    <row r="93" spans="1:12" ht="15" customHeight="1" x14ac:dyDescent="0.25">
      <c r="A93" s="39">
        <v>45458</v>
      </c>
      <c r="B93" s="61">
        <f t="shared" si="6"/>
        <v>2024</v>
      </c>
      <c r="C93" s="60" t="str">
        <f t="shared" si="7"/>
        <v>Junho</v>
      </c>
      <c r="D93" s="40" t="s">
        <v>1928</v>
      </c>
      <c r="E93" s="40" t="s">
        <v>2020</v>
      </c>
      <c r="F93" s="41">
        <v>42712.93</v>
      </c>
      <c r="G93" s="42">
        <v>45527.71</v>
      </c>
      <c r="H93" s="64">
        <f t="shared" si="8"/>
        <v>6.589995113891739E-2</v>
      </c>
      <c r="I93" s="65">
        <f t="shared" si="9"/>
        <v>2814.7799999999988</v>
      </c>
      <c r="J93" s="66" t="str">
        <f t="shared" si="10"/>
        <v>Ativo</v>
      </c>
      <c r="K93" s="40" t="s">
        <v>15537</v>
      </c>
      <c r="L93" s="69" t="str">
        <f t="shared" si="11"/>
        <v>Aguardando rentabilidade</v>
      </c>
    </row>
    <row r="94" spans="1:12" ht="15" customHeight="1" x14ac:dyDescent="0.25">
      <c r="A94" s="39">
        <v>45564</v>
      </c>
      <c r="B94" s="61">
        <f t="shared" si="6"/>
        <v>2024</v>
      </c>
      <c r="C94" s="60" t="str">
        <f t="shared" si="7"/>
        <v>Setembro</v>
      </c>
      <c r="D94" s="40" t="s">
        <v>1928</v>
      </c>
      <c r="E94" s="40" t="s">
        <v>2021</v>
      </c>
      <c r="F94" s="41">
        <v>4228.1899999999996</v>
      </c>
      <c r="G94" s="42">
        <v>5067.49</v>
      </c>
      <c r="H94" s="64">
        <f t="shared" si="8"/>
        <v>0.19850101343600932</v>
      </c>
      <c r="I94" s="65">
        <f t="shared" si="9"/>
        <v>839.30000000000018</v>
      </c>
      <c r="J94" s="66" t="str">
        <f t="shared" si="10"/>
        <v>Resgatado</v>
      </c>
      <c r="K94" s="40" t="s">
        <v>15537</v>
      </c>
      <c r="L94" s="69" t="str">
        <f t="shared" si="11"/>
        <v>Aplicação de Curto Prazo</v>
      </c>
    </row>
    <row r="95" spans="1:12" ht="15" customHeight="1" x14ac:dyDescent="0.25">
      <c r="A95" s="39">
        <v>44225</v>
      </c>
      <c r="B95" s="61">
        <f t="shared" si="6"/>
        <v>2021</v>
      </c>
      <c r="C95" s="60" t="str">
        <f t="shared" si="7"/>
        <v>Janeiro</v>
      </c>
      <c r="D95" s="40" t="s">
        <v>1927</v>
      </c>
      <c r="E95" s="40" t="s">
        <v>2022</v>
      </c>
      <c r="F95" s="41">
        <v>3944.05</v>
      </c>
      <c r="G95" s="42">
        <v>4113.25</v>
      </c>
      <c r="H95" s="64">
        <f t="shared" si="8"/>
        <v>4.2900064654352713E-2</v>
      </c>
      <c r="I95" s="65">
        <f t="shared" si="9"/>
        <v>169.19999999999982</v>
      </c>
      <c r="J95" s="66" t="str">
        <f t="shared" si="10"/>
        <v>Ativo</v>
      </c>
      <c r="K95" s="40" t="s">
        <v>15536</v>
      </c>
      <c r="L95" s="69" t="str">
        <f t="shared" si="11"/>
        <v>Aguardando rentabilidade</v>
      </c>
    </row>
    <row r="96" spans="1:12" ht="15" customHeight="1" x14ac:dyDescent="0.25">
      <c r="A96" s="39">
        <v>45658</v>
      </c>
      <c r="B96" s="61">
        <f t="shared" si="6"/>
        <v>2025</v>
      </c>
      <c r="C96" s="60" t="str">
        <f t="shared" si="7"/>
        <v>Janeiro</v>
      </c>
      <c r="D96" s="40" t="s">
        <v>1925</v>
      </c>
      <c r="E96" s="40" t="s">
        <v>2023</v>
      </c>
      <c r="F96" s="41">
        <v>49955.06</v>
      </c>
      <c r="G96" s="42">
        <v>56993.73</v>
      </c>
      <c r="H96" s="64">
        <f t="shared" si="8"/>
        <v>0.14090004095681211</v>
      </c>
      <c r="I96" s="65">
        <f t="shared" si="9"/>
        <v>7038.6700000000055</v>
      </c>
      <c r="J96" s="66" t="str">
        <f t="shared" si="10"/>
        <v>Pendente</v>
      </c>
      <c r="K96" s="40" t="s">
        <v>15534</v>
      </c>
      <c r="L96" s="69" t="str">
        <f t="shared" si="11"/>
        <v>Rendimento estável</v>
      </c>
    </row>
    <row r="97" spans="1:12" ht="15" customHeight="1" x14ac:dyDescent="0.25">
      <c r="A97" s="39">
        <v>44278</v>
      </c>
      <c r="B97" s="61">
        <f t="shared" si="6"/>
        <v>2021</v>
      </c>
      <c r="C97" s="60" t="str">
        <f t="shared" si="7"/>
        <v>Março</v>
      </c>
      <c r="D97" s="40" t="s">
        <v>1929</v>
      </c>
      <c r="E97" s="40" t="s">
        <v>2024</v>
      </c>
      <c r="F97" s="41">
        <v>27373.22</v>
      </c>
      <c r="G97" s="42">
        <v>30422.6</v>
      </c>
      <c r="H97" s="64">
        <f t="shared" si="8"/>
        <v>0.11140012026352754</v>
      </c>
      <c r="I97" s="65">
        <f t="shared" si="9"/>
        <v>3049.3799999999974</v>
      </c>
      <c r="J97" s="66" t="str">
        <f t="shared" si="10"/>
        <v>Pendente</v>
      </c>
      <c r="K97" s="40" t="s">
        <v>15532</v>
      </c>
      <c r="L97" s="69" t="str">
        <f t="shared" si="11"/>
        <v>Rendimento estável</v>
      </c>
    </row>
    <row r="98" spans="1:12" ht="15" customHeight="1" x14ac:dyDescent="0.25">
      <c r="A98" s="39">
        <v>45902</v>
      </c>
      <c r="B98" s="61">
        <f t="shared" si="6"/>
        <v>2025</v>
      </c>
      <c r="C98" s="60" t="str">
        <f t="shared" si="7"/>
        <v>Setembro</v>
      </c>
      <c r="D98" s="40" t="s">
        <v>1925</v>
      </c>
      <c r="E98" s="40" t="s">
        <v>2025</v>
      </c>
      <c r="F98" s="41">
        <v>26206.01</v>
      </c>
      <c r="G98" s="42">
        <v>28873.78</v>
      </c>
      <c r="H98" s="64">
        <f t="shared" si="8"/>
        <v>0.10179993062660056</v>
      </c>
      <c r="I98" s="65">
        <f t="shared" si="9"/>
        <v>2667.7700000000004</v>
      </c>
      <c r="J98" s="66" t="str">
        <f t="shared" si="10"/>
        <v>Pendente</v>
      </c>
      <c r="K98" s="40" t="s">
        <v>15534</v>
      </c>
      <c r="L98" s="69" t="str">
        <f t="shared" si="11"/>
        <v>Rendimento estável</v>
      </c>
    </row>
    <row r="99" spans="1:12" ht="15" customHeight="1" x14ac:dyDescent="0.25">
      <c r="A99" s="39">
        <v>45535</v>
      </c>
      <c r="B99" s="61">
        <f t="shared" si="6"/>
        <v>2024</v>
      </c>
      <c r="C99" s="60" t="str">
        <f t="shared" si="7"/>
        <v>Agosto</v>
      </c>
      <c r="D99" s="40" t="s">
        <v>1930</v>
      </c>
      <c r="E99" s="40" t="s">
        <v>2026</v>
      </c>
      <c r="F99" s="41">
        <v>21704.92</v>
      </c>
      <c r="G99" s="42">
        <v>24389.82</v>
      </c>
      <c r="H99" s="64">
        <f t="shared" si="8"/>
        <v>0.12370006431721479</v>
      </c>
      <c r="I99" s="65">
        <f t="shared" si="9"/>
        <v>2684.9000000000015</v>
      </c>
      <c r="J99" s="66" t="str">
        <f t="shared" si="10"/>
        <v>Pendente</v>
      </c>
      <c r="K99" s="40" t="s">
        <v>15538</v>
      </c>
      <c r="L99" s="69" t="str">
        <f t="shared" si="11"/>
        <v>Rendimento estável</v>
      </c>
    </row>
    <row r="100" spans="1:12" ht="15" customHeight="1" x14ac:dyDescent="0.25">
      <c r="A100" s="39">
        <v>45245</v>
      </c>
      <c r="B100" s="61">
        <f t="shared" si="6"/>
        <v>2023</v>
      </c>
      <c r="C100" s="60" t="str">
        <f t="shared" si="7"/>
        <v>Novembro</v>
      </c>
      <c r="D100" s="40" t="s">
        <v>1930</v>
      </c>
      <c r="E100" s="40" t="s">
        <v>2027</v>
      </c>
      <c r="F100" s="41">
        <v>41460.94</v>
      </c>
      <c r="G100" s="42">
        <v>45283.64</v>
      </c>
      <c r="H100" s="64">
        <f t="shared" si="8"/>
        <v>9.2200032126623199E-2</v>
      </c>
      <c r="I100" s="65">
        <f t="shared" si="9"/>
        <v>3822.6999999999971</v>
      </c>
      <c r="J100" s="66" t="str">
        <f t="shared" si="10"/>
        <v>Pendente</v>
      </c>
      <c r="K100" s="40" t="s">
        <v>15538</v>
      </c>
      <c r="L100" s="69" t="str">
        <f t="shared" si="11"/>
        <v>Rendimento estável</v>
      </c>
    </row>
    <row r="101" spans="1:12" ht="15" customHeight="1" x14ac:dyDescent="0.25">
      <c r="A101" s="39">
        <v>45731</v>
      </c>
      <c r="B101" s="61">
        <f t="shared" si="6"/>
        <v>2025</v>
      </c>
      <c r="C101" s="60" t="str">
        <f t="shared" si="7"/>
        <v>Março</v>
      </c>
      <c r="D101" s="40" t="s">
        <v>1928</v>
      </c>
      <c r="E101" s="40" t="s">
        <v>2028</v>
      </c>
      <c r="F101" s="41">
        <v>33464.639999999999</v>
      </c>
      <c r="G101" s="42">
        <v>33618.58</v>
      </c>
      <c r="H101" s="64">
        <f t="shared" si="8"/>
        <v>4.6000793673561802E-3</v>
      </c>
      <c r="I101" s="65">
        <f t="shared" si="9"/>
        <v>153.94000000000233</v>
      </c>
      <c r="J101" s="66" t="str">
        <f t="shared" si="10"/>
        <v>Ativo</v>
      </c>
      <c r="K101" s="40" t="s">
        <v>15537</v>
      </c>
      <c r="L101" s="69" t="str">
        <f t="shared" si="11"/>
        <v>Aguardando rentabilidade</v>
      </c>
    </row>
    <row r="102" spans="1:12" x14ac:dyDescent="0.25">
      <c r="A102" s="39">
        <v>44144</v>
      </c>
      <c r="B102" s="61">
        <f t="shared" si="6"/>
        <v>2020</v>
      </c>
      <c r="C102" s="60" t="str">
        <f t="shared" si="7"/>
        <v>Novembro</v>
      </c>
      <c r="D102" s="40" t="s">
        <v>1924</v>
      </c>
      <c r="E102" s="40" t="s">
        <v>2029</v>
      </c>
      <c r="F102" s="41">
        <v>15834.39</v>
      </c>
      <c r="G102" s="42">
        <v>15845.47</v>
      </c>
      <c r="H102" s="64">
        <f t="shared" si="8"/>
        <v>6.9974277506111245E-4</v>
      </c>
      <c r="I102" s="65">
        <f t="shared" si="9"/>
        <v>11.079999999999927</v>
      </c>
      <c r="J102" s="66" t="str">
        <f t="shared" si="10"/>
        <v>Ativo</v>
      </c>
      <c r="K102" s="40" t="s">
        <v>15533</v>
      </c>
      <c r="L102" s="69" t="str">
        <f t="shared" si="11"/>
        <v>Investimento de Longo Prazo</v>
      </c>
    </row>
    <row r="103" spans="1:12" ht="15" customHeight="1" x14ac:dyDescent="0.25">
      <c r="A103" s="39">
        <v>44469</v>
      </c>
      <c r="B103" s="61">
        <f t="shared" si="6"/>
        <v>2021</v>
      </c>
      <c r="C103" s="60" t="str">
        <f t="shared" si="7"/>
        <v>Setembro</v>
      </c>
      <c r="D103" s="40" t="s">
        <v>1924</v>
      </c>
      <c r="E103" s="40" t="s">
        <v>2030</v>
      </c>
      <c r="F103" s="41">
        <v>6473.23</v>
      </c>
      <c r="G103" s="42">
        <v>7549.73</v>
      </c>
      <c r="H103" s="64">
        <f t="shared" si="8"/>
        <v>0.16630028594689206</v>
      </c>
      <c r="I103" s="65">
        <f t="shared" si="9"/>
        <v>1076.5</v>
      </c>
      <c r="J103" s="66" t="str">
        <f t="shared" si="10"/>
        <v>Resgatado</v>
      </c>
      <c r="K103" s="40" t="s">
        <v>15533</v>
      </c>
      <c r="L103" s="69" t="str">
        <f t="shared" si="11"/>
        <v>Dividendos Recebidos</v>
      </c>
    </row>
    <row r="104" spans="1:12" ht="15" customHeight="1" x14ac:dyDescent="0.25">
      <c r="A104" s="39">
        <v>45604</v>
      </c>
      <c r="B104" s="61">
        <f t="shared" si="6"/>
        <v>2024</v>
      </c>
      <c r="C104" s="60" t="str">
        <f t="shared" si="7"/>
        <v>Novembro</v>
      </c>
      <c r="D104" s="40" t="s">
        <v>1924</v>
      </c>
      <c r="E104" s="40" t="s">
        <v>2031</v>
      </c>
      <c r="F104" s="41">
        <v>34854.83</v>
      </c>
      <c r="G104" s="42">
        <v>32024.62</v>
      </c>
      <c r="H104" s="64">
        <f t="shared" si="8"/>
        <v>-8.1199936995819594E-2</v>
      </c>
      <c r="I104" s="65">
        <f t="shared" si="9"/>
        <v>-2830.2100000000028</v>
      </c>
      <c r="J104" s="66" t="str">
        <f t="shared" si="10"/>
        <v>Ativo</v>
      </c>
      <c r="K104" s="40" t="s">
        <v>15533</v>
      </c>
      <c r="L104" s="69" t="str">
        <f t="shared" si="11"/>
        <v>Investimento de Longo Prazo</v>
      </c>
    </row>
    <row r="105" spans="1:12" ht="15" customHeight="1" x14ac:dyDescent="0.25">
      <c r="A105" s="39">
        <v>45611</v>
      </c>
      <c r="B105" s="61">
        <f t="shared" si="6"/>
        <v>2024</v>
      </c>
      <c r="C105" s="60" t="str">
        <f t="shared" si="7"/>
        <v>Novembro</v>
      </c>
      <c r="D105" s="40" t="s">
        <v>1923</v>
      </c>
      <c r="E105" s="40" t="s">
        <v>2032</v>
      </c>
      <c r="F105" s="41">
        <v>29832.87</v>
      </c>
      <c r="G105" s="42">
        <v>35593.599999999999</v>
      </c>
      <c r="H105" s="64">
        <f t="shared" si="8"/>
        <v>0.19310009395676647</v>
      </c>
      <c r="I105" s="65">
        <f t="shared" si="9"/>
        <v>5760.73</v>
      </c>
      <c r="J105" s="66" t="str">
        <f t="shared" si="10"/>
        <v>Resgatado</v>
      </c>
      <c r="K105" s="40" t="s">
        <v>15532</v>
      </c>
      <c r="L105" s="69" t="str">
        <f t="shared" si="11"/>
        <v>Dividendos Recebidos</v>
      </c>
    </row>
    <row r="106" spans="1:12" ht="15" customHeight="1" x14ac:dyDescent="0.25">
      <c r="A106" s="39">
        <v>45249</v>
      </c>
      <c r="B106" s="61">
        <f t="shared" si="6"/>
        <v>2023</v>
      </c>
      <c r="C106" s="60" t="str">
        <f t="shared" si="7"/>
        <v>Novembro</v>
      </c>
      <c r="D106" s="40" t="s">
        <v>1925</v>
      </c>
      <c r="E106" s="40" t="s">
        <v>2033</v>
      </c>
      <c r="F106" s="41">
        <v>43161.86</v>
      </c>
      <c r="G106" s="42">
        <v>40796.589999999997</v>
      </c>
      <c r="H106" s="64">
        <f t="shared" si="8"/>
        <v>-5.480000166813951E-2</v>
      </c>
      <c r="I106" s="65">
        <f t="shared" si="9"/>
        <v>-2365.2700000000041</v>
      </c>
      <c r="J106" s="66" t="str">
        <f t="shared" si="10"/>
        <v>Pendente</v>
      </c>
      <c r="K106" s="40" t="s">
        <v>15534</v>
      </c>
      <c r="L106" s="69" t="str">
        <f t="shared" si="11"/>
        <v>Aguardando rentabilidade</v>
      </c>
    </row>
    <row r="107" spans="1:12" ht="15" customHeight="1" x14ac:dyDescent="0.25">
      <c r="A107" s="39">
        <v>44502</v>
      </c>
      <c r="B107" s="61">
        <f t="shared" si="6"/>
        <v>2021</v>
      </c>
      <c r="C107" s="60" t="str">
        <f t="shared" si="7"/>
        <v>Novembro</v>
      </c>
      <c r="D107" s="40" t="s">
        <v>1928</v>
      </c>
      <c r="E107" s="40" t="s">
        <v>2034</v>
      </c>
      <c r="F107" s="41">
        <v>30750.42</v>
      </c>
      <c r="G107" s="42">
        <v>33410.33</v>
      </c>
      <c r="H107" s="64">
        <f t="shared" si="8"/>
        <v>8.6499956748558343E-2</v>
      </c>
      <c r="I107" s="65">
        <f t="shared" si="9"/>
        <v>2659.9100000000035</v>
      </c>
      <c r="J107" s="66" t="str">
        <f t="shared" si="10"/>
        <v>Pendente</v>
      </c>
      <c r="K107" s="40" t="s">
        <v>15537</v>
      </c>
      <c r="L107" s="69" t="str">
        <f t="shared" si="11"/>
        <v>Rendimento estável</v>
      </c>
    </row>
    <row r="108" spans="1:12" ht="15" customHeight="1" x14ac:dyDescent="0.25">
      <c r="A108" s="39">
        <v>44987</v>
      </c>
      <c r="B108" s="61">
        <f t="shared" si="6"/>
        <v>2023</v>
      </c>
      <c r="C108" s="60" t="str">
        <f t="shared" si="7"/>
        <v>Março</v>
      </c>
      <c r="D108" s="40" t="s">
        <v>1925</v>
      </c>
      <c r="E108" s="40" t="s">
        <v>2035</v>
      </c>
      <c r="F108" s="41">
        <v>17123.07</v>
      </c>
      <c r="G108" s="42">
        <v>20116.18</v>
      </c>
      <c r="H108" s="64">
        <f t="shared" si="8"/>
        <v>0.17479984605564311</v>
      </c>
      <c r="I108" s="65">
        <f t="shared" si="9"/>
        <v>2993.1100000000006</v>
      </c>
      <c r="J108" s="66" t="str">
        <f t="shared" si="10"/>
        <v>Resgatado</v>
      </c>
      <c r="K108" s="40" t="s">
        <v>15534</v>
      </c>
      <c r="L108" s="69" t="str">
        <f t="shared" si="11"/>
        <v>Aplicação de Curto Prazo</v>
      </c>
    </row>
    <row r="109" spans="1:12" ht="15" customHeight="1" x14ac:dyDescent="0.25">
      <c r="A109" s="39">
        <v>44842</v>
      </c>
      <c r="B109" s="61">
        <f t="shared" si="6"/>
        <v>2022</v>
      </c>
      <c r="C109" s="60" t="str">
        <f t="shared" si="7"/>
        <v>Outubro</v>
      </c>
      <c r="D109" s="40" t="s">
        <v>1923</v>
      </c>
      <c r="E109" s="40" t="s">
        <v>2036</v>
      </c>
      <c r="F109" s="41">
        <v>29342.59</v>
      </c>
      <c r="G109" s="42">
        <v>31405.37</v>
      </c>
      <c r="H109" s="64">
        <f t="shared" si="8"/>
        <v>7.0299861055210147E-2</v>
      </c>
      <c r="I109" s="65">
        <f t="shared" si="9"/>
        <v>2062.7799999999988</v>
      </c>
      <c r="J109" s="66" t="str">
        <f t="shared" si="10"/>
        <v>Pendente</v>
      </c>
      <c r="K109" s="40" t="s">
        <v>15532</v>
      </c>
      <c r="L109" s="69" t="str">
        <f t="shared" si="11"/>
        <v>Rendimento estável</v>
      </c>
    </row>
    <row r="110" spans="1:12" ht="15" customHeight="1" x14ac:dyDescent="0.25">
      <c r="A110" s="39">
        <v>44743</v>
      </c>
      <c r="B110" s="61">
        <f t="shared" si="6"/>
        <v>2022</v>
      </c>
      <c r="C110" s="60" t="str">
        <f t="shared" si="7"/>
        <v>Julho</v>
      </c>
      <c r="D110" s="40" t="s">
        <v>1928</v>
      </c>
      <c r="E110" s="40" t="s">
        <v>2037</v>
      </c>
      <c r="F110" s="41">
        <v>22711.97</v>
      </c>
      <c r="G110" s="42">
        <v>21565.02</v>
      </c>
      <c r="H110" s="64">
        <f t="shared" si="8"/>
        <v>-5.0499802527037535E-2</v>
      </c>
      <c r="I110" s="65">
        <f t="shared" si="9"/>
        <v>-1146.9500000000007</v>
      </c>
      <c r="J110" s="66" t="str">
        <f t="shared" si="10"/>
        <v>Pendente</v>
      </c>
      <c r="K110" s="40" t="s">
        <v>15537</v>
      </c>
      <c r="L110" s="69" t="str">
        <f t="shared" si="11"/>
        <v>Aguardando rentabilidade</v>
      </c>
    </row>
    <row r="111" spans="1:12" ht="15" customHeight="1" x14ac:dyDescent="0.25">
      <c r="A111" s="39">
        <v>45771</v>
      </c>
      <c r="B111" s="61">
        <f t="shared" si="6"/>
        <v>2025</v>
      </c>
      <c r="C111" s="60" t="str">
        <f t="shared" si="7"/>
        <v>Abril</v>
      </c>
      <c r="D111" s="40" t="s">
        <v>1930</v>
      </c>
      <c r="E111" s="40" t="s">
        <v>2038</v>
      </c>
      <c r="F111" s="41">
        <v>44623.22</v>
      </c>
      <c r="G111" s="42">
        <v>52075.3</v>
      </c>
      <c r="H111" s="64">
        <f t="shared" si="8"/>
        <v>0.1670000506462779</v>
      </c>
      <c r="I111" s="65">
        <f t="shared" si="9"/>
        <v>7452.0800000000017</v>
      </c>
      <c r="J111" s="66" t="str">
        <f t="shared" si="10"/>
        <v>Resgatado</v>
      </c>
      <c r="K111" s="40" t="s">
        <v>15538</v>
      </c>
      <c r="L111" s="69" t="str">
        <f t="shared" si="11"/>
        <v>Aplicação de Curto Prazo</v>
      </c>
    </row>
    <row r="112" spans="1:12" ht="15" customHeight="1" x14ac:dyDescent="0.25">
      <c r="A112" s="39">
        <v>45374</v>
      </c>
      <c r="B112" s="61">
        <f t="shared" si="6"/>
        <v>2024</v>
      </c>
      <c r="C112" s="60" t="str">
        <f t="shared" si="7"/>
        <v>Março</v>
      </c>
      <c r="D112" s="40" t="s">
        <v>1927</v>
      </c>
      <c r="E112" s="40" t="s">
        <v>2039</v>
      </c>
      <c r="F112" s="41">
        <v>40083.58</v>
      </c>
      <c r="G112" s="42">
        <v>47539.13</v>
      </c>
      <c r="H112" s="64">
        <f t="shared" si="8"/>
        <v>0.18600010278523013</v>
      </c>
      <c r="I112" s="65">
        <f t="shared" si="9"/>
        <v>7455.5499999999956</v>
      </c>
      <c r="J112" s="66" t="str">
        <f t="shared" si="10"/>
        <v>Resgatado</v>
      </c>
      <c r="K112" s="40" t="s">
        <v>15536</v>
      </c>
      <c r="L112" s="69" t="str">
        <f t="shared" si="11"/>
        <v>Aplicação de Curto Prazo</v>
      </c>
    </row>
    <row r="113" spans="1:12" ht="15" customHeight="1" x14ac:dyDescent="0.25">
      <c r="A113" s="39">
        <v>45910</v>
      </c>
      <c r="B113" s="61">
        <f t="shared" si="6"/>
        <v>2025</v>
      </c>
      <c r="C113" s="60" t="str">
        <f t="shared" si="7"/>
        <v>Setembro</v>
      </c>
      <c r="D113" s="40" t="s">
        <v>1928</v>
      </c>
      <c r="E113" s="40" t="s">
        <v>2040</v>
      </c>
      <c r="F113" s="41">
        <v>16923.689999999999</v>
      </c>
      <c r="G113" s="42">
        <v>16080.89</v>
      </c>
      <c r="H113" s="64">
        <f t="shared" si="8"/>
        <v>-4.9800014063126855E-2</v>
      </c>
      <c r="I113" s="65">
        <f t="shared" si="9"/>
        <v>-842.79999999999927</v>
      </c>
      <c r="J113" s="66" t="str">
        <f t="shared" si="10"/>
        <v>Ativo</v>
      </c>
      <c r="K113" s="40" t="s">
        <v>15537</v>
      </c>
      <c r="L113" s="69" t="str">
        <f t="shared" si="11"/>
        <v>Aguardando rentabilidade</v>
      </c>
    </row>
    <row r="114" spans="1:12" ht="15" customHeight="1" x14ac:dyDescent="0.25">
      <c r="A114" s="39">
        <v>45708</v>
      </c>
      <c r="B114" s="61">
        <f t="shared" si="6"/>
        <v>2025</v>
      </c>
      <c r="C114" s="60" t="str">
        <f t="shared" si="7"/>
        <v>Fevereiro</v>
      </c>
      <c r="D114" s="40" t="s">
        <v>1929</v>
      </c>
      <c r="E114" s="40" t="s">
        <v>2041</v>
      </c>
      <c r="F114" s="41">
        <v>17014.07</v>
      </c>
      <c r="G114" s="42">
        <v>18934.96</v>
      </c>
      <c r="H114" s="64">
        <f t="shared" si="8"/>
        <v>0.11290008798600214</v>
      </c>
      <c r="I114" s="65">
        <f t="shared" si="9"/>
        <v>1920.8899999999994</v>
      </c>
      <c r="J114" s="66" t="str">
        <f t="shared" si="10"/>
        <v>Pendente</v>
      </c>
      <c r="K114" s="40" t="s">
        <v>15532</v>
      </c>
      <c r="L114" s="69" t="str">
        <f t="shared" si="11"/>
        <v>Rendimento estável</v>
      </c>
    </row>
    <row r="115" spans="1:12" ht="15" customHeight="1" x14ac:dyDescent="0.25">
      <c r="A115" s="39">
        <v>44795</v>
      </c>
      <c r="B115" s="61">
        <f t="shared" si="6"/>
        <v>2022</v>
      </c>
      <c r="C115" s="60" t="str">
        <f t="shared" si="7"/>
        <v>Agosto</v>
      </c>
      <c r="D115" s="40" t="s">
        <v>1925</v>
      </c>
      <c r="E115" s="40" t="s">
        <v>2042</v>
      </c>
      <c r="F115" s="41">
        <v>19999.3</v>
      </c>
      <c r="G115" s="42">
        <v>20839.27</v>
      </c>
      <c r="H115" s="64">
        <f t="shared" si="8"/>
        <v>4.1999969998950025E-2</v>
      </c>
      <c r="I115" s="65">
        <f t="shared" si="9"/>
        <v>839.97000000000116</v>
      </c>
      <c r="J115" s="66" t="str">
        <f t="shared" si="10"/>
        <v>Ativo</v>
      </c>
      <c r="K115" s="40" t="s">
        <v>15534</v>
      </c>
      <c r="L115" s="69" t="str">
        <f t="shared" si="11"/>
        <v>Aguardando rentabilidade</v>
      </c>
    </row>
    <row r="116" spans="1:12" ht="15" customHeight="1" x14ac:dyDescent="0.25">
      <c r="A116" s="39">
        <v>45293</v>
      </c>
      <c r="B116" s="61">
        <f t="shared" si="6"/>
        <v>2024</v>
      </c>
      <c r="C116" s="60" t="str">
        <f t="shared" si="7"/>
        <v>Janeiro</v>
      </c>
      <c r="D116" s="40" t="s">
        <v>1925</v>
      </c>
      <c r="E116" s="40" t="s">
        <v>2043</v>
      </c>
      <c r="F116" s="41">
        <v>2445.4299999999998</v>
      </c>
      <c r="G116" s="42">
        <v>2780.45</v>
      </c>
      <c r="H116" s="64">
        <f t="shared" si="8"/>
        <v>0.1369984010991932</v>
      </c>
      <c r="I116" s="65">
        <f t="shared" si="9"/>
        <v>335.02</v>
      </c>
      <c r="J116" s="66" t="str">
        <f t="shared" si="10"/>
        <v>Pendente</v>
      </c>
      <c r="K116" s="40" t="s">
        <v>15534</v>
      </c>
      <c r="L116" s="69" t="str">
        <f t="shared" si="11"/>
        <v>Rendimento estável</v>
      </c>
    </row>
    <row r="117" spans="1:12" ht="15" customHeight="1" x14ac:dyDescent="0.25">
      <c r="A117" s="39">
        <v>44350</v>
      </c>
      <c r="B117" s="61">
        <f t="shared" si="6"/>
        <v>2021</v>
      </c>
      <c r="C117" s="60" t="str">
        <f t="shared" si="7"/>
        <v>Junho</v>
      </c>
      <c r="D117" s="40" t="s">
        <v>1928</v>
      </c>
      <c r="E117" s="40" t="s">
        <v>2044</v>
      </c>
      <c r="F117" s="41">
        <v>8392.65</v>
      </c>
      <c r="G117" s="42">
        <v>10048.52</v>
      </c>
      <c r="H117" s="64">
        <f t="shared" si="8"/>
        <v>0.19730001846854103</v>
      </c>
      <c r="I117" s="65">
        <f t="shared" si="9"/>
        <v>1655.8700000000008</v>
      </c>
      <c r="J117" s="66" t="str">
        <f t="shared" si="10"/>
        <v>Resgatado</v>
      </c>
      <c r="K117" s="40" t="s">
        <v>15537</v>
      </c>
      <c r="L117" s="69" t="str">
        <f t="shared" si="11"/>
        <v>Aplicação de Curto Prazo</v>
      </c>
    </row>
    <row r="118" spans="1:12" ht="15" customHeight="1" x14ac:dyDescent="0.25">
      <c r="A118" s="39">
        <v>44480</v>
      </c>
      <c r="B118" s="61">
        <f t="shared" si="6"/>
        <v>2021</v>
      </c>
      <c r="C118" s="60" t="str">
        <f t="shared" si="7"/>
        <v>Outubro</v>
      </c>
      <c r="D118" s="40" t="s">
        <v>1926</v>
      </c>
      <c r="E118" s="40" t="s">
        <v>2045</v>
      </c>
      <c r="F118" s="41">
        <v>42788.37</v>
      </c>
      <c r="G118" s="42">
        <v>42292.02</v>
      </c>
      <c r="H118" s="64">
        <f t="shared" si="8"/>
        <v>-1.160011470406575E-2</v>
      </c>
      <c r="I118" s="65">
        <f t="shared" si="9"/>
        <v>-496.35000000000582</v>
      </c>
      <c r="J118" s="66" t="str">
        <f t="shared" si="10"/>
        <v>Ativo</v>
      </c>
      <c r="K118" s="40" t="s">
        <v>15535</v>
      </c>
      <c r="L118" s="69" t="str">
        <f t="shared" si="11"/>
        <v>Aguardando rentabilidade</v>
      </c>
    </row>
    <row r="119" spans="1:12" ht="15" customHeight="1" x14ac:dyDescent="0.25">
      <c r="A119" s="39">
        <v>44206</v>
      </c>
      <c r="B119" s="61">
        <f t="shared" si="6"/>
        <v>2021</v>
      </c>
      <c r="C119" s="60" t="str">
        <f t="shared" si="7"/>
        <v>Janeiro</v>
      </c>
      <c r="D119" s="40" t="s">
        <v>1930</v>
      </c>
      <c r="E119" s="40" t="s">
        <v>2046</v>
      </c>
      <c r="F119" s="41">
        <v>1476.56</v>
      </c>
      <c r="G119" s="42">
        <v>1724.62</v>
      </c>
      <c r="H119" s="64">
        <f t="shared" si="8"/>
        <v>0.16799859132036624</v>
      </c>
      <c r="I119" s="65">
        <f t="shared" si="9"/>
        <v>248.05999999999995</v>
      </c>
      <c r="J119" s="66" t="str">
        <f t="shared" si="10"/>
        <v>Resgatado</v>
      </c>
      <c r="K119" s="40" t="s">
        <v>15538</v>
      </c>
      <c r="L119" s="69" t="str">
        <f t="shared" si="11"/>
        <v>Aplicação de Curto Prazo</v>
      </c>
    </row>
    <row r="120" spans="1:12" ht="15" customHeight="1" x14ac:dyDescent="0.25">
      <c r="A120" s="39">
        <v>45478</v>
      </c>
      <c r="B120" s="61">
        <f t="shared" si="6"/>
        <v>2024</v>
      </c>
      <c r="C120" s="60" t="str">
        <f t="shared" si="7"/>
        <v>Julho</v>
      </c>
      <c r="D120" s="40" t="s">
        <v>1924</v>
      </c>
      <c r="E120" s="40" t="s">
        <v>2047</v>
      </c>
      <c r="F120" s="41">
        <v>3047.81</v>
      </c>
      <c r="G120" s="42">
        <v>3455</v>
      </c>
      <c r="H120" s="64">
        <f t="shared" si="8"/>
        <v>0.13360084782187867</v>
      </c>
      <c r="I120" s="65">
        <f t="shared" si="9"/>
        <v>407.19000000000005</v>
      </c>
      <c r="J120" s="66" t="str">
        <f t="shared" si="10"/>
        <v>Pendente</v>
      </c>
      <c r="K120" s="40" t="s">
        <v>15533</v>
      </c>
      <c r="L120" s="69" t="str">
        <f t="shared" si="11"/>
        <v>Rendimento estável</v>
      </c>
    </row>
    <row r="121" spans="1:12" ht="15" customHeight="1" x14ac:dyDescent="0.25">
      <c r="A121" s="39">
        <v>44926</v>
      </c>
      <c r="B121" s="61">
        <f t="shared" si="6"/>
        <v>2022</v>
      </c>
      <c r="C121" s="60" t="str">
        <f t="shared" si="7"/>
        <v>Dezembro</v>
      </c>
      <c r="D121" s="40" t="s">
        <v>1929</v>
      </c>
      <c r="E121" s="40" t="s">
        <v>2048</v>
      </c>
      <c r="F121" s="41">
        <v>26742.53</v>
      </c>
      <c r="G121" s="42">
        <v>31270.04</v>
      </c>
      <c r="H121" s="64">
        <f t="shared" si="8"/>
        <v>0.16929998769749915</v>
      </c>
      <c r="I121" s="65">
        <f t="shared" si="9"/>
        <v>4527.510000000002</v>
      </c>
      <c r="J121" s="66" t="str">
        <f t="shared" si="10"/>
        <v>Resgatado</v>
      </c>
      <c r="K121" s="40" t="s">
        <v>15532</v>
      </c>
      <c r="L121" s="69" t="str">
        <f t="shared" si="11"/>
        <v>Dividendos Recebidos</v>
      </c>
    </row>
    <row r="122" spans="1:12" x14ac:dyDescent="0.25">
      <c r="A122" s="39">
        <v>43849</v>
      </c>
      <c r="B122" s="61">
        <f t="shared" si="6"/>
        <v>2020</v>
      </c>
      <c r="C122" s="60" t="str">
        <f t="shared" si="7"/>
        <v>Janeiro</v>
      </c>
      <c r="D122" s="40" t="s">
        <v>1926</v>
      </c>
      <c r="E122" s="40" t="s">
        <v>2049</v>
      </c>
      <c r="F122" s="41">
        <v>26036.57</v>
      </c>
      <c r="G122" s="42">
        <v>24180.16</v>
      </c>
      <c r="H122" s="64">
        <f t="shared" si="8"/>
        <v>-7.1300098284835522E-2</v>
      </c>
      <c r="I122" s="65">
        <f t="shared" si="9"/>
        <v>-1856.4099999999999</v>
      </c>
      <c r="J122" s="66" t="str">
        <f t="shared" si="10"/>
        <v>Pendente</v>
      </c>
      <c r="K122" s="40" t="s">
        <v>15535</v>
      </c>
      <c r="L122" s="69" t="str">
        <f t="shared" si="11"/>
        <v>Aguardando rentabilidade</v>
      </c>
    </row>
    <row r="123" spans="1:12" ht="15" customHeight="1" x14ac:dyDescent="0.25">
      <c r="A123" s="39">
        <v>45360</v>
      </c>
      <c r="B123" s="61">
        <f t="shared" si="6"/>
        <v>2024</v>
      </c>
      <c r="C123" s="60" t="str">
        <f t="shared" si="7"/>
        <v>Março</v>
      </c>
      <c r="D123" s="40" t="s">
        <v>1929</v>
      </c>
      <c r="E123" s="40" t="s">
        <v>2050</v>
      </c>
      <c r="F123" s="41">
        <v>29811.53</v>
      </c>
      <c r="G123" s="42">
        <v>30720.78</v>
      </c>
      <c r="H123" s="64">
        <f t="shared" si="8"/>
        <v>3.0499944149126195E-2</v>
      </c>
      <c r="I123" s="65">
        <f t="shared" si="9"/>
        <v>909.25</v>
      </c>
      <c r="J123" s="66" t="str">
        <f t="shared" si="10"/>
        <v>Ativo</v>
      </c>
      <c r="K123" s="40" t="s">
        <v>15532</v>
      </c>
      <c r="L123" s="69" t="str">
        <f t="shared" si="11"/>
        <v>Investimento de Longo Prazo</v>
      </c>
    </row>
    <row r="124" spans="1:12" ht="15" customHeight="1" x14ac:dyDescent="0.25">
      <c r="A124" s="39">
        <v>44464</v>
      </c>
      <c r="B124" s="61">
        <f t="shared" si="6"/>
        <v>2021</v>
      </c>
      <c r="C124" s="60" t="str">
        <f t="shared" si="7"/>
        <v>Setembro</v>
      </c>
      <c r="D124" s="40" t="s">
        <v>1929</v>
      </c>
      <c r="E124" s="40" t="s">
        <v>2051</v>
      </c>
      <c r="F124" s="41">
        <v>38662.79</v>
      </c>
      <c r="G124" s="42">
        <v>45556.37</v>
      </c>
      <c r="H124" s="64">
        <f t="shared" si="8"/>
        <v>0.17830011750316005</v>
      </c>
      <c r="I124" s="65">
        <f t="shared" si="9"/>
        <v>6893.5800000000017</v>
      </c>
      <c r="J124" s="66" t="str">
        <f t="shared" si="10"/>
        <v>Resgatado</v>
      </c>
      <c r="K124" s="40" t="s">
        <v>15532</v>
      </c>
      <c r="L124" s="69" t="str">
        <f t="shared" si="11"/>
        <v>Dividendos Recebidos</v>
      </c>
    </row>
    <row r="125" spans="1:12" x14ac:dyDescent="0.25">
      <c r="A125" s="39">
        <v>44017</v>
      </c>
      <c r="B125" s="61">
        <f t="shared" si="6"/>
        <v>2020</v>
      </c>
      <c r="C125" s="60" t="str">
        <f t="shared" si="7"/>
        <v>Julho</v>
      </c>
      <c r="D125" s="40" t="s">
        <v>1928</v>
      </c>
      <c r="E125" s="40" t="s">
        <v>2052</v>
      </c>
      <c r="F125" s="41">
        <v>6537.82</v>
      </c>
      <c r="G125" s="42">
        <v>6550.24</v>
      </c>
      <c r="H125" s="64">
        <f t="shared" si="8"/>
        <v>1.8997158074098206E-3</v>
      </c>
      <c r="I125" s="65">
        <f t="shared" si="9"/>
        <v>12.420000000000073</v>
      </c>
      <c r="J125" s="66" t="str">
        <f t="shared" si="10"/>
        <v>Ativo</v>
      </c>
      <c r="K125" s="40" t="s">
        <v>15537</v>
      </c>
      <c r="L125" s="69" t="str">
        <f t="shared" si="11"/>
        <v>Aguardando rentabilidade</v>
      </c>
    </row>
    <row r="126" spans="1:12" ht="15" customHeight="1" x14ac:dyDescent="0.25">
      <c r="A126" s="39">
        <v>45221</v>
      </c>
      <c r="B126" s="61">
        <f t="shared" si="6"/>
        <v>2023</v>
      </c>
      <c r="C126" s="60" t="str">
        <f t="shared" si="7"/>
        <v>Outubro</v>
      </c>
      <c r="D126" s="40" t="s">
        <v>1928</v>
      </c>
      <c r="E126" s="40" t="s">
        <v>2053</v>
      </c>
      <c r="F126" s="41">
        <v>1434.42</v>
      </c>
      <c r="G126" s="42">
        <v>1307.76</v>
      </c>
      <c r="H126" s="64">
        <f t="shared" si="8"/>
        <v>-8.8300497762161756E-2</v>
      </c>
      <c r="I126" s="65">
        <f t="shared" si="9"/>
        <v>-126.66000000000008</v>
      </c>
      <c r="J126" s="66" t="str">
        <f t="shared" si="10"/>
        <v>Pendente</v>
      </c>
      <c r="K126" s="40" t="s">
        <v>15537</v>
      </c>
      <c r="L126" s="69" t="str">
        <f t="shared" si="11"/>
        <v>Aguardando rentabilidade</v>
      </c>
    </row>
    <row r="127" spans="1:12" x14ac:dyDescent="0.25">
      <c r="A127" s="39">
        <v>44120</v>
      </c>
      <c r="B127" s="61">
        <f t="shared" si="6"/>
        <v>2020</v>
      </c>
      <c r="C127" s="60" t="str">
        <f t="shared" si="7"/>
        <v>Outubro</v>
      </c>
      <c r="D127" s="40" t="s">
        <v>1926</v>
      </c>
      <c r="E127" s="40" t="s">
        <v>2054</v>
      </c>
      <c r="F127" s="41">
        <v>33313.949999999997</v>
      </c>
      <c r="G127" s="42">
        <v>31145.21</v>
      </c>
      <c r="H127" s="64">
        <f t="shared" si="8"/>
        <v>-6.5100055682379254E-2</v>
      </c>
      <c r="I127" s="65">
        <f t="shared" si="9"/>
        <v>-2168.739999999998</v>
      </c>
      <c r="J127" s="66" t="str">
        <f t="shared" si="10"/>
        <v>Pendente</v>
      </c>
      <c r="K127" s="40" t="s">
        <v>15535</v>
      </c>
      <c r="L127" s="69" t="str">
        <f t="shared" si="11"/>
        <v>Aguardando rentabilidade</v>
      </c>
    </row>
    <row r="128" spans="1:12" ht="15" customHeight="1" x14ac:dyDescent="0.25">
      <c r="A128" s="39">
        <v>44749</v>
      </c>
      <c r="B128" s="61">
        <f t="shared" si="6"/>
        <v>2022</v>
      </c>
      <c r="C128" s="60" t="str">
        <f t="shared" si="7"/>
        <v>Julho</v>
      </c>
      <c r="D128" s="40" t="s">
        <v>1930</v>
      </c>
      <c r="E128" s="40" t="s">
        <v>2055</v>
      </c>
      <c r="F128" s="41">
        <v>28744.799999999999</v>
      </c>
      <c r="G128" s="42">
        <v>27830.720000000001</v>
      </c>
      <c r="H128" s="64">
        <f t="shared" si="8"/>
        <v>-3.1799838579499529E-2</v>
      </c>
      <c r="I128" s="65">
        <f t="shared" si="9"/>
        <v>-914.07999999999811</v>
      </c>
      <c r="J128" s="66" t="str">
        <f t="shared" si="10"/>
        <v>Ativo</v>
      </c>
      <c r="K128" s="40" t="s">
        <v>15538</v>
      </c>
      <c r="L128" s="69" t="str">
        <f t="shared" si="11"/>
        <v>Aguardando rentabilidade</v>
      </c>
    </row>
    <row r="129" spans="1:12" x14ac:dyDescent="0.25">
      <c r="A129" s="39">
        <v>44038</v>
      </c>
      <c r="B129" s="61">
        <f t="shared" si="6"/>
        <v>2020</v>
      </c>
      <c r="C129" s="60" t="str">
        <f t="shared" si="7"/>
        <v>Julho</v>
      </c>
      <c r="D129" s="40" t="s">
        <v>1930</v>
      </c>
      <c r="E129" s="40" t="s">
        <v>2056</v>
      </c>
      <c r="F129" s="41">
        <v>49987.09</v>
      </c>
      <c r="G129" s="42">
        <v>46423.01</v>
      </c>
      <c r="H129" s="64">
        <f t="shared" si="8"/>
        <v>-7.1300009662494751E-2</v>
      </c>
      <c r="I129" s="65">
        <f t="shared" si="9"/>
        <v>-3564.0799999999945</v>
      </c>
      <c r="J129" s="66" t="str">
        <f t="shared" si="10"/>
        <v>Pendente</v>
      </c>
      <c r="K129" s="40" t="s">
        <v>15538</v>
      </c>
      <c r="L129" s="69" t="str">
        <f t="shared" si="11"/>
        <v>Aguardando rentabilidade</v>
      </c>
    </row>
    <row r="130" spans="1:12" ht="15" customHeight="1" x14ac:dyDescent="0.25">
      <c r="A130" s="39">
        <v>45077</v>
      </c>
      <c r="B130" s="61">
        <f t="shared" ref="B130:B193" si="12">YEAR(A130)</f>
        <v>2023</v>
      </c>
      <c r="C130" s="60" t="str">
        <f t="shared" ref="C130:C193" si="13">PROPER(TEXT(A130,"mmmm"))</f>
        <v>Maio</v>
      </c>
      <c r="D130" s="40" t="s">
        <v>1926</v>
      </c>
      <c r="E130" s="40" t="s">
        <v>2057</v>
      </c>
      <c r="F130" s="41">
        <v>7873.46</v>
      </c>
      <c r="G130" s="42">
        <v>8443.5</v>
      </c>
      <c r="H130" s="64">
        <f t="shared" ref="H130:H193" si="14">(G130-F130)/F130</f>
        <v>7.2400190005410578E-2</v>
      </c>
      <c r="I130" s="65">
        <f t="shared" ref="I130:I193" si="15">G130-F130</f>
        <v>570.04</v>
      </c>
      <c r="J130" s="66" t="str">
        <f t="shared" ref="J130:J193" si="16">IF(AND(OR($D130="Ações",$D130="Criptomoedas",$D130="ETFs",$D130="Fundos",$D130="Imóveis"),$H130&lt;=-10%),"Resgatado",IF(AND(OR($D130="Ações",$D130="Criptomoedas",$D130="ETFs",$D130="Fundos",$D130="Imóveis"),$H130&lt;=-5%),"Pendente",IF(AND(OR($D130="Ações",$D130="Criptomoedas",$D130="ETFs",$D130="Fundos",$D130="Imóveis"),$H130&lt;=-3%),"Ativo",IF(AND(OR($D130="Ações",$D130="Criptomoedas",$D130="ETFs",$D130="Fundos",$D130="Imóveis"),$H130&lt;=7%),"Ativo",IF(AND(OR($D130="Ações",$D130="Criptomoedas",$D130="ETFs",$D130="Fundos",$D130="Imóveis"),$H130&lt;=15%),"Pendente",IF(AND(OR($D130="Ações",$D130="Criptomoedas",$D130="ETFs",$D130="Fundos",$D130="Imóveis"),$H130&lt;=20%),"Resgatado",IF(AND(OR($D130="Poupança",$D130="Renda Fixa",$D130="Tesouro Direto"),$H130&lt;=7%),"Ativo",IF(AND(OR($D130="Poupança",$D130="Renda Fixa",$D130="Tesouro Direto"),$H130&lt;=15%),"Pendente",IF(AND(OR($D130="Poupança",$D130="Renda Fixa",$D130="Tesouro Direto"),$H130&lt;=20%),"Resgatado","")))))))))</f>
        <v>Pendente</v>
      </c>
      <c r="K130" s="40" t="s">
        <v>15535</v>
      </c>
      <c r="L130" s="69" t="str">
        <f t="shared" ref="L130:L193" si="17">IF(AND(OR($D130="Ações",$D130="Criptomoedas",$D130="ETFs",$D130="Fundos",$D130="Imóveis"),$H130&lt;=-10%),"Resgate realizado",IF(AND(OR($D130="Ações",$D130="Criptomoedas",$D130="ETFs",$D130="Fundos",$D130="Imóveis"),$H130&lt;=-5%),"Aguardando rentabilidade",IF(AND(OR($D130="Ações",$D130="Criptomoedas",$D130="ETFs",$D130="Fundos",$D130="Imóveis"),$H130&lt;=-3%),"Aguardando rentabilidade",IF(AND(OR($D130="Ações",$D130="Criptomoedas",$D130="ETFs",$D130="Fundos",$D130="Imóveis"),$H130&lt;=7%),"Aguardando rentabilidade",IF(AND(OR($D130="Ações",$D130="Criptomoedas",$D130="ETFs",$D130="Fundos",$D130="Imóveis"),$H130&lt;=15%),"Rendimento estável",IF(AND(OR($D130="Ações",$D130="Criptomoedas",$D130="ETFs",$D130="Fundos",$D130="Imóveis"),$H130&lt;=20%),"Aplicação de Curto Prazo",IF(AND(OR($D130="Poupança",$D130="Renda Fixa",$D130="Tesouro Direto"),$H130&lt;=7%),"Investimento de Longo Prazo",IF(AND(OR($D130="Poupança",$D130="Renda Fixa",$D130="Tesouro Direto"),$H130&lt;=15%),"Rendimento estável",IF(AND(OR($D130="Poupança",$D130="Renda Fixa",$D130="Tesouro Direto"),$H130&lt;=20%),"Dividendos Recebidos","")))))))))</f>
        <v>Rendimento estável</v>
      </c>
    </row>
    <row r="131" spans="1:12" ht="15" customHeight="1" x14ac:dyDescent="0.25">
      <c r="A131" s="39">
        <v>44580</v>
      </c>
      <c r="B131" s="61">
        <f t="shared" si="12"/>
        <v>2022</v>
      </c>
      <c r="C131" s="60" t="str">
        <f t="shared" si="13"/>
        <v>Janeiro</v>
      </c>
      <c r="D131" s="40" t="s">
        <v>1926</v>
      </c>
      <c r="E131" s="40" t="s">
        <v>2058</v>
      </c>
      <c r="F131" s="41">
        <v>5974.11</v>
      </c>
      <c r="G131" s="42">
        <v>6742.38</v>
      </c>
      <c r="H131" s="64">
        <f t="shared" si="14"/>
        <v>0.12859990860563339</v>
      </c>
      <c r="I131" s="65">
        <f t="shared" si="15"/>
        <v>768.27000000000044</v>
      </c>
      <c r="J131" s="66" t="str">
        <f t="shared" si="16"/>
        <v>Pendente</v>
      </c>
      <c r="K131" s="40" t="s">
        <v>15535</v>
      </c>
      <c r="L131" s="69" t="str">
        <f t="shared" si="17"/>
        <v>Rendimento estável</v>
      </c>
    </row>
    <row r="132" spans="1:12" x14ac:dyDescent="0.25">
      <c r="A132" s="39">
        <v>43837</v>
      </c>
      <c r="B132" s="61">
        <f t="shared" si="12"/>
        <v>2020</v>
      </c>
      <c r="C132" s="60" t="str">
        <f t="shared" si="13"/>
        <v>Janeiro</v>
      </c>
      <c r="D132" s="40" t="s">
        <v>1929</v>
      </c>
      <c r="E132" s="40" t="s">
        <v>2059</v>
      </c>
      <c r="F132" s="41">
        <v>15595.21</v>
      </c>
      <c r="G132" s="42">
        <v>18294.740000000002</v>
      </c>
      <c r="H132" s="64">
        <f t="shared" si="14"/>
        <v>0.17309994543196294</v>
      </c>
      <c r="I132" s="65">
        <f t="shared" si="15"/>
        <v>2699.5300000000025</v>
      </c>
      <c r="J132" s="66" t="str">
        <f t="shared" si="16"/>
        <v>Resgatado</v>
      </c>
      <c r="K132" s="40" t="s">
        <v>15532</v>
      </c>
      <c r="L132" s="69" t="str">
        <f t="shared" si="17"/>
        <v>Dividendos Recebidos</v>
      </c>
    </row>
    <row r="133" spans="1:12" ht="15" customHeight="1" x14ac:dyDescent="0.25">
      <c r="A133" s="39">
        <v>45796</v>
      </c>
      <c r="B133" s="61">
        <f t="shared" si="12"/>
        <v>2025</v>
      </c>
      <c r="C133" s="60" t="str">
        <f t="shared" si="13"/>
        <v>Maio</v>
      </c>
      <c r="D133" s="40" t="s">
        <v>1925</v>
      </c>
      <c r="E133" s="40" t="s">
        <v>2060</v>
      </c>
      <c r="F133" s="41">
        <v>10925.39</v>
      </c>
      <c r="G133" s="42">
        <v>11439.98</v>
      </c>
      <c r="H133" s="64">
        <f t="shared" si="14"/>
        <v>4.7100378110072061E-2</v>
      </c>
      <c r="I133" s="65">
        <f t="shared" si="15"/>
        <v>514.59000000000015</v>
      </c>
      <c r="J133" s="66" t="str">
        <f t="shared" si="16"/>
        <v>Ativo</v>
      </c>
      <c r="K133" s="40" t="s">
        <v>15534</v>
      </c>
      <c r="L133" s="69" t="str">
        <f t="shared" si="17"/>
        <v>Aguardando rentabilidade</v>
      </c>
    </row>
    <row r="134" spans="1:12" ht="15" customHeight="1" x14ac:dyDescent="0.25">
      <c r="A134" s="39">
        <v>44348</v>
      </c>
      <c r="B134" s="61">
        <f t="shared" si="12"/>
        <v>2021</v>
      </c>
      <c r="C134" s="60" t="str">
        <f t="shared" si="13"/>
        <v>Junho</v>
      </c>
      <c r="D134" s="40" t="s">
        <v>1930</v>
      </c>
      <c r="E134" s="40" t="s">
        <v>2061</v>
      </c>
      <c r="F134" s="41">
        <v>48359.27</v>
      </c>
      <c r="G134" s="42">
        <v>47953.05</v>
      </c>
      <c r="H134" s="64">
        <f t="shared" si="14"/>
        <v>-8.4000440866868736E-3</v>
      </c>
      <c r="I134" s="65">
        <f t="shared" si="15"/>
        <v>-406.21999999999389</v>
      </c>
      <c r="J134" s="66" t="str">
        <f t="shared" si="16"/>
        <v>Ativo</v>
      </c>
      <c r="K134" s="40" t="s">
        <v>15538</v>
      </c>
      <c r="L134" s="69" t="str">
        <f t="shared" si="17"/>
        <v>Aguardando rentabilidade</v>
      </c>
    </row>
    <row r="135" spans="1:12" ht="15" customHeight="1" x14ac:dyDescent="0.25">
      <c r="A135" s="39">
        <v>44941</v>
      </c>
      <c r="B135" s="61">
        <f t="shared" si="12"/>
        <v>2023</v>
      </c>
      <c r="C135" s="60" t="str">
        <f t="shared" si="13"/>
        <v>Janeiro</v>
      </c>
      <c r="D135" s="40" t="s">
        <v>1925</v>
      </c>
      <c r="E135" s="40" t="s">
        <v>2062</v>
      </c>
      <c r="F135" s="41">
        <v>4923.0600000000004</v>
      </c>
      <c r="G135" s="42">
        <v>4654.26</v>
      </c>
      <c r="H135" s="64">
        <f t="shared" si="14"/>
        <v>-5.4600187688145209E-2</v>
      </c>
      <c r="I135" s="65">
        <f t="shared" si="15"/>
        <v>-268.80000000000018</v>
      </c>
      <c r="J135" s="66" t="str">
        <f t="shared" si="16"/>
        <v>Pendente</v>
      </c>
      <c r="K135" s="40" t="s">
        <v>15534</v>
      </c>
      <c r="L135" s="69" t="str">
        <f t="shared" si="17"/>
        <v>Aguardando rentabilidade</v>
      </c>
    </row>
    <row r="136" spans="1:12" ht="15" customHeight="1" x14ac:dyDescent="0.25">
      <c r="A136" s="39">
        <v>44555</v>
      </c>
      <c r="B136" s="61">
        <f t="shared" si="12"/>
        <v>2021</v>
      </c>
      <c r="C136" s="60" t="str">
        <f t="shared" si="13"/>
        <v>Dezembro</v>
      </c>
      <c r="D136" s="40" t="s">
        <v>1928</v>
      </c>
      <c r="E136" s="40" t="s">
        <v>2063</v>
      </c>
      <c r="F136" s="41">
        <v>17631.66</v>
      </c>
      <c r="G136" s="42">
        <v>19520.009999999998</v>
      </c>
      <c r="H136" s="64">
        <f t="shared" si="14"/>
        <v>0.10709995542110037</v>
      </c>
      <c r="I136" s="65">
        <f t="shared" si="15"/>
        <v>1888.3499999999985</v>
      </c>
      <c r="J136" s="66" t="str">
        <f t="shared" si="16"/>
        <v>Pendente</v>
      </c>
      <c r="K136" s="40" t="s">
        <v>15537</v>
      </c>
      <c r="L136" s="69" t="str">
        <f t="shared" si="17"/>
        <v>Rendimento estável</v>
      </c>
    </row>
    <row r="137" spans="1:12" ht="15" customHeight="1" x14ac:dyDescent="0.25">
      <c r="A137" s="39">
        <v>44559</v>
      </c>
      <c r="B137" s="61">
        <f t="shared" si="12"/>
        <v>2021</v>
      </c>
      <c r="C137" s="60" t="str">
        <f t="shared" si="13"/>
        <v>Dezembro</v>
      </c>
      <c r="D137" s="40" t="s">
        <v>1925</v>
      </c>
      <c r="E137" s="40" t="s">
        <v>2064</v>
      </c>
      <c r="F137" s="41">
        <v>36773.06</v>
      </c>
      <c r="G137" s="42">
        <v>42726.62</v>
      </c>
      <c r="H137" s="64">
        <f t="shared" si="14"/>
        <v>0.16190004312939976</v>
      </c>
      <c r="I137" s="65">
        <f t="shared" si="15"/>
        <v>5953.5600000000049</v>
      </c>
      <c r="J137" s="66" t="str">
        <f t="shared" si="16"/>
        <v>Resgatado</v>
      </c>
      <c r="K137" s="40" t="s">
        <v>15534</v>
      </c>
      <c r="L137" s="69" t="str">
        <f t="shared" si="17"/>
        <v>Aplicação de Curto Prazo</v>
      </c>
    </row>
    <row r="138" spans="1:12" ht="15" customHeight="1" x14ac:dyDescent="0.25">
      <c r="A138" s="39">
        <v>44758</v>
      </c>
      <c r="B138" s="61">
        <f t="shared" si="12"/>
        <v>2022</v>
      </c>
      <c r="C138" s="60" t="str">
        <f t="shared" si="13"/>
        <v>Julho</v>
      </c>
      <c r="D138" s="40" t="s">
        <v>1929</v>
      </c>
      <c r="E138" s="40" t="s">
        <v>2065</v>
      </c>
      <c r="F138" s="41">
        <v>2016.84</v>
      </c>
      <c r="G138" s="42">
        <v>2257.85</v>
      </c>
      <c r="H138" s="64">
        <f t="shared" si="14"/>
        <v>0.11949881993613772</v>
      </c>
      <c r="I138" s="65">
        <f t="shared" si="15"/>
        <v>241.01</v>
      </c>
      <c r="J138" s="66" t="str">
        <f t="shared" si="16"/>
        <v>Pendente</v>
      </c>
      <c r="K138" s="40" t="s">
        <v>15532</v>
      </c>
      <c r="L138" s="69" t="str">
        <f t="shared" si="17"/>
        <v>Rendimento estável</v>
      </c>
    </row>
    <row r="139" spans="1:12" ht="15" customHeight="1" x14ac:dyDescent="0.25">
      <c r="A139" s="39">
        <v>44529</v>
      </c>
      <c r="B139" s="61">
        <f t="shared" si="12"/>
        <v>2021</v>
      </c>
      <c r="C139" s="60" t="str">
        <f t="shared" si="13"/>
        <v>Novembro</v>
      </c>
      <c r="D139" s="40" t="s">
        <v>1928</v>
      </c>
      <c r="E139" s="40" t="s">
        <v>2066</v>
      </c>
      <c r="F139" s="41">
        <v>27386.84</v>
      </c>
      <c r="G139" s="42">
        <v>26844.58</v>
      </c>
      <c r="H139" s="64">
        <f t="shared" si="14"/>
        <v>-1.9800020739888152E-2</v>
      </c>
      <c r="I139" s="65">
        <f t="shared" si="15"/>
        <v>-542.2599999999984</v>
      </c>
      <c r="J139" s="66" t="str">
        <f t="shared" si="16"/>
        <v>Ativo</v>
      </c>
      <c r="K139" s="40" t="s">
        <v>15537</v>
      </c>
      <c r="L139" s="69" t="str">
        <f t="shared" si="17"/>
        <v>Aguardando rentabilidade</v>
      </c>
    </row>
    <row r="140" spans="1:12" x14ac:dyDescent="0.25">
      <c r="A140" s="39">
        <v>43963</v>
      </c>
      <c r="B140" s="61">
        <f t="shared" si="12"/>
        <v>2020</v>
      </c>
      <c r="C140" s="60" t="str">
        <f t="shared" si="13"/>
        <v>Maio</v>
      </c>
      <c r="D140" s="40" t="s">
        <v>1924</v>
      </c>
      <c r="E140" s="40" t="s">
        <v>2067</v>
      </c>
      <c r="F140" s="41">
        <v>36011.339999999997</v>
      </c>
      <c r="G140" s="42">
        <v>41542.68</v>
      </c>
      <c r="H140" s="64">
        <f t="shared" si="14"/>
        <v>0.15359994934928842</v>
      </c>
      <c r="I140" s="65">
        <f t="shared" si="15"/>
        <v>5531.3400000000038</v>
      </c>
      <c r="J140" s="66" t="str">
        <f t="shared" si="16"/>
        <v>Resgatado</v>
      </c>
      <c r="K140" s="40" t="s">
        <v>15533</v>
      </c>
      <c r="L140" s="69" t="str">
        <f t="shared" si="17"/>
        <v>Dividendos Recebidos</v>
      </c>
    </row>
    <row r="141" spans="1:12" ht="15" customHeight="1" x14ac:dyDescent="0.25">
      <c r="A141" s="39">
        <v>45135</v>
      </c>
      <c r="B141" s="61">
        <f t="shared" si="12"/>
        <v>2023</v>
      </c>
      <c r="C141" s="60" t="str">
        <f t="shared" si="13"/>
        <v>Julho</v>
      </c>
      <c r="D141" s="40" t="s">
        <v>1928</v>
      </c>
      <c r="E141" s="40" t="s">
        <v>2068</v>
      </c>
      <c r="F141" s="41">
        <v>41432.980000000003</v>
      </c>
      <c r="G141" s="42">
        <v>45742.01</v>
      </c>
      <c r="H141" s="64">
        <f t="shared" si="14"/>
        <v>0.10400000193082898</v>
      </c>
      <c r="I141" s="65">
        <f t="shared" si="15"/>
        <v>4309.0299999999988</v>
      </c>
      <c r="J141" s="66" t="str">
        <f t="shared" si="16"/>
        <v>Pendente</v>
      </c>
      <c r="K141" s="40" t="s">
        <v>15537</v>
      </c>
      <c r="L141" s="69" t="str">
        <f t="shared" si="17"/>
        <v>Rendimento estável</v>
      </c>
    </row>
    <row r="142" spans="1:12" ht="15" customHeight="1" x14ac:dyDescent="0.25">
      <c r="A142" s="39">
        <v>45482</v>
      </c>
      <c r="B142" s="61">
        <f t="shared" si="12"/>
        <v>2024</v>
      </c>
      <c r="C142" s="60" t="str">
        <f t="shared" si="13"/>
        <v>Julho</v>
      </c>
      <c r="D142" s="40" t="s">
        <v>1928</v>
      </c>
      <c r="E142" s="40" t="s">
        <v>2069</v>
      </c>
      <c r="F142" s="41">
        <v>40404.730000000003</v>
      </c>
      <c r="G142" s="42">
        <v>44186.61</v>
      </c>
      <c r="H142" s="64">
        <f t="shared" si="14"/>
        <v>9.3599932483152265E-2</v>
      </c>
      <c r="I142" s="65">
        <f t="shared" si="15"/>
        <v>3781.8799999999974</v>
      </c>
      <c r="J142" s="66" t="str">
        <f t="shared" si="16"/>
        <v>Pendente</v>
      </c>
      <c r="K142" s="40" t="s">
        <v>15537</v>
      </c>
      <c r="L142" s="69" t="str">
        <f t="shared" si="17"/>
        <v>Rendimento estável</v>
      </c>
    </row>
    <row r="143" spans="1:12" ht="15" customHeight="1" x14ac:dyDescent="0.25">
      <c r="A143" s="39">
        <v>44775</v>
      </c>
      <c r="B143" s="61">
        <f t="shared" si="12"/>
        <v>2022</v>
      </c>
      <c r="C143" s="60" t="str">
        <f t="shared" si="13"/>
        <v>Agosto</v>
      </c>
      <c r="D143" s="40" t="s">
        <v>1929</v>
      </c>
      <c r="E143" s="40" t="s">
        <v>2070</v>
      </c>
      <c r="F143" s="41">
        <v>18454.240000000002</v>
      </c>
      <c r="G143" s="42">
        <v>21584.080000000002</v>
      </c>
      <c r="H143" s="64">
        <f t="shared" si="14"/>
        <v>0.16960004855252775</v>
      </c>
      <c r="I143" s="65">
        <f t="shared" si="15"/>
        <v>3129.84</v>
      </c>
      <c r="J143" s="66" t="str">
        <f t="shared" si="16"/>
        <v>Resgatado</v>
      </c>
      <c r="K143" s="40" t="s">
        <v>15532</v>
      </c>
      <c r="L143" s="69" t="str">
        <f t="shared" si="17"/>
        <v>Dividendos Recebidos</v>
      </c>
    </row>
    <row r="144" spans="1:12" x14ac:dyDescent="0.25">
      <c r="A144" s="39">
        <v>44147</v>
      </c>
      <c r="B144" s="61">
        <f t="shared" si="12"/>
        <v>2020</v>
      </c>
      <c r="C144" s="60" t="str">
        <f t="shared" si="13"/>
        <v>Novembro</v>
      </c>
      <c r="D144" s="40" t="s">
        <v>1923</v>
      </c>
      <c r="E144" s="40" t="s">
        <v>2071</v>
      </c>
      <c r="F144" s="41">
        <v>3004</v>
      </c>
      <c r="G144" s="42">
        <v>3080.3</v>
      </c>
      <c r="H144" s="64">
        <f t="shared" si="14"/>
        <v>2.5399467376830954E-2</v>
      </c>
      <c r="I144" s="65">
        <f t="shared" si="15"/>
        <v>76.300000000000182</v>
      </c>
      <c r="J144" s="66" t="str">
        <f t="shared" si="16"/>
        <v>Ativo</v>
      </c>
      <c r="K144" s="40" t="s">
        <v>15532</v>
      </c>
      <c r="L144" s="69" t="str">
        <f t="shared" si="17"/>
        <v>Investimento de Longo Prazo</v>
      </c>
    </row>
    <row r="145" spans="1:12" ht="15" customHeight="1" x14ac:dyDescent="0.25">
      <c r="A145" s="39">
        <v>45570</v>
      </c>
      <c r="B145" s="61">
        <f t="shared" si="12"/>
        <v>2024</v>
      </c>
      <c r="C145" s="60" t="str">
        <f t="shared" si="13"/>
        <v>Outubro</v>
      </c>
      <c r="D145" s="40" t="s">
        <v>1923</v>
      </c>
      <c r="E145" s="40" t="s">
        <v>2072</v>
      </c>
      <c r="F145" s="41">
        <v>5147.1499999999996</v>
      </c>
      <c r="G145" s="42">
        <v>5458.55</v>
      </c>
      <c r="H145" s="64">
        <f t="shared" si="14"/>
        <v>6.0499499723147873E-2</v>
      </c>
      <c r="I145" s="65">
        <f t="shared" si="15"/>
        <v>311.40000000000055</v>
      </c>
      <c r="J145" s="66" t="str">
        <f t="shared" si="16"/>
        <v>Ativo</v>
      </c>
      <c r="K145" s="40" t="s">
        <v>15532</v>
      </c>
      <c r="L145" s="69" t="str">
        <f t="shared" si="17"/>
        <v>Investimento de Longo Prazo</v>
      </c>
    </row>
    <row r="146" spans="1:12" ht="15" customHeight="1" x14ac:dyDescent="0.25">
      <c r="A146" s="39">
        <v>45590</v>
      </c>
      <c r="B146" s="61">
        <f t="shared" si="12"/>
        <v>2024</v>
      </c>
      <c r="C146" s="60" t="str">
        <f t="shared" si="13"/>
        <v>Outubro</v>
      </c>
      <c r="D146" s="40" t="s">
        <v>1927</v>
      </c>
      <c r="E146" s="40" t="s">
        <v>2073</v>
      </c>
      <c r="F146" s="41">
        <v>2339.5300000000002</v>
      </c>
      <c r="G146" s="42">
        <v>2643.2</v>
      </c>
      <c r="H146" s="64">
        <f t="shared" si="14"/>
        <v>0.12979957512833756</v>
      </c>
      <c r="I146" s="65">
        <f t="shared" si="15"/>
        <v>303.66999999999962</v>
      </c>
      <c r="J146" s="66" t="str">
        <f t="shared" si="16"/>
        <v>Pendente</v>
      </c>
      <c r="K146" s="40" t="s">
        <v>15536</v>
      </c>
      <c r="L146" s="69" t="str">
        <f t="shared" si="17"/>
        <v>Rendimento estável</v>
      </c>
    </row>
    <row r="147" spans="1:12" ht="15" customHeight="1" x14ac:dyDescent="0.25">
      <c r="A147" s="39">
        <v>44384</v>
      </c>
      <c r="B147" s="61">
        <f t="shared" si="12"/>
        <v>2021</v>
      </c>
      <c r="C147" s="60" t="str">
        <f t="shared" si="13"/>
        <v>Julho</v>
      </c>
      <c r="D147" s="40" t="s">
        <v>1923</v>
      </c>
      <c r="E147" s="40" t="s">
        <v>2074</v>
      </c>
      <c r="F147" s="41">
        <v>1457.52</v>
      </c>
      <c r="G147" s="42">
        <v>1378.09</v>
      </c>
      <c r="H147" s="64">
        <f t="shared" si="14"/>
        <v>-5.4496679290850253E-2</v>
      </c>
      <c r="I147" s="65">
        <f t="shared" si="15"/>
        <v>-79.430000000000064</v>
      </c>
      <c r="J147" s="66" t="str">
        <f t="shared" si="16"/>
        <v>Ativo</v>
      </c>
      <c r="K147" s="40" t="s">
        <v>15532</v>
      </c>
      <c r="L147" s="69" t="str">
        <f t="shared" si="17"/>
        <v>Investimento de Longo Prazo</v>
      </c>
    </row>
    <row r="148" spans="1:12" ht="15" customHeight="1" x14ac:dyDescent="0.25">
      <c r="A148" s="39">
        <v>44457</v>
      </c>
      <c r="B148" s="61">
        <f t="shared" si="12"/>
        <v>2021</v>
      </c>
      <c r="C148" s="60" t="str">
        <f t="shared" si="13"/>
        <v>Setembro</v>
      </c>
      <c r="D148" s="40" t="s">
        <v>1930</v>
      </c>
      <c r="E148" s="40" t="s">
        <v>2075</v>
      </c>
      <c r="F148" s="41">
        <v>21870.09</v>
      </c>
      <c r="G148" s="42">
        <v>23809.97</v>
      </c>
      <c r="H148" s="64">
        <f t="shared" si="14"/>
        <v>8.8700137950964125E-2</v>
      </c>
      <c r="I148" s="65">
        <f t="shared" si="15"/>
        <v>1939.880000000001</v>
      </c>
      <c r="J148" s="66" t="str">
        <f t="shared" si="16"/>
        <v>Pendente</v>
      </c>
      <c r="K148" s="40" t="s">
        <v>15538</v>
      </c>
      <c r="L148" s="69" t="str">
        <f t="shared" si="17"/>
        <v>Rendimento estável</v>
      </c>
    </row>
    <row r="149" spans="1:12" ht="15" customHeight="1" x14ac:dyDescent="0.25">
      <c r="A149" s="39">
        <v>44897</v>
      </c>
      <c r="B149" s="61">
        <f t="shared" si="12"/>
        <v>2022</v>
      </c>
      <c r="C149" s="60" t="str">
        <f t="shared" si="13"/>
        <v>Dezembro</v>
      </c>
      <c r="D149" s="40" t="s">
        <v>1930</v>
      </c>
      <c r="E149" s="40" t="s">
        <v>2076</v>
      </c>
      <c r="F149" s="41">
        <v>6686.42</v>
      </c>
      <c r="G149" s="42">
        <v>7606.47</v>
      </c>
      <c r="H149" s="64">
        <f t="shared" si="14"/>
        <v>0.1375997918168467</v>
      </c>
      <c r="I149" s="65">
        <f t="shared" si="15"/>
        <v>920.05000000000018</v>
      </c>
      <c r="J149" s="66" t="str">
        <f t="shared" si="16"/>
        <v>Pendente</v>
      </c>
      <c r="K149" s="40" t="s">
        <v>15538</v>
      </c>
      <c r="L149" s="69" t="str">
        <f t="shared" si="17"/>
        <v>Rendimento estável</v>
      </c>
    </row>
    <row r="150" spans="1:12" ht="15" customHeight="1" x14ac:dyDescent="0.25">
      <c r="A150" s="39">
        <v>45060</v>
      </c>
      <c r="B150" s="61">
        <f t="shared" si="12"/>
        <v>2023</v>
      </c>
      <c r="C150" s="60" t="str">
        <f t="shared" si="13"/>
        <v>Maio</v>
      </c>
      <c r="D150" s="40" t="s">
        <v>1928</v>
      </c>
      <c r="E150" s="40" t="s">
        <v>2077</v>
      </c>
      <c r="F150" s="41">
        <v>45115.43</v>
      </c>
      <c r="G150" s="42">
        <v>51481.22</v>
      </c>
      <c r="H150" s="64">
        <f t="shared" si="14"/>
        <v>0.14110006266148856</v>
      </c>
      <c r="I150" s="65">
        <f t="shared" si="15"/>
        <v>6365.7900000000009</v>
      </c>
      <c r="J150" s="66" t="str">
        <f t="shared" si="16"/>
        <v>Pendente</v>
      </c>
      <c r="K150" s="40" t="s">
        <v>15537</v>
      </c>
      <c r="L150" s="69" t="str">
        <f t="shared" si="17"/>
        <v>Rendimento estável</v>
      </c>
    </row>
    <row r="151" spans="1:12" ht="15" customHeight="1" x14ac:dyDescent="0.25">
      <c r="A151" s="39">
        <v>44504</v>
      </c>
      <c r="B151" s="61">
        <f t="shared" si="12"/>
        <v>2021</v>
      </c>
      <c r="C151" s="60" t="str">
        <f t="shared" si="13"/>
        <v>Novembro</v>
      </c>
      <c r="D151" s="40" t="s">
        <v>1930</v>
      </c>
      <c r="E151" s="40" t="s">
        <v>2078</v>
      </c>
      <c r="F151" s="41">
        <v>44256.14</v>
      </c>
      <c r="G151" s="42">
        <v>49053.51</v>
      </c>
      <c r="H151" s="64">
        <f t="shared" si="14"/>
        <v>0.10840009996353055</v>
      </c>
      <c r="I151" s="65">
        <f t="shared" si="15"/>
        <v>4797.3700000000026</v>
      </c>
      <c r="J151" s="66" t="str">
        <f t="shared" si="16"/>
        <v>Pendente</v>
      </c>
      <c r="K151" s="40" t="s">
        <v>15538</v>
      </c>
      <c r="L151" s="69" t="str">
        <f t="shared" si="17"/>
        <v>Rendimento estável</v>
      </c>
    </row>
    <row r="152" spans="1:12" ht="15" customHeight="1" x14ac:dyDescent="0.25">
      <c r="A152" s="39">
        <v>45011</v>
      </c>
      <c r="B152" s="61">
        <f t="shared" si="12"/>
        <v>2023</v>
      </c>
      <c r="C152" s="60" t="str">
        <f t="shared" si="13"/>
        <v>Março</v>
      </c>
      <c r="D152" s="40" t="s">
        <v>1925</v>
      </c>
      <c r="E152" s="40" t="s">
        <v>2079</v>
      </c>
      <c r="F152" s="41">
        <v>40611.300000000003</v>
      </c>
      <c r="G152" s="42">
        <v>37029.379999999997</v>
      </c>
      <c r="H152" s="64">
        <f t="shared" si="14"/>
        <v>-8.8200082243119662E-2</v>
      </c>
      <c r="I152" s="65">
        <f t="shared" si="15"/>
        <v>-3581.9200000000055</v>
      </c>
      <c r="J152" s="66" t="str">
        <f t="shared" si="16"/>
        <v>Pendente</v>
      </c>
      <c r="K152" s="40" t="s">
        <v>15534</v>
      </c>
      <c r="L152" s="69" t="str">
        <f t="shared" si="17"/>
        <v>Aguardando rentabilidade</v>
      </c>
    </row>
    <row r="153" spans="1:12" x14ac:dyDescent="0.25">
      <c r="A153" s="39">
        <v>43955</v>
      </c>
      <c r="B153" s="61">
        <f t="shared" si="12"/>
        <v>2020</v>
      </c>
      <c r="C153" s="60" t="str">
        <f t="shared" si="13"/>
        <v>Maio</v>
      </c>
      <c r="D153" s="40" t="s">
        <v>1930</v>
      </c>
      <c r="E153" s="40" t="s">
        <v>2080</v>
      </c>
      <c r="F153" s="41">
        <v>47288.87</v>
      </c>
      <c r="G153" s="42">
        <v>45870.2</v>
      </c>
      <c r="H153" s="64">
        <f t="shared" si="14"/>
        <v>-3.000008247183757E-2</v>
      </c>
      <c r="I153" s="65">
        <f t="shared" si="15"/>
        <v>-1418.6700000000055</v>
      </c>
      <c r="J153" s="66" t="str">
        <f t="shared" si="16"/>
        <v>Ativo</v>
      </c>
      <c r="K153" s="40" t="s">
        <v>15538</v>
      </c>
      <c r="L153" s="69" t="str">
        <f t="shared" si="17"/>
        <v>Aguardando rentabilidade</v>
      </c>
    </row>
    <row r="154" spans="1:12" ht="15" customHeight="1" x14ac:dyDescent="0.25">
      <c r="A154" s="39">
        <v>44773</v>
      </c>
      <c r="B154" s="61">
        <f t="shared" si="12"/>
        <v>2022</v>
      </c>
      <c r="C154" s="60" t="str">
        <f t="shared" si="13"/>
        <v>Julho</v>
      </c>
      <c r="D154" s="40" t="s">
        <v>1930</v>
      </c>
      <c r="E154" s="40" t="s">
        <v>2081</v>
      </c>
      <c r="F154" s="41">
        <v>32721.439999999999</v>
      </c>
      <c r="G154" s="42">
        <v>31703.8</v>
      </c>
      <c r="H154" s="64">
        <f t="shared" si="14"/>
        <v>-3.1100098284183076E-2</v>
      </c>
      <c r="I154" s="65">
        <f t="shared" si="15"/>
        <v>-1017.6399999999994</v>
      </c>
      <c r="J154" s="66" t="str">
        <f t="shared" si="16"/>
        <v>Ativo</v>
      </c>
      <c r="K154" s="40" t="s">
        <v>15538</v>
      </c>
      <c r="L154" s="69" t="str">
        <f t="shared" si="17"/>
        <v>Aguardando rentabilidade</v>
      </c>
    </row>
    <row r="155" spans="1:12" ht="15" customHeight="1" x14ac:dyDescent="0.25">
      <c r="A155" s="39">
        <v>44221</v>
      </c>
      <c r="B155" s="61">
        <f t="shared" si="12"/>
        <v>2021</v>
      </c>
      <c r="C155" s="60" t="str">
        <f t="shared" si="13"/>
        <v>Janeiro</v>
      </c>
      <c r="D155" s="40" t="s">
        <v>1923</v>
      </c>
      <c r="E155" s="40" t="s">
        <v>2082</v>
      </c>
      <c r="F155" s="41">
        <v>27677.69</v>
      </c>
      <c r="G155" s="42">
        <v>29163.98</v>
      </c>
      <c r="H155" s="64">
        <f t="shared" si="14"/>
        <v>5.3699929437752966E-2</v>
      </c>
      <c r="I155" s="65">
        <f t="shared" si="15"/>
        <v>1486.2900000000009</v>
      </c>
      <c r="J155" s="66" t="str">
        <f t="shared" si="16"/>
        <v>Ativo</v>
      </c>
      <c r="K155" s="40" t="s">
        <v>15532</v>
      </c>
      <c r="L155" s="69" t="str">
        <f t="shared" si="17"/>
        <v>Investimento de Longo Prazo</v>
      </c>
    </row>
    <row r="156" spans="1:12" x14ac:dyDescent="0.25">
      <c r="A156" s="39">
        <v>43884</v>
      </c>
      <c r="B156" s="61">
        <f t="shared" si="12"/>
        <v>2020</v>
      </c>
      <c r="C156" s="60" t="str">
        <f t="shared" si="13"/>
        <v>Fevereiro</v>
      </c>
      <c r="D156" s="40" t="s">
        <v>1924</v>
      </c>
      <c r="E156" s="40" t="s">
        <v>2083</v>
      </c>
      <c r="F156" s="41">
        <v>11616.43</v>
      </c>
      <c r="G156" s="42">
        <v>13562.18</v>
      </c>
      <c r="H156" s="64">
        <f t="shared" si="14"/>
        <v>0.16749982567794064</v>
      </c>
      <c r="I156" s="65">
        <f t="shared" si="15"/>
        <v>1945.75</v>
      </c>
      <c r="J156" s="66" t="str">
        <f t="shared" si="16"/>
        <v>Resgatado</v>
      </c>
      <c r="K156" s="40" t="s">
        <v>15533</v>
      </c>
      <c r="L156" s="69" t="str">
        <f t="shared" si="17"/>
        <v>Dividendos Recebidos</v>
      </c>
    </row>
    <row r="157" spans="1:12" ht="15" customHeight="1" x14ac:dyDescent="0.25">
      <c r="A157" s="39">
        <v>44477</v>
      </c>
      <c r="B157" s="61">
        <f t="shared" si="12"/>
        <v>2021</v>
      </c>
      <c r="C157" s="60" t="str">
        <f t="shared" si="13"/>
        <v>Outubro</v>
      </c>
      <c r="D157" s="40" t="s">
        <v>1925</v>
      </c>
      <c r="E157" s="40" t="s">
        <v>2084</v>
      </c>
      <c r="F157" s="41">
        <v>46708.05</v>
      </c>
      <c r="G157" s="42">
        <v>46082.16</v>
      </c>
      <c r="H157" s="64">
        <f t="shared" si="14"/>
        <v>-1.3400045602417558E-2</v>
      </c>
      <c r="I157" s="65">
        <f t="shared" si="15"/>
        <v>-625.88999999999942</v>
      </c>
      <c r="J157" s="66" t="str">
        <f t="shared" si="16"/>
        <v>Ativo</v>
      </c>
      <c r="K157" s="40" t="s">
        <v>15534</v>
      </c>
      <c r="L157" s="69" t="str">
        <f t="shared" si="17"/>
        <v>Aguardando rentabilidade</v>
      </c>
    </row>
    <row r="158" spans="1:12" ht="15" customHeight="1" x14ac:dyDescent="0.25">
      <c r="A158" s="39">
        <v>44295</v>
      </c>
      <c r="B158" s="61">
        <f t="shared" si="12"/>
        <v>2021</v>
      </c>
      <c r="C158" s="60" t="str">
        <f t="shared" si="13"/>
        <v>Abril</v>
      </c>
      <c r="D158" s="40" t="s">
        <v>1923</v>
      </c>
      <c r="E158" s="40" t="s">
        <v>2085</v>
      </c>
      <c r="F158" s="41">
        <v>31089.18</v>
      </c>
      <c r="G158" s="42">
        <v>37080.06</v>
      </c>
      <c r="H158" s="64">
        <f t="shared" si="14"/>
        <v>0.19269983962265963</v>
      </c>
      <c r="I158" s="65">
        <f t="shared" si="15"/>
        <v>5990.8799999999974</v>
      </c>
      <c r="J158" s="66" t="str">
        <f t="shared" si="16"/>
        <v>Resgatado</v>
      </c>
      <c r="K158" s="40" t="s">
        <v>15532</v>
      </c>
      <c r="L158" s="69" t="str">
        <f t="shared" si="17"/>
        <v>Dividendos Recebidos</v>
      </c>
    </row>
    <row r="159" spans="1:12" ht="15" customHeight="1" x14ac:dyDescent="0.25">
      <c r="A159" s="39">
        <v>45589</v>
      </c>
      <c r="B159" s="61">
        <f t="shared" si="12"/>
        <v>2024</v>
      </c>
      <c r="C159" s="60" t="str">
        <f t="shared" si="13"/>
        <v>Outubro</v>
      </c>
      <c r="D159" s="40" t="s">
        <v>1924</v>
      </c>
      <c r="E159" s="40" t="s">
        <v>2086</v>
      </c>
      <c r="F159" s="41">
        <v>22659.58</v>
      </c>
      <c r="G159" s="42">
        <v>26455.06</v>
      </c>
      <c r="H159" s="64">
        <f t="shared" si="14"/>
        <v>0.1675000154460056</v>
      </c>
      <c r="I159" s="65">
        <f t="shared" si="15"/>
        <v>3795.4799999999996</v>
      </c>
      <c r="J159" s="66" t="str">
        <f t="shared" si="16"/>
        <v>Resgatado</v>
      </c>
      <c r="K159" s="40" t="s">
        <v>15533</v>
      </c>
      <c r="L159" s="69" t="str">
        <f t="shared" si="17"/>
        <v>Dividendos Recebidos</v>
      </c>
    </row>
    <row r="160" spans="1:12" x14ac:dyDescent="0.25">
      <c r="A160" s="39">
        <v>44183</v>
      </c>
      <c r="B160" s="61">
        <f t="shared" si="12"/>
        <v>2020</v>
      </c>
      <c r="C160" s="60" t="str">
        <f t="shared" si="13"/>
        <v>Dezembro</v>
      </c>
      <c r="D160" s="40" t="s">
        <v>1924</v>
      </c>
      <c r="E160" s="40" t="s">
        <v>2087</v>
      </c>
      <c r="F160" s="41">
        <v>36054.120000000003</v>
      </c>
      <c r="G160" s="42">
        <v>40441.910000000003</v>
      </c>
      <c r="H160" s="64">
        <f t="shared" si="14"/>
        <v>0.12170009973894802</v>
      </c>
      <c r="I160" s="65">
        <f t="shared" si="15"/>
        <v>4387.7900000000009</v>
      </c>
      <c r="J160" s="66" t="str">
        <f t="shared" si="16"/>
        <v>Pendente</v>
      </c>
      <c r="K160" s="40" t="s">
        <v>15533</v>
      </c>
      <c r="L160" s="69" t="str">
        <f t="shared" si="17"/>
        <v>Rendimento estável</v>
      </c>
    </row>
    <row r="161" spans="1:12" ht="15" customHeight="1" x14ac:dyDescent="0.25">
      <c r="A161" s="39">
        <v>45059</v>
      </c>
      <c r="B161" s="61">
        <f t="shared" si="12"/>
        <v>2023</v>
      </c>
      <c r="C161" s="60" t="str">
        <f t="shared" si="13"/>
        <v>Maio</v>
      </c>
      <c r="D161" s="40" t="s">
        <v>1927</v>
      </c>
      <c r="E161" s="40" t="s">
        <v>2088</v>
      </c>
      <c r="F161" s="41">
        <v>3288.58</v>
      </c>
      <c r="G161" s="42">
        <v>3582.91</v>
      </c>
      <c r="H161" s="64">
        <f t="shared" si="14"/>
        <v>8.9500635532661493E-2</v>
      </c>
      <c r="I161" s="65">
        <f t="shared" si="15"/>
        <v>294.32999999999993</v>
      </c>
      <c r="J161" s="66" t="str">
        <f t="shared" si="16"/>
        <v>Pendente</v>
      </c>
      <c r="K161" s="40" t="s">
        <v>15536</v>
      </c>
      <c r="L161" s="69" t="str">
        <f t="shared" si="17"/>
        <v>Rendimento estável</v>
      </c>
    </row>
    <row r="162" spans="1:12" ht="15" customHeight="1" x14ac:dyDescent="0.25">
      <c r="A162" s="39">
        <v>45812</v>
      </c>
      <c r="B162" s="61">
        <f t="shared" si="12"/>
        <v>2025</v>
      </c>
      <c r="C162" s="60" t="str">
        <f t="shared" si="13"/>
        <v>Junho</v>
      </c>
      <c r="D162" s="40" t="s">
        <v>1923</v>
      </c>
      <c r="E162" s="40" t="s">
        <v>2089</v>
      </c>
      <c r="F162" s="41">
        <v>49191.92</v>
      </c>
      <c r="G162" s="42">
        <v>45595.99</v>
      </c>
      <c r="H162" s="64">
        <f t="shared" si="14"/>
        <v>-7.3100013172895065E-2</v>
      </c>
      <c r="I162" s="65">
        <f t="shared" si="15"/>
        <v>-3595.9300000000003</v>
      </c>
      <c r="J162" s="66" t="str">
        <f t="shared" si="16"/>
        <v>Ativo</v>
      </c>
      <c r="K162" s="40" t="s">
        <v>15532</v>
      </c>
      <c r="L162" s="69" t="str">
        <f t="shared" si="17"/>
        <v>Investimento de Longo Prazo</v>
      </c>
    </row>
    <row r="163" spans="1:12" ht="15" customHeight="1" x14ac:dyDescent="0.25">
      <c r="A163" s="39">
        <v>44199</v>
      </c>
      <c r="B163" s="61">
        <f t="shared" si="12"/>
        <v>2021</v>
      </c>
      <c r="C163" s="60" t="str">
        <f t="shared" si="13"/>
        <v>Janeiro</v>
      </c>
      <c r="D163" s="40" t="s">
        <v>1925</v>
      </c>
      <c r="E163" s="40" t="s">
        <v>2090</v>
      </c>
      <c r="F163" s="41">
        <v>40634.839999999997</v>
      </c>
      <c r="G163" s="42">
        <v>41065.57</v>
      </c>
      <c r="H163" s="64">
        <f t="shared" si="14"/>
        <v>1.0600017128159068E-2</v>
      </c>
      <c r="I163" s="65">
        <f t="shared" si="15"/>
        <v>430.7300000000032</v>
      </c>
      <c r="J163" s="66" t="str">
        <f t="shared" si="16"/>
        <v>Ativo</v>
      </c>
      <c r="K163" s="40" t="s">
        <v>15534</v>
      </c>
      <c r="L163" s="69" t="str">
        <f t="shared" si="17"/>
        <v>Aguardando rentabilidade</v>
      </c>
    </row>
    <row r="164" spans="1:12" ht="15" customHeight="1" x14ac:dyDescent="0.25">
      <c r="A164" s="39">
        <v>45079</v>
      </c>
      <c r="B164" s="61">
        <f t="shared" si="12"/>
        <v>2023</v>
      </c>
      <c r="C164" s="60" t="str">
        <f t="shared" si="13"/>
        <v>Junho</v>
      </c>
      <c r="D164" s="40" t="s">
        <v>1926</v>
      </c>
      <c r="E164" s="40" t="s">
        <v>2091</v>
      </c>
      <c r="F164" s="41">
        <v>10047.02</v>
      </c>
      <c r="G164" s="42">
        <v>10192.700000000001</v>
      </c>
      <c r="H164" s="64">
        <f t="shared" si="14"/>
        <v>1.4499821837719074E-2</v>
      </c>
      <c r="I164" s="65">
        <f t="shared" si="15"/>
        <v>145.68000000000029</v>
      </c>
      <c r="J164" s="66" t="str">
        <f t="shared" si="16"/>
        <v>Ativo</v>
      </c>
      <c r="K164" s="40" t="s">
        <v>15535</v>
      </c>
      <c r="L164" s="69" t="str">
        <f t="shared" si="17"/>
        <v>Aguardando rentabilidade</v>
      </c>
    </row>
    <row r="165" spans="1:12" ht="15" customHeight="1" x14ac:dyDescent="0.25">
      <c r="A165" s="39">
        <v>45195</v>
      </c>
      <c r="B165" s="61">
        <f t="shared" si="12"/>
        <v>2023</v>
      </c>
      <c r="C165" s="60" t="str">
        <f t="shared" si="13"/>
        <v>Setembro</v>
      </c>
      <c r="D165" s="40" t="s">
        <v>1924</v>
      </c>
      <c r="E165" s="40" t="s">
        <v>2092</v>
      </c>
      <c r="F165" s="41">
        <v>15141.58</v>
      </c>
      <c r="G165" s="42">
        <v>15689.71</v>
      </c>
      <c r="H165" s="64">
        <f t="shared" si="14"/>
        <v>3.6200317272041573E-2</v>
      </c>
      <c r="I165" s="65">
        <f t="shared" si="15"/>
        <v>548.1299999999992</v>
      </c>
      <c r="J165" s="66" t="str">
        <f t="shared" si="16"/>
        <v>Ativo</v>
      </c>
      <c r="K165" s="40" t="s">
        <v>15533</v>
      </c>
      <c r="L165" s="69" t="str">
        <f t="shared" si="17"/>
        <v>Investimento de Longo Prazo</v>
      </c>
    </row>
    <row r="166" spans="1:12" ht="15" customHeight="1" x14ac:dyDescent="0.25">
      <c r="A166" s="39">
        <v>45897</v>
      </c>
      <c r="B166" s="61">
        <f t="shared" si="12"/>
        <v>2025</v>
      </c>
      <c r="C166" s="60" t="str">
        <f t="shared" si="13"/>
        <v>Agosto</v>
      </c>
      <c r="D166" s="40" t="s">
        <v>1925</v>
      </c>
      <c r="E166" s="40" t="s">
        <v>2093</v>
      </c>
      <c r="F166" s="41">
        <v>27071.63</v>
      </c>
      <c r="G166" s="42">
        <v>29340.23</v>
      </c>
      <c r="H166" s="64">
        <f t="shared" si="14"/>
        <v>8.3799904180132431E-2</v>
      </c>
      <c r="I166" s="65">
        <f t="shared" si="15"/>
        <v>2268.5999999999985</v>
      </c>
      <c r="J166" s="66" t="str">
        <f t="shared" si="16"/>
        <v>Pendente</v>
      </c>
      <c r="K166" s="40" t="s">
        <v>15534</v>
      </c>
      <c r="L166" s="69" t="str">
        <f t="shared" si="17"/>
        <v>Rendimento estável</v>
      </c>
    </row>
    <row r="167" spans="1:12" ht="15" customHeight="1" x14ac:dyDescent="0.25">
      <c r="A167" s="39">
        <v>45786</v>
      </c>
      <c r="B167" s="61">
        <f t="shared" si="12"/>
        <v>2025</v>
      </c>
      <c r="C167" s="60" t="str">
        <f t="shared" si="13"/>
        <v>Maio</v>
      </c>
      <c r="D167" s="40" t="s">
        <v>1928</v>
      </c>
      <c r="E167" s="40" t="s">
        <v>2094</v>
      </c>
      <c r="F167" s="41">
        <v>24719.94</v>
      </c>
      <c r="G167" s="42">
        <v>29256.05</v>
      </c>
      <c r="H167" s="64">
        <f t="shared" si="14"/>
        <v>0.18350004085770438</v>
      </c>
      <c r="I167" s="65">
        <f t="shared" si="15"/>
        <v>4536.1100000000006</v>
      </c>
      <c r="J167" s="66" t="str">
        <f t="shared" si="16"/>
        <v>Resgatado</v>
      </c>
      <c r="K167" s="40" t="s">
        <v>15537</v>
      </c>
      <c r="L167" s="69" t="str">
        <f t="shared" si="17"/>
        <v>Aplicação de Curto Prazo</v>
      </c>
    </row>
    <row r="168" spans="1:12" ht="15" customHeight="1" x14ac:dyDescent="0.25">
      <c r="A168" s="39">
        <v>44626</v>
      </c>
      <c r="B168" s="61">
        <f t="shared" si="12"/>
        <v>2022</v>
      </c>
      <c r="C168" s="60" t="str">
        <f t="shared" si="13"/>
        <v>Março</v>
      </c>
      <c r="D168" s="40" t="s">
        <v>1929</v>
      </c>
      <c r="E168" s="40" t="s">
        <v>2095</v>
      </c>
      <c r="F168" s="41">
        <v>22867.86</v>
      </c>
      <c r="G168" s="42">
        <v>22812.98</v>
      </c>
      <c r="H168" s="64">
        <f t="shared" si="14"/>
        <v>-2.3998747587225485E-3</v>
      </c>
      <c r="I168" s="65">
        <f t="shared" si="15"/>
        <v>-54.880000000001019</v>
      </c>
      <c r="J168" s="66" t="str">
        <f t="shared" si="16"/>
        <v>Ativo</v>
      </c>
      <c r="K168" s="40" t="s">
        <v>15532</v>
      </c>
      <c r="L168" s="69" t="str">
        <f t="shared" si="17"/>
        <v>Investimento de Longo Prazo</v>
      </c>
    </row>
    <row r="169" spans="1:12" ht="15" customHeight="1" x14ac:dyDescent="0.25">
      <c r="A169" s="39">
        <v>44277</v>
      </c>
      <c r="B169" s="61">
        <f t="shared" si="12"/>
        <v>2021</v>
      </c>
      <c r="C169" s="60" t="str">
        <f t="shared" si="13"/>
        <v>Março</v>
      </c>
      <c r="D169" s="40" t="s">
        <v>1928</v>
      </c>
      <c r="E169" s="40" t="s">
        <v>2096</v>
      </c>
      <c r="F169" s="41">
        <v>41221.199999999997</v>
      </c>
      <c r="G169" s="42">
        <v>47070.49</v>
      </c>
      <c r="H169" s="64">
        <f t="shared" si="14"/>
        <v>0.14190004172610213</v>
      </c>
      <c r="I169" s="65">
        <f t="shared" si="15"/>
        <v>5849.2900000000009</v>
      </c>
      <c r="J169" s="66" t="str">
        <f t="shared" si="16"/>
        <v>Pendente</v>
      </c>
      <c r="K169" s="40" t="s">
        <v>15537</v>
      </c>
      <c r="L169" s="69" t="str">
        <f t="shared" si="17"/>
        <v>Rendimento estável</v>
      </c>
    </row>
    <row r="170" spans="1:12" ht="15" customHeight="1" x14ac:dyDescent="0.25">
      <c r="A170" s="39">
        <v>45247</v>
      </c>
      <c r="B170" s="61">
        <f t="shared" si="12"/>
        <v>2023</v>
      </c>
      <c r="C170" s="60" t="str">
        <f t="shared" si="13"/>
        <v>Novembro</v>
      </c>
      <c r="D170" s="40" t="s">
        <v>1926</v>
      </c>
      <c r="E170" s="40" t="s">
        <v>2097</v>
      </c>
      <c r="F170" s="41">
        <v>16543.5</v>
      </c>
      <c r="G170" s="42">
        <v>18576.7</v>
      </c>
      <c r="H170" s="64">
        <f t="shared" si="14"/>
        <v>0.12290023271979936</v>
      </c>
      <c r="I170" s="65">
        <f t="shared" si="15"/>
        <v>2033.2000000000007</v>
      </c>
      <c r="J170" s="66" t="str">
        <f t="shared" si="16"/>
        <v>Pendente</v>
      </c>
      <c r="K170" s="40" t="s">
        <v>15535</v>
      </c>
      <c r="L170" s="69" t="str">
        <f t="shared" si="17"/>
        <v>Rendimento estável</v>
      </c>
    </row>
    <row r="171" spans="1:12" ht="15" customHeight="1" x14ac:dyDescent="0.25">
      <c r="A171" s="39">
        <v>45489</v>
      </c>
      <c r="B171" s="61">
        <f t="shared" si="12"/>
        <v>2024</v>
      </c>
      <c r="C171" s="60" t="str">
        <f t="shared" si="13"/>
        <v>Julho</v>
      </c>
      <c r="D171" s="40" t="s">
        <v>1930</v>
      </c>
      <c r="E171" s="40" t="s">
        <v>2080</v>
      </c>
      <c r="F171" s="41">
        <v>33421.5</v>
      </c>
      <c r="G171" s="42">
        <v>38167.35</v>
      </c>
      <c r="H171" s="64">
        <f t="shared" si="14"/>
        <v>0.14199991023742198</v>
      </c>
      <c r="I171" s="65">
        <f t="shared" si="15"/>
        <v>4745.8499999999985</v>
      </c>
      <c r="J171" s="66" t="str">
        <f t="shared" si="16"/>
        <v>Pendente</v>
      </c>
      <c r="K171" s="40" t="s">
        <v>15538</v>
      </c>
      <c r="L171" s="69" t="str">
        <f t="shared" si="17"/>
        <v>Rendimento estável</v>
      </c>
    </row>
    <row r="172" spans="1:12" ht="15" customHeight="1" x14ac:dyDescent="0.25">
      <c r="A172" s="39">
        <v>45735</v>
      </c>
      <c r="B172" s="61">
        <f t="shared" si="12"/>
        <v>2025</v>
      </c>
      <c r="C172" s="60" t="str">
        <f t="shared" si="13"/>
        <v>Março</v>
      </c>
      <c r="D172" s="40" t="s">
        <v>1930</v>
      </c>
      <c r="E172" s="40" t="s">
        <v>2098</v>
      </c>
      <c r="F172" s="41">
        <v>38502.720000000001</v>
      </c>
      <c r="G172" s="42">
        <v>41917.910000000003</v>
      </c>
      <c r="H172" s="64">
        <f t="shared" si="14"/>
        <v>8.8699967171150557E-2</v>
      </c>
      <c r="I172" s="65">
        <f t="shared" si="15"/>
        <v>3415.1900000000023</v>
      </c>
      <c r="J172" s="66" t="str">
        <f t="shared" si="16"/>
        <v>Pendente</v>
      </c>
      <c r="K172" s="40" t="s">
        <v>15538</v>
      </c>
      <c r="L172" s="69" t="str">
        <f t="shared" si="17"/>
        <v>Rendimento estável</v>
      </c>
    </row>
    <row r="173" spans="1:12" ht="15" customHeight="1" x14ac:dyDescent="0.25">
      <c r="A173" s="39">
        <v>45018</v>
      </c>
      <c r="B173" s="61">
        <f t="shared" si="12"/>
        <v>2023</v>
      </c>
      <c r="C173" s="60" t="str">
        <f t="shared" si="13"/>
        <v>Abril</v>
      </c>
      <c r="D173" s="40" t="s">
        <v>1929</v>
      </c>
      <c r="E173" s="40" t="s">
        <v>2099</v>
      </c>
      <c r="F173" s="41">
        <v>34623.129999999997</v>
      </c>
      <c r="G173" s="42">
        <v>39799.29</v>
      </c>
      <c r="H173" s="64">
        <f t="shared" si="14"/>
        <v>0.14950005964221039</v>
      </c>
      <c r="I173" s="65">
        <f t="shared" si="15"/>
        <v>5176.1600000000035</v>
      </c>
      <c r="J173" s="66" t="str">
        <f t="shared" si="16"/>
        <v>Pendente</v>
      </c>
      <c r="K173" s="40" t="s">
        <v>15532</v>
      </c>
      <c r="L173" s="69" t="str">
        <f t="shared" si="17"/>
        <v>Rendimento estável</v>
      </c>
    </row>
    <row r="174" spans="1:12" ht="15" customHeight="1" x14ac:dyDescent="0.25">
      <c r="A174" s="39">
        <v>44999</v>
      </c>
      <c r="B174" s="61">
        <f t="shared" si="12"/>
        <v>2023</v>
      </c>
      <c r="C174" s="60" t="str">
        <f t="shared" si="13"/>
        <v>Março</v>
      </c>
      <c r="D174" s="40" t="s">
        <v>1923</v>
      </c>
      <c r="E174" s="40" t="s">
        <v>2100</v>
      </c>
      <c r="F174" s="41">
        <v>3304.37</v>
      </c>
      <c r="G174" s="42">
        <v>3242.58</v>
      </c>
      <c r="H174" s="64">
        <f t="shared" si="14"/>
        <v>-1.8699479779806731E-2</v>
      </c>
      <c r="I174" s="65">
        <f t="shared" si="15"/>
        <v>-61.789999999999964</v>
      </c>
      <c r="J174" s="66" t="str">
        <f t="shared" si="16"/>
        <v>Ativo</v>
      </c>
      <c r="K174" s="40" t="s">
        <v>15532</v>
      </c>
      <c r="L174" s="69" t="str">
        <f t="shared" si="17"/>
        <v>Investimento de Longo Prazo</v>
      </c>
    </row>
    <row r="175" spans="1:12" ht="15" customHeight="1" x14ac:dyDescent="0.25">
      <c r="A175" s="39">
        <v>45025</v>
      </c>
      <c r="B175" s="61">
        <f t="shared" si="12"/>
        <v>2023</v>
      </c>
      <c r="C175" s="60" t="str">
        <f t="shared" si="13"/>
        <v>Abril</v>
      </c>
      <c r="D175" s="40" t="s">
        <v>1928</v>
      </c>
      <c r="E175" s="40" t="s">
        <v>2101</v>
      </c>
      <c r="F175" s="41">
        <v>10914.12</v>
      </c>
      <c r="G175" s="42">
        <v>10700.2</v>
      </c>
      <c r="H175" s="64">
        <f t="shared" si="14"/>
        <v>-1.9600297596141517E-2</v>
      </c>
      <c r="I175" s="65">
        <f t="shared" si="15"/>
        <v>-213.92000000000007</v>
      </c>
      <c r="J175" s="66" t="str">
        <f t="shared" si="16"/>
        <v>Ativo</v>
      </c>
      <c r="K175" s="40" t="s">
        <v>15537</v>
      </c>
      <c r="L175" s="69" t="str">
        <f t="shared" si="17"/>
        <v>Aguardando rentabilidade</v>
      </c>
    </row>
    <row r="176" spans="1:12" ht="15" customHeight="1" x14ac:dyDescent="0.25">
      <c r="A176" s="39">
        <v>44466</v>
      </c>
      <c r="B176" s="61">
        <f t="shared" si="12"/>
        <v>2021</v>
      </c>
      <c r="C176" s="60" t="str">
        <f t="shared" si="13"/>
        <v>Setembro</v>
      </c>
      <c r="D176" s="40" t="s">
        <v>1923</v>
      </c>
      <c r="E176" s="40" t="s">
        <v>2102</v>
      </c>
      <c r="F176" s="41">
        <v>5589.57</v>
      </c>
      <c r="G176" s="42">
        <v>6260.32</v>
      </c>
      <c r="H176" s="64">
        <f t="shared" si="14"/>
        <v>0.12000028624742154</v>
      </c>
      <c r="I176" s="65">
        <f t="shared" si="15"/>
        <v>670.75</v>
      </c>
      <c r="J176" s="66" t="str">
        <f t="shared" si="16"/>
        <v>Pendente</v>
      </c>
      <c r="K176" s="40" t="s">
        <v>15532</v>
      </c>
      <c r="L176" s="69" t="str">
        <f t="shared" si="17"/>
        <v>Rendimento estável</v>
      </c>
    </row>
    <row r="177" spans="1:12" ht="15" customHeight="1" x14ac:dyDescent="0.25">
      <c r="A177" s="39">
        <v>45561</v>
      </c>
      <c r="B177" s="61">
        <f t="shared" si="12"/>
        <v>2024</v>
      </c>
      <c r="C177" s="60" t="str">
        <f t="shared" si="13"/>
        <v>Setembro</v>
      </c>
      <c r="D177" s="40" t="s">
        <v>1928</v>
      </c>
      <c r="E177" s="40" t="s">
        <v>2103</v>
      </c>
      <c r="F177" s="41">
        <v>6858.2</v>
      </c>
      <c r="G177" s="42">
        <v>8214.07</v>
      </c>
      <c r="H177" s="64">
        <f t="shared" si="14"/>
        <v>0.19770056282989704</v>
      </c>
      <c r="I177" s="65">
        <f t="shared" si="15"/>
        <v>1355.87</v>
      </c>
      <c r="J177" s="66" t="str">
        <f t="shared" si="16"/>
        <v>Resgatado</v>
      </c>
      <c r="K177" s="40" t="s">
        <v>15537</v>
      </c>
      <c r="L177" s="69" t="str">
        <f t="shared" si="17"/>
        <v>Aplicação de Curto Prazo</v>
      </c>
    </row>
    <row r="178" spans="1:12" x14ac:dyDescent="0.25">
      <c r="A178" s="39">
        <v>44133</v>
      </c>
      <c r="B178" s="61">
        <f t="shared" si="12"/>
        <v>2020</v>
      </c>
      <c r="C178" s="60" t="str">
        <f t="shared" si="13"/>
        <v>Outubro</v>
      </c>
      <c r="D178" s="40" t="s">
        <v>1923</v>
      </c>
      <c r="E178" s="40" t="s">
        <v>2104</v>
      </c>
      <c r="F178" s="41">
        <v>48420.88</v>
      </c>
      <c r="G178" s="42">
        <v>44755.42</v>
      </c>
      <c r="H178" s="64">
        <f t="shared" si="14"/>
        <v>-7.5699987278215503E-2</v>
      </c>
      <c r="I178" s="65">
        <f t="shared" si="15"/>
        <v>-3665.4599999999991</v>
      </c>
      <c r="J178" s="66" t="str">
        <f t="shared" si="16"/>
        <v>Ativo</v>
      </c>
      <c r="K178" s="40" t="s">
        <v>15532</v>
      </c>
      <c r="L178" s="69" t="str">
        <f t="shared" si="17"/>
        <v>Investimento de Longo Prazo</v>
      </c>
    </row>
    <row r="179" spans="1:12" x14ac:dyDescent="0.25">
      <c r="A179" s="39">
        <v>44090</v>
      </c>
      <c r="B179" s="61">
        <f t="shared" si="12"/>
        <v>2020</v>
      </c>
      <c r="C179" s="60" t="str">
        <f t="shared" si="13"/>
        <v>Setembro</v>
      </c>
      <c r="D179" s="40" t="s">
        <v>1925</v>
      </c>
      <c r="E179" s="40" t="s">
        <v>1956</v>
      </c>
      <c r="F179" s="41">
        <v>12247.53</v>
      </c>
      <c r="G179" s="42">
        <v>11952.36</v>
      </c>
      <c r="H179" s="64">
        <f t="shared" si="14"/>
        <v>-2.4100369625548995E-2</v>
      </c>
      <c r="I179" s="65">
        <f t="shared" si="15"/>
        <v>-295.17000000000007</v>
      </c>
      <c r="J179" s="66" t="str">
        <f t="shared" si="16"/>
        <v>Ativo</v>
      </c>
      <c r="K179" s="40" t="s">
        <v>15534</v>
      </c>
      <c r="L179" s="69" t="str">
        <f t="shared" si="17"/>
        <v>Aguardando rentabilidade</v>
      </c>
    </row>
    <row r="180" spans="1:12" x14ac:dyDescent="0.25">
      <c r="A180" s="39">
        <v>44042</v>
      </c>
      <c r="B180" s="61">
        <f t="shared" si="12"/>
        <v>2020</v>
      </c>
      <c r="C180" s="60" t="str">
        <f t="shared" si="13"/>
        <v>Julho</v>
      </c>
      <c r="D180" s="40" t="s">
        <v>1925</v>
      </c>
      <c r="E180" s="40" t="s">
        <v>2105</v>
      </c>
      <c r="F180" s="41">
        <v>14623.16</v>
      </c>
      <c r="G180" s="42">
        <v>15772.54</v>
      </c>
      <c r="H180" s="64">
        <f t="shared" si="14"/>
        <v>7.85999742873634E-2</v>
      </c>
      <c r="I180" s="65">
        <f t="shared" si="15"/>
        <v>1149.380000000001</v>
      </c>
      <c r="J180" s="66" t="str">
        <f t="shared" si="16"/>
        <v>Pendente</v>
      </c>
      <c r="K180" s="40" t="s">
        <v>15534</v>
      </c>
      <c r="L180" s="69" t="str">
        <f t="shared" si="17"/>
        <v>Rendimento estável</v>
      </c>
    </row>
    <row r="181" spans="1:12" ht="15" customHeight="1" x14ac:dyDescent="0.25">
      <c r="A181" s="39">
        <v>45330</v>
      </c>
      <c r="B181" s="61">
        <f t="shared" si="12"/>
        <v>2024</v>
      </c>
      <c r="C181" s="60" t="str">
        <f t="shared" si="13"/>
        <v>Fevereiro</v>
      </c>
      <c r="D181" s="40" t="s">
        <v>1926</v>
      </c>
      <c r="E181" s="40" t="s">
        <v>2106</v>
      </c>
      <c r="F181" s="41">
        <v>46513.11</v>
      </c>
      <c r="G181" s="42">
        <v>52462.14</v>
      </c>
      <c r="H181" s="64">
        <f t="shared" si="14"/>
        <v>0.1279000694642865</v>
      </c>
      <c r="I181" s="65">
        <f t="shared" si="15"/>
        <v>5949.0299999999988</v>
      </c>
      <c r="J181" s="66" t="str">
        <f t="shared" si="16"/>
        <v>Pendente</v>
      </c>
      <c r="K181" s="40" t="s">
        <v>15535</v>
      </c>
      <c r="L181" s="69" t="str">
        <f t="shared" si="17"/>
        <v>Rendimento estável</v>
      </c>
    </row>
    <row r="182" spans="1:12" ht="15" customHeight="1" x14ac:dyDescent="0.25">
      <c r="A182" s="39">
        <v>45646</v>
      </c>
      <c r="B182" s="61">
        <f t="shared" si="12"/>
        <v>2024</v>
      </c>
      <c r="C182" s="60" t="str">
        <f t="shared" si="13"/>
        <v>Dezembro</v>
      </c>
      <c r="D182" s="40" t="s">
        <v>1924</v>
      </c>
      <c r="E182" s="40" t="s">
        <v>2107</v>
      </c>
      <c r="F182" s="41">
        <v>34775.18</v>
      </c>
      <c r="G182" s="42">
        <v>38294.43</v>
      </c>
      <c r="H182" s="64">
        <f t="shared" si="14"/>
        <v>0.10120005130095661</v>
      </c>
      <c r="I182" s="65">
        <f t="shared" si="15"/>
        <v>3519.25</v>
      </c>
      <c r="J182" s="66" t="str">
        <f t="shared" si="16"/>
        <v>Pendente</v>
      </c>
      <c r="K182" s="40" t="s">
        <v>15533</v>
      </c>
      <c r="L182" s="69" t="str">
        <f t="shared" si="17"/>
        <v>Rendimento estável</v>
      </c>
    </row>
    <row r="183" spans="1:12" ht="15" customHeight="1" x14ac:dyDescent="0.25">
      <c r="A183" s="39">
        <v>44771</v>
      </c>
      <c r="B183" s="61">
        <f t="shared" si="12"/>
        <v>2022</v>
      </c>
      <c r="C183" s="60" t="str">
        <f t="shared" si="13"/>
        <v>Julho</v>
      </c>
      <c r="D183" s="40" t="s">
        <v>1924</v>
      </c>
      <c r="E183" s="40" t="s">
        <v>2108</v>
      </c>
      <c r="F183" s="41">
        <v>22296.95</v>
      </c>
      <c r="G183" s="42">
        <v>25572.37</v>
      </c>
      <c r="H183" s="64">
        <f t="shared" si="14"/>
        <v>0.14689991231984637</v>
      </c>
      <c r="I183" s="65">
        <f t="shared" si="15"/>
        <v>3275.4199999999983</v>
      </c>
      <c r="J183" s="66" t="str">
        <f t="shared" si="16"/>
        <v>Pendente</v>
      </c>
      <c r="K183" s="40" t="s">
        <v>15533</v>
      </c>
      <c r="L183" s="69" t="str">
        <f t="shared" si="17"/>
        <v>Rendimento estável</v>
      </c>
    </row>
    <row r="184" spans="1:12" ht="15" customHeight="1" x14ac:dyDescent="0.25">
      <c r="A184" s="39">
        <v>44401</v>
      </c>
      <c r="B184" s="61">
        <f t="shared" si="12"/>
        <v>2021</v>
      </c>
      <c r="C184" s="60" t="str">
        <f t="shared" si="13"/>
        <v>Julho</v>
      </c>
      <c r="D184" s="40" t="s">
        <v>1930</v>
      </c>
      <c r="E184" s="40" t="s">
        <v>2109</v>
      </c>
      <c r="F184" s="41">
        <v>29134.75</v>
      </c>
      <c r="G184" s="42">
        <v>30084.54</v>
      </c>
      <c r="H184" s="64">
        <f t="shared" si="14"/>
        <v>3.2599902178669829E-2</v>
      </c>
      <c r="I184" s="65">
        <f t="shared" si="15"/>
        <v>949.79000000000087</v>
      </c>
      <c r="J184" s="66" t="str">
        <f t="shared" si="16"/>
        <v>Ativo</v>
      </c>
      <c r="K184" s="40" t="s">
        <v>15538</v>
      </c>
      <c r="L184" s="69" t="str">
        <f t="shared" si="17"/>
        <v>Aguardando rentabilidade</v>
      </c>
    </row>
    <row r="185" spans="1:12" x14ac:dyDescent="0.25">
      <c r="A185" s="39">
        <v>43924</v>
      </c>
      <c r="B185" s="61">
        <f t="shared" si="12"/>
        <v>2020</v>
      </c>
      <c r="C185" s="60" t="str">
        <f t="shared" si="13"/>
        <v>Abril</v>
      </c>
      <c r="D185" s="40" t="s">
        <v>1929</v>
      </c>
      <c r="E185" s="40" t="s">
        <v>2110</v>
      </c>
      <c r="F185" s="41">
        <v>7892.9</v>
      </c>
      <c r="G185" s="42">
        <v>7131.24</v>
      </c>
      <c r="H185" s="64">
        <f t="shared" si="14"/>
        <v>-9.6499385523698494E-2</v>
      </c>
      <c r="I185" s="65">
        <f t="shared" si="15"/>
        <v>-761.65999999999985</v>
      </c>
      <c r="J185" s="66" t="str">
        <f t="shared" si="16"/>
        <v>Ativo</v>
      </c>
      <c r="K185" s="40" t="s">
        <v>15532</v>
      </c>
      <c r="L185" s="69" t="str">
        <f t="shared" si="17"/>
        <v>Investimento de Longo Prazo</v>
      </c>
    </row>
    <row r="186" spans="1:12" ht="15" customHeight="1" x14ac:dyDescent="0.25">
      <c r="A186" s="39">
        <v>45884</v>
      </c>
      <c r="B186" s="61">
        <f t="shared" si="12"/>
        <v>2025</v>
      </c>
      <c r="C186" s="60" t="str">
        <f t="shared" si="13"/>
        <v>Agosto</v>
      </c>
      <c r="D186" s="40" t="s">
        <v>1927</v>
      </c>
      <c r="E186" s="40" t="s">
        <v>2111</v>
      </c>
      <c r="F186" s="41">
        <v>36065.35</v>
      </c>
      <c r="G186" s="42">
        <v>38481.730000000003</v>
      </c>
      <c r="H186" s="64">
        <f t="shared" si="14"/>
        <v>6.7000042977539517E-2</v>
      </c>
      <c r="I186" s="65">
        <f t="shared" si="15"/>
        <v>2416.3800000000047</v>
      </c>
      <c r="J186" s="66" t="str">
        <f t="shared" si="16"/>
        <v>Ativo</v>
      </c>
      <c r="K186" s="40" t="s">
        <v>15536</v>
      </c>
      <c r="L186" s="69" t="str">
        <f t="shared" si="17"/>
        <v>Aguardando rentabilidade</v>
      </c>
    </row>
    <row r="187" spans="1:12" ht="15" customHeight="1" x14ac:dyDescent="0.25">
      <c r="A187" s="39">
        <v>44584</v>
      </c>
      <c r="B187" s="61">
        <f t="shared" si="12"/>
        <v>2022</v>
      </c>
      <c r="C187" s="60" t="str">
        <f t="shared" si="13"/>
        <v>Janeiro</v>
      </c>
      <c r="D187" s="40" t="s">
        <v>1926</v>
      </c>
      <c r="E187" s="40" t="s">
        <v>2112</v>
      </c>
      <c r="F187" s="41">
        <v>42814.98</v>
      </c>
      <c r="G187" s="42">
        <v>45490.92</v>
      </c>
      <c r="H187" s="64">
        <f t="shared" si="14"/>
        <v>6.2500087586167152E-2</v>
      </c>
      <c r="I187" s="65">
        <f t="shared" si="15"/>
        <v>2675.9399999999951</v>
      </c>
      <c r="J187" s="66" t="str">
        <f t="shared" si="16"/>
        <v>Ativo</v>
      </c>
      <c r="K187" s="40" t="s">
        <v>15535</v>
      </c>
      <c r="L187" s="69" t="str">
        <f t="shared" si="17"/>
        <v>Aguardando rentabilidade</v>
      </c>
    </row>
    <row r="188" spans="1:12" ht="15" customHeight="1" x14ac:dyDescent="0.25">
      <c r="A188" s="39">
        <v>44521</v>
      </c>
      <c r="B188" s="61">
        <f t="shared" si="12"/>
        <v>2021</v>
      </c>
      <c r="C188" s="60" t="str">
        <f t="shared" si="13"/>
        <v>Novembro</v>
      </c>
      <c r="D188" s="40" t="s">
        <v>1927</v>
      </c>
      <c r="E188" s="40" t="s">
        <v>2113</v>
      </c>
      <c r="F188" s="41">
        <v>33890.19</v>
      </c>
      <c r="G188" s="42">
        <v>35615.199999999997</v>
      </c>
      <c r="H188" s="64">
        <f t="shared" si="14"/>
        <v>5.0899980200760003E-2</v>
      </c>
      <c r="I188" s="65">
        <f t="shared" si="15"/>
        <v>1725.0099999999948</v>
      </c>
      <c r="J188" s="66" t="str">
        <f t="shared" si="16"/>
        <v>Ativo</v>
      </c>
      <c r="K188" s="40" t="s">
        <v>15536</v>
      </c>
      <c r="L188" s="69" t="str">
        <f t="shared" si="17"/>
        <v>Aguardando rentabilidade</v>
      </c>
    </row>
    <row r="189" spans="1:12" x14ac:dyDescent="0.25">
      <c r="A189" s="39">
        <v>44025</v>
      </c>
      <c r="B189" s="61">
        <f t="shared" si="12"/>
        <v>2020</v>
      </c>
      <c r="C189" s="60" t="str">
        <f t="shared" si="13"/>
        <v>Julho</v>
      </c>
      <c r="D189" s="40" t="s">
        <v>1929</v>
      </c>
      <c r="E189" s="40" t="s">
        <v>2114</v>
      </c>
      <c r="F189" s="41">
        <v>44627.28</v>
      </c>
      <c r="G189" s="42">
        <v>48460.76</v>
      </c>
      <c r="H189" s="64">
        <f t="shared" si="14"/>
        <v>8.5899924888991744E-2</v>
      </c>
      <c r="I189" s="65">
        <f t="shared" si="15"/>
        <v>3833.4800000000032</v>
      </c>
      <c r="J189" s="66" t="str">
        <f t="shared" si="16"/>
        <v>Pendente</v>
      </c>
      <c r="K189" s="40" t="s">
        <v>15532</v>
      </c>
      <c r="L189" s="69" t="str">
        <f t="shared" si="17"/>
        <v>Rendimento estável</v>
      </c>
    </row>
    <row r="190" spans="1:12" ht="15" customHeight="1" x14ac:dyDescent="0.25">
      <c r="A190" s="39">
        <v>45830</v>
      </c>
      <c r="B190" s="61">
        <f t="shared" si="12"/>
        <v>2025</v>
      </c>
      <c r="C190" s="60" t="str">
        <f t="shared" si="13"/>
        <v>Junho</v>
      </c>
      <c r="D190" s="40" t="s">
        <v>1928</v>
      </c>
      <c r="E190" s="40" t="s">
        <v>2115</v>
      </c>
      <c r="F190" s="41">
        <v>31238.41</v>
      </c>
      <c r="G190" s="42">
        <v>28486.31</v>
      </c>
      <c r="H190" s="64">
        <f t="shared" si="14"/>
        <v>-8.8099874481447626E-2</v>
      </c>
      <c r="I190" s="65">
        <f t="shared" si="15"/>
        <v>-2752.0999999999985</v>
      </c>
      <c r="J190" s="66" t="str">
        <f t="shared" si="16"/>
        <v>Pendente</v>
      </c>
      <c r="K190" s="40" t="s">
        <v>15537</v>
      </c>
      <c r="L190" s="69" t="str">
        <f t="shared" si="17"/>
        <v>Aguardando rentabilidade</v>
      </c>
    </row>
    <row r="191" spans="1:12" ht="15" customHeight="1" x14ac:dyDescent="0.25">
      <c r="A191" s="39">
        <v>44259</v>
      </c>
      <c r="B191" s="61">
        <f t="shared" si="12"/>
        <v>2021</v>
      </c>
      <c r="C191" s="60" t="str">
        <f t="shared" si="13"/>
        <v>Março</v>
      </c>
      <c r="D191" s="40" t="s">
        <v>1926</v>
      </c>
      <c r="E191" s="40" t="s">
        <v>2116</v>
      </c>
      <c r="F191" s="41">
        <v>49847.69</v>
      </c>
      <c r="G191" s="42">
        <v>48028.25</v>
      </c>
      <c r="H191" s="64">
        <f t="shared" si="14"/>
        <v>-3.6499986258139591E-2</v>
      </c>
      <c r="I191" s="65">
        <f t="shared" si="15"/>
        <v>-1819.4400000000023</v>
      </c>
      <c r="J191" s="66" t="str">
        <f t="shared" si="16"/>
        <v>Ativo</v>
      </c>
      <c r="K191" s="40" t="s">
        <v>15535</v>
      </c>
      <c r="L191" s="69" t="str">
        <f t="shared" si="17"/>
        <v>Aguardando rentabilidade</v>
      </c>
    </row>
    <row r="192" spans="1:12" ht="15" customHeight="1" x14ac:dyDescent="0.25">
      <c r="A192" s="39">
        <v>45152</v>
      </c>
      <c r="B192" s="61">
        <f t="shared" si="12"/>
        <v>2023</v>
      </c>
      <c r="C192" s="60" t="str">
        <f t="shared" si="13"/>
        <v>Agosto</v>
      </c>
      <c r="D192" s="40" t="s">
        <v>1927</v>
      </c>
      <c r="E192" s="40" t="s">
        <v>2117</v>
      </c>
      <c r="F192" s="41">
        <v>26387.91</v>
      </c>
      <c r="G192" s="42">
        <v>29338.080000000002</v>
      </c>
      <c r="H192" s="64">
        <f t="shared" si="14"/>
        <v>0.11180006298338906</v>
      </c>
      <c r="I192" s="65">
        <f t="shared" si="15"/>
        <v>2950.1700000000019</v>
      </c>
      <c r="J192" s="66" t="str">
        <f t="shared" si="16"/>
        <v>Pendente</v>
      </c>
      <c r="K192" s="40" t="s">
        <v>15536</v>
      </c>
      <c r="L192" s="69" t="str">
        <f t="shared" si="17"/>
        <v>Rendimento estável</v>
      </c>
    </row>
    <row r="193" spans="1:12" ht="15" customHeight="1" x14ac:dyDescent="0.25">
      <c r="A193" s="39">
        <v>45578</v>
      </c>
      <c r="B193" s="61">
        <f t="shared" si="12"/>
        <v>2024</v>
      </c>
      <c r="C193" s="60" t="str">
        <f t="shared" si="13"/>
        <v>Outubro</v>
      </c>
      <c r="D193" s="40" t="s">
        <v>1924</v>
      </c>
      <c r="E193" s="40" t="s">
        <v>2118</v>
      </c>
      <c r="F193" s="41">
        <v>27752.6</v>
      </c>
      <c r="G193" s="42">
        <v>33072.769999999997</v>
      </c>
      <c r="H193" s="64">
        <f t="shared" si="14"/>
        <v>0.19169987676830275</v>
      </c>
      <c r="I193" s="65">
        <f t="shared" si="15"/>
        <v>5320.1699999999983</v>
      </c>
      <c r="J193" s="66" t="str">
        <f t="shared" si="16"/>
        <v>Resgatado</v>
      </c>
      <c r="K193" s="40" t="s">
        <v>15533</v>
      </c>
      <c r="L193" s="69" t="str">
        <f t="shared" si="17"/>
        <v>Dividendos Recebidos</v>
      </c>
    </row>
    <row r="194" spans="1:12" ht="15" customHeight="1" x14ac:dyDescent="0.25">
      <c r="A194" s="39">
        <v>45715</v>
      </c>
      <c r="B194" s="61">
        <f t="shared" ref="B194:B257" si="18">YEAR(A194)</f>
        <v>2025</v>
      </c>
      <c r="C194" s="60" t="str">
        <f t="shared" ref="C194:C257" si="19">PROPER(TEXT(A194,"mmmm"))</f>
        <v>Fevereiro</v>
      </c>
      <c r="D194" s="40" t="s">
        <v>1929</v>
      </c>
      <c r="E194" s="40" t="s">
        <v>2119</v>
      </c>
      <c r="F194" s="41">
        <v>35132.559999999998</v>
      </c>
      <c r="G194" s="42">
        <v>41790.18</v>
      </c>
      <c r="H194" s="64">
        <f t="shared" ref="H194:H257" si="20">(G194-F194)/F194</f>
        <v>0.18949999658436514</v>
      </c>
      <c r="I194" s="65">
        <f t="shared" ref="I194:I257" si="21">G194-F194</f>
        <v>6657.6200000000026</v>
      </c>
      <c r="J194" s="66" t="str">
        <f t="shared" ref="J194:J257" si="22">IF(AND(OR($D194="Ações",$D194="Criptomoedas",$D194="ETFs",$D194="Fundos",$D194="Imóveis"),$H194&lt;=-10%),"Resgatado",IF(AND(OR($D194="Ações",$D194="Criptomoedas",$D194="ETFs",$D194="Fundos",$D194="Imóveis"),$H194&lt;=-5%),"Pendente",IF(AND(OR($D194="Ações",$D194="Criptomoedas",$D194="ETFs",$D194="Fundos",$D194="Imóveis"),$H194&lt;=-3%),"Ativo",IF(AND(OR($D194="Ações",$D194="Criptomoedas",$D194="ETFs",$D194="Fundos",$D194="Imóveis"),$H194&lt;=7%),"Ativo",IF(AND(OR($D194="Ações",$D194="Criptomoedas",$D194="ETFs",$D194="Fundos",$D194="Imóveis"),$H194&lt;=15%),"Pendente",IF(AND(OR($D194="Ações",$D194="Criptomoedas",$D194="ETFs",$D194="Fundos",$D194="Imóveis"),$H194&lt;=20%),"Resgatado",IF(AND(OR($D194="Poupança",$D194="Renda Fixa",$D194="Tesouro Direto"),$H194&lt;=7%),"Ativo",IF(AND(OR($D194="Poupança",$D194="Renda Fixa",$D194="Tesouro Direto"),$H194&lt;=15%),"Pendente",IF(AND(OR($D194="Poupança",$D194="Renda Fixa",$D194="Tesouro Direto"),$H194&lt;=20%),"Resgatado","")))))))))</f>
        <v>Resgatado</v>
      </c>
      <c r="K194" s="40" t="s">
        <v>15532</v>
      </c>
      <c r="L194" s="69" t="str">
        <f t="shared" ref="L194:L257" si="23">IF(AND(OR($D194="Ações",$D194="Criptomoedas",$D194="ETFs",$D194="Fundos",$D194="Imóveis"),$H194&lt;=-10%),"Resgate realizado",IF(AND(OR($D194="Ações",$D194="Criptomoedas",$D194="ETFs",$D194="Fundos",$D194="Imóveis"),$H194&lt;=-5%),"Aguardando rentabilidade",IF(AND(OR($D194="Ações",$D194="Criptomoedas",$D194="ETFs",$D194="Fundos",$D194="Imóveis"),$H194&lt;=-3%),"Aguardando rentabilidade",IF(AND(OR($D194="Ações",$D194="Criptomoedas",$D194="ETFs",$D194="Fundos",$D194="Imóveis"),$H194&lt;=7%),"Aguardando rentabilidade",IF(AND(OR($D194="Ações",$D194="Criptomoedas",$D194="ETFs",$D194="Fundos",$D194="Imóveis"),$H194&lt;=15%),"Rendimento estável",IF(AND(OR($D194="Ações",$D194="Criptomoedas",$D194="ETFs",$D194="Fundos",$D194="Imóveis"),$H194&lt;=20%),"Aplicação de Curto Prazo",IF(AND(OR($D194="Poupança",$D194="Renda Fixa",$D194="Tesouro Direto"),$H194&lt;=7%),"Investimento de Longo Prazo",IF(AND(OR($D194="Poupança",$D194="Renda Fixa",$D194="Tesouro Direto"),$H194&lt;=15%),"Rendimento estável",IF(AND(OR($D194="Poupança",$D194="Renda Fixa",$D194="Tesouro Direto"),$H194&lt;=20%),"Dividendos Recebidos","")))))))))</f>
        <v>Dividendos Recebidos</v>
      </c>
    </row>
    <row r="195" spans="1:12" ht="15" customHeight="1" x14ac:dyDescent="0.25">
      <c r="A195" s="39">
        <v>44692</v>
      </c>
      <c r="B195" s="61">
        <f t="shared" si="18"/>
        <v>2022</v>
      </c>
      <c r="C195" s="60" t="str">
        <f t="shared" si="19"/>
        <v>Maio</v>
      </c>
      <c r="D195" s="40" t="s">
        <v>1923</v>
      </c>
      <c r="E195" s="40" t="s">
        <v>2120</v>
      </c>
      <c r="F195" s="41">
        <v>38566.54</v>
      </c>
      <c r="G195" s="42">
        <v>44937.73</v>
      </c>
      <c r="H195" s="64">
        <f t="shared" si="20"/>
        <v>0.16519993756245704</v>
      </c>
      <c r="I195" s="65">
        <f t="shared" si="21"/>
        <v>6371.1900000000023</v>
      </c>
      <c r="J195" s="66" t="str">
        <f t="shared" si="22"/>
        <v>Resgatado</v>
      </c>
      <c r="K195" s="40" t="s">
        <v>15532</v>
      </c>
      <c r="L195" s="69" t="str">
        <f t="shared" si="23"/>
        <v>Dividendos Recebidos</v>
      </c>
    </row>
    <row r="196" spans="1:12" ht="15" customHeight="1" x14ac:dyDescent="0.25">
      <c r="A196" s="39">
        <v>44797</v>
      </c>
      <c r="B196" s="61">
        <f t="shared" si="18"/>
        <v>2022</v>
      </c>
      <c r="C196" s="60" t="str">
        <f t="shared" si="19"/>
        <v>Agosto</v>
      </c>
      <c r="D196" s="40" t="s">
        <v>1930</v>
      </c>
      <c r="E196" s="40" t="s">
        <v>2121</v>
      </c>
      <c r="F196" s="41">
        <v>41043.97</v>
      </c>
      <c r="G196" s="42">
        <v>43420.42</v>
      </c>
      <c r="H196" s="64">
        <f t="shared" si="20"/>
        <v>5.7900100794343164E-2</v>
      </c>
      <c r="I196" s="65">
        <f t="shared" si="21"/>
        <v>2376.4499999999971</v>
      </c>
      <c r="J196" s="66" t="str">
        <f t="shared" si="22"/>
        <v>Ativo</v>
      </c>
      <c r="K196" s="40" t="s">
        <v>15538</v>
      </c>
      <c r="L196" s="69" t="str">
        <f t="shared" si="23"/>
        <v>Aguardando rentabilidade</v>
      </c>
    </row>
    <row r="197" spans="1:12" ht="15" customHeight="1" x14ac:dyDescent="0.25">
      <c r="A197" s="39">
        <v>44542</v>
      </c>
      <c r="B197" s="61">
        <f t="shared" si="18"/>
        <v>2021</v>
      </c>
      <c r="C197" s="60" t="str">
        <f t="shared" si="19"/>
        <v>Dezembro</v>
      </c>
      <c r="D197" s="40" t="s">
        <v>1926</v>
      </c>
      <c r="E197" s="40" t="s">
        <v>2122</v>
      </c>
      <c r="F197" s="41">
        <v>12333.5</v>
      </c>
      <c r="G197" s="42">
        <v>13343.61</v>
      </c>
      <c r="H197" s="64">
        <f t="shared" si="20"/>
        <v>8.1899704058053316E-2</v>
      </c>
      <c r="I197" s="65">
        <f t="shared" si="21"/>
        <v>1010.1100000000006</v>
      </c>
      <c r="J197" s="66" t="str">
        <f t="shared" si="22"/>
        <v>Pendente</v>
      </c>
      <c r="K197" s="40" t="s">
        <v>15535</v>
      </c>
      <c r="L197" s="69" t="str">
        <f t="shared" si="23"/>
        <v>Rendimento estável</v>
      </c>
    </row>
    <row r="198" spans="1:12" ht="15" customHeight="1" x14ac:dyDescent="0.25">
      <c r="A198" s="39">
        <v>45385</v>
      </c>
      <c r="B198" s="61">
        <f t="shared" si="18"/>
        <v>2024</v>
      </c>
      <c r="C198" s="60" t="str">
        <f t="shared" si="19"/>
        <v>Abril</v>
      </c>
      <c r="D198" s="40" t="s">
        <v>1929</v>
      </c>
      <c r="E198" s="40" t="s">
        <v>2123</v>
      </c>
      <c r="F198" s="41">
        <v>30942.35</v>
      </c>
      <c r="G198" s="42">
        <v>35224.769999999997</v>
      </c>
      <c r="H198" s="64">
        <f t="shared" si="20"/>
        <v>0.13839995992547427</v>
      </c>
      <c r="I198" s="65">
        <f t="shared" si="21"/>
        <v>4282.4199999999983</v>
      </c>
      <c r="J198" s="66" t="str">
        <f t="shared" si="22"/>
        <v>Pendente</v>
      </c>
      <c r="K198" s="40" t="s">
        <v>15532</v>
      </c>
      <c r="L198" s="69" t="str">
        <f t="shared" si="23"/>
        <v>Rendimento estável</v>
      </c>
    </row>
    <row r="199" spans="1:12" ht="15" customHeight="1" x14ac:dyDescent="0.25">
      <c r="A199" s="39">
        <v>45186</v>
      </c>
      <c r="B199" s="61">
        <f t="shared" si="18"/>
        <v>2023</v>
      </c>
      <c r="C199" s="60" t="str">
        <f t="shared" si="19"/>
        <v>Setembro</v>
      </c>
      <c r="D199" s="40" t="s">
        <v>1927</v>
      </c>
      <c r="E199" s="40" t="s">
        <v>2124</v>
      </c>
      <c r="F199" s="41">
        <v>41405.75</v>
      </c>
      <c r="G199" s="42">
        <v>40118.03</v>
      </c>
      <c r="H199" s="64">
        <f t="shared" si="20"/>
        <v>-3.1100028377701192E-2</v>
      </c>
      <c r="I199" s="65">
        <f t="shared" si="21"/>
        <v>-1287.7200000000012</v>
      </c>
      <c r="J199" s="66" t="str">
        <f t="shared" si="22"/>
        <v>Ativo</v>
      </c>
      <c r="K199" s="40" t="s">
        <v>15536</v>
      </c>
      <c r="L199" s="69" t="str">
        <f t="shared" si="23"/>
        <v>Aguardando rentabilidade</v>
      </c>
    </row>
    <row r="200" spans="1:12" ht="15" customHeight="1" x14ac:dyDescent="0.25">
      <c r="A200" s="39">
        <v>45654</v>
      </c>
      <c r="B200" s="61">
        <f t="shared" si="18"/>
        <v>2024</v>
      </c>
      <c r="C200" s="60" t="str">
        <f t="shared" si="19"/>
        <v>Dezembro</v>
      </c>
      <c r="D200" s="40" t="s">
        <v>1928</v>
      </c>
      <c r="E200" s="40" t="s">
        <v>2125</v>
      </c>
      <c r="F200" s="41">
        <v>11328.51</v>
      </c>
      <c r="G200" s="42">
        <v>12196.27</v>
      </c>
      <c r="H200" s="64">
        <f t="shared" si="20"/>
        <v>7.6599658737115495E-2</v>
      </c>
      <c r="I200" s="65">
        <f t="shared" si="21"/>
        <v>867.76000000000022</v>
      </c>
      <c r="J200" s="66" t="str">
        <f t="shared" si="22"/>
        <v>Pendente</v>
      </c>
      <c r="K200" s="40" t="s">
        <v>15537</v>
      </c>
      <c r="L200" s="69" t="str">
        <f t="shared" si="23"/>
        <v>Rendimento estável</v>
      </c>
    </row>
    <row r="201" spans="1:12" ht="15" customHeight="1" x14ac:dyDescent="0.25">
      <c r="A201" s="39">
        <v>44852</v>
      </c>
      <c r="B201" s="61">
        <f t="shared" si="18"/>
        <v>2022</v>
      </c>
      <c r="C201" s="60" t="str">
        <f t="shared" si="19"/>
        <v>Outubro</v>
      </c>
      <c r="D201" s="40" t="s">
        <v>1926</v>
      </c>
      <c r="E201" s="40" t="s">
        <v>2126</v>
      </c>
      <c r="F201" s="41">
        <v>42990.68</v>
      </c>
      <c r="G201" s="42">
        <v>45406.76</v>
      </c>
      <c r="H201" s="64">
        <f t="shared" si="20"/>
        <v>5.6200088019077665E-2</v>
      </c>
      <c r="I201" s="65">
        <f t="shared" si="21"/>
        <v>2416.0800000000017</v>
      </c>
      <c r="J201" s="66" t="str">
        <f t="shared" si="22"/>
        <v>Ativo</v>
      </c>
      <c r="K201" s="40" t="s">
        <v>15535</v>
      </c>
      <c r="L201" s="69" t="str">
        <f t="shared" si="23"/>
        <v>Aguardando rentabilidade</v>
      </c>
    </row>
    <row r="202" spans="1:12" ht="15" customHeight="1" x14ac:dyDescent="0.25">
      <c r="A202" s="39">
        <v>45468</v>
      </c>
      <c r="B202" s="61">
        <f t="shared" si="18"/>
        <v>2024</v>
      </c>
      <c r="C202" s="60" t="str">
        <f t="shared" si="19"/>
        <v>Junho</v>
      </c>
      <c r="D202" s="40" t="s">
        <v>1925</v>
      </c>
      <c r="E202" s="40" t="s">
        <v>2127</v>
      </c>
      <c r="F202" s="41">
        <v>28244.880000000001</v>
      </c>
      <c r="G202" s="42">
        <v>31574.95</v>
      </c>
      <c r="H202" s="64">
        <f t="shared" si="20"/>
        <v>0.11789995213291753</v>
      </c>
      <c r="I202" s="65">
        <f t="shared" si="21"/>
        <v>3330.0699999999997</v>
      </c>
      <c r="J202" s="66" t="str">
        <f t="shared" si="22"/>
        <v>Pendente</v>
      </c>
      <c r="K202" s="40" t="s">
        <v>15534</v>
      </c>
      <c r="L202" s="69" t="str">
        <f t="shared" si="23"/>
        <v>Rendimento estável</v>
      </c>
    </row>
    <row r="203" spans="1:12" ht="15" customHeight="1" x14ac:dyDescent="0.25">
      <c r="A203" s="39">
        <v>45772</v>
      </c>
      <c r="B203" s="61">
        <f t="shared" si="18"/>
        <v>2025</v>
      </c>
      <c r="C203" s="60" t="str">
        <f t="shared" si="19"/>
        <v>Abril</v>
      </c>
      <c r="D203" s="40" t="s">
        <v>1928</v>
      </c>
      <c r="E203" s="40" t="s">
        <v>2128</v>
      </c>
      <c r="F203" s="41">
        <v>49883.89</v>
      </c>
      <c r="G203" s="42">
        <v>47788.77</v>
      </c>
      <c r="H203" s="64">
        <f t="shared" si="20"/>
        <v>-4.1999932242653942E-2</v>
      </c>
      <c r="I203" s="65">
        <f t="shared" si="21"/>
        <v>-2095.1200000000026</v>
      </c>
      <c r="J203" s="66" t="str">
        <f t="shared" si="22"/>
        <v>Ativo</v>
      </c>
      <c r="K203" s="40" t="s">
        <v>15537</v>
      </c>
      <c r="L203" s="69" t="str">
        <f t="shared" si="23"/>
        <v>Aguardando rentabilidade</v>
      </c>
    </row>
    <row r="204" spans="1:12" x14ac:dyDescent="0.25">
      <c r="A204" s="39">
        <v>43906</v>
      </c>
      <c r="B204" s="61">
        <f t="shared" si="18"/>
        <v>2020</v>
      </c>
      <c r="C204" s="60" t="str">
        <f t="shared" si="19"/>
        <v>Março</v>
      </c>
      <c r="D204" s="40" t="s">
        <v>1925</v>
      </c>
      <c r="E204" s="40" t="s">
        <v>2129</v>
      </c>
      <c r="F204" s="41">
        <v>38083.61</v>
      </c>
      <c r="G204" s="42">
        <v>42935.46</v>
      </c>
      <c r="H204" s="64">
        <f t="shared" si="20"/>
        <v>0.12739994974215937</v>
      </c>
      <c r="I204" s="65">
        <f t="shared" si="21"/>
        <v>4851.8499999999985</v>
      </c>
      <c r="J204" s="66" t="str">
        <f t="shared" si="22"/>
        <v>Pendente</v>
      </c>
      <c r="K204" s="40" t="s">
        <v>15534</v>
      </c>
      <c r="L204" s="69" t="str">
        <f t="shared" si="23"/>
        <v>Rendimento estável</v>
      </c>
    </row>
    <row r="205" spans="1:12" ht="15" customHeight="1" x14ac:dyDescent="0.25">
      <c r="A205" s="39">
        <v>45705</v>
      </c>
      <c r="B205" s="61">
        <f t="shared" si="18"/>
        <v>2025</v>
      </c>
      <c r="C205" s="60" t="str">
        <f t="shared" si="19"/>
        <v>Fevereiro</v>
      </c>
      <c r="D205" s="40" t="s">
        <v>1924</v>
      </c>
      <c r="E205" s="40" t="s">
        <v>2130</v>
      </c>
      <c r="F205" s="41">
        <v>34232.65</v>
      </c>
      <c r="G205" s="42">
        <v>39449.71</v>
      </c>
      <c r="H205" s="64">
        <f t="shared" si="20"/>
        <v>0.15240012093717539</v>
      </c>
      <c r="I205" s="65">
        <f t="shared" si="21"/>
        <v>5217.0599999999977</v>
      </c>
      <c r="J205" s="66" t="str">
        <f t="shared" si="22"/>
        <v>Resgatado</v>
      </c>
      <c r="K205" s="40" t="s">
        <v>15533</v>
      </c>
      <c r="L205" s="69" t="str">
        <f t="shared" si="23"/>
        <v>Dividendos Recebidos</v>
      </c>
    </row>
    <row r="206" spans="1:12" ht="15" customHeight="1" x14ac:dyDescent="0.25">
      <c r="A206" s="39">
        <v>44523</v>
      </c>
      <c r="B206" s="61">
        <f t="shared" si="18"/>
        <v>2021</v>
      </c>
      <c r="C206" s="60" t="str">
        <f t="shared" si="19"/>
        <v>Novembro</v>
      </c>
      <c r="D206" s="40" t="s">
        <v>1928</v>
      </c>
      <c r="E206" s="40" t="s">
        <v>2131</v>
      </c>
      <c r="F206" s="41">
        <v>20409.259999999998</v>
      </c>
      <c r="G206" s="42">
        <v>19952.09</v>
      </c>
      <c r="H206" s="64">
        <f t="shared" si="20"/>
        <v>-2.2400126217217004E-2</v>
      </c>
      <c r="I206" s="65">
        <f t="shared" si="21"/>
        <v>-457.16999999999825</v>
      </c>
      <c r="J206" s="66" t="str">
        <f t="shared" si="22"/>
        <v>Ativo</v>
      </c>
      <c r="K206" s="40" t="s">
        <v>15537</v>
      </c>
      <c r="L206" s="69" t="str">
        <f t="shared" si="23"/>
        <v>Aguardando rentabilidade</v>
      </c>
    </row>
    <row r="207" spans="1:12" ht="15" customHeight="1" x14ac:dyDescent="0.25">
      <c r="A207" s="39">
        <v>44570</v>
      </c>
      <c r="B207" s="61">
        <f t="shared" si="18"/>
        <v>2022</v>
      </c>
      <c r="C207" s="60" t="str">
        <f t="shared" si="19"/>
        <v>Janeiro</v>
      </c>
      <c r="D207" s="40" t="s">
        <v>1927</v>
      </c>
      <c r="E207" s="40" t="s">
        <v>2132</v>
      </c>
      <c r="F207" s="41">
        <v>36571.129999999997</v>
      </c>
      <c r="G207" s="42">
        <v>38326.54</v>
      </c>
      <c r="H207" s="64">
        <f t="shared" si="20"/>
        <v>4.7999884061553567E-2</v>
      </c>
      <c r="I207" s="65">
        <f t="shared" si="21"/>
        <v>1755.4100000000035</v>
      </c>
      <c r="J207" s="66" t="str">
        <f t="shared" si="22"/>
        <v>Ativo</v>
      </c>
      <c r="K207" s="40" t="s">
        <v>15536</v>
      </c>
      <c r="L207" s="69" t="str">
        <f t="shared" si="23"/>
        <v>Aguardando rentabilidade</v>
      </c>
    </row>
    <row r="208" spans="1:12" ht="15" customHeight="1" x14ac:dyDescent="0.25">
      <c r="A208" s="39">
        <v>45213</v>
      </c>
      <c r="B208" s="61">
        <f t="shared" si="18"/>
        <v>2023</v>
      </c>
      <c r="C208" s="60" t="str">
        <f t="shared" si="19"/>
        <v>Outubro</v>
      </c>
      <c r="D208" s="40" t="s">
        <v>1923</v>
      </c>
      <c r="E208" s="40" t="s">
        <v>2133</v>
      </c>
      <c r="F208" s="41">
        <v>12271.51</v>
      </c>
      <c r="G208" s="42">
        <v>14660.77</v>
      </c>
      <c r="H208" s="64">
        <f t="shared" si="20"/>
        <v>0.19469975577577658</v>
      </c>
      <c r="I208" s="65">
        <f t="shared" si="21"/>
        <v>2389.2600000000002</v>
      </c>
      <c r="J208" s="66" t="str">
        <f t="shared" si="22"/>
        <v>Resgatado</v>
      </c>
      <c r="K208" s="40" t="s">
        <v>15532</v>
      </c>
      <c r="L208" s="69" t="str">
        <f t="shared" si="23"/>
        <v>Dividendos Recebidos</v>
      </c>
    </row>
    <row r="209" spans="1:12" ht="15" customHeight="1" x14ac:dyDescent="0.25">
      <c r="A209" s="39">
        <v>44991</v>
      </c>
      <c r="B209" s="61">
        <f t="shared" si="18"/>
        <v>2023</v>
      </c>
      <c r="C209" s="60" t="str">
        <f t="shared" si="19"/>
        <v>Março</v>
      </c>
      <c r="D209" s="40" t="s">
        <v>1925</v>
      </c>
      <c r="E209" s="40" t="s">
        <v>2134</v>
      </c>
      <c r="F209" s="41">
        <v>21984.5</v>
      </c>
      <c r="G209" s="42">
        <v>20144.400000000001</v>
      </c>
      <c r="H209" s="64">
        <f t="shared" si="20"/>
        <v>-8.3699879460528939E-2</v>
      </c>
      <c r="I209" s="65">
        <f t="shared" si="21"/>
        <v>-1840.0999999999985</v>
      </c>
      <c r="J209" s="66" t="str">
        <f t="shared" si="22"/>
        <v>Pendente</v>
      </c>
      <c r="K209" s="40" t="s">
        <v>15534</v>
      </c>
      <c r="L209" s="69" t="str">
        <f t="shared" si="23"/>
        <v>Aguardando rentabilidade</v>
      </c>
    </row>
    <row r="210" spans="1:12" ht="15" customHeight="1" x14ac:dyDescent="0.25">
      <c r="A210" s="39">
        <v>44229</v>
      </c>
      <c r="B210" s="61">
        <f t="shared" si="18"/>
        <v>2021</v>
      </c>
      <c r="C210" s="60" t="str">
        <f t="shared" si="19"/>
        <v>Fevereiro</v>
      </c>
      <c r="D210" s="40" t="s">
        <v>1924</v>
      </c>
      <c r="E210" s="40" t="s">
        <v>2135</v>
      </c>
      <c r="F210" s="41">
        <v>32123.81</v>
      </c>
      <c r="G210" s="42">
        <v>31773.66</v>
      </c>
      <c r="H210" s="64">
        <f t="shared" si="20"/>
        <v>-1.0900014662021767E-2</v>
      </c>
      <c r="I210" s="65">
        <f t="shared" si="21"/>
        <v>-350.15000000000146</v>
      </c>
      <c r="J210" s="66" t="str">
        <f t="shared" si="22"/>
        <v>Ativo</v>
      </c>
      <c r="K210" s="40" t="s">
        <v>15533</v>
      </c>
      <c r="L210" s="69" t="str">
        <f t="shared" si="23"/>
        <v>Investimento de Longo Prazo</v>
      </c>
    </row>
    <row r="211" spans="1:12" ht="15" customHeight="1" x14ac:dyDescent="0.25">
      <c r="A211" s="39">
        <v>45596</v>
      </c>
      <c r="B211" s="61">
        <f t="shared" si="18"/>
        <v>2024</v>
      </c>
      <c r="C211" s="60" t="str">
        <f t="shared" si="19"/>
        <v>Outubro</v>
      </c>
      <c r="D211" s="40" t="s">
        <v>1926</v>
      </c>
      <c r="E211" s="40" t="s">
        <v>2136</v>
      </c>
      <c r="F211" s="41">
        <v>47810.75</v>
      </c>
      <c r="G211" s="42">
        <v>52797.41</v>
      </c>
      <c r="H211" s="64">
        <f t="shared" si="20"/>
        <v>0.10429997437814725</v>
      </c>
      <c r="I211" s="65">
        <f t="shared" si="21"/>
        <v>4986.6600000000035</v>
      </c>
      <c r="J211" s="66" t="str">
        <f t="shared" si="22"/>
        <v>Pendente</v>
      </c>
      <c r="K211" s="40" t="s">
        <v>15535</v>
      </c>
      <c r="L211" s="69" t="str">
        <f t="shared" si="23"/>
        <v>Rendimento estável</v>
      </c>
    </row>
    <row r="212" spans="1:12" ht="15" customHeight="1" x14ac:dyDescent="0.25">
      <c r="A212" s="39">
        <v>45093</v>
      </c>
      <c r="B212" s="61">
        <f t="shared" si="18"/>
        <v>2023</v>
      </c>
      <c r="C212" s="60" t="str">
        <f t="shared" si="19"/>
        <v>Junho</v>
      </c>
      <c r="D212" s="40" t="s">
        <v>1925</v>
      </c>
      <c r="E212" s="40" t="s">
        <v>2137</v>
      </c>
      <c r="F212" s="41">
        <v>38305.79</v>
      </c>
      <c r="G212" s="42">
        <v>36107.040000000001</v>
      </c>
      <c r="H212" s="64">
        <f t="shared" si="20"/>
        <v>-5.7399938755994848E-2</v>
      </c>
      <c r="I212" s="65">
        <f t="shared" si="21"/>
        <v>-2198.75</v>
      </c>
      <c r="J212" s="66" t="str">
        <f t="shared" si="22"/>
        <v>Pendente</v>
      </c>
      <c r="K212" s="40" t="s">
        <v>15534</v>
      </c>
      <c r="L212" s="69" t="str">
        <f t="shared" si="23"/>
        <v>Aguardando rentabilidade</v>
      </c>
    </row>
    <row r="213" spans="1:12" ht="15" customHeight="1" x14ac:dyDescent="0.25">
      <c r="A213" s="39">
        <v>44704</v>
      </c>
      <c r="B213" s="61">
        <f t="shared" si="18"/>
        <v>2022</v>
      </c>
      <c r="C213" s="60" t="str">
        <f t="shared" si="19"/>
        <v>Maio</v>
      </c>
      <c r="D213" s="40" t="s">
        <v>1927</v>
      </c>
      <c r="E213" s="40" t="s">
        <v>2138</v>
      </c>
      <c r="F213" s="41">
        <v>9835.81</v>
      </c>
      <c r="G213" s="42">
        <v>10466.290000000001</v>
      </c>
      <c r="H213" s="64">
        <f t="shared" si="20"/>
        <v>6.4100465543763183E-2</v>
      </c>
      <c r="I213" s="65">
        <f t="shared" si="21"/>
        <v>630.48000000000138</v>
      </c>
      <c r="J213" s="66" t="str">
        <f t="shared" si="22"/>
        <v>Ativo</v>
      </c>
      <c r="K213" s="40" t="s">
        <v>15536</v>
      </c>
      <c r="L213" s="69" t="str">
        <f t="shared" si="23"/>
        <v>Aguardando rentabilidade</v>
      </c>
    </row>
    <row r="214" spans="1:12" ht="15" customHeight="1" x14ac:dyDescent="0.25">
      <c r="A214" s="39">
        <v>44309</v>
      </c>
      <c r="B214" s="61">
        <f t="shared" si="18"/>
        <v>2021</v>
      </c>
      <c r="C214" s="60" t="str">
        <f t="shared" si="19"/>
        <v>Abril</v>
      </c>
      <c r="D214" s="40" t="s">
        <v>1927</v>
      </c>
      <c r="E214" s="40" t="s">
        <v>2139</v>
      </c>
      <c r="F214" s="41">
        <v>19561.18</v>
      </c>
      <c r="G214" s="42">
        <v>20650.740000000002</v>
      </c>
      <c r="H214" s="64">
        <f t="shared" si="20"/>
        <v>5.5700116250655698E-2</v>
      </c>
      <c r="I214" s="65">
        <f t="shared" si="21"/>
        <v>1089.5600000000013</v>
      </c>
      <c r="J214" s="66" t="str">
        <f t="shared" si="22"/>
        <v>Ativo</v>
      </c>
      <c r="K214" s="40" t="s">
        <v>15536</v>
      </c>
      <c r="L214" s="69" t="str">
        <f t="shared" si="23"/>
        <v>Aguardando rentabilidade</v>
      </c>
    </row>
    <row r="215" spans="1:12" ht="15" customHeight="1" x14ac:dyDescent="0.25">
      <c r="A215" s="39">
        <v>44700</v>
      </c>
      <c r="B215" s="61">
        <f t="shared" si="18"/>
        <v>2022</v>
      </c>
      <c r="C215" s="60" t="str">
        <f t="shared" si="19"/>
        <v>Maio</v>
      </c>
      <c r="D215" s="40" t="s">
        <v>1927</v>
      </c>
      <c r="E215" s="40" t="s">
        <v>2140</v>
      </c>
      <c r="F215" s="41">
        <v>39333.32</v>
      </c>
      <c r="G215" s="42">
        <v>38774.79</v>
      </c>
      <c r="H215" s="64">
        <f t="shared" si="20"/>
        <v>-1.4199920067769486E-2</v>
      </c>
      <c r="I215" s="65">
        <f t="shared" si="21"/>
        <v>-558.52999999999884</v>
      </c>
      <c r="J215" s="66" t="str">
        <f t="shared" si="22"/>
        <v>Ativo</v>
      </c>
      <c r="K215" s="40" t="s">
        <v>15536</v>
      </c>
      <c r="L215" s="69" t="str">
        <f t="shared" si="23"/>
        <v>Aguardando rentabilidade</v>
      </c>
    </row>
    <row r="216" spans="1:12" ht="15" customHeight="1" x14ac:dyDescent="0.25">
      <c r="A216" s="39">
        <v>44546</v>
      </c>
      <c r="B216" s="61">
        <f t="shared" si="18"/>
        <v>2021</v>
      </c>
      <c r="C216" s="60" t="str">
        <f t="shared" si="19"/>
        <v>Dezembro</v>
      </c>
      <c r="D216" s="40" t="s">
        <v>1927</v>
      </c>
      <c r="E216" s="40" t="s">
        <v>2141</v>
      </c>
      <c r="F216" s="41">
        <v>19390.37</v>
      </c>
      <c r="G216" s="42">
        <v>22525.79</v>
      </c>
      <c r="H216" s="64">
        <f t="shared" si="20"/>
        <v>0.16169985410283569</v>
      </c>
      <c r="I216" s="65">
        <f t="shared" si="21"/>
        <v>3135.4200000000019</v>
      </c>
      <c r="J216" s="66" t="str">
        <f t="shared" si="22"/>
        <v>Resgatado</v>
      </c>
      <c r="K216" s="40" t="s">
        <v>15536</v>
      </c>
      <c r="L216" s="69" t="str">
        <f t="shared" si="23"/>
        <v>Aplicação de Curto Prazo</v>
      </c>
    </row>
    <row r="217" spans="1:12" x14ac:dyDescent="0.25">
      <c r="A217" s="39">
        <v>43937</v>
      </c>
      <c r="B217" s="61">
        <f t="shared" si="18"/>
        <v>2020</v>
      </c>
      <c r="C217" s="60" t="str">
        <f t="shared" si="19"/>
        <v>Abril</v>
      </c>
      <c r="D217" s="40" t="s">
        <v>1930</v>
      </c>
      <c r="E217" s="40" t="s">
        <v>2142</v>
      </c>
      <c r="F217" s="41">
        <v>22115.95</v>
      </c>
      <c r="G217" s="42">
        <v>20842.07</v>
      </c>
      <c r="H217" s="64">
        <f t="shared" si="20"/>
        <v>-5.7600057876781283E-2</v>
      </c>
      <c r="I217" s="65">
        <f t="shared" si="21"/>
        <v>-1273.880000000001</v>
      </c>
      <c r="J217" s="66" t="str">
        <f t="shared" si="22"/>
        <v>Pendente</v>
      </c>
      <c r="K217" s="40" t="s">
        <v>15538</v>
      </c>
      <c r="L217" s="69" t="str">
        <f t="shared" si="23"/>
        <v>Aguardando rentabilidade</v>
      </c>
    </row>
    <row r="218" spans="1:12" ht="15" customHeight="1" x14ac:dyDescent="0.25">
      <c r="A218" s="39">
        <v>45775</v>
      </c>
      <c r="B218" s="61">
        <f t="shared" si="18"/>
        <v>2025</v>
      </c>
      <c r="C218" s="60" t="str">
        <f t="shared" si="19"/>
        <v>Abril</v>
      </c>
      <c r="D218" s="40" t="s">
        <v>1928</v>
      </c>
      <c r="E218" s="40" t="s">
        <v>2143</v>
      </c>
      <c r="F218" s="41">
        <v>10165.6</v>
      </c>
      <c r="G218" s="42">
        <v>11391.57</v>
      </c>
      <c r="H218" s="64">
        <f t="shared" si="20"/>
        <v>0.12059986621547172</v>
      </c>
      <c r="I218" s="65">
        <f t="shared" si="21"/>
        <v>1225.9699999999993</v>
      </c>
      <c r="J218" s="66" t="str">
        <f t="shared" si="22"/>
        <v>Pendente</v>
      </c>
      <c r="K218" s="40" t="s">
        <v>15537</v>
      </c>
      <c r="L218" s="69" t="str">
        <f t="shared" si="23"/>
        <v>Rendimento estável</v>
      </c>
    </row>
    <row r="219" spans="1:12" ht="15" customHeight="1" x14ac:dyDescent="0.25">
      <c r="A219" s="39">
        <v>44365</v>
      </c>
      <c r="B219" s="61">
        <f t="shared" si="18"/>
        <v>2021</v>
      </c>
      <c r="C219" s="60" t="str">
        <f t="shared" si="19"/>
        <v>Junho</v>
      </c>
      <c r="D219" s="40" t="s">
        <v>1923</v>
      </c>
      <c r="E219" s="40" t="s">
        <v>2144</v>
      </c>
      <c r="F219" s="41">
        <v>35469.71</v>
      </c>
      <c r="G219" s="42">
        <v>34916.379999999997</v>
      </c>
      <c r="H219" s="64">
        <f t="shared" si="20"/>
        <v>-1.5600071159307526E-2</v>
      </c>
      <c r="I219" s="65">
        <f t="shared" si="21"/>
        <v>-553.33000000000175</v>
      </c>
      <c r="J219" s="66" t="str">
        <f t="shared" si="22"/>
        <v>Ativo</v>
      </c>
      <c r="K219" s="40" t="s">
        <v>15532</v>
      </c>
      <c r="L219" s="69" t="str">
        <f t="shared" si="23"/>
        <v>Investimento de Longo Prazo</v>
      </c>
    </row>
    <row r="220" spans="1:12" ht="15" customHeight="1" x14ac:dyDescent="0.25">
      <c r="A220" s="39">
        <v>45772</v>
      </c>
      <c r="B220" s="61">
        <f t="shared" si="18"/>
        <v>2025</v>
      </c>
      <c r="C220" s="60" t="str">
        <f t="shared" si="19"/>
        <v>Abril</v>
      </c>
      <c r="D220" s="40" t="s">
        <v>1928</v>
      </c>
      <c r="E220" s="40" t="s">
        <v>2145</v>
      </c>
      <c r="F220" s="41">
        <v>6299.63</v>
      </c>
      <c r="G220" s="42">
        <v>7449.94</v>
      </c>
      <c r="H220" s="64">
        <f t="shared" si="20"/>
        <v>0.18259961299314395</v>
      </c>
      <c r="I220" s="65">
        <f t="shared" si="21"/>
        <v>1150.3099999999995</v>
      </c>
      <c r="J220" s="66" t="str">
        <f t="shared" si="22"/>
        <v>Resgatado</v>
      </c>
      <c r="K220" s="40" t="s">
        <v>15537</v>
      </c>
      <c r="L220" s="69" t="str">
        <f t="shared" si="23"/>
        <v>Aplicação de Curto Prazo</v>
      </c>
    </row>
    <row r="221" spans="1:12" ht="15" customHeight="1" x14ac:dyDescent="0.25">
      <c r="A221" s="39">
        <v>44545</v>
      </c>
      <c r="B221" s="61">
        <f t="shared" si="18"/>
        <v>2021</v>
      </c>
      <c r="C221" s="60" t="str">
        <f t="shared" si="19"/>
        <v>Dezembro</v>
      </c>
      <c r="D221" s="40" t="s">
        <v>1923</v>
      </c>
      <c r="E221" s="40" t="s">
        <v>2146</v>
      </c>
      <c r="F221" s="41">
        <v>43610.28</v>
      </c>
      <c r="G221" s="42">
        <v>41669.620000000003</v>
      </c>
      <c r="H221" s="64">
        <f t="shared" si="20"/>
        <v>-4.4500058243148087E-2</v>
      </c>
      <c r="I221" s="65">
        <f t="shared" si="21"/>
        <v>-1940.6599999999962</v>
      </c>
      <c r="J221" s="66" t="str">
        <f t="shared" si="22"/>
        <v>Ativo</v>
      </c>
      <c r="K221" s="40" t="s">
        <v>15532</v>
      </c>
      <c r="L221" s="69" t="str">
        <f t="shared" si="23"/>
        <v>Investimento de Longo Prazo</v>
      </c>
    </row>
    <row r="222" spans="1:12" ht="15" customHeight="1" x14ac:dyDescent="0.25">
      <c r="A222" s="39">
        <v>44599</v>
      </c>
      <c r="B222" s="61">
        <f t="shared" si="18"/>
        <v>2022</v>
      </c>
      <c r="C222" s="60" t="str">
        <f t="shared" si="19"/>
        <v>Fevereiro</v>
      </c>
      <c r="D222" s="40" t="s">
        <v>1929</v>
      </c>
      <c r="E222" s="40" t="s">
        <v>2147</v>
      </c>
      <c r="F222" s="41">
        <v>49559.82</v>
      </c>
      <c r="G222" s="42">
        <v>55368.23</v>
      </c>
      <c r="H222" s="64">
        <f t="shared" si="20"/>
        <v>0.11719998175941727</v>
      </c>
      <c r="I222" s="65">
        <f t="shared" si="21"/>
        <v>5808.4100000000035</v>
      </c>
      <c r="J222" s="66" t="str">
        <f t="shared" si="22"/>
        <v>Pendente</v>
      </c>
      <c r="K222" s="40" t="s">
        <v>15532</v>
      </c>
      <c r="L222" s="69" t="str">
        <f t="shared" si="23"/>
        <v>Rendimento estável</v>
      </c>
    </row>
    <row r="223" spans="1:12" x14ac:dyDescent="0.25">
      <c r="A223" s="39">
        <v>44129</v>
      </c>
      <c r="B223" s="61">
        <f t="shared" si="18"/>
        <v>2020</v>
      </c>
      <c r="C223" s="60" t="str">
        <f t="shared" si="19"/>
        <v>Outubro</v>
      </c>
      <c r="D223" s="40" t="s">
        <v>1926</v>
      </c>
      <c r="E223" s="40" t="s">
        <v>2148</v>
      </c>
      <c r="F223" s="41">
        <v>30515.55</v>
      </c>
      <c r="G223" s="42">
        <v>30842.07</v>
      </c>
      <c r="H223" s="64">
        <f t="shared" si="20"/>
        <v>1.0700118464192861E-2</v>
      </c>
      <c r="I223" s="65">
        <f t="shared" si="21"/>
        <v>326.52000000000044</v>
      </c>
      <c r="J223" s="66" t="str">
        <f t="shared" si="22"/>
        <v>Ativo</v>
      </c>
      <c r="K223" s="40" t="s">
        <v>15535</v>
      </c>
      <c r="L223" s="69" t="str">
        <f t="shared" si="23"/>
        <v>Aguardando rentabilidade</v>
      </c>
    </row>
    <row r="224" spans="1:12" ht="15" customHeight="1" x14ac:dyDescent="0.25">
      <c r="A224" s="39">
        <v>45053</v>
      </c>
      <c r="B224" s="61">
        <f t="shared" si="18"/>
        <v>2023</v>
      </c>
      <c r="C224" s="60" t="str">
        <f t="shared" si="19"/>
        <v>Maio</v>
      </c>
      <c r="D224" s="40" t="s">
        <v>1923</v>
      </c>
      <c r="E224" s="40" t="s">
        <v>2149</v>
      </c>
      <c r="F224" s="41">
        <v>25326.31</v>
      </c>
      <c r="G224" s="42">
        <v>26782.57</v>
      </c>
      <c r="H224" s="64">
        <f t="shared" si="20"/>
        <v>5.7499888455917907E-2</v>
      </c>
      <c r="I224" s="65">
        <f t="shared" si="21"/>
        <v>1456.2599999999984</v>
      </c>
      <c r="J224" s="66" t="str">
        <f t="shared" si="22"/>
        <v>Ativo</v>
      </c>
      <c r="K224" s="40" t="s">
        <v>15532</v>
      </c>
      <c r="L224" s="69" t="str">
        <f t="shared" si="23"/>
        <v>Investimento de Longo Prazo</v>
      </c>
    </row>
    <row r="225" spans="1:12" x14ac:dyDescent="0.25">
      <c r="A225" s="39">
        <v>43961</v>
      </c>
      <c r="B225" s="61">
        <f t="shared" si="18"/>
        <v>2020</v>
      </c>
      <c r="C225" s="60" t="str">
        <f t="shared" si="19"/>
        <v>Maio</v>
      </c>
      <c r="D225" s="40" t="s">
        <v>1924</v>
      </c>
      <c r="E225" s="40" t="s">
        <v>2150</v>
      </c>
      <c r="F225" s="41">
        <v>48055.75</v>
      </c>
      <c r="G225" s="42">
        <v>50602.7</v>
      </c>
      <c r="H225" s="64">
        <f t="shared" si="20"/>
        <v>5.2999901156469249E-2</v>
      </c>
      <c r="I225" s="65">
        <f t="shared" si="21"/>
        <v>2546.9499999999971</v>
      </c>
      <c r="J225" s="66" t="str">
        <f t="shared" si="22"/>
        <v>Ativo</v>
      </c>
      <c r="K225" s="40" t="s">
        <v>15533</v>
      </c>
      <c r="L225" s="69" t="str">
        <f t="shared" si="23"/>
        <v>Investimento de Longo Prazo</v>
      </c>
    </row>
    <row r="226" spans="1:12" ht="15" customHeight="1" x14ac:dyDescent="0.25">
      <c r="A226" s="39">
        <v>45573</v>
      </c>
      <c r="B226" s="61">
        <f t="shared" si="18"/>
        <v>2024</v>
      </c>
      <c r="C226" s="60" t="str">
        <f t="shared" si="19"/>
        <v>Outubro</v>
      </c>
      <c r="D226" s="40" t="s">
        <v>1925</v>
      </c>
      <c r="E226" s="40" t="s">
        <v>2151</v>
      </c>
      <c r="F226" s="41">
        <v>34773.919999999998</v>
      </c>
      <c r="G226" s="42">
        <v>38515.589999999997</v>
      </c>
      <c r="H226" s="64">
        <f t="shared" si="20"/>
        <v>0.10759989095275996</v>
      </c>
      <c r="I226" s="65">
        <f t="shared" si="21"/>
        <v>3741.6699999999983</v>
      </c>
      <c r="J226" s="66" t="str">
        <f t="shared" si="22"/>
        <v>Pendente</v>
      </c>
      <c r="K226" s="40" t="s">
        <v>15534</v>
      </c>
      <c r="L226" s="69" t="str">
        <f t="shared" si="23"/>
        <v>Rendimento estável</v>
      </c>
    </row>
    <row r="227" spans="1:12" ht="15" customHeight="1" x14ac:dyDescent="0.25">
      <c r="A227" s="39">
        <v>44503</v>
      </c>
      <c r="B227" s="61">
        <f t="shared" si="18"/>
        <v>2021</v>
      </c>
      <c r="C227" s="60" t="str">
        <f t="shared" si="19"/>
        <v>Novembro</v>
      </c>
      <c r="D227" s="40" t="s">
        <v>1923</v>
      </c>
      <c r="E227" s="40" t="s">
        <v>2152</v>
      </c>
      <c r="F227" s="41">
        <v>40964.800000000003</v>
      </c>
      <c r="G227" s="42">
        <v>38334.86</v>
      </c>
      <c r="H227" s="64">
        <f t="shared" si="20"/>
        <v>-6.4199996094207762E-2</v>
      </c>
      <c r="I227" s="65">
        <f t="shared" si="21"/>
        <v>-2629.9400000000023</v>
      </c>
      <c r="J227" s="66" t="str">
        <f t="shared" si="22"/>
        <v>Ativo</v>
      </c>
      <c r="K227" s="40" t="s">
        <v>15532</v>
      </c>
      <c r="L227" s="69" t="str">
        <f t="shared" si="23"/>
        <v>Investimento de Longo Prazo</v>
      </c>
    </row>
    <row r="228" spans="1:12" x14ac:dyDescent="0.25">
      <c r="A228" s="39">
        <v>43858</v>
      </c>
      <c r="B228" s="61">
        <f t="shared" si="18"/>
        <v>2020</v>
      </c>
      <c r="C228" s="60" t="str">
        <f t="shared" si="19"/>
        <v>Janeiro</v>
      </c>
      <c r="D228" s="40" t="s">
        <v>1929</v>
      </c>
      <c r="E228" s="40" t="s">
        <v>2153</v>
      </c>
      <c r="F228" s="41">
        <v>39515.32</v>
      </c>
      <c r="G228" s="42">
        <v>47264.27</v>
      </c>
      <c r="H228" s="64">
        <f t="shared" si="20"/>
        <v>0.19609989239616424</v>
      </c>
      <c r="I228" s="65">
        <f t="shared" si="21"/>
        <v>7748.9499999999971</v>
      </c>
      <c r="J228" s="66" t="str">
        <f t="shared" si="22"/>
        <v>Resgatado</v>
      </c>
      <c r="K228" s="40" t="s">
        <v>15532</v>
      </c>
      <c r="L228" s="69" t="str">
        <f t="shared" si="23"/>
        <v>Dividendos Recebidos</v>
      </c>
    </row>
    <row r="229" spans="1:12" x14ac:dyDescent="0.25">
      <c r="A229" s="39">
        <v>43839</v>
      </c>
      <c r="B229" s="61">
        <f t="shared" si="18"/>
        <v>2020</v>
      </c>
      <c r="C229" s="60" t="str">
        <f t="shared" si="19"/>
        <v>Janeiro</v>
      </c>
      <c r="D229" s="40" t="s">
        <v>1927</v>
      </c>
      <c r="E229" s="40" t="s">
        <v>2154</v>
      </c>
      <c r="F229" s="41">
        <v>12842.81</v>
      </c>
      <c r="G229" s="42">
        <v>13576.13</v>
      </c>
      <c r="H229" s="64">
        <f t="shared" si="20"/>
        <v>5.7099653424756709E-2</v>
      </c>
      <c r="I229" s="65">
        <f t="shared" si="21"/>
        <v>733.31999999999971</v>
      </c>
      <c r="J229" s="66" t="str">
        <f t="shared" si="22"/>
        <v>Ativo</v>
      </c>
      <c r="K229" s="40" t="s">
        <v>15536</v>
      </c>
      <c r="L229" s="69" t="str">
        <f t="shared" si="23"/>
        <v>Aguardando rentabilidade</v>
      </c>
    </row>
    <row r="230" spans="1:12" ht="15" customHeight="1" x14ac:dyDescent="0.25">
      <c r="A230" s="39">
        <v>44728</v>
      </c>
      <c r="B230" s="61">
        <f t="shared" si="18"/>
        <v>2022</v>
      </c>
      <c r="C230" s="60" t="str">
        <f t="shared" si="19"/>
        <v>Junho</v>
      </c>
      <c r="D230" s="40" t="s">
        <v>1926</v>
      </c>
      <c r="E230" s="40" t="s">
        <v>2155</v>
      </c>
      <c r="F230" s="41">
        <v>27673.24</v>
      </c>
      <c r="G230" s="42">
        <v>26715.75</v>
      </c>
      <c r="H230" s="64">
        <f t="shared" si="20"/>
        <v>-3.4599851697885813E-2</v>
      </c>
      <c r="I230" s="65">
        <f t="shared" si="21"/>
        <v>-957.4900000000016</v>
      </c>
      <c r="J230" s="66" t="str">
        <f t="shared" si="22"/>
        <v>Ativo</v>
      </c>
      <c r="K230" s="40" t="s">
        <v>15535</v>
      </c>
      <c r="L230" s="69" t="str">
        <f t="shared" si="23"/>
        <v>Aguardando rentabilidade</v>
      </c>
    </row>
    <row r="231" spans="1:12" ht="15" customHeight="1" x14ac:dyDescent="0.25">
      <c r="A231" s="39">
        <v>44568</v>
      </c>
      <c r="B231" s="61">
        <f t="shared" si="18"/>
        <v>2022</v>
      </c>
      <c r="C231" s="60" t="str">
        <f t="shared" si="19"/>
        <v>Janeiro</v>
      </c>
      <c r="D231" s="40" t="s">
        <v>1923</v>
      </c>
      <c r="E231" s="40" t="s">
        <v>2156</v>
      </c>
      <c r="F231" s="41">
        <v>5316.33</v>
      </c>
      <c r="G231" s="42">
        <v>5441.26</v>
      </c>
      <c r="H231" s="64">
        <f t="shared" si="20"/>
        <v>2.3499293685681717E-2</v>
      </c>
      <c r="I231" s="65">
        <f t="shared" si="21"/>
        <v>124.93000000000029</v>
      </c>
      <c r="J231" s="66" t="str">
        <f t="shared" si="22"/>
        <v>Ativo</v>
      </c>
      <c r="K231" s="40" t="s">
        <v>15532</v>
      </c>
      <c r="L231" s="69" t="str">
        <f t="shared" si="23"/>
        <v>Investimento de Longo Prazo</v>
      </c>
    </row>
    <row r="232" spans="1:12" ht="15" customHeight="1" x14ac:dyDescent="0.25">
      <c r="A232" s="39">
        <v>45579</v>
      </c>
      <c r="B232" s="61">
        <f t="shared" si="18"/>
        <v>2024</v>
      </c>
      <c r="C232" s="60" t="str">
        <f t="shared" si="19"/>
        <v>Outubro</v>
      </c>
      <c r="D232" s="40" t="s">
        <v>1928</v>
      </c>
      <c r="E232" s="40" t="s">
        <v>2157</v>
      </c>
      <c r="F232" s="41">
        <v>6783.07</v>
      </c>
      <c r="G232" s="42">
        <v>7046.25</v>
      </c>
      <c r="H232" s="64">
        <f t="shared" si="20"/>
        <v>3.8799540620987297E-2</v>
      </c>
      <c r="I232" s="65">
        <f t="shared" si="21"/>
        <v>263.18000000000029</v>
      </c>
      <c r="J232" s="66" t="str">
        <f t="shared" si="22"/>
        <v>Ativo</v>
      </c>
      <c r="K232" s="40" t="s">
        <v>15537</v>
      </c>
      <c r="L232" s="69" t="str">
        <f t="shared" si="23"/>
        <v>Aguardando rentabilidade</v>
      </c>
    </row>
    <row r="233" spans="1:12" ht="15" customHeight="1" x14ac:dyDescent="0.25">
      <c r="A233" s="39">
        <v>44857</v>
      </c>
      <c r="B233" s="61">
        <f t="shared" si="18"/>
        <v>2022</v>
      </c>
      <c r="C233" s="60" t="str">
        <f t="shared" si="19"/>
        <v>Outubro</v>
      </c>
      <c r="D233" s="40" t="s">
        <v>1927</v>
      </c>
      <c r="E233" s="40" t="s">
        <v>2158</v>
      </c>
      <c r="F233" s="41">
        <v>23179.91</v>
      </c>
      <c r="G233" s="42">
        <v>27521.51</v>
      </c>
      <c r="H233" s="64">
        <f t="shared" si="20"/>
        <v>0.18730012325328263</v>
      </c>
      <c r="I233" s="65">
        <f t="shared" si="21"/>
        <v>4341.5999999999985</v>
      </c>
      <c r="J233" s="66" t="str">
        <f t="shared" si="22"/>
        <v>Resgatado</v>
      </c>
      <c r="K233" s="40" t="s">
        <v>15536</v>
      </c>
      <c r="L233" s="69" t="str">
        <f t="shared" si="23"/>
        <v>Aplicação de Curto Prazo</v>
      </c>
    </row>
    <row r="234" spans="1:12" ht="15" customHeight="1" x14ac:dyDescent="0.25">
      <c r="A234" s="39">
        <v>44298</v>
      </c>
      <c r="B234" s="61">
        <f t="shared" si="18"/>
        <v>2021</v>
      </c>
      <c r="C234" s="60" t="str">
        <f t="shared" si="19"/>
        <v>Abril</v>
      </c>
      <c r="D234" s="40" t="s">
        <v>1930</v>
      </c>
      <c r="E234" s="40" t="s">
        <v>2159</v>
      </c>
      <c r="F234" s="41">
        <v>7830.54</v>
      </c>
      <c r="G234" s="42">
        <v>8249.4699999999993</v>
      </c>
      <c r="H234" s="64">
        <f t="shared" si="20"/>
        <v>5.3499503227108142E-2</v>
      </c>
      <c r="I234" s="65">
        <f t="shared" si="21"/>
        <v>418.92999999999938</v>
      </c>
      <c r="J234" s="66" t="str">
        <f t="shared" si="22"/>
        <v>Ativo</v>
      </c>
      <c r="K234" s="40" t="s">
        <v>15538</v>
      </c>
      <c r="L234" s="69" t="str">
        <f t="shared" si="23"/>
        <v>Aguardando rentabilidade</v>
      </c>
    </row>
    <row r="235" spans="1:12" ht="15" customHeight="1" x14ac:dyDescent="0.25">
      <c r="A235" s="39">
        <v>45176</v>
      </c>
      <c r="B235" s="61">
        <f t="shared" si="18"/>
        <v>2023</v>
      </c>
      <c r="C235" s="60" t="str">
        <f t="shared" si="19"/>
        <v>Setembro</v>
      </c>
      <c r="D235" s="40" t="s">
        <v>1927</v>
      </c>
      <c r="E235" s="40" t="s">
        <v>2160</v>
      </c>
      <c r="F235" s="41">
        <v>37448.589999999997</v>
      </c>
      <c r="G235" s="42">
        <v>37781.879999999997</v>
      </c>
      <c r="H235" s="64">
        <f t="shared" si="20"/>
        <v>8.8999345502728117E-3</v>
      </c>
      <c r="I235" s="65">
        <f t="shared" si="21"/>
        <v>333.29000000000087</v>
      </c>
      <c r="J235" s="66" t="str">
        <f t="shared" si="22"/>
        <v>Ativo</v>
      </c>
      <c r="K235" s="40" t="s">
        <v>15536</v>
      </c>
      <c r="L235" s="69" t="str">
        <f t="shared" si="23"/>
        <v>Aguardando rentabilidade</v>
      </c>
    </row>
    <row r="236" spans="1:12" ht="15" customHeight="1" x14ac:dyDescent="0.25">
      <c r="A236" s="39">
        <v>45841</v>
      </c>
      <c r="B236" s="61">
        <f t="shared" si="18"/>
        <v>2025</v>
      </c>
      <c r="C236" s="60" t="str">
        <f t="shared" si="19"/>
        <v>Julho</v>
      </c>
      <c r="D236" s="40" t="s">
        <v>1929</v>
      </c>
      <c r="E236" s="40" t="s">
        <v>2013</v>
      </c>
      <c r="F236" s="41">
        <v>5092.1899999999996</v>
      </c>
      <c r="G236" s="42">
        <v>5023.95</v>
      </c>
      <c r="H236" s="64">
        <f t="shared" si="20"/>
        <v>-1.3400913948615386E-2</v>
      </c>
      <c r="I236" s="65">
        <f t="shared" si="21"/>
        <v>-68.239999999999782</v>
      </c>
      <c r="J236" s="66" t="str">
        <f t="shared" si="22"/>
        <v>Ativo</v>
      </c>
      <c r="K236" s="40" t="s">
        <v>15532</v>
      </c>
      <c r="L236" s="69" t="str">
        <f t="shared" si="23"/>
        <v>Investimento de Longo Prazo</v>
      </c>
    </row>
    <row r="237" spans="1:12" x14ac:dyDescent="0.25">
      <c r="A237" s="39">
        <v>43968</v>
      </c>
      <c r="B237" s="61">
        <f t="shared" si="18"/>
        <v>2020</v>
      </c>
      <c r="C237" s="60" t="str">
        <f t="shared" si="19"/>
        <v>Maio</v>
      </c>
      <c r="D237" s="40" t="s">
        <v>1929</v>
      </c>
      <c r="E237" s="40" t="s">
        <v>2161</v>
      </c>
      <c r="F237" s="41">
        <v>41449.93</v>
      </c>
      <c r="G237" s="42">
        <v>48338.91</v>
      </c>
      <c r="H237" s="64">
        <f t="shared" si="20"/>
        <v>0.1662000394210558</v>
      </c>
      <c r="I237" s="65">
        <f t="shared" si="21"/>
        <v>6888.9800000000032</v>
      </c>
      <c r="J237" s="66" t="str">
        <f t="shared" si="22"/>
        <v>Resgatado</v>
      </c>
      <c r="K237" s="40" t="s">
        <v>15532</v>
      </c>
      <c r="L237" s="69" t="str">
        <f t="shared" si="23"/>
        <v>Dividendos Recebidos</v>
      </c>
    </row>
    <row r="238" spans="1:12" x14ac:dyDescent="0.25">
      <c r="A238" s="39">
        <v>43871</v>
      </c>
      <c r="B238" s="61">
        <f t="shared" si="18"/>
        <v>2020</v>
      </c>
      <c r="C238" s="60" t="str">
        <f t="shared" si="19"/>
        <v>Fevereiro</v>
      </c>
      <c r="D238" s="40" t="s">
        <v>1930</v>
      </c>
      <c r="E238" s="40" t="s">
        <v>2162</v>
      </c>
      <c r="F238" s="41">
        <v>17203.34</v>
      </c>
      <c r="G238" s="42">
        <v>20165.759999999998</v>
      </c>
      <c r="H238" s="64">
        <f t="shared" si="20"/>
        <v>0.17220028203825527</v>
      </c>
      <c r="I238" s="65">
        <f t="shared" si="21"/>
        <v>2962.4199999999983</v>
      </c>
      <c r="J238" s="66" t="str">
        <f t="shared" si="22"/>
        <v>Resgatado</v>
      </c>
      <c r="K238" s="40" t="s">
        <v>15538</v>
      </c>
      <c r="L238" s="69" t="str">
        <f t="shared" si="23"/>
        <v>Aplicação de Curto Prazo</v>
      </c>
    </row>
    <row r="239" spans="1:12" x14ac:dyDescent="0.25">
      <c r="A239" s="39">
        <v>44115</v>
      </c>
      <c r="B239" s="61">
        <f t="shared" si="18"/>
        <v>2020</v>
      </c>
      <c r="C239" s="60" t="str">
        <f t="shared" si="19"/>
        <v>Outubro</v>
      </c>
      <c r="D239" s="40" t="s">
        <v>1928</v>
      </c>
      <c r="E239" s="40" t="s">
        <v>2163</v>
      </c>
      <c r="F239" s="41">
        <v>28825.279999999999</v>
      </c>
      <c r="G239" s="42">
        <v>30208.89</v>
      </c>
      <c r="H239" s="64">
        <f t="shared" si="20"/>
        <v>4.7999880660309309E-2</v>
      </c>
      <c r="I239" s="65">
        <f t="shared" si="21"/>
        <v>1383.6100000000006</v>
      </c>
      <c r="J239" s="66" t="str">
        <f t="shared" si="22"/>
        <v>Ativo</v>
      </c>
      <c r="K239" s="40" t="s">
        <v>15537</v>
      </c>
      <c r="L239" s="69" t="str">
        <f t="shared" si="23"/>
        <v>Aguardando rentabilidade</v>
      </c>
    </row>
    <row r="240" spans="1:12" x14ac:dyDescent="0.25">
      <c r="A240" s="39">
        <v>44042</v>
      </c>
      <c r="B240" s="61">
        <f t="shared" si="18"/>
        <v>2020</v>
      </c>
      <c r="C240" s="60" t="str">
        <f t="shared" si="19"/>
        <v>Julho</v>
      </c>
      <c r="D240" s="40" t="s">
        <v>1927</v>
      </c>
      <c r="E240" s="40" t="s">
        <v>2164</v>
      </c>
      <c r="F240" s="41">
        <v>20071.39</v>
      </c>
      <c r="G240" s="42">
        <v>20667.509999999998</v>
      </c>
      <c r="H240" s="64">
        <f t="shared" si="20"/>
        <v>2.9699985900328726E-2</v>
      </c>
      <c r="I240" s="65">
        <f t="shared" si="21"/>
        <v>596.11999999999898</v>
      </c>
      <c r="J240" s="66" t="str">
        <f t="shared" si="22"/>
        <v>Ativo</v>
      </c>
      <c r="K240" s="40" t="s">
        <v>15536</v>
      </c>
      <c r="L240" s="69" t="str">
        <f t="shared" si="23"/>
        <v>Aguardando rentabilidade</v>
      </c>
    </row>
    <row r="241" spans="1:12" x14ac:dyDescent="0.25">
      <c r="A241" s="39">
        <v>43904</v>
      </c>
      <c r="B241" s="61">
        <f t="shared" si="18"/>
        <v>2020</v>
      </c>
      <c r="C241" s="60" t="str">
        <f t="shared" si="19"/>
        <v>Março</v>
      </c>
      <c r="D241" s="40" t="s">
        <v>1927</v>
      </c>
      <c r="E241" s="40" t="s">
        <v>2165</v>
      </c>
      <c r="F241" s="41">
        <v>21347.58</v>
      </c>
      <c r="G241" s="42">
        <v>20784</v>
      </c>
      <c r="H241" s="64">
        <f t="shared" si="20"/>
        <v>-2.6400182128372477E-2</v>
      </c>
      <c r="I241" s="65">
        <f t="shared" si="21"/>
        <v>-563.58000000000175</v>
      </c>
      <c r="J241" s="66" t="str">
        <f t="shared" si="22"/>
        <v>Ativo</v>
      </c>
      <c r="K241" s="40" t="s">
        <v>15536</v>
      </c>
      <c r="L241" s="69" t="str">
        <f t="shared" si="23"/>
        <v>Aguardando rentabilidade</v>
      </c>
    </row>
    <row r="242" spans="1:12" ht="15" customHeight="1" x14ac:dyDescent="0.25">
      <c r="A242" s="39">
        <v>45216</v>
      </c>
      <c r="B242" s="61">
        <f t="shared" si="18"/>
        <v>2023</v>
      </c>
      <c r="C242" s="60" t="str">
        <f t="shared" si="19"/>
        <v>Outubro</v>
      </c>
      <c r="D242" s="40" t="s">
        <v>1925</v>
      </c>
      <c r="E242" s="40" t="s">
        <v>2166</v>
      </c>
      <c r="F242" s="41">
        <v>30860.37</v>
      </c>
      <c r="G242" s="42">
        <v>30419.07</v>
      </c>
      <c r="H242" s="64">
        <f t="shared" si="20"/>
        <v>-1.4299893358375136E-2</v>
      </c>
      <c r="I242" s="65">
        <f t="shared" si="21"/>
        <v>-441.29999999999927</v>
      </c>
      <c r="J242" s="66" t="str">
        <f t="shared" si="22"/>
        <v>Ativo</v>
      </c>
      <c r="K242" s="40" t="s">
        <v>15534</v>
      </c>
      <c r="L242" s="69" t="str">
        <f t="shared" si="23"/>
        <v>Aguardando rentabilidade</v>
      </c>
    </row>
    <row r="243" spans="1:12" ht="15" customHeight="1" x14ac:dyDescent="0.25">
      <c r="A243" s="39">
        <v>44206</v>
      </c>
      <c r="B243" s="61">
        <f t="shared" si="18"/>
        <v>2021</v>
      </c>
      <c r="C243" s="60" t="str">
        <f t="shared" si="19"/>
        <v>Janeiro</v>
      </c>
      <c r="D243" s="40" t="s">
        <v>1928</v>
      </c>
      <c r="E243" s="40" t="s">
        <v>2167</v>
      </c>
      <c r="F243" s="41">
        <v>42868</v>
      </c>
      <c r="G243" s="42">
        <v>43708.21</v>
      </c>
      <c r="H243" s="64">
        <f t="shared" si="20"/>
        <v>1.9599934683213565E-2</v>
      </c>
      <c r="I243" s="65">
        <f t="shared" si="21"/>
        <v>840.20999999999913</v>
      </c>
      <c r="J243" s="66" t="str">
        <f t="shared" si="22"/>
        <v>Ativo</v>
      </c>
      <c r="K243" s="40" t="s">
        <v>15537</v>
      </c>
      <c r="L243" s="69" t="str">
        <f t="shared" si="23"/>
        <v>Aguardando rentabilidade</v>
      </c>
    </row>
    <row r="244" spans="1:12" x14ac:dyDescent="0.25">
      <c r="A244" s="39">
        <v>43931</v>
      </c>
      <c r="B244" s="61">
        <f t="shared" si="18"/>
        <v>2020</v>
      </c>
      <c r="C244" s="60" t="str">
        <f t="shared" si="19"/>
        <v>Abril</v>
      </c>
      <c r="D244" s="40" t="s">
        <v>1930</v>
      </c>
      <c r="E244" s="40" t="s">
        <v>2168</v>
      </c>
      <c r="F244" s="41">
        <v>37232.39</v>
      </c>
      <c r="G244" s="42">
        <v>37593.54</v>
      </c>
      <c r="H244" s="64">
        <f t="shared" si="20"/>
        <v>9.6998876515851234E-3</v>
      </c>
      <c r="I244" s="65">
        <f t="shared" si="21"/>
        <v>361.15000000000146</v>
      </c>
      <c r="J244" s="66" t="str">
        <f t="shared" si="22"/>
        <v>Ativo</v>
      </c>
      <c r="K244" s="40" t="s">
        <v>15538</v>
      </c>
      <c r="L244" s="69" t="str">
        <f t="shared" si="23"/>
        <v>Aguardando rentabilidade</v>
      </c>
    </row>
    <row r="245" spans="1:12" ht="15" customHeight="1" x14ac:dyDescent="0.25">
      <c r="A245" s="39">
        <v>44706</v>
      </c>
      <c r="B245" s="61">
        <f t="shared" si="18"/>
        <v>2022</v>
      </c>
      <c r="C245" s="60" t="str">
        <f t="shared" si="19"/>
        <v>Maio</v>
      </c>
      <c r="D245" s="40" t="s">
        <v>1930</v>
      </c>
      <c r="E245" s="40" t="s">
        <v>2169</v>
      </c>
      <c r="F245" s="41">
        <v>4583.4799999999996</v>
      </c>
      <c r="G245" s="42">
        <v>5440.13</v>
      </c>
      <c r="H245" s="64">
        <f t="shared" si="20"/>
        <v>0.18689947376229429</v>
      </c>
      <c r="I245" s="65">
        <f t="shared" si="21"/>
        <v>856.65000000000055</v>
      </c>
      <c r="J245" s="66" t="str">
        <f t="shared" si="22"/>
        <v>Resgatado</v>
      </c>
      <c r="K245" s="40" t="s">
        <v>15538</v>
      </c>
      <c r="L245" s="69" t="str">
        <f t="shared" si="23"/>
        <v>Aplicação de Curto Prazo</v>
      </c>
    </row>
    <row r="246" spans="1:12" x14ac:dyDescent="0.25">
      <c r="A246" s="39">
        <v>43976</v>
      </c>
      <c r="B246" s="61">
        <f t="shared" si="18"/>
        <v>2020</v>
      </c>
      <c r="C246" s="60" t="str">
        <f t="shared" si="19"/>
        <v>Maio</v>
      </c>
      <c r="D246" s="40" t="s">
        <v>1923</v>
      </c>
      <c r="E246" s="40" t="s">
        <v>2170</v>
      </c>
      <c r="F246" s="41">
        <v>49177.120000000003</v>
      </c>
      <c r="G246" s="42">
        <v>50824.55</v>
      </c>
      <c r="H246" s="64">
        <f t="shared" si="20"/>
        <v>3.3499928421997879E-2</v>
      </c>
      <c r="I246" s="65">
        <f t="shared" si="21"/>
        <v>1647.4300000000003</v>
      </c>
      <c r="J246" s="66" t="str">
        <f t="shared" si="22"/>
        <v>Ativo</v>
      </c>
      <c r="K246" s="40" t="s">
        <v>15532</v>
      </c>
      <c r="L246" s="69" t="str">
        <f t="shared" si="23"/>
        <v>Investimento de Longo Prazo</v>
      </c>
    </row>
    <row r="247" spans="1:12" ht="15" customHeight="1" x14ac:dyDescent="0.25">
      <c r="A247" s="39">
        <v>44669</v>
      </c>
      <c r="B247" s="61">
        <f t="shared" si="18"/>
        <v>2022</v>
      </c>
      <c r="C247" s="60" t="str">
        <f t="shared" si="19"/>
        <v>Abril</v>
      </c>
      <c r="D247" s="40" t="s">
        <v>1927</v>
      </c>
      <c r="E247" s="40" t="s">
        <v>2171</v>
      </c>
      <c r="F247" s="41">
        <v>6709.99</v>
      </c>
      <c r="G247" s="42">
        <v>7364.89</v>
      </c>
      <c r="H247" s="64">
        <f t="shared" si="20"/>
        <v>9.7600741580837022E-2</v>
      </c>
      <c r="I247" s="65">
        <f t="shared" si="21"/>
        <v>654.90000000000055</v>
      </c>
      <c r="J247" s="66" t="str">
        <f t="shared" si="22"/>
        <v>Pendente</v>
      </c>
      <c r="K247" s="40" t="s">
        <v>15536</v>
      </c>
      <c r="L247" s="69" t="str">
        <f t="shared" si="23"/>
        <v>Rendimento estável</v>
      </c>
    </row>
    <row r="248" spans="1:12" ht="15" customHeight="1" x14ac:dyDescent="0.25">
      <c r="A248" s="39">
        <v>44868</v>
      </c>
      <c r="B248" s="61">
        <f t="shared" si="18"/>
        <v>2022</v>
      </c>
      <c r="C248" s="60" t="str">
        <f t="shared" si="19"/>
        <v>Novembro</v>
      </c>
      <c r="D248" s="40" t="s">
        <v>1927</v>
      </c>
      <c r="E248" s="40" t="s">
        <v>2172</v>
      </c>
      <c r="F248" s="41">
        <v>46469.89</v>
      </c>
      <c r="G248" s="42">
        <v>54908.82</v>
      </c>
      <c r="H248" s="64">
        <f t="shared" si="20"/>
        <v>0.18159995644491519</v>
      </c>
      <c r="I248" s="65">
        <f t="shared" si="21"/>
        <v>8438.93</v>
      </c>
      <c r="J248" s="66" t="str">
        <f t="shared" si="22"/>
        <v>Resgatado</v>
      </c>
      <c r="K248" s="40" t="s">
        <v>15536</v>
      </c>
      <c r="L248" s="69" t="str">
        <f t="shared" si="23"/>
        <v>Aplicação de Curto Prazo</v>
      </c>
    </row>
    <row r="249" spans="1:12" ht="15" customHeight="1" x14ac:dyDescent="0.25">
      <c r="A249" s="39">
        <v>45578</v>
      </c>
      <c r="B249" s="61">
        <f t="shared" si="18"/>
        <v>2024</v>
      </c>
      <c r="C249" s="60" t="str">
        <f t="shared" si="19"/>
        <v>Outubro</v>
      </c>
      <c r="D249" s="40" t="s">
        <v>1926</v>
      </c>
      <c r="E249" s="40" t="s">
        <v>2173</v>
      </c>
      <c r="F249" s="41">
        <v>20163.29</v>
      </c>
      <c r="G249" s="42">
        <v>19514.03</v>
      </c>
      <c r="H249" s="64">
        <f t="shared" si="20"/>
        <v>-3.220010226505704E-2</v>
      </c>
      <c r="I249" s="65">
        <f t="shared" si="21"/>
        <v>-649.26000000000204</v>
      </c>
      <c r="J249" s="66" t="str">
        <f t="shared" si="22"/>
        <v>Ativo</v>
      </c>
      <c r="K249" s="40" t="s">
        <v>15535</v>
      </c>
      <c r="L249" s="69" t="str">
        <f t="shared" si="23"/>
        <v>Aguardando rentabilidade</v>
      </c>
    </row>
    <row r="250" spans="1:12" ht="15" customHeight="1" x14ac:dyDescent="0.25">
      <c r="A250" s="39">
        <v>44847</v>
      </c>
      <c r="B250" s="61">
        <f t="shared" si="18"/>
        <v>2022</v>
      </c>
      <c r="C250" s="60" t="str">
        <f t="shared" si="19"/>
        <v>Outubro</v>
      </c>
      <c r="D250" s="40" t="s">
        <v>1923</v>
      </c>
      <c r="E250" s="40" t="s">
        <v>2174</v>
      </c>
      <c r="F250" s="41">
        <v>17819.990000000002</v>
      </c>
      <c r="G250" s="42">
        <v>18392.009999999998</v>
      </c>
      <c r="H250" s="64">
        <f t="shared" si="20"/>
        <v>3.2099905779969393E-2</v>
      </c>
      <c r="I250" s="65">
        <f t="shared" si="21"/>
        <v>572.0199999999968</v>
      </c>
      <c r="J250" s="66" t="str">
        <f t="shared" si="22"/>
        <v>Ativo</v>
      </c>
      <c r="K250" s="40" t="s">
        <v>15532</v>
      </c>
      <c r="L250" s="69" t="str">
        <f t="shared" si="23"/>
        <v>Investimento de Longo Prazo</v>
      </c>
    </row>
    <row r="251" spans="1:12" ht="15" customHeight="1" x14ac:dyDescent="0.25">
      <c r="A251" s="39">
        <v>45697</v>
      </c>
      <c r="B251" s="61">
        <f t="shared" si="18"/>
        <v>2025</v>
      </c>
      <c r="C251" s="60" t="str">
        <f t="shared" si="19"/>
        <v>Fevereiro</v>
      </c>
      <c r="D251" s="40" t="s">
        <v>1926</v>
      </c>
      <c r="E251" s="40" t="s">
        <v>2175</v>
      </c>
      <c r="F251" s="41">
        <v>25849.81</v>
      </c>
      <c r="G251" s="42">
        <v>25782.6</v>
      </c>
      <c r="H251" s="64">
        <f t="shared" si="20"/>
        <v>-2.6000191103920209E-3</v>
      </c>
      <c r="I251" s="65">
        <f t="shared" si="21"/>
        <v>-67.210000000002765</v>
      </c>
      <c r="J251" s="66" t="str">
        <f t="shared" si="22"/>
        <v>Ativo</v>
      </c>
      <c r="K251" s="40" t="s">
        <v>15535</v>
      </c>
      <c r="L251" s="69" t="str">
        <f t="shared" si="23"/>
        <v>Aguardando rentabilidade</v>
      </c>
    </row>
    <row r="252" spans="1:12" x14ac:dyDescent="0.25">
      <c r="A252" s="39">
        <v>43848</v>
      </c>
      <c r="B252" s="61">
        <f t="shared" si="18"/>
        <v>2020</v>
      </c>
      <c r="C252" s="60" t="str">
        <f t="shared" si="19"/>
        <v>Janeiro</v>
      </c>
      <c r="D252" s="40" t="s">
        <v>1926</v>
      </c>
      <c r="E252" s="40" t="s">
        <v>2176</v>
      </c>
      <c r="F252" s="41">
        <v>45967.09</v>
      </c>
      <c r="G252" s="42">
        <v>46127.97</v>
      </c>
      <c r="H252" s="64">
        <f t="shared" si="20"/>
        <v>3.4998952511460847E-3</v>
      </c>
      <c r="I252" s="65">
        <f t="shared" si="21"/>
        <v>160.88000000000466</v>
      </c>
      <c r="J252" s="66" t="str">
        <f t="shared" si="22"/>
        <v>Ativo</v>
      </c>
      <c r="K252" s="40" t="s">
        <v>15535</v>
      </c>
      <c r="L252" s="69" t="str">
        <f t="shared" si="23"/>
        <v>Aguardando rentabilidade</v>
      </c>
    </row>
    <row r="253" spans="1:12" x14ac:dyDescent="0.25">
      <c r="A253" s="39">
        <v>44039</v>
      </c>
      <c r="B253" s="61">
        <f t="shared" si="18"/>
        <v>2020</v>
      </c>
      <c r="C253" s="60" t="str">
        <f t="shared" si="19"/>
        <v>Julho</v>
      </c>
      <c r="D253" s="40" t="s">
        <v>1930</v>
      </c>
      <c r="E253" s="40" t="s">
        <v>2019</v>
      </c>
      <c r="F253" s="41">
        <v>839.6</v>
      </c>
      <c r="G253" s="42">
        <v>866.3</v>
      </c>
      <c r="H253" s="64">
        <f t="shared" si="20"/>
        <v>3.1800857551214784E-2</v>
      </c>
      <c r="I253" s="65">
        <f t="shared" si="21"/>
        <v>26.699999999999932</v>
      </c>
      <c r="J253" s="66" t="str">
        <f t="shared" si="22"/>
        <v>Ativo</v>
      </c>
      <c r="K253" s="40" t="s">
        <v>15538</v>
      </c>
      <c r="L253" s="69" t="str">
        <f t="shared" si="23"/>
        <v>Aguardando rentabilidade</v>
      </c>
    </row>
    <row r="254" spans="1:12" x14ac:dyDescent="0.25">
      <c r="A254" s="39">
        <v>44035</v>
      </c>
      <c r="B254" s="61">
        <f t="shared" si="18"/>
        <v>2020</v>
      </c>
      <c r="C254" s="60" t="str">
        <f t="shared" si="19"/>
        <v>Julho</v>
      </c>
      <c r="D254" s="40" t="s">
        <v>1929</v>
      </c>
      <c r="E254" s="40" t="s">
        <v>2177</v>
      </c>
      <c r="F254" s="41">
        <v>18304.16</v>
      </c>
      <c r="G254" s="42">
        <v>21390.240000000002</v>
      </c>
      <c r="H254" s="64">
        <f t="shared" si="20"/>
        <v>0.16859992482583203</v>
      </c>
      <c r="I254" s="65">
        <f t="shared" si="21"/>
        <v>3086.0800000000017</v>
      </c>
      <c r="J254" s="66" t="str">
        <f t="shared" si="22"/>
        <v>Resgatado</v>
      </c>
      <c r="K254" s="40" t="s">
        <v>15532</v>
      </c>
      <c r="L254" s="69" t="str">
        <f t="shared" si="23"/>
        <v>Dividendos Recebidos</v>
      </c>
    </row>
    <row r="255" spans="1:12" ht="15" customHeight="1" x14ac:dyDescent="0.25">
      <c r="A255" s="39">
        <v>45437</v>
      </c>
      <c r="B255" s="61">
        <f t="shared" si="18"/>
        <v>2024</v>
      </c>
      <c r="C255" s="60" t="str">
        <f t="shared" si="19"/>
        <v>Maio</v>
      </c>
      <c r="D255" s="40" t="s">
        <v>1930</v>
      </c>
      <c r="E255" s="40" t="s">
        <v>2178</v>
      </c>
      <c r="F255" s="41">
        <v>7447.11</v>
      </c>
      <c r="G255" s="42">
        <v>8117.35</v>
      </c>
      <c r="H255" s="64">
        <f t="shared" si="20"/>
        <v>9.0000013428027881E-2</v>
      </c>
      <c r="I255" s="65">
        <f t="shared" si="21"/>
        <v>670.24000000000069</v>
      </c>
      <c r="J255" s="66" t="str">
        <f t="shared" si="22"/>
        <v>Pendente</v>
      </c>
      <c r="K255" s="40" t="s">
        <v>15538</v>
      </c>
      <c r="L255" s="69" t="str">
        <f t="shared" si="23"/>
        <v>Rendimento estável</v>
      </c>
    </row>
    <row r="256" spans="1:12" ht="15" customHeight="1" x14ac:dyDescent="0.25">
      <c r="A256" s="39">
        <v>45347</v>
      </c>
      <c r="B256" s="61">
        <f t="shared" si="18"/>
        <v>2024</v>
      </c>
      <c r="C256" s="60" t="str">
        <f t="shared" si="19"/>
        <v>Fevereiro</v>
      </c>
      <c r="D256" s="40" t="s">
        <v>1928</v>
      </c>
      <c r="E256" s="40" t="s">
        <v>2179</v>
      </c>
      <c r="F256" s="41">
        <v>22717.83</v>
      </c>
      <c r="G256" s="42">
        <v>25007.79</v>
      </c>
      <c r="H256" s="64">
        <f t="shared" si="20"/>
        <v>0.10080012043403788</v>
      </c>
      <c r="I256" s="65">
        <f t="shared" si="21"/>
        <v>2289.9599999999991</v>
      </c>
      <c r="J256" s="66" t="str">
        <f t="shared" si="22"/>
        <v>Pendente</v>
      </c>
      <c r="K256" s="40" t="s">
        <v>15537</v>
      </c>
      <c r="L256" s="69" t="str">
        <f t="shared" si="23"/>
        <v>Rendimento estável</v>
      </c>
    </row>
    <row r="257" spans="1:12" ht="15" customHeight="1" x14ac:dyDescent="0.25">
      <c r="A257" s="39">
        <v>45311</v>
      </c>
      <c r="B257" s="61">
        <f t="shared" si="18"/>
        <v>2024</v>
      </c>
      <c r="C257" s="60" t="str">
        <f t="shared" si="19"/>
        <v>Janeiro</v>
      </c>
      <c r="D257" s="40" t="s">
        <v>1925</v>
      </c>
      <c r="E257" s="40" t="s">
        <v>2180</v>
      </c>
      <c r="F257" s="41">
        <v>46793.760000000002</v>
      </c>
      <c r="G257" s="42">
        <v>48885.440000000002</v>
      </c>
      <c r="H257" s="64">
        <f t="shared" si="20"/>
        <v>4.4699977090962559E-2</v>
      </c>
      <c r="I257" s="65">
        <f t="shared" si="21"/>
        <v>2091.6800000000003</v>
      </c>
      <c r="J257" s="66" t="str">
        <f t="shared" si="22"/>
        <v>Ativo</v>
      </c>
      <c r="K257" s="40" t="s">
        <v>15534</v>
      </c>
      <c r="L257" s="69" t="str">
        <f t="shared" si="23"/>
        <v>Aguardando rentabilidade</v>
      </c>
    </row>
    <row r="258" spans="1:12" x14ac:dyDescent="0.25">
      <c r="A258" s="39">
        <v>44139</v>
      </c>
      <c r="B258" s="61">
        <f t="shared" ref="B258:B321" si="24">YEAR(A258)</f>
        <v>2020</v>
      </c>
      <c r="C258" s="60" t="str">
        <f t="shared" ref="C258:C321" si="25">PROPER(TEXT(A258,"mmmm"))</f>
        <v>Novembro</v>
      </c>
      <c r="D258" s="40" t="s">
        <v>1930</v>
      </c>
      <c r="E258" s="40" t="s">
        <v>2181</v>
      </c>
      <c r="F258" s="41">
        <v>41082.720000000001</v>
      </c>
      <c r="G258" s="42">
        <v>40778.71</v>
      </c>
      <c r="H258" s="64">
        <f t="shared" ref="H258:H321" si="26">(G258-F258)/F258</f>
        <v>-7.3999482020665145E-3</v>
      </c>
      <c r="I258" s="65">
        <f t="shared" ref="I258:I321" si="27">G258-F258</f>
        <v>-304.01000000000204</v>
      </c>
      <c r="J258" s="66" t="str">
        <f t="shared" ref="J258:J321" si="28">IF(AND(OR($D258="Ações",$D258="Criptomoedas",$D258="ETFs",$D258="Fundos",$D258="Imóveis"),$H258&lt;=-10%),"Resgatado",IF(AND(OR($D258="Ações",$D258="Criptomoedas",$D258="ETFs",$D258="Fundos",$D258="Imóveis"),$H258&lt;=-5%),"Pendente",IF(AND(OR($D258="Ações",$D258="Criptomoedas",$D258="ETFs",$D258="Fundos",$D258="Imóveis"),$H258&lt;=-3%),"Ativo",IF(AND(OR($D258="Ações",$D258="Criptomoedas",$D258="ETFs",$D258="Fundos",$D258="Imóveis"),$H258&lt;=7%),"Ativo",IF(AND(OR($D258="Ações",$D258="Criptomoedas",$D258="ETFs",$D258="Fundos",$D258="Imóveis"),$H258&lt;=15%),"Pendente",IF(AND(OR($D258="Ações",$D258="Criptomoedas",$D258="ETFs",$D258="Fundos",$D258="Imóveis"),$H258&lt;=20%),"Resgatado",IF(AND(OR($D258="Poupança",$D258="Renda Fixa",$D258="Tesouro Direto"),$H258&lt;=7%),"Ativo",IF(AND(OR($D258="Poupança",$D258="Renda Fixa",$D258="Tesouro Direto"),$H258&lt;=15%),"Pendente",IF(AND(OR($D258="Poupança",$D258="Renda Fixa",$D258="Tesouro Direto"),$H258&lt;=20%),"Resgatado","")))))))))</f>
        <v>Ativo</v>
      </c>
      <c r="K258" s="40" t="s">
        <v>15538</v>
      </c>
      <c r="L258" s="69" t="str">
        <f t="shared" ref="L258:L321" si="29">IF(AND(OR($D258="Ações",$D258="Criptomoedas",$D258="ETFs",$D258="Fundos",$D258="Imóveis"),$H258&lt;=-10%),"Resgate realizado",IF(AND(OR($D258="Ações",$D258="Criptomoedas",$D258="ETFs",$D258="Fundos",$D258="Imóveis"),$H258&lt;=-5%),"Aguardando rentabilidade",IF(AND(OR($D258="Ações",$D258="Criptomoedas",$D258="ETFs",$D258="Fundos",$D258="Imóveis"),$H258&lt;=-3%),"Aguardando rentabilidade",IF(AND(OR($D258="Ações",$D258="Criptomoedas",$D258="ETFs",$D258="Fundos",$D258="Imóveis"),$H258&lt;=7%),"Aguardando rentabilidade",IF(AND(OR($D258="Ações",$D258="Criptomoedas",$D258="ETFs",$D258="Fundos",$D258="Imóveis"),$H258&lt;=15%),"Rendimento estável",IF(AND(OR($D258="Ações",$D258="Criptomoedas",$D258="ETFs",$D258="Fundos",$D258="Imóveis"),$H258&lt;=20%),"Aplicação de Curto Prazo",IF(AND(OR($D258="Poupança",$D258="Renda Fixa",$D258="Tesouro Direto"),$H258&lt;=7%),"Investimento de Longo Prazo",IF(AND(OR($D258="Poupança",$D258="Renda Fixa",$D258="Tesouro Direto"),$H258&lt;=15%),"Rendimento estável",IF(AND(OR($D258="Poupança",$D258="Renda Fixa",$D258="Tesouro Direto"),$H258&lt;=20%),"Dividendos Recebidos","")))))))))</f>
        <v>Aguardando rentabilidade</v>
      </c>
    </row>
    <row r="259" spans="1:12" ht="15" customHeight="1" x14ac:dyDescent="0.25">
      <c r="A259" s="39">
        <v>45748</v>
      </c>
      <c r="B259" s="61">
        <f t="shared" si="24"/>
        <v>2025</v>
      </c>
      <c r="C259" s="60" t="str">
        <f t="shared" si="25"/>
        <v>Abril</v>
      </c>
      <c r="D259" s="40" t="s">
        <v>1929</v>
      </c>
      <c r="E259" s="40" t="s">
        <v>2182</v>
      </c>
      <c r="F259" s="41">
        <v>20778.75</v>
      </c>
      <c r="G259" s="42">
        <v>22231.18</v>
      </c>
      <c r="H259" s="64">
        <f t="shared" si="26"/>
        <v>6.9899777416832121E-2</v>
      </c>
      <c r="I259" s="65">
        <f t="shared" si="27"/>
        <v>1452.4300000000003</v>
      </c>
      <c r="J259" s="66" t="str">
        <f t="shared" si="28"/>
        <v>Ativo</v>
      </c>
      <c r="K259" s="40" t="s">
        <v>15532</v>
      </c>
      <c r="L259" s="69" t="str">
        <f t="shared" si="29"/>
        <v>Investimento de Longo Prazo</v>
      </c>
    </row>
    <row r="260" spans="1:12" x14ac:dyDescent="0.25">
      <c r="A260" s="39">
        <v>44014</v>
      </c>
      <c r="B260" s="61">
        <f t="shared" si="24"/>
        <v>2020</v>
      </c>
      <c r="C260" s="60" t="str">
        <f t="shared" si="25"/>
        <v>Julho</v>
      </c>
      <c r="D260" s="40" t="s">
        <v>1928</v>
      </c>
      <c r="E260" s="40" t="s">
        <v>2183</v>
      </c>
      <c r="F260" s="41">
        <v>4192.2299999999996</v>
      </c>
      <c r="G260" s="42">
        <v>3822.06</v>
      </c>
      <c r="H260" s="64">
        <f t="shared" si="26"/>
        <v>-8.8299067560701508E-2</v>
      </c>
      <c r="I260" s="65">
        <f t="shared" si="27"/>
        <v>-370.16999999999962</v>
      </c>
      <c r="J260" s="66" t="str">
        <f t="shared" si="28"/>
        <v>Pendente</v>
      </c>
      <c r="K260" s="40" t="s">
        <v>15537</v>
      </c>
      <c r="L260" s="69" t="str">
        <f t="shared" si="29"/>
        <v>Aguardando rentabilidade</v>
      </c>
    </row>
    <row r="261" spans="1:12" ht="15" customHeight="1" x14ac:dyDescent="0.25">
      <c r="A261" s="39">
        <v>45866</v>
      </c>
      <c r="B261" s="61">
        <f t="shared" si="24"/>
        <v>2025</v>
      </c>
      <c r="C261" s="60" t="str">
        <f t="shared" si="25"/>
        <v>Julho</v>
      </c>
      <c r="D261" s="40" t="s">
        <v>1930</v>
      </c>
      <c r="E261" s="40" t="s">
        <v>2184</v>
      </c>
      <c r="F261" s="41">
        <v>45596.6</v>
      </c>
      <c r="G261" s="42">
        <v>51642.71</v>
      </c>
      <c r="H261" s="64">
        <f t="shared" si="26"/>
        <v>0.13260001842242625</v>
      </c>
      <c r="I261" s="65">
        <f t="shared" si="27"/>
        <v>6046.1100000000006</v>
      </c>
      <c r="J261" s="66" t="str">
        <f t="shared" si="28"/>
        <v>Pendente</v>
      </c>
      <c r="K261" s="40" t="s">
        <v>15538</v>
      </c>
      <c r="L261" s="69" t="str">
        <f t="shared" si="29"/>
        <v>Rendimento estável</v>
      </c>
    </row>
    <row r="262" spans="1:12" ht="15" customHeight="1" x14ac:dyDescent="0.25">
      <c r="A262" s="39">
        <v>44592</v>
      </c>
      <c r="B262" s="61">
        <f t="shared" si="24"/>
        <v>2022</v>
      </c>
      <c r="C262" s="60" t="str">
        <f t="shared" si="25"/>
        <v>Janeiro</v>
      </c>
      <c r="D262" s="40" t="s">
        <v>1929</v>
      </c>
      <c r="E262" s="40" t="s">
        <v>2185</v>
      </c>
      <c r="F262" s="41">
        <v>20905</v>
      </c>
      <c r="G262" s="42">
        <v>24473.48</v>
      </c>
      <c r="H262" s="64">
        <f t="shared" si="26"/>
        <v>0.17069983257593874</v>
      </c>
      <c r="I262" s="65">
        <f t="shared" si="27"/>
        <v>3568.4799999999996</v>
      </c>
      <c r="J262" s="66" t="str">
        <f t="shared" si="28"/>
        <v>Resgatado</v>
      </c>
      <c r="K262" s="40" t="s">
        <v>15532</v>
      </c>
      <c r="L262" s="69" t="str">
        <f t="shared" si="29"/>
        <v>Dividendos Recebidos</v>
      </c>
    </row>
    <row r="263" spans="1:12" ht="15" customHeight="1" x14ac:dyDescent="0.25">
      <c r="A263" s="39">
        <v>45700</v>
      </c>
      <c r="B263" s="61">
        <f t="shared" si="24"/>
        <v>2025</v>
      </c>
      <c r="C263" s="60" t="str">
        <f t="shared" si="25"/>
        <v>Fevereiro</v>
      </c>
      <c r="D263" s="40" t="s">
        <v>1926</v>
      </c>
      <c r="E263" s="40" t="s">
        <v>2186</v>
      </c>
      <c r="F263" s="41">
        <v>42900.91</v>
      </c>
      <c r="G263" s="42">
        <v>41686.81</v>
      </c>
      <c r="H263" s="64">
        <f t="shared" si="26"/>
        <v>-2.8300098995569224E-2</v>
      </c>
      <c r="I263" s="65">
        <f t="shared" si="27"/>
        <v>-1214.1000000000058</v>
      </c>
      <c r="J263" s="66" t="str">
        <f t="shared" si="28"/>
        <v>Ativo</v>
      </c>
      <c r="K263" s="40" t="s">
        <v>15535</v>
      </c>
      <c r="L263" s="69" t="str">
        <f t="shared" si="29"/>
        <v>Aguardando rentabilidade</v>
      </c>
    </row>
    <row r="264" spans="1:12" x14ac:dyDescent="0.25">
      <c r="A264" s="39">
        <v>43925</v>
      </c>
      <c r="B264" s="61">
        <f t="shared" si="24"/>
        <v>2020</v>
      </c>
      <c r="C264" s="60" t="str">
        <f t="shared" si="25"/>
        <v>Abril</v>
      </c>
      <c r="D264" s="40" t="s">
        <v>1925</v>
      </c>
      <c r="E264" s="40" t="s">
        <v>2187</v>
      </c>
      <c r="F264" s="41">
        <v>12768.95</v>
      </c>
      <c r="G264" s="42">
        <v>13360.15</v>
      </c>
      <c r="H264" s="64">
        <f t="shared" si="26"/>
        <v>4.6299813218784541E-2</v>
      </c>
      <c r="I264" s="65">
        <f t="shared" si="27"/>
        <v>591.19999999999891</v>
      </c>
      <c r="J264" s="66" t="str">
        <f t="shared" si="28"/>
        <v>Ativo</v>
      </c>
      <c r="K264" s="40" t="s">
        <v>15534</v>
      </c>
      <c r="L264" s="69" t="str">
        <f t="shared" si="29"/>
        <v>Aguardando rentabilidade</v>
      </c>
    </row>
    <row r="265" spans="1:12" ht="15" customHeight="1" x14ac:dyDescent="0.25">
      <c r="A265" s="39">
        <v>45768</v>
      </c>
      <c r="B265" s="61">
        <f t="shared" si="24"/>
        <v>2025</v>
      </c>
      <c r="C265" s="60" t="str">
        <f t="shared" si="25"/>
        <v>Abril</v>
      </c>
      <c r="D265" s="40" t="s">
        <v>1925</v>
      </c>
      <c r="E265" s="40" t="s">
        <v>2188</v>
      </c>
      <c r="F265" s="41">
        <v>6954.57</v>
      </c>
      <c r="G265" s="42">
        <v>7762</v>
      </c>
      <c r="H265" s="64">
        <f t="shared" si="26"/>
        <v>0.1161006359846835</v>
      </c>
      <c r="I265" s="65">
        <f t="shared" si="27"/>
        <v>807.43000000000029</v>
      </c>
      <c r="J265" s="66" t="str">
        <f t="shared" si="28"/>
        <v>Pendente</v>
      </c>
      <c r="K265" s="40" t="s">
        <v>15534</v>
      </c>
      <c r="L265" s="69" t="str">
        <f t="shared" si="29"/>
        <v>Rendimento estável</v>
      </c>
    </row>
    <row r="266" spans="1:12" ht="15" customHeight="1" x14ac:dyDescent="0.25">
      <c r="A266" s="39">
        <v>44476</v>
      </c>
      <c r="B266" s="61">
        <f t="shared" si="24"/>
        <v>2021</v>
      </c>
      <c r="C266" s="60" t="str">
        <f t="shared" si="25"/>
        <v>Outubro</v>
      </c>
      <c r="D266" s="40" t="s">
        <v>1925</v>
      </c>
      <c r="E266" s="40" t="s">
        <v>2189</v>
      </c>
      <c r="F266" s="41">
        <v>4899.91</v>
      </c>
      <c r="G266" s="42">
        <v>5532</v>
      </c>
      <c r="H266" s="64">
        <f t="shared" si="26"/>
        <v>0.12900032857746371</v>
      </c>
      <c r="I266" s="65">
        <f t="shared" si="27"/>
        <v>632.09000000000015</v>
      </c>
      <c r="J266" s="66" t="str">
        <f t="shared" si="28"/>
        <v>Pendente</v>
      </c>
      <c r="K266" s="40" t="s">
        <v>15534</v>
      </c>
      <c r="L266" s="69" t="str">
        <f t="shared" si="29"/>
        <v>Rendimento estável</v>
      </c>
    </row>
    <row r="267" spans="1:12" ht="15" customHeight="1" x14ac:dyDescent="0.25">
      <c r="A267" s="39">
        <v>45910</v>
      </c>
      <c r="B267" s="61">
        <f t="shared" si="24"/>
        <v>2025</v>
      </c>
      <c r="C267" s="60" t="str">
        <f t="shared" si="25"/>
        <v>Setembro</v>
      </c>
      <c r="D267" s="40" t="s">
        <v>1927</v>
      </c>
      <c r="E267" s="40" t="s">
        <v>2190</v>
      </c>
      <c r="F267" s="41">
        <v>1007.46</v>
      </c>
      <c r="G267" s="42">
        <v>1018.04</v>
      </c>
      <c r="H267" s="64">
        <f t="shared" si="26"/>
        <v>1.0501657634049914E-2</v>
      </c>
      <c r="I267" s="65">
        <f t="shared" si="27"/>
        <v>10.579999999999927</v>
      </c>
      <c r="J267" s="66" t="str">
        <f t="shared" si="28"/>
        <v>Ativo</v>
      </c>
      <c r="K267" s="40" t="s">
        <v>15536</v>
      </c>
      <c r="L267" s="69" t="str">
        <f t="shared" si="29"/>
        <v>Aguardando rentabilidade</v>
      </c>
    </row>
    <row r="268" spans="1:12" ht="15" customHeight="1" x14ac:dyDescent="0.25">
      <c r="A268" s="39">
        <v>44454</v>
      </c>
      <c r="B268" s="61">
        <f t="shared" si="24"/>
        <v>2021</v>
      </c>
      <c r="C268" s="60" t="str">
        <f t="shared" si="25"/>
        <v>Setembro</v>
      </c>
      <c r="D268" s="40" t="s">
        <v>1930</v>
      </c>
      <c r="E268" s="40" t="s">
        <v>2191</v>
      </c>
      <c r="F268" s="41">
        <v>15182.88</v>
      </c>
      <c r="G268" s="42">
        <v>16043.75</v>
      </c>
      <c r="H268" s="64">
        <f t="shared" si="26"/>
        <v>5.6700046368014553E-2</v>
      </c>
      <c r="I268" s="65">
        <f t="shared" si="27"/>
        <v>860.8700000000008</v>
      </c>
      <c r="J268" s="66" t="str">
        <f t="shared" si="28"/>
        <v>Ativo</v>
      </c>
      <c r="K268" s="40" t="s">
        <v>15538</v>
      </c>
      <c r="L268" s="69" t="str">
        <f t="shared" si="29"/>
        <v>Aguardando rentabilidade</v>
      </c>
    </row>
    <row r="269" spans="1:12" ht="15" customHeight="1" x14ac:dyDescent="0.25">
      <c r="A269" s="39">
        <v>44809</v>
      </c>
      <c r="B269" s="61">
        <f t="shared" si="24"/>
        <v>2022</v>
      </c>
      <c r="C269" s="60" t="str">
        <f t="shared" si="25"/>
        <v>Setembro</v>
      </c>
      <c r="D269" s="40" t="s">
        <v>1925</v>
      </c>
      <c r="E269" s="40" t="s">
        <v>2192</v>
      </c>
      <c r="F269" s="41">
        <v>36461.06</v>
      </c>
      <c r="G269" s="42">
        <v>41795.31</v>
      </c>
      <c r="H269" s="64">
        <f t="shared" si="26"/>
        <v>0.14629991558117073</v>
      </c>
      <c r="I269" s="65">
        <f t="shared" si="27"/>
        <v>5334.25</v>
      </c>
      <c r="J269" s="66" t="str">
        <f t="shared" si="28"/>
        <v>Pendente</v>
      </c>
      <c r="K269" s="40" t="s">
        <v>15534</v>
      </c>
      <c r="L269" s="69" t="str">
        <f t="shared" si="29"/>
        <v>Rendimento estável</v>
      </c>
    </row>
    <row r="270" spans="1:12" ht="15" customHeight="1" x14ac:dyDescent="0.25">
      <c r="A270" s="39">
        <v>45560</v>
      </c>
      <c r="B270" s="61">
        <f t="shared" si="24"/>
        <v>2024</v>
      </c>
      <c r="C270" s="60" t="str">
        <f t="shared" si="25"/>
        <v>Setembro</v>
      </c>
      <c r="D270" s="40" t="s">
        <v>1930</v>
      </c>
      <c r="E270" s="40" t="s">
        <v>2193</v>
      </c>
      <c r="F270" s="41">
        <v>48502.15</v>
      </c>
      <c r="G270" s="42">
        <v>57213.14</v>
      </c>
      <c r="H270" s="64">
        <f t="shared" si="26"/>
        <v>0.17960007958410087</v>
      </c>
      <c r="I270" s="65">
        <f t="shared" si="27"/>
        <v>8710.989999999998</v>
      </c>
      <c r="J270" s="66" t="str">
        <f t="shared" si="28"/>
        <v>Resgatado</v>
      </c>
      <c r="K270" s="40" t="s">
        <v>15538</v>
      </c>
      <c r="L270" s="69" t="str">
        <f t="shared" si="29"/>
        <v>Aplicação de Curto Prazo</v>
      </c>
    </row>
    <row r="271" spans="1:12" x14ac:dyDescent="0.25">
      <c r="A271" s="39">
        <v>43941</v>
      </c>
      <c r="B271" s="61">
        <f t="shared" si="24"/>
        <v>2020</v>
      </c>
      <c r="C271" s="60" t="str">
        <f t="shared" si="25"/>
        <v>Abril</v>
      </c>
      <c r="D271" s="40" t="s">
        <v>1924</v>
      </c>
      <c r="E271" s="40" t="s">
        <v>2194</v>
      </c>
      <c r="F271" s="41">
        <v>34573.040000000001</v>
      </c>
      <c r="G271" s="42">
        <v>39700.22</v>
      </c>
      <c r="H271" s="64">
        <f t="shared" si="26"/>
        <v>0.14829994701073437</v>
      </c>
      <c r="I271" s="65">
        <f t="shared" si="27"/>
        <v>5127.18</v>
      </c>
      <c r="J271" s="66" t="str">
        <f t="shared" si="28"/>
        <v>Pendente</v>
      </c>
      <c r="K271" s="40" t="s">
        <v>15533</v>
      </c>
      <c r="L271" s="69" t="str">
        <f t="shared" si="29"/>
        <v>Rendimento estável</v>
      </c>
    </row>
    <row r="272" spans="1:12" x14ac:dyDescent="0.25">
      <c r="A272" s="39">
        <v>43934</v>
      </c>
      <c r="B272" s="61">
        <f t="shared" si="24"/>
        <v>2020</v>
      </c>
      <c r="C272" s="60" t="str">
        <f t="shared" si="25"/>
        <v>Abril</v>
      </c>
      <c r="D272" s="40" t="s">
        <v>1923</v>
      </c>
      <c r="E272" s="40" t="s">
        <v>2195</v>
      </c>
      <c r="F272" s="41">
        <v>47542.15</v>
      </c>
      <c r="G272" s="42">
        <v>54858.89</v>
      </c>
      <c r="H272" s="64">
        <f t="shared" si="26"/>
        <v>0.15390006552080623</v>
      </c>
      <c r="I272" s="65">
        <f t="shared" si="27"/>
        <v>7316.739999999998</v>
      </c>
      <c r="J272" s="66" t="str">
        <f t="shared" si="28"/>
        <v>Resgatado</v>
      </c>
      <c r="K272" s="40" t="s">
        <v>15532</v>
      </c>
      <c r="L272" s="69" t="str">
        <f t="shared" si="29"/>
        <v>Dividendos Recebidos</v>
      </c>
    </row>
    <row r="273" spans="1:12" ht="15" customHeight="1" x14ac:dyDescent="0.25">
      <c r="A273" s="39">
        <v>44984</v>
      </c>
      <c r="B273" s="61">
        <f t="shared" si="24"/>
        <v>2023</v>
      </c>
      <c r="C273" s="60" t="str">
        <f t="shared" si="25"/>
        <v>Fevereiro</v>
      </c>
      <c r="D273" s="40" t="s">
        <v>1930</v>
      </c>
      <c r="E273" s="40" t="s">
        <v>2196</v>
      </c>
      <c r="F273" s="41">
        <v>14963.54</v>
      </c>
      <c r="G273" s="42">
        <v>14382.95</v>
      </c>
      <c r="H273" s="64">
        <f t="shared" si="26"/>
        <v>-3.8800310621684451E-2</v>
      </c>
      <c r="I273" s="65">
        <f t="shared" si="27"/>
        <v>-580.59000000000015</v>
      </c>
      <c r="J273" s="66" t="str">
        <f t="shared" si="28"/>
        <v>Ativo</v>
      </c>
      <c r="K273" s="40" t="s">
        <v>15538</v>
      </c>
      <c r="L273" s="69" t="str">
        <f t="shared" si="29"/>
        <v>Aguardando rentabilidade</v>
      </c>
    </row>
    <row r="274" spans="1:12" ht="15" customHeight="1" x14ac:dyDescent="0.25">
      <c r="A274" s="39">
        <v>45050</v>
      </c>
      <c r="B274" s="61">
        <f t="shared" si="24"/>
        <v>2023</v>
      </c>
      <c r="C274" s="60" t="str">
        <f t="shared" si="25"/>
        <v>Maio</v>
      </c>
      <c r="D274" s="40" t="s">
        <v>1930</v>
      </c>
      <c r="E274" s="40" t="s">
        <v>2197</v>
      </c>
      <c r="F274" s="41">
        <v>20738.439999999999</v>
      </c>
      <c r="G274" s="42">
        <v>24734.74</v>
      </c>
      <c r="H274" s="64">
        <f t="shared" si="26"/>
        <v>0.19270012594968586</v>
      </c>
      <c r="I274" s="65">
        <f t="shared" si="27"/>
        <v>3996.3000000000029</v>
      </c>
      <c r="J274" s="66" t="str">
        <f t="shared" si="28"/>
        <v>Resgatado</v>
      </c>
      <c r="K274" s="40" t="s">
        <v>15538</v>
      </c>
      <c r="L274" s="69" t="str">
        <f t="shared" si="29"/>
        <v>Aplicação de Curto Prazo</v>
      </c>
    </row>
    <row r="275" spans="1:12" ht="15" customHeight="1" x14ac:dyDescent="0.25">
      <c r="A275" s="39">
        <v>45917</v>
      </c>
      <c r="B275" s="61">
        <f t="shared" si="24"/>
        <v>2025</v>
      </c>
      <c r="C275" s="60" t="str">
        <f t="shared" si="25"/>
        <v>Setembro</v>
      </c>
      <c r="D275" s="40" t="s">
        <v>1924</v>
      </c>
      <c r="E275" s="40" t="s">
        <v>2198</v>
      </c>
      <c r="F275" s="41">
        <v>7723.66</v>
      </c>
      <c r="G275" s="42">
        <v>8696.84</v>
      </c>
      <c r="H275" s="64">
        <f t="shared" si="26"/>
        <v>0.12599984981213574</v>
      </c>
      <c r="I275" s="65">
        <f t="shared" si="27"/>
        <v>973.18000000000029</v>
      </c>
      <c r="J275" s="66" t="str">
        <f t="shared" si="28"/>
        <v>Pendente</v>
      </c>
      <c r="K275" s="40" t="s">
        <v>15533</v>
      </c>
      <c r="L275" s="69" t="str">
        <f t="shared" si="29"/>
        <v>Rendimento estável</v>
      </c>
    </row>
    <row r="276" spans="1:12" ht="15" customHeight="1" x14ac:dyDescent="0.25">
      <c r="A276" s="39">
        <v>44547</v>
      </c>
      <c r="B276" s="61">
        <f t="shared" si="24"/>
        <v>2021</v>
      </c>
      <c r="C276" s="60" t="str">
        <f t="shared" si="25"/>
        <v>Dezembro</v>
      </c>
      <c r="D276" s="40" t="s">
        <v>1926</v>
      </c>
      <c r="E276" s="40" t="s">
        <v>2199</v>
      </c>
      <c r="F276" s="41">
        <v>40164.07</v>
      </c>
      <c r="G276" s="42">
        <v>47184.75</v>
      </c>
      <c r="H276" s="64">
        <f t="shared" si="26"/>
        <v>0.17480001404240159</v>
      </c>
      <c r="I276" s="65">
        <f t="shared" si="27"/>
        <v>7020.68</v>
      </c>
      <c r="J276" s="66" t="str">
        <f t="shared" si="28"/>
        <v>Resgatado</v>
      </c>
      <c r="K276" s="40" t="s">
        <v>15535</v>
      </c>
      <c r="L276" s="69" t="str">
        <f t="shared" si="29"/>
        <v>Aplicação de Curto Prazo</v>
      </c>
    </row>
    <row r="277" spans="1:12" ht="15" customHeight="1" x14ac:dyDescent="0.25">
      <c r="A277" s="39">
        <v>44302</v>
      </c>
      <c r="B277" s="61">
        <f t="shared" si="24"/>
        <v>2021</v>
      </c>
      <c r="C277" s="60" t="str">
        <f t="shared" si="25"/>
        <v>Abril</v>
      </c>
      <c r="D277" s="40" t="s">
        <v>1929</v>
      </c>
      <c r="E277" s="40" t="s">
        <v>2200</v>
      </c>
      <c r="F277" s="41">
        <v>32137.9</v>
      </c>
      <c r="G277" s="42">
        <v>38552.620000000003</v>
      </c>
      <c r="H277" s="64">
        <f t="shared" si="26"/>
        <v>0.19959984939899622</v>
      </c>
      <c r="I277" s="65">
        <f t="shared" si="27"/>
        <v>6414.7200000000012</v>
      </c>
      <c r="J277" s="66" t="str">
        <f t="shared" si="28"/>
        <v>Resgatado</v>
      </c>
      <c r="K277" s="40" t="s">
        <v>15532</v>
      </c>
      <c r="L277" s="69" t="str">
        <f t="shared" si="29"/>
        <v>Dividendos Recebidos</v>
      </c>
    </row>
    <row r="278" spans="1:12" x14ac:dyDescent="0.25">
      <c r="A278" s="39">
        <v>44000</v>
      </c>
      <c r="B278" s="61">
        <f t="shared" si="24"/>
        <v>2020</v>
      </c>
      <c r="C278" s="60" t="str">
        <f t="shared" si="25"/>
        <v>Junho</v>
      </c>
      <c r="D278" s="40" t="s">
        <v>1929</v>
      </c>
      <c r="E278" s="40" t="s">
        <v>2201</v>
      </c>
      <c r="F278" s="41">
        <v>8895.31</v>
      </c>
      <c r="G278" s="42">
        <v>9669.2000000000007</v>
      </c>
      <c r="H278" s="64">
        <f t="shared" si="26"/>
        <v>8.6999778534980934E-2</v>
      </c>
      <c r="I278" s="65">
        <f t="shared" si="27"/>
        <v>773.89000000000124</v>
      </c>
      <c r="J278" s="66" t="str">
        <f t="shared" si="28"/>
        <v>Pendente</v>
      </c>
      <c r="K278" s="40" t="s">
        <v>15532</v>
      </c>
      <c r="L278" s="69" t="str">
        <f t="shared" si="29"/>
        <v>Rendimento estável</v>
      </c>
    </row>
    <row r="279" spans="1:12" ht="15" customHeight="1" x14ac:dyDescent="0.25">
      <c r="A279" s="39">
        <v>45818</v>
      </c>
      <c r="B279" s="61">
        <f t="shared" si="24"/>
        <v>2025</v>
      </c>
      <c r="C279" s="60" t="str">
        <f t="shared" si="25"/>
        <v>Junho</v>
      </c>
      <c r="D279" s="40" t="s">
        <v>1926</v>
      </c>
      <c r="E279" s="40" t="s">
        <v>2176</v>
      </c>
      <c r="F279" s="41">
        <v>42793.83</v>
      </c>
      <c r="G279" s="42">
        <v>49653.68</v>
      </c>
      <c r="H279" s="64">
        <f t="shared" si="26"/>
        <v>0.16029997782390587</v>
      </c>
      <c r="I279" s="65">
        <f t="shared" si="27"/>
        <v>6859.8499999999985</v>
      </c>
      <c r="J279" s="66" t="str">
        <f t="shared" si="28"/>
        <v>Resgatado</v>
      </c>
      <c r="K279" s="40" t="s">
        <v>15535</v>
      </c>
      <c r="L279" s="69" t="str">
        <f t="shared" si="29"/>
        <v>Aplicação de Curto Prazo</v>
      </c>
    </row>
    <row r="280" spans="1:12" ht="15" customHeight="1" x14ac:dyDescent="0.25">
      <c r="A280" s="39">
        <v>44262</v>
      </c>
      <c r="B280" s="61">
        <f t="shared" si="24"/>
        <v>2021</v>
      </c>
      <c r="C280" s="60" t="str">
        <f t="shared" si="25"/>
        <v>Março</v>
      </c>
      <c r="D280" s="40" t="s">
        <v>1923</v>
      </c>
      <c r="E280" s="40" t="s">
        <v>2202</v>
      </c>
      <c r="F280" s="41">
        <v>8003.39</v>
      </c>
      <c r="G280" s="42">
        <v>8042.61</v>
      </c>
      <c r="H280" s="64">
        <f t="shared" si="26"/>
        <v>4.9004234455648594E-3</v>
      </c>
      <c r="I280" s="65">
        <f t="shared" si="27"/>
        <v>39.219999999999345</v>
      </c>
      <c r="J280" s="66" t="str">
        <f t="shared" si="28"/>
        <v>Ativo</v>
      </c>
      <c r="K280" s="40" t="s">
        <v>15532</v>
      </c>
      <c r="L280" s="69" t="str">
        <f t="shared" si="29"/>
        <v>Investimento de Longo Prazo</v>
      </c>
    </row>
    <row r="281" spans="1:12" x14ac:dyDescent="0.25">
      <c r="A281" s="39">
        <v>44089</v>
      </c>
      <c r="B281" s="61">
        <f t="shared" si="24"/>
        <v>2020</v>
      </c>
      <c r="C281" s="60" t="str">
        <f t="shared" si="25"/>
        <v>Setembro</v>
      </c>
      <c r="D281" s="40" t="s">
        <v>1925</v>
      </c>
      <c r="E281" s="40" t="s">
        <v>2203</v>
      </c>
      <c r="F281" s="41">
        <v>43070.03</v>
      </c>
      <c r="G281" s="42">
        <v>47674.22</v>
      </c>
      <c r="H281" s="64">
        <f t="shared" si="26"/>
        <v>0.10690008806587789</v>
      </c>
      <c r="I281" s="65">
        <f t="shared" si="27"/>
        <v>4604.1900000000023</v>
      </c>
      <c r="J281" s="66" t="str">
        <f t="shared" si="28"/>
        <v>Pendente</v>
      </c>
      <c r="K281" s="40" t="s">
        <v>15534</v>
      </c>
      <c r="L281" s="69" t="str">
        <f t="shared" si="29"/>
        <v>Rendimento estável</v>
      </c>
    </row>
    <row r="282" spans="1:12" ht="15" customHeight="1" x14ac:dyDescent="0.25">
      <c r="A282" s="39">
        <v>44224</v>
      </c>
      <c r="B282" s="61">
        <f t="shared" si="24"/>
        <v>2021</v>
      </c>
      <c r="C282" s="60" t="str">
        <f t="shared" si="25"/>
        <v>Janeiro</v>
      </c>
      <c r="D282" s="40" t="s">
        <v>1930</v>
      </c>
      <c r="E282" s="40" t="s">
        <v>2204</v>
      </c>
      <c r="F282" s="41">
        <v>33462.22</v>
      </c>
      <c r="G282" s="42">
        <v>37025.949999999997</v>
      </c>
      <c r="H282" s="64">
        <f t="shared" si="26"/>
        <v>0.10650010668748205</v>
      </c>
      <c r="I282" s="65">
        <f t="shared" si="27"/>
        <v>3563.7299999999959</v>
      </c>
      <c r="J282" s="66" t="str">
        <f t="shared" si="28"/>
        <v>Pendente</v>
      </c>
      <c r="K282" s="40" t="s">
        <v>15538</v>
      </c>
      <c r="L282" s="69" t="str">
        <f t="shared" si="29"/>
        <v>Rendimento estável</v>
      </c>
    </row>
    <row r="283" spans="1:12" ht="15" customHeight="1" x14ac:dyDescent="0.25">
      <c r="A283" s="39">
        <v>45036</v>
      </c>
      <c r="B283" s="61">
        <f t="shared" si="24"/>
        <v>2023</v>
      </c>
      <c r="C283" s="60" t="str">
        <f t="shared" si="25"/>
        <v>Abril</v>
      </c>
      <c r="D283" s="40" t="s">
        <v>1927</v>
      </c>
      <c r="E283" s="40" t="s">
        <v>2205</v>
      </c>
      <c r="F283" s="41">
        <v>5042.37</v>
      </c>
      <c r="G283" s="42">
        <v>4674.28</v>
      </c>
      <c r="H283" s="64">
        <f t="shared" si="26"/>
        <v>-7.2999403058482445E-2</v>
      </c>
      <c r="I283" s="65">
        <f t="shared" si="27"/>
        <v>-368.09000000000015</v>
      </c>
      <c r="J283" s="66" t="str">
        <f t="shared" si="28"/>
        <v>Pendente</v>
      </c>
      <c r="K283" s="40" t="s">
        <v>15536</v>
      </c>
      <c r="L283" s="69" t="str">
        <f t="shared" si="29"/>
        <v>Aguardando rentabilidade</v>
      </c>
    </row>
    <row r="284" spans="1:12" x14ac:dyDescent="0.25">
      <c r="A284" s="39">
        <v>44023</v>
      </c>
      <c r="B284" s="61">
        <f t="shared" si="24"/>
        <v>2020</v>
      </c>
      <c r="C284" s="60" t="str">
        <f t="shared" si="25"/>
        <v>Julho</v>
      </c>
      <c r="D284" s="40" t="s">
        <v>1925</v>
      </c>
      <c r="E284" s="40" t="s">
        <v>2206</v>
      </c>
      <c r="F284" s="41">
        <v>6471.34</v>
      </c>
      <c r="G284" s="42">
        <v>7308.73</v>
      </c>
      <c r="H284" s="64">
        <f t="shared" si="26"/>
        <v>0.12939978427960816</v>
      </c>
      <c r="I284" s="65">
        <f t="shared" si="27"/>
        <v>837.38999999999942</v>
      </c>
      <c r="J284" s="66" t="str">
        <f t="shared" si="28"/>
        <v>Pendente</v>
      </c>
      <c r="K284" s="40" t="s">
        <v>15534</v>
      </c>
      <c r="L284" s="69" t="str">
        <f t="shared" si="29"/>
        <v>Rendimento estável</v>
      </c>
    </row>
    <row r="285" spans="1:12" ht="15" customHeight="1" x14ac:dyDescent="0.25">
      <c r="A285" s="39">
        <v>44679</v>
      </c>
      <c r="B285" s="61">
        <f t="shared" si="24"/>
        <v>2022</v>
      </c>
      <c r="C285" s="60" t="str">
        <f t="shared" si="25"/>
        <v>Abril</v>
      </c>
      <c r="D285" s="40" t="s">
        <v>1924</v>
      </c>
      <c r="E285" s="40" t="s">
        <v>2207</v>
      </c>
      <c r="F285" s="41">
        <v>31268.33</v>
      </c>
      <c r="G285" s="42">
        <v>34360.769999999997</v>
      </c>
      <c r="H285" s="64">
        <f t="shared" si="26"/>
        <v>9.8900069175424293E-2</v>
      </c>
      <c r="I285" s="65">
        <f t="shared" si="27"/>
        <v>3092.4399999999951</v>
      </c>
      <c r="J285" s="66" t="str">
        <f t="shared" si="28"/>
        <v>Pendente</v>
      </c>
      <c r="K285" s="40" t="s">
        <v>15533</v>
      </c>
      <c r="L285" s="69" t="str">
        <f t="shared" si="29"/>
        <v>Rendimento estável</v>
      </c>
    </row>
    <row r="286" spans="1:12" ht="15" customHeight="1" x14ac:dyDescent="0.25">
      <c r="A286" s="39">
        <v>45308</v>
      </c>
      <c r="B286" s="61">
        <f t="shared" si="24"/>
        <v>2024</v>
      </c>
      <c r="C286" s="60" t="str">
        <f t="shared" si="25"/>
        <v>Janeiro</v>
      </c>
      <c r="D286" s="40" t="s">
        <v>1930</v>
      </c>
      <c r="E286" s="40" t="s">
        <v>2208</v>
      </c>
      <c r="F286" s="41">
        <v>33576.01</v>
      </c>
      <c r="G286" s="42">
        <v>40207.269999999997</v>
      </c>
      <c r="H286" s="64">
        <f t="shared" si="26"/>
        <v>0.19749994117823988</v>
      </c>
      <c r="I286" s="65">
        <f t="shared" si="27"/>
        <v>6631.2599999999948</v>
      </c>
      <c r="J286" s="66" t="str">
        <f t="shared" si="28"/>
        <v>Resgatado</v>
      </c>
      <c r="K286" s="40" t="s">
        <v>15538</v>
      </c>
      <c r="L286" s="69" t="str">
        <f t="shared" si="29"/>
        <v>Aplicação de Curto Prazo</v>
      </c>
    </row>
    <row r="287" spans="1:12" ht="15" customHeight="1" x14ac:dyDescent="0.25">
      <c r="A287" s="39">
        <v>45907</v>
      </c>
      <c r="B287" s="61">
        <f t="shared" si="24"/>
        <v>2025</v>
      </c>
      <c r="C287" s="60" t="str">
        <f t="shared" si="25"/>
        <v>Setembro</v>
      </c>
      <c r="D287" s="40" t="s">
        <v>1928</v>
      </c>
      <c r="E287" s="40" t="s">
        <v>2209</v>
      </c>
      <c r="F287" s="41">
        <v>46795.39</v>
      </c>
      <c r="G287" s="42">
        <v>46425.71</v>
      </c>
      <c r="H287" s="64">
        <f t="shared" si="26"/>
        <v>-7.899923475367986E-3</v>
      </c>
      <c r="I287" s="65">
        <f t="shared" si="27"/>
        <v>-369.68000000000029</v>
      </c>
      <c r="J287" s="66" t="str">
        <f t="shared" si="28"/>
        <v>Ativo</v>
      </c>
      <c r="K287" s="40" t="s">
        <v>15537</v>
      </c>
      <c r="L287" s="69" t="str">
        <f t="shared" si="29"/>
        <v>Aguardando rentabilidade</v>
      </c>
    </row>
    <row r="288" spans="1:12" x14ac:dyDescent="0.25">
      <c r="A288" s="39">
        <v>43904</v>
      </c>
      <c r="B288" s="61">
        <f t="shared" si="24"/>
        <v>2020</v>
      </c>
      <c r="C288" s="60" t="str">
        <f t="shared" si="25"/>
        <v>Março</v>
      </c>
      <c r="D288" s="40" t="s">
        <v>1923</v>
      </c>
      <c r="E288" s="40" t="s">
        <v>2210</v>
      </c>
      <c r="F288" s="41">
        <v>2584.8000000000002</v>
      </c>
      <c r="G288" s="42">
        <v>3044.12</v>
      </c>
      <c r="H288" s="64">
        <f t="shared" si="26"/>
        <v>0.17770040235221282</v>
      </c>
      <c r="I288" s="65">
        <f t="shared" si="27"/>
        <v>459.31999999999971</v>
      </c>
      <c r="J288" s="66" t="str">
        <f t="shared" si="28"/>
        <v>Resgatado</v>
      </c>
      <c r="K288" s="40" t="s">
        <v>15532</v>
      </c>
      <c r="L288" s="69" t="str">
        <f t="shared" si="29"/>
        <v>Dividendos Recebidos</v>
      </c>
    </row>
    <row r="289" spans="1:12" ht="15" customHeight="1" x14ac:dyDescent="0.25">
      <c r="A289" s="39">
        <v>44364</v>
      </c>
      <c r="B289" s="61">
        <f t="shared" si="24"/>
        <v>2021</v>
      </c>
      <c r="C289" s="60" t="str">
        <f t="shared" si="25"/>
        <v>Junho</v>
      </c>
      <c r="D289" s="40" t="s">
        <v>1930</v>
      </c>
      <c r="E289" s="40" t="s">
        <v>2211</v>
      </c>
      <c r="F289" s="41">
        <v>43025.84</v>
      </c>
      <c r="G289" s="42">
        <v>45005.03</v>
      </c>
      <c r="H289" s="64">
        <f t="shared" si="26"/>
        <v>4.6000031608912285E-2</v>
      </c>
      <c r="I289" s="65">
        <f t="shared" si="27"/>
        <v>1979.1900000000023</v>
      </c>
      <c r="J289" s="66" t="str">
        <f t="shared" si="28"/>
        <v>Ativo</v>
      </c>
      <c r="K289" s="40" t="s">
        <v>15538</v>
      </c>
      <c r="L289" s="69" t="str">
        <f t="shared" si="29"/>
        <v>Aguardando rentabilidade</v>
      </c>
    </row>
    <row r="290" spans="1:12" ht="15" customHeight="1" x14ac:dyDescent="0.25">
      <c r="A290" s="39">
        <v>45508</v>
      </c>
      <c r="B290" s="61">
        <f t="shared" si="24"/>
        <v>2024</v>
      </c>
      <c r="C290" s="60" t="str">
        <f t="shared" si="25"/>
        <v>Agosto</v>
      </c>
      <c r="D290" s="40" t="s">
        <v>1924</v>
      </c>
      <c r="E290" s="40" t="s">
        <v>2212</v>
      </c>
      <c r="F290" s="41">
        <v>21954.17</v>
      </c>
      <c r="G290" s="42">
        <v>24134.22</v>
      </c>
      <c r="H290" s="64">
        <f t="shared" si="26"/>
        <v>9.9300041859929258E-2</v>
      </c>
      <c r="I290" s="65">
        <f t="shared" si="27"/>
        <v>2180.0500000000029</v>
      </c>
      <c r="J290" s="66" t="str">
        <f t="shared" si="28"/>
        <v>Pendente</v>
      </c>
      <c r="K290" s="40" t="s">
        <v>15533</v>
      </c>
      <c r="L290" s="69" t="str">
        <f t="shared" si="29"/>
        <v>Rendimento estável</v>
      </c>
    </row>
    <row r="291" spans="1:12" ht="15" customHeight="1" x14ac:dyDescent="0.25">
      <c r="A291" s="39">
        <v>45203</v>
      </c>
      <c r="B291" s="61">
        <f t="shared" si="24"/>
        <v>2023</v>
      </c>
      <c r="C291" s="60" t="str">
        <f t="shared" si="25"/>
        <v>Outubro</v>
      </c>
      <c r="D291" s="40" t="s">
        <v>1924</v>
      </c>
      <c r="E291" s="40" t="s">
        <v>2213</v>
      </c>
      <c r="F291" s="41">
        <v>34727.85</v>
      </c>
      <c r="G291" s="42">
        <v>37068.51</v>
      </c>
      <c r="H291" s="64">
        <f t="shared" si="26"/>
        <v>6.7400083794418711E-2</v>
      </c>
      <c r="I291" s="65">
        <f t="shared" si="27"/>
        <v>2340.6600000000035</v>
      </c>
      <c r="J291" s="66" t="str">
        <f t="shared" si="28"/>
        <v>Ativo</v>
      </c>
      <c r="K291" s="40" t="s">
        <v>15533</v>
      </c>
      <c r="L291" s="69" t="str">
        <f t="shared" si="29"/>
        <v>Investimento de Longo Prazo</v>
      </c>
    </row>
    <row r="292" spans="1:12" ht="15" customHeight="1" x14ac:dyDescent="0.25">
      <c r="A292" s="39">
        <v>45821</v>
      </c>
      <c r="B292" s="61">
        <f t="shared" si="24"/>
        <v>2025</v>
      </c>
      <c r="C292" s="60" t="str">
        <f t="shared" si="25"/>
        <v>Junho</v>
      </c>
      <c r="D292" s="40" t="s">
        <v>1927</v>
      </c>
      <c r="E292" s="40" t="s">
        <v>2214</v>
      </c>
      <c r="F292" s="41">
        <v>22848.61</v>
      </c>
      <c r="G292" s="42">
        <v>25878.34</v>
      </c>
      <c r="H292" s="64">
        <f t="shared" si="26"/>
        <v>0.13260018880798435</v>
      </c>
      <c r="I292" s="65">
        <f t="shared" si="27"/>
        <v>3029.7299999999996</v>
      </c>
      <c r="J292" s="66" t="str">
        <f t="shared" si="28"/>
        <v>Pendente</v>
      </c>
      <c r="K292" s="40" t="s">
        <v>15536</v>
      </c>
      <c r="L292" s="69" t="str">
        <f t="shared" si="29"/>
        <v>Rendimento estável</v>
      </c>
    </row>
    <row r="293" spans="1:12" x14ac:dyDescent="0.25">
      <c r="A293" s="39">
        <v>44170</v>
      </c>
      <c r="B293" s="61">
        <f t="shared" si="24"/>
        <v>2020</v>
      </c>
      <c r="C293" s="60" t="str">
        <f t="shared" si="25"/>
        <v>Dezembro</v>
      </c>
      <c r="D293" s="40" t="s">
        <v>1926</v>
      </c>
      <c r="E293" s="40" t="s">
        <v>2215</v>
      </c>
      <c r="F293" s="41">
        <v>34531.89</v>
      </c>
      <c r="G293" s="42">
        <v>36047.839999999997</v>
      </c>
      <c r="H293" s="64">
        <f t="shared" si="26"/>
        <v>4.3900000839803353E-2</v>
      </c>
      <c r="I293" s="65">
        <f t="shared" si="27"/>
        <v>1515.9499999999971</v>
      </c>
      <c r="J293" s="66" t="str">
        <f t="shared" si="28"/>
        <v>Ativo</v>
      </c>
      <c r="K293" s="40" t="s">
        <v>15535</v>
      </c>
      <c r="L293" s="69" t="str">
        <f t="shared" si="29"/>
        <v>Aguardando rentabilidade</v>
      </c>
    </row>
    <row r="294" spans="1:12" ht="15" customHeight="1" x14ac:dyDescent="0.25">
      <c r="A294" s="39">
        <v>45860</v>
      </c>
      <c r="B294" s="61">
        <f t="shared" si="24"/>
        <v>2025</v>
      </c>
      <c r="C294" s="60" t="str">
        <f t="shared" si="25"/>
        <v>Julho</v>
      </c>
      <c r="D294" s="40" t="s">
        <v>1927</v>
      </c>
      <c r="E294" s="40" t="s">
        <v>2216</v>
      </c>
      <c r="F294" s="41">
        <v>47130.52</v>
      </c>
      <c r="G294" s="42">
        <v>49439.92</v>
      </c>
      <c r="H294" s="64">
        <f t="shared" si="26"/>
        <v>4.9000095903885668E-2</v>
      </c>
      <c r="I294" s="65">
        <f t="shared" si="27"/>
        <v>2309.4000000000015</v>
      </c>
      <c r="J294" s="66" t="str">
        <f t="shared" si="28"/>
        <v>Ativo</v>
      </c>
      <c r="K294" s="40" t="s">
        <v>15536</v>
      </c>
      <c r="L294" s="69" t="str">
        <f t="shared" si="29"/>
        <v>Aguardando rentabilidade</v>
      </c>
    </row>
    <row r="295" spans="1:12" x14ac:dyDescent="0.25">
      <c r="A295" s="39">
        <v>44076</v>
      </c>
      <c r="B295" s="61">
        <f t="shared" si="24"/>
        <v>2020</v>
      </c>
      <c r="C295" s="60" t="str">
        <f t="shared" si="25"/>
        <v>Setembro</v>
      </c>
      <c r="D295" s="40" t="s">
        <v>1924</v>
      </c>
      <c r="E295" s="40" t="s">
        <v>2217</v>
      </c>
      <c r="F295" s="41">
        <v>13836.55</v>
      </c>
      <c r="G295" s="42">
        <v>14607.25</v>
      </c>
      <c r="H295" s="64">
        <f t="shared" si="26"/>
        <v>5.5700301014342507E-2</v>
      </c>
      <c r="I295" s="65">
        <f t="shared" si="27"/>
        <v>770.70000000000073</v>
      </c>
      <c r="J295" s="66" t="str">
        <f t="shared" si="28"/>
        <v>Ativo</v>
      </c>
      <c r="K295" s="40" t="s">
        <v>15533</v>
      </c>
      <c r="L295" s="69" t="str">
        <f t="shared" si="29"/>
        <v>Investimento de Longo Prazo</v>
      </c>
    </row>
    <row r="296" spans="1:12" ht="15" customHeight="1" x14ac:dyDescent="0.25">
      <c r="A296" s="39">
        <v>44250</v>
      </c>
      <c r="B296" s="61">
        <f t="shared" si="24"/>
        <v>2021</v>
      </c>
      <c r="C296" s="60" t="str">
        <f t="shared" si="25"/>
        <v>Fevereiro</v>
      </c>
      <c r="D296" s="40" t="s">
        <v>1927</v>
      </c>
      <c r="E296" s="40" t="s">
        <v>2218</v>
      </c>
      <c r="F296" s="41">
        <v>10782.81</v>
      </c>
      <c r="G296" s="42">
        <v>12773.32</v>
      </c>
      <c r="H296" s="64">
        <f t="shared" si="26"/>
        <v>0.18460030363142821</v>
      </c>
      <c r="I296" s="65">
        <f t="shared" si="27"/>
        <v>1990.5100000000002</v>
      </c>
      <c r="J296" s="66" t="str">
        <f t="shared" si="28"/>
        <v>Resgatado</v>
      </c>
      <c r="K296" s="40" t="s">
        <v>15536</v>
      </c>
      <c r="L296" s="69" t="str">
        <f t="shared" si="29"/>
        <v>Aplicação de Curto Prazo</v>
      </c>
    </row>
    <row r="297" spans="1:12" ht="15" customHeight="1" x14ac:dyDescent="0.25">
      <c r="A297" s="39">
        <v>44457</v>
      </c>
      <c r="B297" s="61">
        <f t="shared" si="24"/>
        <v>2021</v>
      </c>
      <c r="C297" s="60" t="str">
        <f t="shared" si="25"/>
        <v>Setembro</v>
      </c>
      <c r="D297" s="40" t="s">
        <v>1928</v>
      </c>
      <c r="E297" s="40" t="s">
        <v>2219</v>
      </c>
      <c r="F297" s="41">
        <v>41011.519999999997</v>
      </c>
      <c r="G297" s="42">
        <v>40523.480000000003</v>
      </c>
      <c r="H297" s="64">
        <f t="shared" si="26"/>
        <v>-1.1900071004439574E-2</v>
      </c>
      <c r="I297" s="65">
        <f t="shared" si="27"/>
        <v>-488.0399999999936</v>
      </c>
      <c r="J297" s="66" t="str">
        <f t="shared" si="28"/>
        <v>Ativo</v>
      </c>
      <c r="K297" s="40" t="s">
        <v>15537</v>
      </c>
      <c r="L297" s="69" t="str">
        <f t="shared" si="29"/>
        <v>Aguardando rentabilidade</v>
      </c>
    </row>
    <row r="298" spans="1:12" ht="15" customHeight="1" x14ac:dyDescent="0.25">
      <c r="A298" s="39">
        <v>45460</v>
      </c>
      <c r="B298" s="61">
        <f t="shared" si="24"/>
        <v>2024</v>
      </c>
      <c r="C298" s="60" t="str">
        <f t="shared" si="25"/>
        <v>Junho</v>
      </c>
      <c r="D298" s="40" t="s">
        <v>1925</v>
      </c>
      <c r="E298" s="40" t="s">
        <v>2220</v>
      </c>
      <c r="F298" s="41">
        <v>5524.3</v>
      </c>
      <c r="G298" s="42">
        <v>5077.38</v>
      </c>
      <c r="H298" s="64">
        <f t="shared" si="26"/>
        <v>-8.0900747606031539E-2</v>
      </c>
      <c r="I298" s="65">
        <f t="shared" si="27"/>
        <v>-446.92000000000007</v>
      </c>
      <c r="J298" s="66" t="str">
        <f t="shared" si="28"/>
        <v>Pendente</v>
      </c>
      <c r="K298" s="40" t="s">
        <v>15534</v>
      </c>
      <c r="L298" s="69" t="str">
        <f t="shared" si="29"/>
        <v>Aguardando rentabilidade</v>
      </c>
    </row>
    <row r="299" spans="1:12" ht="15" customHeight="1" x14ac:dyDescent="0.25">
      <c r="A299" s="39">
        <v>45926</v>
      </c>
      <c r="B299" s="61">
        <f t="shared" si="24"/>
        <v>2025</v>
      </c>
      <c r="C299" s="60" t="str">
        <f t="shared" si="25"/>
        <v>Setembro</v>
      </c>
      <c r="D299" s="40" t="s">
        <v>1924</v>
      </c>
      <c r="E299" s="40" t="s">
        <v>2221</v>
      </c>
      <c r="F299" s="41">
        <v>41318.080000000002</v>
      </c>
      <c r="G299" s="42">
        <v>43958.31</v>
      </c>
      <c r="H299" s="64">
        <f t="shared" si="26"/>
        <v>6.3900113461225594E-2</v>
      </c>
      <c r="I299" s="65">
        <f t="shared" si="27"/>
        <v>2640.2299999999959</v>
      </c>
      <c r="J299" s="66" t="str">
        <f t="shared" si="28"/>
        <v>Ativo</v>
      </c>
      <c r="K299" s="40" t="s">
        <v>15533</v>
      </c>
      <c r="L299" s="69" t="str">
        <f t="shared" si="29"/>
        <v>Investimento de Longo Prazo</v>
      </c>
    </row>
    <row r="300" spans="1:12" x14ac:dyDescent="0.25">
      <c r="A300" s="39">
        <v>43958</v>
      </c>
      <c r="B300" s="61">
        <f t="shared" si="24"/>
        <v>2020</v>
      </c>
      <c r="C300" s="60" t="str">
        <f t="shared" si="25"/>
        <v>Maio</v>
      </c>
      <c r="D300" s="40" t="s">
        <v>1928</v>
      </c>
      <c r="E300" s="40" t="s">
        <v>2222</v>
      </c>
      <c r="F300" s="41">
        <v>1433.7</v>
      </c>
      <c r="G300" s="42">
        <v>1554.56</v>
      </c>
      <c r="H300" s="64">
        <f t="shared" si="26"/>
        <v>8.4299365278649577E-2</v>
      </c>
      <c r="I300" s="65">
        <f t="shared" si="27"/>
        <v>120.8599999999999</v>
      </c>
      <c r="J300" s="66" t="str">
        <f t="shared" si="28"/>
        <v>Pendente</v>
      </c>
      <c r="K300" s="40" t="s">
        <v>15537</v>
      </c>
      <c r="L300" s="69" t="str">
        <f t="shared" si="29"/>
        <v>Rendimento estável</v>
      </c>
    </row>
    <row r="301" spans="1:12" ht="15" customHeight="1" x14ac:dyDescent="0.25">
      <c r="A301" s="39">
        <v>44597</v>
      </c>
      <c r="B301" s="61">
        <f t="shared" si="24"/>
        <v>2022</v>
      </c>
      <c r="C301" s="60" t="str">
        <f t="shared" si="25"/>
        <v>Fevereiro</v>
      </c>
      <c r="D301" s="40" t="s">
        <v>1929</v>
      </c>
      <c r="E301" s="40" t="s">
        <v>2223</v>
      </c>
      <c r="F301" s="41">
        <v>42833.29</v>
      </c>
      <c r="G301" s="42">
        <v>49408.2</v>
      </c>
      <c r="H301" s="64">
        <f t="shared" si="26"/>
        <v>0.15349999964980501</v>
      </c>
      <c r="I301" s="65">
        <f t="shared" si="27"/>
        <v>6574.9099999999962</v>
      </c>
      <c r="J301" s="66" t="str">
        <f t="shared" si="28"/>
        <v>Resgatado</v>
      </c>
      <c r="K301" s="40" t="s">
        <v>15532</v>
      </c>
      <c r="L301" s="69" t="str">
        <f t="shared" si="29"/>
        <v>Dividendos Recebidos</v>
      </c>
    </row>
    <row r="302" spans="1:12" ht="15" customHeight="1" x14ac:dyDescent="0.25">
      <c r="A302" s="39">
        <v>44643</v>
      </c>
      <c r="B302" s="61">
        <f t="shared" si="24"/>
        <v>2022</v>
      </c>
      <c r="C302" s="60" t="str">
        <f t="shared" si="25"/>
        <v>Março</v>
      </c>
      <c r="D302" s="40" t="s">
        <v>1925</v>
      </c>
      <c r="E302" s="40" t="s">
        <v>2224</v>
      </c>
      <c r="F302" s="41">
        <v>18353.04</v>
      </c>
      <c r="G302" s="42">
        <v>20704.060000000001</v>
      </c>
      <c r="H302" s="64">
        <f t="shared" si="26"/>
        <v>0.12809975895001594</v>
      </c>
      <c r="I302" s="65">
        <f t="shared" si="27"/>
        <v>2351.0200000000004</v>
      </c>
      <c r="J302" s="66" t="str">
        <f t="shared" si="28"/>
        <v>Pendente</v>
      </c>
      <c r="K302" s="40" t="s">
        <v>15534</v>
      </c>
      <c r="L302" s="69" t="str">
        <f t="shared" si="29"/>
        <v>Rendimento estável</v>
      </c>
    </row>
    <row r="303" spans="1:12" ht="15" customHeight="1" x14ac:dyDescent="0.25">
      <c r="A303" s="39">
        <v>45153</v>
      </c>
      <c r="B303" s="61">
        <f t="shared" si="24"/>
        <v>2023</v>
      </c>
      <c r="C303" s="60" t="str">
        <f t="shared" si="25"/>
        <v>Agosto</v>
      </c>
      <c r="D303" s="40" t="s">
        <v>1927</v>
      </c>
      <c r="E303" s="40" t="s">
        <v>2225</v>
      </c>
      <c r="F303" s="41">
        <v>8825.75</v>
      </c>
      <c r="G303" s="42">
        <v>9158.48</v>
      </c>
      <c r="H303" s="64">
        <f t="shared" si="26"/>
        <v>3.7699912188765776E-2</v>
      </c>
      <c r="I303" s="65">
        <f t="shared" si="27"/>
        <v>332.72999999999956</v>
      </c>
      <c r="J303" s="66" t="str">
        <f t="shared" si="28"/>
        <v>Ativo</v>
      </c>
      <c r="K303" s="40" t="s">
        <v>15536</v>
      </c>
      <c r="L303" s="69" t="str">
        <f t="shared" si="29"/>
        <v>Aguardando rentabilidade</v>
      </c>
    </row>
    <row r="304" spans="1:12" ht="15" customHeight="1" x14ac:dyDescent="0.25">
      <c r="A304" s="39">
        <v>44324</v>
      </c>
      <c r="B304" s="61">
        <f t="shared" si="24"/>
        <v>2021</v>
      </c>
      <c r="C304" s="60" t="str">
        <f t="shared" si="25"/>
        <v>Maio</v>
      </c>
      <c r="D304" s="40" t="s">
        <v>1929</v>
      </c>
      <c r="E304" s="40" t="s">
        <v>2226</v>
      </c>
      <c r="F304" s="41">
        <v>8291.75</v>
      </c>
      <c r="G304" s="42">
        <v>9490.74</v>
      </c>
      <c r="H304" s="64">
        <f t="shared" si="26"/>
        <v>0.14460035577531882</v>
      </c>
      <c r="I304" s="65">
        <f t="shared" si="27"/>
        <v>1198.9899999999998</v>
      </c>
      <c r="J304" s="66" t="str">
        <f t="shared" si="28"/>
        <v>Pendente</v>
      </c>
      <c r="K304" s="40" t="s">
        <v>15532</v>
      </c>
      <c r="L304" s="69" t="str">
        <f t="shared" si="29"/>
        <v>Rendimento estável</v>
      </c>
    </row>
    <row r="305" spans="1:12" ht="15" customHeight="1" x14ac:dyDescent="0.25">
      <c r="A305" s="39">
        <v>45237</v>
      </c>
      <c r="B305" s="61">
        <f t="shared" si="24"/>
        <v>2023</v>
      </c>
      <c r="C305" s="60" t="str">
        <f t="shared" si="25"/>
        <v>Novembro</v>
      </c>
      <c r="D305" s="40" t="s">
        <v>1930</v>
      </c>
      <c r="E305" s="40" t="s">
        <v>2227</v>
      </c>
      <c r="F305" s="41">
        <v>23314.98</v>
      </c>
      <c r="G305" s="42">
        <v>24814.13</v>
      </c>
      <c r="H305" s="64">
        <f t="shared" si="26"/>
        <v>6.4299862148713041E-2</v>
      </c>
      <c r="I305" s="65">
        <f t="shared" si="27"/>
        <v>1499.1500000000015</v>
      </c>
      <c r="J305" s="66" t="str">
        <f t="shared" si="28"/>
        <v>Ativo</v>
      </c>
      <c r="K305" s="40" t="s">
        <v>15538</v>
      </c>
      <c r="L305" s="69" t="str">
        <f t="shared" si="29"/>
        <v>Aguardando rentabilidade</v>
      </c>
    </row>
    <row r="306" spans="1:12" ht="15" customHeight="1" x14ac:dyDescent="0.25">
      <c r="A306" s="39">
        <v>44429</v>
      </c>
      <c r="B306" s="61">
        <f t="shared" si="24"/>
        <v>2021</v>
      </c>
      <c r="C306" s="60" t="str">
        <f t="shared" si="25"/>
        <v>Agosto</v>
      </c>
      <c r="D306" s="40" t="s">
        <v>1929</v>
      </c>
      <c r="E306" s="40" t="s">
        <v>2228</v>
      </c>
      <c r="F306" s="41">
        <v>6849.58</v>
      </c>
      <c r="G306" s="42">
        <v>6347.51</v>
      </c>
      <c r="H306" s="64">
        <f t="shared" si="26"/>
        <v>-7.3299384779796681E-2</v>
      </c>
      <c r="I306" s="65">
        <f t="shared" si="27"/>
        <v>-502.06999999999971</v>
      </c>
      <c r="J306" s="66" t="str">
        <f t="shared" si="28"/>
        <v>Ativo</v>
      </c>
      <c r="K306" s="40" t="s">
        <v>15532</v>
      </c>
      <c r="L306" s="69" t="str">
        <f t="shared" si="29"/>
        <v>Investimento de Longo Prazo</v>
      </c>
    </row>
    <row r="307" spans="1:12" ht="15" customHeight="1" x14ac:dyDescent="0.25">
      <c r="A307" s="39">
        <v>44570</v>
      </c>
      <c r="B307" s="61">
        <f t="shared" si="24"/>
        <v>2022</v>
      </c>
      <c r="C307" s="60" t="str">
        <f t="shared" si="25"/>
        <v>Janeiro</v>
      </c>
      <c r="D307" s="40" t="s">
        <v>1923</v>
      </c>
      <c r="E307" s="40" t="s">
        <v>2229</v>
      </c>
      <c r="F307" s="41">
        <v>10746.65</v>
      </c>
      <c r="G307" s="42">
        <v>12323.18</v>
      </c>
      <c r="H307" s="64">
        <f t="shared" si="26"/>
        <v>0.14669966919923891</v>
      </c>
      <c r="I307" s="65">
        <f t="shared" si="27"/>
        <v>1576.5300000000007</v>
      </c>
      <c r="J307" s="66" t="str">
        <f t="shared" si="28"/>
        <v>Pendente</v>
      </c>
      <c r="K307" s="40" t="s">
        <v>15532</v>
      </c>
      <c r="L307" s="69" t="str">
        <f t="shared" si="29"/>
        <v>Rendimento estável</v>
      </c>
    </row>
    <row r="308" spans="1:12" ht="15" customHeight="1" x14ac:dyDescent="0.25">
      <c r="A308" s="39">
        <v>44926</v>
      </c>
      <c r="B308" s="61">
        <f t="shared" si="24"/>
        <v>2022</v>
      </c>
      <c r="C308" s="60" t="str">
        <f t="shared" si="25"/>
        <v>Dezembro</v>
      </c>
      <c r="D308" s="40" t="s">
        <v>1925</v>
      </c>
      <c r="E308" s="40" t="s">
        <v>2230</v>
      </c>
      <c r="F308" s="41">
        <v>6572.96</v>
      </c>
      <c r="G308" s="42">
        <v>7495.15</v>
      </c>
      <c r="H308" s="64">
        <f t="shared" si="26"/>
        <v>0.14030056473795666</v>
      </c>
      <c r="I308" s="65">
        <f t="shared" si="27"/>
        <v>922.1899999999996</v>
      </c>
      <c r="J308" s="66" t="str">
        <f t="shared" si="28"/>
        <v>Pendente</v>
      </c>
      <c r="K308" s="40" t="s">
        <v>15534</v>
      </c>
      <c r="L308" s="69" t="str">
        <f t="shared" si="29"/>
        <v>Rendimento estável</v>
      </c>
    </row>
    <row r="309" spans="1:12" ht="15" customHeight="1" x14ac:dyDescent="0.25">
      <c r="A309" s="39">
        <v>44699</v>
      </c>
      <c r="B309" s="61">
        <f t="shared" si="24"/>
        <v>2022</v>
      </c>
      <c r="C309" s="60" t="str">
        <f t="shared" si="25"/>
        <v>Maio</v>
      </c>
      <c r="D309" s="40" t="s">
        <v>1928</v>
      </c>
      <c r="E309" s="40" t="s">
        <v>2231</v>
      </c>
      <c r="F309" s="41">
        <v>21727.040000000001</v>
      </c>
      <c r="G309" s="42">
        <v>25162.09</v>
      </c>
      <c r="H309" s="64">
        <f t="shared" si="26"/>
        <v>0.15810022902337359</v>
      </c>
      <c r="I309" s="65">
        <f t="shared" si="27"/>
        <v>3435.0499999999993</v>
      </c>
      <c r="J309" s="66" t="str">
        <f t="shared" si="28"/>
        <v>Resgatado</v>
      </c>
      <c r="K309" s="40" t="s">
        <v>15537</v>
      </c>
      <c r="L309" s="69" t="str">
        <f t="shared" si="29"/>
        <v>Aplicação de Curto Prazo</v>
      </c>
    </row>
    <row r="310" spans="1:12" ht="15" customHeight="1" x14ac:dyDescent="0.25">
      <c r="A310" s="39">
        <v>45574</v>
      </c>
      <c r="B310" s="61">
        <f t="shared" si="24"/>
        <v>2024</v>
      </c>
      <c r="C310" s="60" t="str">
        <f t="shared" si="25"/>
        <v>Outubro</v>
      </c>
      <c r="D310" s="40" t="s">
        <v>1929</v>
      </c>
      <c r="E310" s="40" t="s">
        <v>2232</v>
      </c>
      <c r="F310" s="41">
        <v>46602.51</v>
      </c>
      <c r="G310" s="42">
        <v>55037.56</v>
      </c>
      <c r="H310" s="64">
        <f t="shared" si="26"/>
        <v>0.18099990751571096</v>
      </c>
      <c r="I310" s="65">
        <f t="shared" si="27"/>
        <v>8435.0499999999956</v>
      </c>
      <c r="J310" s="66" t="str">
        <f t="shared" si="28"/>
        <v>Resgatado</v>
      </c>
      <c r="K310" s="40" t="s">
        <v>15532</v>
      </c>
      <c r="L310" s="69" t="str">
        <f t="shared" si="29"/>
        <v>Dividendos Recebidos</v>
      </c>
    </row>
    <row r="311" spans="1:12" ht="15" customHeight="1" x14ac:dyDescent="0.25">
      <c r="A311" s="39">
        <v>45135</v>
      </c>
      <c r="B311" s="61">
        <f t="shared" si="24"/>
        <v>2023</v>
      </c>
      <c r="C311" s="60" t="str">
        <f t="shared" si="25"/>
        <v>Julho</v>
      </c>
      <c r="D311" s="40" t="s">
        <v>1925</v>
      </c>
      <c r="E311" s="40" t="s">
        <v>2233</v>
      </c>
      <c r="F311" s="41">
        <v>48322.29</v>
      </c>
      <c r="G311" s="42">
        <v>44152.08</v>
      </c>
      <c r="H311" s="64">
        <f t="shared" si="26"/>
        <v>-8.6299924941471096E-2</v>
      </c>
      <c r="I311" s="65">
        <f t="shared" si="27"/>
        <v>-4170.2099999999991</v>
      </c>
      <c r="J311" s="66" t="str">
        <f t="shared" si="28"/>
        <v>Pendente</v>
      </c>
      <c r="K311" s="40" t="s">
        <v>15534</v>
      </c>
      <c r="L311" s="69" t="str">
        <f t="shared" si="29"/>
        <v>Aguardando rentabilidade</v>
      </c>
    </row>
    <row r="312" spans="1:12" ht="15" customHeight="1" x14ac:dyDescent="0.25">
      <c r="A312" s="39">
        <v>44813</v>
      </c>
      <c r="B312" s="61">
        <f t="shared" si="24"/>
        <v>2022</v>
      </c>
      <c r="C312" s="60" t="str">
        <f t="shared" si="25"/>
        <v>Setembro</v>
      </c>
      <c r="D312" s="40" t="s">
        <v>1928</v>
      </c>
      <c r="E312" s="40" t="s">
        <v>2234</v>
      </c>
      <c r="F312" s="41">
        <v>1515</v>
      </c>
      <c r="G312" s="42">
        <v>1796.49</v>
      </c>
      <c r="H312" s="64">
        <f t="shared" si="26"/>
        <v>0.1858019801980198</v>
      </c>
      <c r="I312" s="65">
        <f t="shared" si="27"/>
        <v>281.49</v>
      </c>
      <c r="J312" s="66" t="str">
        <f t="shared" si="28"/>
        <v>Resgatado</v>
      </c>
      <c r="K312" s="40" t="s">
        <v>15537</v>
      </c>
      <c r="L312" s="69" t="str">
        <f t="shared" si="29"/>
        <v>Aplicação de Curto Prazo</v>
      </c>
    </row>
    <row r="313" spans="1:12" ht="15" customHeight="1" x14ac:dyDescent="0.25">
      <c r="A313" s="39">
        <v>45556</v>
      </c>
      <c r="B313" s="61">
        <f t="shared" si="24"/>
        <v>2024</v>
      </c>
      <c r="C313" s="60" t="str">
        <f t="shared" si="25"/>
        <v>Setembro</v>
      </c>
      <c r="D313" s="40" t="s">
        <v>1926</v>
      </c>
      <c r="E313" s="40" t="s">
        <v>2235</v>
      </c>
      <c r="F313" s="41">
        <v>31815.74</v>
      </c>
      <c r="G313" s="42">
        <v>34914.589999999997</v>
      </c>
      <c r="H313" s="64">
        <f t="shared" si="26"/>
        <v>9.7399903318294484E-2</v>
      </c>
      <c r="I313" s="65">
        <f t="shared" si="27"/>
        <v>3098.8499999999949</v>
      </c>
      <c r="J313" s="66" t="str">
        <f t="shared" si="28"/>
        <v>Pendente</v>
      </c>
      <c r="K313" s="40" t="s">
        <v>15535</v>
      </c>
      <c r="L313" s="69" t="str">
        <f t="shared" si="29"/>
        <v>Rendimento estável</v>
      </c>
    </row>
    <row r="314" spans="1:12" ht="15" customHeight="1" x14ac:dyDescent="0.25">
      <c r="A314" s="39">
        <v>44402</v>
      </c>
      <c r="B314" s="61">
        <f t="shared" si="24"/>
        <v>2021</v>
      </c>
      <c r="C314" s="60" t="str">
        <f t="shared" si="25"/>
        <v>Julho</v>
      </c>
      <c r="D314" s="40" t="s">
        <v>1924</v>
      </c>
      <c r="E314" s="40" t="s">
        <v>2236</v>
      </c>
      <c r="F314" s="41">
        <v>22537.11</v>
      </c>
      <c r="G314" s="42">
        <v>22374.84</v>
      </c>
      <c r="H314" s="64">
        <f t="shared" si="26"/>
        <v>-7.2001245945021537E-3</v>
      </c>
      <c r="I314" s="65">
        <f t="shared" si="27"/>
        <v>-162.27000000000044</v>
      </c>
      <c r="J314" s="66" t="str">
        <f t="shared" si="28"/>
        <v>Ativo</v>
      </c>
      <c r="K314" s="40" t="s">
        <v>15533</v>
      </c>
      <c r="L314" s="69" t="str">
        <f t="shared" si="29"/>
        <v>Investimento de Longo Prazo</v>
      </c>
    </row>
    <row r="315" spans="1:12" ht="15" customHeight="1" x14ac:dyDescent="0.25">
      <c r="A315" s="39">
        <v>44682</v>
      </c>
      <c r="B315" s="61">
        <f t="shared" si="24"/>
        <v>2022</v>
      </c>
      <c r="C315" s="60" t="str">
        <f t="shared" si="25"/>
        <v>Maio</v>
      </c>
      <c r="D315" s="40" t="s">
        <v>1924</v>
      </c>
      <c r="E315" s="40" t="s">
        <v>1944</v>
      </c>
      <c r="F315" s="41">
        <v>48254.38</v>
      </c>
      <c r="G315" s="42">
        <v>54778.37</v>
      </c>
      <c r="H315" s="64">
        <f t="shared" si="26"/>
        <v>0.13519995490564807</v>
      </c>
      <c r="I315" s="65">
        <f t="shared" si="27"/>
        <v>6523.9900000000052</v>
      </c>
      <c r="J315" s="66" t="str">
        <f t="shared" si="28"/>
        <v>Pendente</v>
      </c>
      <c r="K315" s="40" t="s">
        <v>15533</v>
      </c>
      <c r="L315" s="69" t="str">
        <f t="shared" si="29"/>
        <v>Rendimento estável</v>
      </c>
    </row>
    <row r="316" spans="1:12" ht="15" customHeight="1" x14ac:dyDescent="0.25">
      <c r="A316" s="39">
        <v>45577</v>
      </c>
      <c r="B316" s="61">
        <f t="shared" si="24"/>
        <v>2024</v>
      </c>
      <c r="C316" s="60" t="str">
        <f t="shared" si="25"/>
        <v>Outubro</v>
      </c>
      <c r="D316" s="40" t="s">
        <v>1923</v>
      </c>
      <c r="E316" s="40" t="s">
        <v>2237</v>
      </c>
      <c r="F316" s="41">
        <v>37772.46</v>
      </c>
      <c r="G316" s="42">
        <v>40918.910000000003</v>
      </c>
      <c r="H316" s="64">
        <f t="shared" si="26"/>
        <v>8.3300108068153481E-2</v>
      </c>
      <c r="I316" s="65">
        <f t="shared" si="27"/>
        <v>3146.4500000000044</v>
      </c>
      <c r="J316" s="66" t="str">
        <f t="shared" si="28"/>
        <v>Pendente</v>
      </c>
      <c r="K316" s="40" t="s">
        <v>15532</v>
      </c>
      <c r="L316" s="69" t="str">
        <f t="shared" si="29"/>
        <v>Rendimento estável</v>
      </c>
    </row>
    <row r="317" spans="1:12" ht="15" customHeight="1" x14ac:dyDescent="0.25">
      <c r="A317" s="39">
        <v>45172</v>
      </c>
      <c r="B317" s="61">
        <f t="shared" si="24"/>
        <v>2023</v>
      </c>
      <c r="C317" s="60" t="str">
        <f t="shared" si="25"/>
        <v>Setembro</v>
      </c>
      <c r="D317" s="40" t="s">
        <v>1929</v>
      </c>
      <c r="E317" s="40" t="s">
        <v>2238</v>
      </c>
      <c r="F317" s="41">
        <v>34403.279999999999</v>
      </c>
      <c r="G317" s="42">
        <v>35576.43</v>
      </c>
      <c r="H317" s="64">
        <f t="shared" si="26"/>
        <v>3.4099946284191551E-2</v>
      </c>
      <c r="I317" s="65">
        <f t="shared" si="27"/>
        <v>1173.1500000000015</v>
      </c>
      <c r="J317" s="66" t="str">
        <f t="shared" si="28"/>
        <v>Ativo</v>
      </c>
      <c r="K317" s="40" t="s">
        <v>15532</v>
      </c>
      <c r="L317" s="69" t="str">
        <f t="shared" si="29"/>
        <v>Investimento de Longo Prazo</v>
      </c>
    </row>
    <row r="318" spans="1:12" ht="15" customHeight="1" x14ac:dyDescent="0.25">
      <c r="A318" s="39">
        <v>45887</v>
      </c>
      <c r="B318" s="61">
        <f t="shared" si="24"/>
        <v>2025</v>
      </c>
      <c r="C318" s="60" t="str">
        <f t="shared" si="25"/>
        <v>Agosto</v>
      </c>
      <c r="D318" s="40" t="s">
        <v>1924</v>
      </c>
      <c r="E318" s="40" t="s">
        <v>2239</v>
      </c>
      <c r="F318" s="41">
        <v>4475.9399999999996</v>
      </c>
      <c r="G318" s="42">
        <v>4408.3500000000004</v>
      </c>
      <c r="H318" s="64">
        <f t="shared" si="26"/>
        <v>-1.510073861579897E-2</v>
      </c>
      <c r="I318" s="65">
        <f t="shared" si="27"/>
        <v>-67.589999999999236</v>
      </c>
      <c r="J318" s="66" t="str">
        <f t="shared" si="28"/>
        <v>Ativo</v>
      </c>
      <c r="K318" s="40" t="s">
        <v>15533</v>
      </c>
      <c r="L318" s="69" t="str">
        <f t="shared" si="29"/>
        <v>Investimento de Longo Prazo</v>
      </c>
    </row>
    <row r="319" spans="1:12" ht="15" customHeight="1" x14ac:dyDescent="0.25">
      <c r="A319" s="39">
        <v>45859</v>
      </c>
      <c r="B319" s="61">
        <f t="shared" si="24"/>
        <v>2025</v>
      </c>
      <c r="C319" s="60" t="str">
        <f t="shared" si="25"/>
        <v>Julho</v>
      </c>
      <c r="D319" s="40" t="s">
        <v>1923</v>
      </c>
      <c r="E319" s="40" t="s">
        <v>2240</v>
      </c>
      <c r="F319" s="41">
        <v>3517.8</v>
      </c>
      <c r="G319" s="42">
        <v>3187.83</v>
      </c>
      <c r="H319" s="64">
        <f t="shared" si="26"/>
        <v>-9.3800102336687771E-2</v>
      </c>
      <c r="I319" s="65">
        <f t="shared" si="27"/>
        <v>-329.97000000000025</v>
      </c>
      <c r="J319" s="66" t="str">
        <f t="shared" si="28"/>
        <v>Ativo</v>
      </c>
      <c r="K319" s="40" t="s">
        <v>15532</v>
      </c>
      <c r="L319" s="69" t="str">
        <f t="shared" si="29"/>
        <v>Investimento de Longo Prazo</v>
      </c>
    </row>
    <row r="320" spans="1:12" ht="15" customHeight="1" x14ac:dyDescent="0.25">
      <c r="A320" s="39">
        <v>45630</v>
      </c>
      <c r="B320" s="61">
        <f t="shared" si="24"/>
        <v>2024</v>
      </c>
      <c r="C320" s="60" t="str">
        <f t="shared" si="25"/>
        <v>Dezembro</v>
      </c>
      <c r="D320" s="40" t="s">
        <v>1927</v>
      </c>
      <c r="E320" s="40" t="s">
        <v>2241</v>
      </c>
      <c r="F320" s="41">
        <v>6508.54</v>
      </c>
      <c r="G320" s="42">
        <v>7750.37</v>
      </c>
      <c r="H320" s="64">
        <f t="shared" si="26"/>
        <v>0.19080008726995606</v>
      </c>
      <c r="I320" s="65">
        <f t="shared" si="27"/>
        <v>1241.83</v>
      </c>
      <c r="J320" s="66" t="str">
        <f t="shared" si="28"/>
        <v>Resgatado</v>
      </c>
      <c r="K320" s="40" t="s">
        <v>15536</v>
      </c>
      <c r="L320" s="69" t="str">
        <f t="shared" si="29"/>
        <v>Aplicação de Curto Prazo</v>
      </c>
    </row>
    <row r="321" spans="1:12" ht="15" customHeight="1" x14ac:dyDescent="0.25">
      <c r="A321" s="39">
        <v>45028</v>
      </c>
      <c r="B321" s="61">
        <f t="shared" si="24"/>
        <v>2023</v>
      </c>
      <c r="C321" s="60" t="str">
        <f t="shared" si="25"/>
        <v>Abril</v>
      </c>
      <c r="D321" s="40" t="s">
        <v>1930</v>
      </c>
      <c r="E321" s="40" t="s">
        <v>2242</v>
      </c>
      <c r="F321" s="41">
        <v>3007.37</v>
      </c>
      <c r="G321" s="42">
        <v>3360.74</v>
      </c>
      <c r="H321" s="64">
        <f t="shared" si="26"/>
        <v>0.11750133837871625</v>
      </c>
      <c r="I321" s="65">
        <f t="shared" si="27"/>
        <v>353.36999999999989</v>
      </c>
      <c r="J321" s="66" t="str">
        <f t="shared" si="28"/>
        <v>Pendente</v>
      </c>
      <c r="K321" s="40" t="s">
        <v>15538</v>
      </c>
      <c r="L321" s="69" t="str">
        <f t="shared" si="29"/>
        <v>Rendimento estável</v>
      </c>
    </row>
    <row r="322" spans="1:12" ht="15" customHeight="1" x14ac:dyDescent="0.25">
      <c r="A322" s="39">
        <v>45893</v>
      </c>
      <c r="B322" s="61">
        <f t="shared" ref="B322:B385" si="30">YEAR(A322)</f>
        <v>2025</v>
      </c>
      <c r="C322" s="60" t="str">
        <f t="shared" ref="C322:C385" si="31">PROPER(TEXT(A322,"mmmm"))</f>
        <v>Agosto</v>
      </c>
      <c r="D322" s="40" t="s">
        <v>1928</v>
      </c>
      <c r="E322" s="40" t="s">
        <v>2243</v>
      </c>
      <c r="F322" s="41">
        <v>49284.25</v>
      </c>
      <c r="G322" s="42">
        <v>44700.81</v>
      </c>
      <c r="H322" s="64">
        <f t="shared" ref="H322:H385" si="32">(G322-F322)/F322</f>
        <v>-9.3000096379675101E-2</v>
      </c>
      <c r="I322" s="65">
        <f t="shared" ref="I322:I385" si="33">G322-F322</f>
        <v>-4583.4400000000023</v>
      </c>
      <c r="J322" s="66" t="str">
        <f t="shared" ref="J322:J385" si="34">IF(AND(OR($D322="Ações",$D322="Criptomoedas",$D322="ETFs",$D322="Fundos",$D322="Imóveis"),$H322&lt;=-10%),"Resgatado",IF(AND(OR($D322="Ações",$D322="Criptomoedas",$D322="ETFs",$D322="Fundos",$D322="Imóveis"),$H322&lt;=-5%),"Pendente",IF(AND(OR($D322="Ações",$D322="Criptomoedas",$D322="ETFs",$D322="Fundos",$D322="Imóveis"),$H322&lt;=-3%),"Ativo",IF(AND(OR($D322="Ações",$D322="Criptomoedas",$D322="ETFs",$D322="Fundos",$D322="Imóveis"),$H322&lt;=7%),"Ativo",IF(AND(OR($D322="Ações",$D322="Criptomoedas",$D322="ETFs",$D322="Fundos",$D322="Imóveis"),$H322&lt;=15%),"Pendente",IF(AND(OR($D322="Ações",$D322="Criptomoedas",$D322="ETFs",$D322="Fundos",$D322="Imóveis"),$H322&lt;=20%),"Resgatado",IF(AND(OR($D322="Poupança",$D322="Renda Fixa",$D322="Tesouro Direto"),$H322&lt;=7%),"Ativo",IF(AND(OR($D322="Poupança",$D322="Renda Fixa",$D322="Tesouro Direto"),$H322&lt;=15%),"Pendente",IF(AND(OR($D322="Poupança",$D322="Renda Fixa",$D322="Tesouro Direto"),$H322&lt;=20%),"Resgatado","")))))))))</f>
        <v>Pendente</v>
      </c>
      <c r="K322" s="40" t="s">
        <v>15537</v>
      </c>
      <c r="L322" s="69" t="str">
        <f t="shared" ref="L322:L385" si="35">IF(AND(OR($D322="Ações",$D322="Criptomoedas",$D322="ETFs",$D322="Fundos",$D322="Imóveis"),$H322&lt;=-10%),"Resgate realizado",IF(AND(OR($D322="Ações",$D322="Criptomoedas",$D322="ETFs",$D322="Fundos",$D322="Imóveis"),$H322&lt;=-5%),"Aguardando rentabilidade",IF(AND(OR($D322="Ações",$D322="Criptomoedas",$D322="ETFs",$D322="Fundos",$D322="Imóveis"),$H322&lt;=-3%),"Aguardando rentabilidade",IF(AND(OR($D322="Ações",$D322="Criptomoedas",$D322="ETFs",$D322="Fundos",$D322="Imóveis"),$H322&lt;=7%),"Aguardando rentabilidade",IF(AND(OR($D322="Ações",$D322="Criptomoedas",$D322="ETFs",$D322="Fundos",$D322="Imóveis"),$H322&lt;=15%),"Rendimento estável",IF(AND(OR($D322="Ações",$D322="Criptomoedas",$D322="ETFs",$D322="Fundos",$D322="Imóveis"),$H322&lt;=20%),"Aplicação de Curto Prazo",IF(AND(OR($D322="Poupança",$D322="Renda Fixa",$D322="Tesouro Direto"),$H322&lt;=7%),"Investimento de Longo Prazo",IF(AND(OR($D322="Poupança",$D322="Renda Fixa",$D322="Tesouro Direto"),$H322&lt;=15%),"Rendimento estável",IF(AND(OR($D322="Poupança",$D322="Renda Fixa",$D322="Tesouro Direto"),$H322&lt;=20%),"Dividendos Recebidos","")))))))))</f>
        <v>Aguardando rentabilidade</v>
      </c>
    </row>
    <row r="323" spans="1:12" ht="15" customHeight="1" x14ac:dyDescent="0.25">
      <c r="A323" s="39">
        <v>45525</v>
      </c>
      <c r="B323" s="61">
        <f t="shared" si="30"/>
        <v>2024</v>
      </c>
      <c r="C323" s="60" t="str">
        <f t="shared" si="31"/>
        <v>Agosto</v>
      </c>
      <c r="D323" s="40" t="s">
        <v>1928</v>
      </c>
      <c r="E323" s="40" t="s">
        <v>2244</v>
      </c>
      <c r="F323" s="41">
        <v>38247.19</v>
      </c>
      <c r="G323" s="42">
        <v>38155.4</v>
      </c>
      <c r="H323" s="64">
        <f t="shared" si="32"/>
        <v>-2.3999148695629893E-3</v>
      </c>
      <c r="I323" s="65">
        <f t="shared" si="33"/>
        <v>-91.790000000000873</v>
      </c>
      <c r="J323" s="66" t="str">
        <f t="shared" si="34"/>
        <v>Ativo</v>
      </c>
      <c r="K323" s="40" t="s">
        <v>15537</v>
      </c>
      <c r="L323" s="69" t="str">
        <f t="shared" si="35"/>
        <v>Aguardando rentabilidade</v>
      </c>
    </row>
    <row r="324" spans="1:12" ht="15" customHeight="1" x14ac:dyDescent="0.25">
      <c r="A324" s="39">
        <v>44797</v>
      </c>
      <c r="B324" s="61">
        <f t="shared" si="30"/>
        <v>2022</v>
      </c>
      <c r="C324" s="60" t="str">
        <f t="shared" si="31"/>
        <v>Agosto</v>
      </c>
      <c r="D324" s="40" t="s">
        <v>1929</v>
      </c>
      <c r="E324" s="40" t="s">
        <v>2245</v>
      </c>
      <c r="F324" s="41">
        <v>20367.68</v>
      </c>
      <c r="G324" s="42">
        <v>19229.13</v>
      </c>
      <c r="H324" s="64">
        <f t="shared" si="32"/>
        <v>-5.5899837389432633E-2</v>
      </c>
      <c r="I324" s="65">
        <f t="shared" si="33"/>
        <v>-1138.5499999999993</v>
      </c>
      <c r="J324" s="66" t="str">
        <f t="shared" si="34"/>
        <v>Ativo</v>
      </c>
      <c r="K324" s="40" t="s">
        <v>15532</v>
      </c>
      <c r="L324" s="69" t="str">
        <f t="shared" si="35"/>
        <v>Investimento de Longo Prazo</v>
      </c>
    </row>
    <row r="325" spans="1:12" ht="15" customHeight="1" x14ac:dyDescent="0.25">
      <c r="A325" s="39">
        <v>45679</v>
      </c>
      <c r="B325" s="61">
        <f t="shared" si="30"/>
        <v>2025</v>
      </c>
      <c r="C325" s="60" t="str">
        <f t="shared" si="31"/>
        <v>Janeiro</v>
      </c>
      <c r="D325" s="40" t="s">
        <v>1930</v>
      </c>
      <c r="E325" s="40" t="s">
        <v>2246</v>
      </c>
      <c r="F325" s="41">
        <v>37794.71</v>
      </c>
      <c r="G325" s="42">
        <v>34854.28</v>
      </c>
      <c r="H325" s="64">
        <f t="shared" si="32"/>
        <v>-7.7800041328535144E-2</v>
      </c>
      <c r="I325" s="65">
        <f t="shared" si="33"/>
        <v>-2940.4300000000003</v>
      </c>
      <c r="J325" s="66" t="str">
        <f t="shared" si="34"/>
        <v>Pendente</v>
      </c>
      <c r="K325" s="40" t="s">
        <v>15538</v>
      </c>
      <c r="L325" s="69" t="str">
        <f t="shared" si="35"/>
        <v>Aguardando rentabilidade</v>
      </c>
    </row>
    <row r="326" spans="1:12" ht="15" customHeight="1" x14ac:dyDescent="0.25">
      <c r="A326" s="39">
        <v>45056</v>
      </c>
      <c r="B326" s="61">
        <f t="shared" si="30"/>
        <v>2023</v>
      </c>
      <c r="C326" s="60" t="str">
        <f t="shared" si="31"/>
        <v>Maio</v>
      </c>
      <c r="D326" s="40" t="s">
        <v>1929</v>
      </c>
      <c r="E326" s="40" t="s">
        <v>2247</v>
      </c>
      <c r="F326" s="41">
        <v>35938.43</v>
      </c>
      <c r="G326" s="42">
        <v>39280.699999999997</v>
      </c>
      <c r="H326" s="64">
        <f t="shared" si="32"/>
        <v>9.2999888976786044E-2</v>
      </c>
      <c r="I326" s="65">
        <f t="shared" si="33"/>
        <v>3342.2699999999968</v>
      </c>
      <c r="J326" s="66" t="str">
        <f t="shared" si="34"/>
        <v>Pendente</v>
      </c>
      <c r="K326" s="40" t="s">
        <v>15532</v>
      </c>
      <c r="L326" s="69" t="str">
        <f t="shared" si="35"/>
        <v>Rendimento estável</v>
      </c>
    </row>
    <row r="327" spans="1:12" ht="15" customHeight="1" x14ac:dyDescent="0.25">
      <c r="A327" s="39">
        <v>45727</v>
      </c>
      <c r="B327" s="61">
        <f t="shared" si="30"/>
        <v>2025</v>
      </c>
      <c r="C327" s="60" t="str">
        <f t="shared" si="31"/>
        <v>Março</v>
      </c>
      <c r="D327" s="40" t="s">
        <v>1924</v>
      </c>
      <c r="E327" s="40" t="s">
        <v>2248</v>
      </c>
      <c r="F327" s="41">
        <v>12512.69</v>
      </c>
      <c r="G327" s="42">
        <v>12959.39</v>
      </c>
      <c r="H327" s="64">
        <f t="shared" si="32"/>
        <v>3.5699757606078221E-2</v>
      </c>
      <c r="I327" s="65">
        <f t="shared" si="33"/>
        <v>446.69999999999891</v>
      </c>
      <c r="J327" s="66" t="str">
        <f t="shared" si="34"/>
        <v>Ativo</v>
      </c>
      <c r="K327" s="40" t="s">
        <v>15533</v>
      </c>
      <c r="L327" s="69" t="str">
        <f t="shared" si="35"/>
        <v>Investimento de Longo Prazo</v>
      </c>
    </row>
    <row r="328" spans="1:12" ht="15" customHeight="1" x14ac:dyDescent="0.25">
      <c r="A328" s="39">
        <v>44620</v>
      </c>
      <c r="B328" s="61">
        <f t="shared" si="30"/>
        <v>2022</v>
      </c>
      <c r="C328" s="60" t="str">
        <f t="shared" si="31"/>
        <v>Fevereiro</v>
      </c>
      <c r="D328" s="40" t="s">
        <v>1928</v>
      </c>
      <c r="E328" s="40" t="s">
        <v>2249</v>
      </c>
      <c r="F328" s="41">
        <v>11271.16</v>
      </c>
      <c r="G328" s="42">
        <v>10202.65</v>
      </c>
      <c r="H328" s="64">
        <f t="shared" si="32"/>
        <v>-9.4800357727154991E-2</v>
      </c>
      <c r="I328" s="65">
        <f t="shared" si="33"/>
        <v>-1068.5100000000002</v>
      </c>
      <c r="J328" s="66" t="str">
        <f t="shared" si="34"/>
        <v>Pendente</v>
      </c>
      <c r="K328" s="40" t="s">
        <v>15537</v>
      </c>
      <c r="L328" s="69" t="str">
        <f t="shared" si="35"/>
        <v>Aguardando rentabilidade</v>
      </c>
    </row>
    <row r="329" spans="1:12" ht="15" customHeight="1" x14ac:dyDescent="0.25">
      <c r="A329" s="39">
        <v>44261</v>
      </c>
      <c r="B329" s="61">
        <f t="shared" si="30"/>
        <v>2021</v>
      </c>
      <c r="C329" s="60" t="str">
        <f t="shared" si="31"/>
        <v>Março</v>
      </c>
      <c r="D329" s="40" t="s">
        <v>1923</v>
      </c>
      <c r="E329" s="40" t="s">
        <v>2250</v>
      </c>
      <c r="F329" s="41">
        <v>24619.73</v>
      </c>
      <c r="G329" s="42">
        <v>26778.880000000001</v>
      </c>
      <c r="H329" s="64">
        <f t="shared" si="32"/>
        <v>8.7699986961676732E-2</v>
      </c>
      <c r="I329" s="65">
        <f t="shared" si="33"/>
        <v>2159.1500000000015</v>
      </c>
      <c r="J329" s="66" t="str">
        <f t="shared" si="34"/>
        <v>Pendente</v>
      </c>
      <c r="K329" s="40" t="s">
        <v>15532</v>
      </c>
      <c r="L329" s="69" t="str">
        <f t="shared" si="35"/>
        <v>Rendimento estável</v>
      </c>
    </row>
    <row r="330" spans="1:12" ht="15" customHeight="1" x14ac:dyDescent="0.25">
      <c r="A330" s="39">
        <v>44559</v>
      </c>
      <c r="B330" s="61">
        <f t="shared" si="30"/>
        <v>2021</v>
      </c>
      <c r="C330" s="60" t="str">
        <f t="shared" si="31"/>
        <v>Dezembro</v>
      </c>
      <c r="D330" s="40" t="s">
        <v>1926</v>
      </c>
      <c r="E330" s="40" t="s">
        <v>2251</v>
      </c>
      <c r="F330" s="41">
        <v>14524.01</v>
      </c>
      <c r="G330" s="42">
        <v>13494.26</v>
      </c>
      <c r="H330" s="64">
        <f t="shared" si="32"/>
        <v>-7.0899841021866555E-2</v>
      </c>
      <c r="I330" s="65">
        <f t="shared" si="33"/>
        <v>-1029.75</v>
      </c>
      <c r="J330" s="66" t="str">
        <f t="shared" si="34"/>
        <v>Pendente</v>
      </c>
      <c r="K330" s="40" t="s">
        <v>15535</v>
      </c>
      <c r="L330" s="69" t="str">
        <f t="shared" si="35"/>
        <v>Aguardando rentabilidade</v>
      </c>
    </row>
    <row r="331" spans="1:12" x14ac:dyDescent="0.25">
      <c r="A331" s="39">
        <v>43840</v>
      </c>
      <c r="B331" s="61">
        <f t="shared" si="30"/>
        <v>2020</v>
      </c>
      <c r="C331" s="60" t="str">
        <f t="shared" si="31"/>
        <v>Janeiro</v>
      </c>
      <c r="D331" s="40" t="s">
        <v>1926</v>
      </c>
      <c r="E331" s="40" t="s">
        <v>2252</v>
      </c>
      <c r="F331" s="41">
        <v>37402.910000000003</v>
      </c>
      <c r="G331" s="42">
        <v>34571.51</v>
      </c>
      <c r="H331" s="64">
        <f t="shared" si="32"/>
        <v>-7.5699992326800275E-2</v>
      </c>
      <c r="I331" s="65">
        <f t="shared" si="33"/>
        <v>-2831.4000000000015</v>
      </c>
      <c r="J331" s="66" t="str">
        <f t="shared" si="34"/>
        <v>Pendente</v>
      </c>
      <c r="K331" s="40" t="s">
        <v>15535</v>
      </c>
      <c r="L331" s="69" t="str">
        <f t="shared" si="35"/>
        <v>Aguardando rentabilidade</v>
      </c>
    </row>
    <row r="332" spans="1:12" ht="15" customHeight="1" x14ac:dyDescent="0.25">
      <c r="A332" s="39">
        <v>44464</v>
      </c>
      <c r="B332" s="61">
        <f t="shared" si="30"/>
        <v>2021</v>
      </c>
      <c r="C332" s="60" t="str">
        <f t="shared" si="31"/>
        <v>Setembro</v>
      </c>
      <c r="D332" s="40" t="s">
        <v>1929</v>
      </c>
      <c r="E332" s="40" t="s">
        <v>2253</v>
      </c>
      <c r="F332" s="41">
        <v>25627.47</v>
      </c>
      <c r="G332" s="42">
        <v>25927.31</v>
      </c>
      <c r="H332" s="64">
        <f t="shared" si="32"/>
        <v>1.1699945410139984E-2</v>
      </c>
      <c r="I332" s="65">
        <f t="shared" si="33"/>
        <v>299.84000000000015</v>
      </c>
      <c r="J332" s="66" t="str">
        <f t="shared" si="34"/>
        <v>Ativo</v>
      </c>
      <c r="K332" s="40" t="s">
        <v>15532</v>
      </c>
      <c r="L332" s="69" t="str">
        <f t="shared" si="35"/>
        <v>Investimento de Longo Prazo</v>
      </c>
    </row>
    <row r="333" spans="1:12" ht="15" customHeight="1" x14ac:dyDescent="0.25">
      <c r="A333" s="39">
        <v>45338</v>
      </c>
      <c r="B333" s="61">
        <f t="shared" si="30"/>
        <v>2024</v>
      </c>
      <c r="C333" s="60" t="str">
        <f t="shared" si="31"/>
        <v>Fevereiro</v>
      </c>
      <c r="D333" s="40" t="s">
        <v>1929</v>
      </c>
      <c r="E333" s="40" t="s">
        <v>2254</v>
      </c>
      <c r="F333" s="41">
        <v>4473.3599999999997</v>
      </c>
      <c r="G333" s="42">
        <v>4123.54</v>
      </c>
      <c r="H333" s="64">
        <f t="shared" si="32"/>
        <v>-7.8200726076148516E-2</v>
      </c>
      <c r="I333" s="65">
        <f t="shared" si="33"/>
        <v>-349.81999999999971</v>
      </c>
      <c r="J333" s="66" t="str">
        <f t="shared" si="34"/>
        <v>Ativo</v>
      </c>
      <c r="K333" s="40" t="s">
        <v>15532</v>
      </c>
      <c r="L333" s="69" t="str">
        <f t="shared" si="35"/>
        <v>Investimento de Longo Prazo</v>
      </c>
    </row>
    <row r="334" spans="1:12" ht="15" customHeight="1" x14ac:dyDescent="0.25">
      <c r="A334" s="39">
        <v>44478</v>
      </c>
      <c r="B334" s="61">
        <f t="shared" si="30"/>
        <v>2021</v>
      </c>
      <c r="C334" s="60" t="str">
        <f t="shared" si="31"/>
        <v>Outubro</v>
      </c>
      <c r="D334" s="40" t="s">
        <v>1928</v>
      </c>
      <c r="E334" s="40" t="s">
        <v>2255</v>
      </c>
      <c r="F334" s="41">
        <v>48641.02</v>
      </c>
      <c r="G334" s="42">
        <v>51092.53</v>
      </c>
      <c r="H334" s="64">
        <f t="shared" si="32"/>
        <v>5.0400053288356249E-2</v>
      </c>
      <c r="I334" s="65">
        <f t="shared" si="33"/>
        <v>2451.510000000002</v>
      </c>
      <c r="J334" s="66" t="str">
        <f t="shared" si="34"/>
        <v>Ativo</v>
      </c>
      <c r="K334" s="40" t="s">
        <v>15537</v>
      </c>
      <c r="L334" s="69" t="str">
        <f t="shared" si="35"/>
        <v>Aguardando rentabilidade</v>
      </c>
    </row>
    <row r="335" spans="1:12" ht="15" customHeight="1" x14ac:dyDescent="0.25">
      <c r="A335" s="39">
        <v>44345</v>
      </c>
      <c r="B335" s="61">
        <f t="shared" si="30"/>
        <v>2021</v>
      </c>
      <c r="C335" s="60" t="str">
        <f t="shared" si="31"/>
        <v>Maio</v>
      </c>
      <c r="D335" s="40" t="s">
        <v>1930</v>
      </c>
      <c r="E335" s="40" t="s">
        <v>2256</v>
      </c>
      <c r="F335" s="41">
        <v>44772.53</v>
      </c>
      <c r="G335" s="42">
        <v>45336.66</v>
      </c>
      <c r="H335" s="64">
        <f t="shared" si="32"/>
        <v>1.2599913384390041E-2</v>
      </c>
      <c r="I335" s="65">
        <f t="shared" si="33"/>
        <v>564.13000000000466</v>
      </c>
      <c r="J335" s="66" t="str">
        <f t="shared" si="34"/>
        <v>Ativo</v>
      </c>
      <c r="K335" s="40" t="s">
        <v>15538</v>
      </c>
      <c r="L335" s="69" t="str">
        <f t="shared" si="35"/>
        <v>Aguardando rentabilidade</v>
      </c>
    </row>
    <row r="336" spans="1:12" ht="15" customHeight="1" x14ac:dyDescent="0.25">
      <c r="A336" s="39">
        <v>45435</v>
      </c>
      <c r="B336" s="61">
        <f t="shared" si="30"/>
        <v>2024</v>
      </c>
      <c r="C336" s="60" t="str">
        <f t="shared" si="31"/>
        <v>Maio</v>
      </c>
      <c r="D336" s="40" t="s">
        <v>1928</v>
      </c>
      <c r="E336" s="40" t="s">
        <v>2257</v>
      </c>
      <c r="F336" s="41">
        <v>47972.18</v>
      </c>
      <c r="G336" s="42">
        <v>54760.24</v>
      </c>
      <c r="H336" s="64">
        <f t="shared" si="32"/>
        <v>0.14149992766640995</v>
      </c>
      <c r="I336" s="65">
        <f t="shared" si="33"/>
        <v>6788.0599999999977</v>
      </c>
      <c r="J336" s="66" t="str">
        <f t="shared" si="34"/>
        <v>Pendente</v>
      </c>
      <c r="K336" s="40" t="s">
        <v>15537</v>
      </c>
      <c r="L336" s="69" t="str">
        <f t="shared" si="35"/>
        <v>Rendimento estável</v>
      </c>
    </row>
    <row r="337" spans="1:12" ht="15" customHeight="1" x14ac:dyDescent="0.25">
      <c r="A337" s="39">
        <v>44508</v>
      </c>
      <c r="B337" s="61">
        <f t="shared" si="30"/>
        <v>2021</v>
      </c>
      <c r="C337" s="60" t="str">
        <f t="shared" si="31"/>
        <v>Novembro</v>
      </c>
      <c r="D337" s="40" t="s">
        <v>1930</v>
      </c>
      <c r="E337" s="40" t="s">
        <v>2258</v>
      </c>
      <c r="F337" s="41">
        <v>35836.32</v>
      </c>
      <c r="G337" s="42">
        <v>41036.17</v>
      </c>
      <c r="H337" s="64">
        <f t="shared" si="32"/>
        <v>0.14509999910705113</v>
      </c>
      <c r="I337" s="65">
        <f t="shared" si="33"/>
        <v>5199.8499999999985</v>
      </c>
      <c r="J337" s="66" t="str">
        <f t="shared" si="34"/>
        <v>Pendente</v>
      </c>
      <c r="K337" s="40" t="s">
        <v>15538</v>
      </c>
      <c r="L337" s="69" t="str">
        <f t="shared" si="35"/>
        <v>Rendimento estável</v>
      </c>
    </row>
    <row r="338" spans="1:12" ht="15" customHeight="1" x14ac:dyDescent="0.25">
      <c r="A338" s="39">
        <v>45618</v>
      </c>
      <c r="B338" s="61">
        <f t="shared" si="30"/>
        <v>2024</v>
      </c>
      <c r="C338" s="60" t="str">
        <f t="shared" si="31"/>
        <v>Novembro</v>
      </c>
      <c r="D338" s="40" t="s">
        <v>1929</v>
      </c>
      <c r="E338" s="40" t="s">
        <v>2259</v>
      </c>
      <c r="F338" s="41">
        <v>17785.64</v>
      </c>
      <c r="G338" s="42">
        <v>20245.39</v>
      </c>
      <c r="H338" s="64">
        <f t="shared" si="32"/>
        <v>0.13829977442476066</v>
      </c>
      <c r="I338" s="65">
        <f t="shared" si="33"/>
        <v>2459.75</v>
      </c>
      <c r="J338" s="66" t="str">
        <f t="shared" si="34"/>
        <v>Pendente</v>
      </c>
      <c r="K338" s="40" t="s">
        <v>15532</v>
      </c>
      <c r="L338" s="69" t="str">
        <f t="shared" si="35"/>
        <v>Rendimento estável</v>
      </c>
    </row>
    <row r="339" spans="1:12" x14ac:dyDescent="0.25">
      <c r="A339" s="39">
        <v>43939</v>
      </c>
      <c r="B339" s="61">
        <f t="shared" si="30"/>
        <v>2020</v>
      </c>
      <c r="C339" s="60" t="str">
        <f t="shared" si="31"/>
        <v>Abril</v>
      </c>
      <c r="D339" s="40" t="s">
        <v>1927</v>
      </c>
      <c r="E339" s="40" t="s">
        <v>2260</v>
      </c>
      <c r="F339" s="41">
        <v>6041.39</v>
      </c>
      <c r="G339" s="42">
        <v>5757.44</v>
      </c>
      <c r="H339" s="64">
        <f t="shared" si="32"/>
        <v>-4.7000773000915472E-2</v>
      </c>
      <c r="I339" s="65">
        <f t="shared" si="33"/>
        <v>-283.95000000000073</v>
      </c>
      <c r="J339" s="66" t="str">
        <f t="shared" si="34"/>
        <v>Ativo</v>
      </c>
      <c r="K339" s="40" t="s">
        <v>15536</v>
      </c>
      <c r="L339" s="69" t="str">
        <f t="shared" si="35"/>
        <v>Aguardando rentabilidade</v>
      </c>
    </row>
    <row r="340" spans="1:12" ht="15" customHeight="1" x14ac:dyDescent="0.25">
      <c r="A340" s="39">
        <v>45635</v>
      </c>
      <c r="B340" s="61">
        <f t="shared" si="30"/>
        <v>2024</v>
      </c>
      <c r="C340" s="60" t="str">
        <f t="shared" si="31"/>
        <v>Dezembro</v>
      </c>
      <c r="D340" s="40" t="s">
        <v>1925</v>
      </c>
      <c r="E340" s="40" t="s">
        <v>2261</v>
      </c>
      <c r="F340" s="41">
        <v>47382.03</v>
      </c>
      <c r="G340" s="42">
        <v>44235.86</v>
      </c>
      <c r="H340" s="64">
        <f t="shared" si="32"/>
        <v>-6.6400067704992766E-2</v>
      </c>
      <c r="I340" s="65">
        <f t="shared" si="33"/>
        <v>-3146.1699999999983</v>
      </c>
      <c r="J340" s="66" t="str">
        <f t="shared" si="34"/>
        <v>Pendente</v>
      </c>
      <c r="K340" s="40" t="s">
        <v>15534</v>
      </c>
      <c r="L340" s="69" t="str">
        <f t="shared" si="35"/>
        <v>Aguardando rentabilidade</v>
      </c>
    </row>
    <row r="341" spans="1:12" ht="15" customHeight="1" x14ac:dyDescent="0.25">
      <c r="A341" s="39">
        <v>44383</v>
      </c>
      <c r="B341" s="61">
        <f t="shared" si="30"/>
        <v>2021</v>
      </c>
      <c r="C341" s="60" t="str">
        <f t="shared" si="31"/>
        <v>Julho</v>
      </c>
      <c r="D341" s="40" t="s">
        <v>1928</v>
      </c>
      <c r="E341" s="40" t="s">
        <v>2262</v>
      </c>
      <c r="F341" s="41">
        <v>41477.120000000003</v>
      </c>
      <c r="G341" s="42">
        <v>48955.44</v>
      </c>
      <c r="H341" s="64">
        <f t="shared" si="32"/>
        <v>0.18029988581656584</v>
      </c>
      <c r="I341" s="65">
        <f t="shared" si="33"/>
        <v>7478.32</v>
      </c>
      <c r="J341" s="66" t="str">
        <f t="shared" si="34"/>
        <v>Resgatado</v>
      </c>
      <c r="K341" s="40" t="s">
        <v>15537</v>
      </c>
      <c r="L341" s="69" t="str">
        <f t="shared" si="35"/>
        <v>Aplicação de Curto Prazo</v>
      </c>
    </row>
    <row r="342" spans="1:12" ht="15" customHeight="1" x14ac:dyDescent="0.25">
      <c r="A342" s="39">
        <v>45052</v>
      </c>
      <c r="B342" s="61">
        <f t="shared" si="30"/>
        <v>2023</v>
      </c>
      <c r="C342" s="60" t="str">
        <f t="shared" si="31"/>
        <v>Maio</v>
      </c>
      <c r="D342" s="40" t="s">
        <v>1929</v>
      </c>
      <c r="E342" s="40" t="s">
        <v>2182</v>
      </c>
      <c r="F342" s="41">
        <v>20791.669999999998</v>
      </c>
      <c r="G342" s="42">
        <v>19475.560000000001</v>
      </c>
      <c r="H342" s="64">
        <f t="shared" si="32"/>
        <v>-6.3299869611243204E-2</v>
      </c>
      <c r="I342" s="65">
        <f t="shared" si="33"/>
        <v>-1316.1099999999969</v>
      </c>
      <c r="J342" s="66" t="str">
        <f t="shared" si="34"/>
        <v>Ativo</v>
      </c>
      <c r="K342" s="40" t="s">
        <v>15532</v>
      </c>
      <c r="L342" s="69" t="str">
        <f t="shared" si="35"/>
        <v>Investimento de Longo Prazo</v>
      </c>
    </row>
    <row r="343" spans="1:12" ht="15" customHeight="1" x14ac:dyDescent="0.25">
      <c r="A343" s="39">
        <v>45568</v>
      </c>
      <c r="B343" s="61">
        <f t="shared" si="30"/>
        <v>2024</v>
      </c>
      <c r="C343" s="60" t="str">
        <f t="shared" si="31"/>
        <v>Outubro</v>
      </c>
      <c r="D343" s="40" t="s">
        <v>1925</v>
      </c>
      <c r="E343" s="40" t="s">
        <v>2263</v>
      </c>
      <c r="F343" s="41">
        <v>15773.17</v>
      </c>
      <c r="G343" s="42">
        <v>15781.06</v>
      </c>
      <c r="H343" s="64">
        <f t="shared" si="32"/>
        <v>5.0021650689109534E-4</v>
      </c>
      <c r="I343" s="65">
        <f t="shared" si="33"/>
        <v>7.8899999999994179</v>
      </c>
      <c r="J343" s="66" t="str">
        <f t="shared" si="34"/>
        <v>Ativo</v>
      </c>
      <c r="K343" s="40" t="s">
        <v>15534</v>
      </c>
      <c r="L343" s="69" t="str">
        <f t="shared" si="35"/>
        <v>Aguardando rentabilidade</v>
      </c>
    </row>
    <row r="344" spans="1:12" ht="15" customHeight="1" x14ac:dyDescent="0.25">
      <c r="A344" s="39">
        <v>44391</v>
      </c>
      <c r="B344" s="61">
        <f t="shared" si="30"/>
        <v>2021</v>
      </c>
      <c r="C344" s="60" t="str">
        <f t="shared" si="31"/>
        <v>Julho</v>
      </c>
      <c r="D344" s="40" t="s">
        <v>1929</v>
      </c>
      <c r="E344" s="40" t="s">
        <v>2264</v>
      </c>
      <c r="F344" s="41">
        <v>4881.37</v>
      </c>
      <c r="G344" s="42">
        <v>4706.13</v>
      </c>
      <c r="H344" s="64">
        <f t="shared" si="32"/>
        <v>-3.5899757650003951E-2</v>
      </c>
      <c r="I344" s="65">
        <f t="shared" si="33"/>
        <v>-175.23999999999978</v>
      </c>
      <c r="J344" s="66" t="str">
        <f t="shared" si="34"/>
        <v>Ativo</v>
      </c>
      <c r="K344" s="40" t="s">
        <v>15532</v>
      </c>
      <c r="L344" s="69" t="str">
        <f t="shared" si="35"/>
        <v>Investimento de Longo Prazo</v>
      </c>
    </row>
    <row r="345" spans="1:12" ht="15" customHeight="1" x14ac:dyDescent="0.25">
      <c r="A345" s="39">
        <v>45888</v>
      </c>
      <c r="B345" s="61">
        <f t="shared" si="30"/>
        <v>2025</v>
      </c>
      <c r="C345" s="60" t="str">
        <f t="shared" si="31"/>
        <v>Agosto</v>
      </c>
      <c r="D345" s="40" t="s">
        <v>1924</v>
      </c>
      <c r="E345" s="40" t="s">
        <v>2265</v>
      </c>
      <c r="F345" s="41">
        <v>23876.43</v>
      </c>
      <c r="G345" s="42">
        <v>27856.63</v>
      </c>
      <c r="H345" s="64">
        <f t="shared" si="32"/>
        <v>0.1666999631016865</v>
      </c>
      <c r="I345" s="65">
        <f t="shared" si="33"/>
        <v>3980.2000000000007</v>
      </c>
      <c r="J345" s="66" t="str">
        <f t="shared" si="34"/>
        <v>Resgatado</v>
      </c>
      <c r="K345" s="40" t="s">
        <v>15533</v>
      </c>
      <c r="L345" s="69" t="str">
        <f t="shared" si="35"/>
        <v>Dividendos Recebidos</v>
      </c>
    </row>
    <row r="346" spans="1:12" ht="15" customHeight="1" x14ac:dyDescent="0.25">
      <c r="A346" s="39">
        <v>44608</v>
      </c>
      <c r="B346" s="61">
        <f t="shared" si="30"/>
        <v>2022</v>
      </c>
      <c r="C346" s="60" t="str">
        <f t="shared" si="31"/>
        <v>Fevereiro</v>
      </c>
      <c r="D346" s="40" t="s">
        <v>1927</v>
      </c>
      <c r="E346" s="40" t="s">
        <v>2266</v>
      </c>
      <c r="F346" s="41">
        <v>26283.78</v>
      </c>
      <c r="G346" s="42">
        <v>29377.38</v>
      </c>
      <c r="H346" s="64">
        <f t="shared" si="32"/>
        <v>0.11769996553007225</v>
      </c>
      <c r="I346" s="65">
        <f t="shared" si="33"/>
        <v>3093.6000000000022</v>
      </c>
      <c r="J346" s="66" t="str">
        <f t="shared" si="34"/>
        <v>Pendente</v>
      </c>
      <c r="K346" s="40" t="s">
        <v>15536</v>
      </c>
      <c r="L346" s="69" t="str">
        <f t="shared" si="35"/>
        <v>Rendimento estável</v>
      </c>
    </row>
    <row r="347" spans="1:12" ht="15" customHeight="1" x14ac:dyDescent="0.25">
      <c r="A347" s="39">
        <v>44502</v>
      </c>
      <c r="B347" s="61">
        <f t="shared" si="30"/>
        <v>2021</v>
      </c>
      <c r="C347" s="60" t="str">
        <f t="shared" si="31"/>
        <v>Novembro</v>
      </c>
      <c r="D347" s="40" t="s">
        <v>1927</v>
      </c>
      <c r="E347" s="40" t="s">
        <v>2267</v>
      </c>
      <c r="F347" s="41">
        <v>1425.53</v>
      </c>
      <c r="G347" s="42">
        <v>1459.46</v>
      </c>
      <c r="H347" s="64">
        <f t="shared" si="32"/>
        <v>2.3801673763442412E-2</v>
      </c>
      <c r="I347" s="65">
        <f t="shared" si="33"/>
        <v>33.930000000000064</v>
      </c>
      <c r="J347" s="66" t="str">
        <f t="shared" si="34"/>
        <v>Ativo</v>
      </c>
      <c r="K347" s="40" t="s">
        <v>15536</v>
      </c>
      <c r="L347" s="69" t="str">
        <f t="shared" si="35"/>
        <v>Aguardando rentabilidade</v>
      </c>
    </row>
    <row r="348" spans="1:12" ht="15" customHeight="1" x14ac:dyDescent="0.25">
      <c r="A348" s="39">
        <v>45397</v>
      </c>
      <c r="B348" s="61">
        <f t="shared" si="30"/>
        <v>2024</v>
      </c>
      <c r="C348" s="60" t="str">
        <f t="shared" si="31"/>
        <v>Abril</v>
      </c>
      <c r="D348" s="40" t="s">
        <v>1927</v>
      </c>
      <c r="E348" s="40" t="s">
        <v>2268</v>
      </c>
      <c r="F348" s="41">
        <v>11995.38</v>
      </c>
      <c r="G348" s="42">
        <v>11937.8</v>
      </c>
      <c r="H348" s="64">
        <f t="shared" si="32"/>
        <v>-4.8001814031735498E-3</v>
      </c>
      <c r="I348" s="65">
        <f t="shared" si="33"/>
        <v>-57.579999999999927</v>
      </c>
      <c r="J348" s="66" t="str">
        <f t="shared" si="34"/>
        <v>Ativo</v>
      </c>
      <c r="K348" s="40" t="s">
        <v>15536</v>
      </c>
      <c r="L348" s="69" t="str">
        <f t="shared" si="35"/>
        <v>Aguardando rentabilidade</v>
      </c>
    </row>
    <row r="349" spans="1:12" ht="15" customHeight="1" x14ac:dyDescent="0.25">
      <c r="A349" s="39">
        <v>44988</v>
      </c>
      <c r="B349" s="61">
        <f t="shared" si="30"/>
        <v>2023</v>
      </c>
      <c r="C349" s="60" t="str">
        <f t="shared" si="31"/>
        <v>Março</v>
      </c>
      <c r="D349" s="40" t="s">
        <v>1929</v>
      </c>
      <c r="E349" s="40" t="s">
        <v>2269</v>
      </c>
      <c r="F349" s="41">
        <v>45252.2</v>
      </c>
      <c r="G349" s="42">
        <v>44315.48</v>
      </c>
      <c r="H349" s="64">
        <f t="shared" si="32"/>
        <v>-2.0699988066878384E-2</v>
      </c>
      <c r="I349" s="65">
        <f t="shared" si="33"/>
        <v>-936.71999999999389</v>
      </c>
      <c r="J349" s="66" t="str">
        <f t="shared" si="34"/>
        <v>Ativo</v>
      </c>
      <c r="K349" s="40" t="s">
        <v>15532</v>
      </c>
      <c r="L349" s="69" t="str">
        <f t="shared" si="35"/>
        <v>Investimento de Longo Prazo</v>
      </c>
    </row>
    <row r="350" spans="1:12" ht="15" customHeight="1" x14ac:dyDescent="0.25">
      <c r="A350" s="39">
        <v>44471</v>
      </c>
      <c r="B350" s="61">
        <f t="shared" si="30"/>
        <v>2021</v>
      </c>
      <c r="C350" s="60" t="str">
        <f t="shared" si="31"/>
        <v>Outubro</v>
      </c>
      <c r="D350" s="40" t="s">
        <v>1924</v>
      </c>
      <c r="E350" s="40" t="s">
        <v>2270</v>
      </c>
      <c r="F350" s="41">
        <v>10900.79</v>
      </c>
      <c r="G350" s="42">
        <v>10071.24</v>
      </c>
      <c r="H350" s="64">
        <f t="shared" si="32"/>
        <v>-7.6099989083360103E-2</v>
      </c>
      <c r="I350" s="65">
        <f t="shared" si="33"/>
        <v>-829.55000000000109</v>
      </c>
      <c r="J350" s="66" t="str">
        <f t="shared" si="34"/>
        <v>Ativo</v>
      </c>
      <c r="K350" s="40" t="s">
        <v>15533</v>
      </c>
      <c r="L350" s="69" t="str">
        <f t="shared" si="35"/>
        <v>Investimento de Longo Prazo</v>
      </c>
    </row>
    <row r="351" spans="1:12" ht="15" customHeight="1" x14ac:dyDescent="0.25">
      <c r="A351" s="39">
        <v>45768</v>
      </c>
      <c r="B351" s="61">
        <f t="shared" si="30"/>
        <v>2025</v>
      </c>
      <c r="C351" s="60" t="str">
        <f t="shared" si="31"/>
        <v>Abril</v>
      </c>
      <c r="D351" s="40" t="s">
        <v>1926</v>
      </c>
      <c r="E351" s="40" t="s">
        <v>2271</v>
      </c>
      <c r="F351" s="41">
        <v>4341.88</v>
      </c>
      <c r="G351" s="42">
        <v>4584.59</v>
      </c>
      <c r="H351" s="64">
        <f t="shared" si="32"/>
        <v>5.5899748496043199E-2</v>
      </c>
      <c r="I351" s="65">
        <f t="shared" si="33"/>
        <v>242.71000000000004</v>
      </c>
      <c r="J351" s="66" t="str">
        <f t="shared" si="34"/>
        <v>Ativo</v>
      </c>
      <c r="K351" s="40" t="s">
        <v>15535</v>
      </c>
      <c r="L351" s="69" t="str">
        <f t="shared" si="35"/>
        <v>Aguardando rentabilidade</v>
      </c>
    </row>
    <row r="352" spans="1:12" ht="15" customHeight="1" x14ac:dyDescent="0.25">
      <c r="A352" s="39">
        <v>44691</v>
      </c>
      <c r="B352" s="61">
        <f t="shared" si="30"/>
        <v>2022</v>
      </c>
      <c r="C352" s="60" t="str">
        <f t="shared" si="31"/>
        <v>Maio</v>
      </c>
      <c r="D352" s="40" t="s">
        <v>1929</v>
      </c>
      <c r="E352" s="40" t="s">
        <v>2272</v>
      </c>
      <c r="F352" s="41">
        <v>27123.52</v>
      </c>
      <c r="G352" s="42">
        <v>29841.3</v>
      </c>
      <c r="H352" s="64">
        <f t="shared" si="32"/>
        <v>0.100200121518151</v>
      </c>
      <c r="I352" s="65">
        <f t="shared" si="33"/>
        <v>2717.7799999999988</v>
      </c>
      <c r="J352" s="66" t="str">
        <f t="shared" si="34"/>
        <v>Pendente</v>
      </c>
      <c r="K352" s="40" t="s">
        <v>15532</v>
      </c>
      <c r="L352" s="69" t="str">
        <f t="shared" si="35"/>
        <v>Rendimento estável</v>
      </c>
    </row>
    <row r="353" spans="1:12" ht="15" customHeight="1" x14ac:dyDescent="0.25">
      <c r="A353" s="39">
        <v>44370</v>
      </c>
      <c r="B353" s="61">
        <f t="shared" si="30"/>
        <v>2021</v>
      </c>
      <c r="C353" s="60" t="str">
        <f t="shared" si="31"/>
        <v>Junho</v>
      </c>
      <c r="D353" s="40" t="s">
        <v>1929</v>
      </c>
      <c r="E353" s="40" t="s">
        <v>2273</v>
      </c>
      <c r="F353" s="41">
        <v>16308.09</v>
      </c>
      <c r="G353" s="42">
        <v>18684.18</v>
      </c>
      <c r="H353" s="64">
        <f t="shared" si="32"/>
        <v>0.14570007891788678</v>
      </c>
      <c r="I353" s="65">
        <f t="shared" si="33"/>
        <v>2376.09</v>
      </c>
      <c r="J353" s="66" t="str">
        <f t="shared" si="34"/>
        <v>Pendente</v>
      </c>
      <c r="K353" s="40" t="s">
        <v>15532</v>
      </c>
      <c r="L353" s="69" t="str">
        <f t="shared" si="35"/>
        <v>Rendimento estável</v>
      </c>
    </row>
    <row r="354" spans="1:12" ht="15" customHeight="1" x14ac:dyDescent="0.25">
      <c r="A354" s="39">
        <v>44476</v>
      </c>
      <c r="B354" s="61">
        <f t="shared" si="30"/>
        <v>2021</v>
      </c>
      <c r="C354" s="60" t="str">
        <f t="shared" si="31"/>
        <v>Outubro</v>
      </c>
      <c r="D354" s="40" t="s">
        <v>1925</v>
      </c>
      <c r="E354" s="40" t="s">
        <v>2274</v>
      </c>
      <c r="F354" s="41">
        <v>26437.439999999999</v>
      </c>
      <c r="G354" s="42">
        <v>31286.07</v>
      </c>
      <c r="H354" s="64">
        <f t="shared" si="32"/>
        <v>0.18340013253930793</v>
      </c>
      <c r="I354" s="65">
        <f t="shared" si="33"/>
        <v>4848.630000000001</v>
      </c>
      <c r="J354" s="66" t="str">
        <f t="shared" si="34"/>
        <v>Resgatado</v>
      </c>
      <c r="K354" s="40" t="s">
        <v>15534</v>
      </c>
      <c r="L354" s="69" t="str">
        <f t="shared" si="35"/>
        <v>Aplicação de Curto Prazo</v>
      </c>
    </row>
    <row r="355" spans="1:12" ht="15" customHeight="1" x14ac:dyDescent="0.25">
      <c r="A355" s="39">
        <v>45027</v>
      </c>
      <c r="B355" s="61">
        <f t="shared" si="30"/>
        <v>2023</v>
      </c>
      <c r="C355" s="60" t="str">
        <f t="shared" si="31"/>
        <v>Abril</v>
      </c>
      <c r="D355" s="40" t="s">
        <v>1929</v>
      </c>
      <c r="E355" s="40" t="s">
        <v>2275</v>
      </c>
      <c r="F355" s="41">
        <v>29594.33</v>
      </c>
      <c r="G355" s="42">
        <v>30014.57</v>
      </c>
      <c r="H355" s="64">
        <f t="shared" si="32"/>
        <v>1.4200017368191743E-2</v>
      </c>
      <c r="I355" s="65">
        <f t="shared" si="33"/>
        <v>420.23999999999796</v>
      </c>
      <c r="J355" s="66" t="str">
        <f t="shared" si="34"/>
        <v>Ativo</v>
      </c>
      <c r="K355" s="40" t="s">
        <v>15532</v>
      </c>
      <c r="L355" s="69" t="str">
        <f t="shared" si="35"/>
        <v>Investimento de Longo Prazo</v>
      </c>
    </row>
    <row r="356" spans="1:12" ht="15" customHeight="1" x14ac:dyDescent="0.25">
      <c r="A356" s="39">
        <v>45628</v>
      </c>
      <c r="B356" s="61">
        <f t="shared" si="30"/>
        <v>2024</v>
      </c>
      <c r="C356" s="60" t="str">
        <f t="shared" si="31"/>
        <v>Dezembro</v>
      </c>
      <c r="D356" s="40" t="s">
        <v>1926</v>
      </c>
      <c r="E356" s="40" t="s">
        <v>2276</v>
      </c>
      <c r="F356" s="41">
        <v>29668.22</v>
      </c>
      <c r="G356" s="42">
        <v>33151.269999999997</v>
      </c>
      <c r="H356" s="64">
        <f t="shared" si="32"/>
        <v>0.11740003276232937</v>
      </c>
      <c r="I356" s="65">
        <f t="shared" si="33"/>
        <v>3483.0499999999956</v>
      </c>
      <c r="J356" s="66" t="str">
        <f t="shared" si="34"/>
        <v>Pendente</v>
      </c>
      <c r="K356" s="40" t="s">
        <v>15535</v>
      </c>
      <c r="L356" s="69" t="str">
        <f t="shared" si="35"/>
        <v>Rendimento estável</v>
      </c>
    </row>
    <row r="357" spans="1:12" ht="15" customHeight="1" x14ac:dyDescent="0.25">
      <c r="A357" s="39">
        <v>45369</v>
      </c>
      <c r="B357" s="61">
        <f t="shared" si="30"/>
        <v>2024</v>
      </c>
      <c r="C357" s="60" t="str">
        <f t="shared" si="31"/>
        <v>Março</v>
      </c>
      <c r="D357" s="40" t="s">
        <v>1926</v>
      </c>
      <c r="E357" s="40" t="s">
        <v>2277</v>
      </c>
      <c r="F357" s="41">
        <v>8609.49</v>
      </c>
      <c r="G357" s="42">
        <v>8244.4500000000007</v>
      </c>
      <c r="H357" s="64">
        <f t="shared" si="32"/>
        <v>-4.2399724025464818E-2</v>
      </c>
      <c r="I357" s="65">
        <f t="shared" si="33"/>
        <v>-365.03999999999905</v>
      </c>
      <c r="J357" s="66" t="str">
        <f t="shared" si="34"/>
        <v>Ativo</v>
      </c>
      <c r="K357" s="40" t="s">
        <v>15535</v>
      </c>
      <c r="L357" s="69" t="str">
        <f t="shared" si="35"/>
        <v>Aguardando rentabilidade</v>
      </c>
    </row>
    <row r="358" spans="1:12" ht="15" customHeight="1" x14ac:dyDescent="0.25">
      <c r="A358" s="39">
        <v>45407</v>
      </c>
      <c r="B358" s="61">
        <f t="shared" si="30"/>
        <v>2024</v>
      </c>
      <c r="C358" s="60" t="str">
        <f t="shared" si="31"/>
        <v>Abril</v>
      </c>
      <c r="D358" s="40" t="s">
        <v>1929</v>
      </c>
      <c r="E358" s="40" t="s">
        <v>2095</v>
      </c>
      <c r="F358" s="41">
        <v>42868.33</v>
      </c>
      <c r="G358" s="42">
        <v>41616.57</v>
      </c>
      <c r="H358" s="64">
        <f t="shared" si="32"/>
        <v>-2.9200111130991153E-2</v>
      </c>
      <c r="I358" s="65">
        <f t="shared" si="33"/>
        <v>-1251.760000000002</v>
      </c>
      <c r="J358" s="66" t="str">
        <f t="shared" si="34"/>
        <v>Ativo</v>
      </c>
      <c r="K358" s="40" t="s">
        <v>15532</v>
      </c>
      <c r="L358" s="69" t="str">
        <f t="shared" si="35"/>
        <v>Investimento de Longo Prazo</v>
      </c>
    </row>
    <row r="359" spans="1:12" ht="15" customHeight="1" x14ac:dyDescent="0.25">
      <c r="A359" s="39">
        <v>45876</v>
      </c>
      <c r="B359" s="61">
        <f t="shared" si="30"/>
        <v>2025</v>
      </c>
      <c r="C359" s="60" t="str">
        <f t="shared" si="31"/>
        <v>Agosto</v>
      </c>
      <c r="D359" s="40" t="s">
        <v>1926</v>
      </c>
      <c r="E359" s="40" t="s">
        <v>2278</v>
      </c>
      <c r="F359" s="41">
        <v>19920.61</v>
      </c>
      <c r="G359" s="42">
        <v>23902.74</v>
      </c>
      <c r="H359" s="64">
        <f t="shared" si="32"/>
        <v>0.19990000306215527</v>
      </c>
      <c r="I359" s="65">
        <f t="shared" si="33"/>
        <v>3982.130000000001</v>
      </c>
      <c r="J359" s="66" t="str">
        <f t="shared" si="34"/>
        <v>Resgatado</v>
      </c>
      <c r="K359" s="40" t="s">
        <v>15535</v>
      </c>
      <c r="L359" s="69" t="str">
        <f t="shared" si="35"/>
        <v>Aplicação de Curto Prazo</v>
      </c>
    </row>
    <row r="360" spans="1:12" ht="15" customHeight="1" x14ac:dyDescent="0.25">
      <c r="A360" s="39">
        <v>44378</v>
      </c>
      <c r="B360" s="61">
        <f t="shared" si="30"/>
        <v>2021</v>
      </c>
      <c r="C360" s="60" t="str">
        <f t="shared" si="31"/>
        <v>Julho</v>
      </c>
      <c r="D360" s="40" t="s">
        <v>1926</v>
      </c>
      <c r="E360" s="40" t="s">
        <v>2279</v>
      </c>
      <c r="F360" s="41">
        <v>13979.02</v>
      </c>
      <c r="G360" s="42">
        <v>16148.56</v>
      </c>
      <c r="H360" s="64">
        <f t="shared" si="32"/>
        <v>0.15519972072434254</v>
      </c>
      <c r="I360" s="65">
        <f t="shared" si="33"/>
        <v>2169.5399999999991</v>
      </c>
      <c r="J360" s="66" t="str">
        <f t="shared" si="34"/>
        <v>Resgatado</v>
      </c>
      <c r="K360" s="40" t="s">
        <v>15535</v>
      </c>
      <c r="L360" s="69" t="str">
        <f t="shared" si="35"/>
        <v>Aplicação de Curto Prazo</v>
      </c>
    </row>
    <row r="361" spans="1:12" ht="15" customHeight="1" x14ac:dyDescent="0.25">
      <c r="A361" s="39">
        <v>45669</v>
      </c>
      <c r="B361" s="61">
        <f t="shared" si="30"/>
        <v>2025</v>
      </c>
      <c r="C361" s="60" t="str">
        <f t="shared" si="31"/>
        <v>Janeiro</v>
      </c>
      <c r="D361" s="40" t="s">
        <v>1923</v>
      </c>
      <c r="E361" s="40" t="s">
        <v>2280</v>
      </c>
      <c r="F361" s="41">
        <v>41824.83</v>
      </c>
      <c r="G361" s="42">
        <v>43497.82</v>
      </c>
      <c r="H361" s="64">
        <f t="shared" si="32"/>
        <v>3.999992349042418E-2</v>
      </c>
      <c r="I361" s="65">
        <f t="shared" si="33"/>
        <v>1672.989999999998</v>
      </c>
      <c r="J361" s="66" t="str">
        <f t="shared" si="34"/>
        <v>Ativo</v>
      </c>
      <c r="K361" s="40" t="s">
        <v>15532</v>
      </c>
      <c r="L361" s="69" t="str">
        <f t="shared" si="35"/>
        <v>Investimento de Longo Prazo</v>
      </c>
    </row>
    <row r="362" spans="1:12" ht="15" customHeight="1" x14ac:dyDescent="0.25">
      <c r="A362" s="39">
        <v>45673</v>
      </c>
      <c r="B362" s="61">
        <f t="shared" si="30"/>
        <v>2025</v>
      </c>
      <c r="C362" s="60" t="str">
        <f t="shared" si="31"/>
        <v>Janeiro</v>
      </c>
      <c r="D362" s="40" t="s">
        <v>1925</v>
      </c>
      <c r="E362" s="40" t="s">
        <v>2281</v>
      </c>
      <c r="F362" s="41">
        <v>13164.16</v>
      </c>
      <c r="G362" s="42">
        <v>15144.05</v>
      </c>
      <c r="H362" s="64">
        <f t="shared" si="32"/>
        <v>0.15040002552384651</v>
      </c>
      <c r="I362" s="65">
        <f t="shared" si="33"/>
        <v>1979.8899999999994</v>
      </c>
      <c r="J362" s="66" t="str">
        <f t="shared" si="34"/>
        <v>Resgatado</v>
      </c>
      <c r="K362" s="40" t="s">
        <v>15534</v>
      </c>
      <c r="L362" s="69" t="str">
        <f t="shared" si="35"/>
        <v>Aplicação de Curto Prazo</v>
      </c>
    </row>
    <row r="363" spans="1:12" x14ac:dyDescent="0.25">
      <c r="A363" s="39">
        <v>43861</v>
      </c>
      <c r="B363" s="61">
        <f t="shared" si="30"/>
        <v>2020</v>
      </c>
      <c r="C363" s="60" t="str">
        <f t="shared" si="31"/>
        <v>Janeiro</v>
      </c>
      <c r="D363" s="40" t="s">
        <v>1927</v>
      </c>
      <c r="E363" s="40" t="s">
        <v>2282</v>
      </c>
      <c r="F363" s="41">
        <v>24475.82</v>
      </c>
      <c r="G363" s="42">
        <v>26605.22</v>
      </c>
      <c r="H363" s="64">
        <f t="shared" si="32"/>
        <v>8.7000149535337384E-2</v>
      </c>
      <c r="I363" s="65">
        <f t="shared" si="33"/>
        <v>2129.4000000000015</v>
      </c>
      <c r="J363" s="66" t="str">
        <f t="shared" si="34"/>
        <v>Pendente</v>
      </c>
      <c r="K363" s="40" t="s">
        <v>15536</v>
      </c>
      <c r="L363" s="69" t="str">
        <f t="shared" si="35"/>
        <v>Rendimento estável</v>
      </c>
    </row>
    <row r="364" spans="1:12" x14ac:dyDescent="0.25">
      <c r="A364" s="39">
        <v>44117</v>
      </c>
      <c r="B364" s="61">
        <f t="shared" si="30"/>
        <v>2020</v>
      </c>
      <c r="C364" s="60" t="str">
        <f t="shared" si="31"/>
        <v>Outubro</v>
      </c>
      <c r="D364" s="40" t="s">
        <v>1930</v>
      </c>
      <c r="E364" s="40" t="s">
        <v>2283</v>
      </c>
      <c r="F364" s="41">
        <v>4528.8599999999997</v>
      </c>
      <c r="G364" s="42">
        <v>4469.9799999999996</v>
      </c>
      <c r="H364" s="64">
        <f t="shared" si="32"/>
        <v>-1.3001064285493505E-2</v>
      </c>
      <c r="I364" s="65">
        <f t="shared" si="33"/>
        <v>-58.880000000000109</v>
      </c>
      <c r="J364" s="66" t="str">
        <f t="shared" si="34"/>
        <v>Ativo</v>
      </c>
      <c r="K364" s="40" t="s">
        <v>15538</v>
      </c>
      <c r="L364" s="69" t="str">
        <f t="shared" si="35"/>
        <v>Aguardando rentabilidade</v>
      </c>
    </row>
    <row r="365" spans="1:12" ht="15" customHeight="1" x14ac:dyDescent="0.25">
      <c r="A365" s="39">
        <v>45313</v>
      </c>
      <c r="B365" s="61">
        <f t="shared" si="30"/>
        <v>2024</v>
      </c>
      <c r="C365" s="60" t="str">
        <f t="shared" si="31"/>
        <v>Janeiro</v>
      </c>
      <c r="D365" s="40" t="s">
        <v>1930</v>
      </c>
      <c r="E365" s="40" t="s">
        <v>2284</v>
      </c>
      <c r="F365" s="41">
        <v>26768.400000000001</v>
      </c>
      <c r="G365" s="42">
        <v>30601.63</v>
      </c>
      <c r="H365" s="64">
        <f t="shared" si="32"/>
        <v>0.14319981769549167</v>
      </c>
      <c r="I365" s="65">
        <f t="shared" si="33"/>
        <v>3833.2299999999996</v>
      </c>
      <c r="J365" s="66" t="str">
        <f t="shared" si="34"/>
        <v>Pendente</v>
      </c>
      <c r="K365" s="40" t="s">
        <v>15538</v>
      </c>
      <c r="L365" s="69" t="str">
        <f t="shared" si="35"/>
        <v>Rendimento estável</v>
      </c>
    </row>
    <row r="366" spans="1:12" ht="15" customHeight="1" x14ac:dyDescent="0.25">
      <c r="A366" s="39">
        <v>45555</v>
      </c>
      <c r="B366" s="61">
        <f t="shared" si="30"/>
        <v>2024</v>
      </c>
      <c r="C366" s="60" t="str">
        <f t="shared" si="31"/>
        <v>Setembro</v>
      </c>
      <c r="D366" s="40" t="s">
        <v>1923</v>
      </c>
      <c r="E366" s="40" t="s">
        <v>2285</v>
      </c>
      <c r="F366" s="41">
        <v>36499.1</v>
      </c>
      <c r="G366" s="42">
        <v>37944.46</v>
      </c>
      <c r="H366" s="64">
        <f t="shared" si="32"/>
        <v>3.9599880544999758E-2</v>
      </c>
      <c r="I366" s="65">
        <f t="shared" si="33"/>
        <v>1445.3600000000006</v>
      </c>
      <c r="J366" s="66" t="str">
        <f t="shared" si="34"/>
        <v>Ativo</v>
      </c>
      <c r="K366" s="40" t="s">
        <v>15532</v>
      </c>
      <c r="L366" s="69" t="str">
        <f t="shared" si="35"/>
        <v>Investimento de Longo Prazo</v>
      </c>
    </row>
    <row r="367" spans="1:12" ht="15" customHeight="1" x14ac:dyDescent="0.25">
      <c r="A367" s="39">
        <v>45894</v>
      </c>
      <c r="B367" s="61">
        <f t="shared" si="30"/>
        <v>2025</v>
      </c>
      <c r="C367" s="60" t="str">
        <f t="shared" si="31"/>
        <v>Agosto</v>
      </c>
      <c r="D367" s="40" t="s">
        <v>1924</v>
      </c>
      <c r="E367" s="40" t="s">
        <v>2286</v>
      </c>
      <c r="F367" s="41">
        <v>6294.72</v>
      </c>
      <c r="G367" s="42">
        <v>6866.91</v>
      </c>
      <c r="H367" s="64">
        <f t="shared" si="32"/>
        <v>9.0899992374561464E-2</v>
      </c>
      <c r="I367" s="65">
        <f t="shared" si="33"/>
        <v>572.1899999999996</v>
      </c>
      <c r="J367" s="66" t="str">
        <f t="shared" si="34"/>
        <v>Pendente</v>
      </c>
      <c r="K367" s="40" t="s">
        <v>15533</v>
      </c>
      <c r="L367" s="69" t="str">
        <f t="shared" si="35"/>
        <v>Rendimento estável</v>
      </c>
    </row>
    <row r="368" spans="1:12" ht="15" customHeight="1" x14ac:dyDescent="0.25">
      <c r="A368" s="39">
        <v>45541</v>
      </c>
      <c r="B368" s="61">
        <f t="shared" si="30"/>
        <v>2024</v>
      </c>
      <c r="C368" s="60" t="str">
        <f t="shared" si="31"/>
        <v>Setembro</v>
      </c>
      <c r="D368" s="40" t="s">
        <v>1930</v>
      </c>
      <c r="E368" s="40" t="s">
        <v>2287</v>
      </c>
      <c r="F368" s="41">
        <v>15719.84</v>
      </c>
      <c r="G368" s="42">
        <v>16246.45</v>
      </c>
      <c r="H368" s="64">
        <f t="shared" si="32"/>
        <v>3.3499704831601376E-2</v>
      </c>
      <c r="I368" s="65">
        <f t="shared" si="33"/>
        <v>526.61000000000058</v>
      </c>
      <c r="J368" s="66" t="str">
        <f t="shared" si="34"/>
        <v>Ativo</v>
      </c>
      <c r="K368" s="40" t="s">
        <v>15538</v>
      </c>
      <c r="L368" s="69" t="str">
        <f t="shared" si="35"/>
        <v>Aguardando rentabilidade</v>
      </c>
    </row>
    <row r="369" spans="1:12" ht="15" customHeight="1" x14ac:dyDescent="0.25">
      <c r="A369" s="39">
        <v>45872</v>
      </c>
      <c r="B369" s="61">
        <f t="shared" si="30"/>
        <v>2025</v>
      </c>
      <c r="C369" s="60" t="str">
        <f t="shared" si="31"/>
        <v>Agosto</v>
      </c>
      <c r="D369" s="40" t="s">
        <v>1928</v>
      </c>
      <c r="E369" s="40" t="s">
        <v>2288</v>
      </c>
      <c r="F369" s="41">
        <v>20820</v>
      </c>
      <c r="G369" s="42">
        <v>21869.33</v>
      </c>
      <c r="H369" s="64">
        <f t="shared" si="32"/>
        <v>5.0400096061479431E-2</v>
      </c>
      <c r="I369" s="65">
        <f t="shared" si="33"/>
        <v>1049.3300000000017</v>
      </c>
      <c r="J369" s="66" t="str">
        <f t="shared" si="34"/>
        <v>Ativo</v>
      </c>
      <c r="K369" s="40" t="s">
        <v>15537</v>
      </c>
      <c r="L369" s="69" t="str">
        <f t="shared" si="35"/>
        <v>Aguardando rentabilidade</v>
      </c>
    </row>
    <row r="370" spans="1:12" ht="15" customHeight="1" x14ac:dyDescent="0.25">
      <c r="A370" s="39">
        <v>45721</v>
      </c>
      <c r="B370" s="61">
        <f t="shared" si="30"/>
        <v>2025</v>
      </c>
      <c r="C370" s="60" t="str">
        <f t="shared" si="31"/>
        <v>Março</v>
      </c>
      <c r="D370" s="40" t="s">
        <v>1924</v>
      </c>
      <c r="E370" s="40" t="s">
        <v>2289</v>
      </c>
      <c r="F370" s="41">
        <v>7570.04</v>
      </c>
      <c r="G370" s="42">
        <v>8628.33</v>
      </c>
      <c r="H370" s="64">
        <f t="shared" si="32"/>
        <v>0.13979978969728032</v>
      </c>
      <c r="I370" s="65">
        <f t="shared" si="33"/>
        <v>1058.29</v>
      </c>
      <c r="J370" s="66" t="str">
        <f t="shared" si="34"/>
        <v>Pendente</v>
      </c>
      <c r="K370" s="40" t="s">
        <v>15533</v>
      </c>
      <c r="L370" s="69" t="str">
        <f t="shared" si="35"/>
        <v>Rendimento estável</v>
      </c>
    </row>
    <row r="371" spans="1:12" x14ac:dyDescent="0.25">
      <c r="A371" s="39">
        <v>44150</v>
      </c>
      <c r="B371" s="61">
        <f t="shared" si="30"/>
        <v>2020</v>
      </c>
      <c r="C371" s="60" t="str">
        <f t="shared" si="31"/>
        <v>Novembro</v>
      </c>
      <c r="D371" s="40" t="s">
        <v>1927</v>
      </c>
      <c r="E371" s="40" t="s">
        <v>2290</v>
      </c>
      <c r="F371" s="41">
        <v>25868.400000000001</v>
      </c>
      <c r="G371" s="42">
        <v>29482.22</v>
      </c>
      <c r="H371" s="64">
        <f t="shared" si="32"/>
        <v>0.13970017473055926</v>
      </c>
      <c r="I371" s="65">
        <f t="shared" si="33"/>
        <v>3613.8199999999997</v>
      </c>
      <c r="J371" s="66" t="str">
        <f t="shared" si="34"/>
        <v>Pendente</v>
      </c>
      <c r="K371" s="40" t="s">
        <v>15536</v>
      </c>
      <c r="L371" s="69" t="str">
        <f t="shared" si="35"/>
        <v>Rendimento estável</v>
      </c>
    </row>
    <row r="372" spans="1:12" ht="15" customHeight="1" x14ac:dyDescent="0.25">
      <c r="A372" s="39">
        <v>44867</v>
      </c>
      <c r="B372" s="61">
        <f t="shared" si="30"/>
        <v>2022</v>
      </c>
      <c r="C372" s="60" t="str">
        <f t="shared" si="31"/>
        <v>Novembro</v>
      </c>
      <c r="D372" s="40" t="s">
        <v>1928</v>
      </c>
      <c r="E372" s="40" t="s">
        <v>2291</v>
      </c>
      <c r="F372" s="41">
        <v>29048.91</v>
      </c>
      <c r="G372" s="42">
        <v>27433.79</v>
      </c>
      <c r="H372" s="64">
        <f t="shared" si="32"/>
        <v>-5.5600020792518516E-2</v>
      </c>
      <c r="I372" s="65">
        <f t="shared" si="33"/>
        <v>-1615.119999999999</v>
      </c>
      <c r="J372" s="66" t="str">
        <f t="shared" si="34"/>
        <v>Pendente</v>
      </c>
      <c r="K372" s="40" t="s">
        <v>15537</v>
      </c>
      <c r="L372" s="69" t="str">
        <f t="shared" si="35"/>
        <v>Aguardando rentabilidade</v>
      </c>
    </row>
    <row r="373" spans="1:12" ht="15" customHeight="1" x14ac:dyDescent="0.25">
      <c r="A373" s="39">
        <v>44917</v>
      </c>
      <c r="B373" s="61">
        <f t="shared" si="30"/>
        <v>2022</v>
      </c>
      <c r="C373" s="60" t="str">
        <f t="shared" si="31"/>
        <v>Dezembro</v>
      </c>
      <c r="D373" s="40" t="s">
        <v>1925</v>
      </c>
      <c r="E373" s="40" t="s">
        <v>2292</v>
      </c>
      <c r="F373" s="41">
        <v>10531</v>
      </c>
      <c r="G373" s="42">
        <v>10310.9</v>
      </c>
      <c r="H373" s="64">
        <f t="shared" si="32"/>
        <v>-2.0900199411262022E-2</v>
      </c>
      <c r="I373" s="65">
        <f t="shared" si="33"/>
        <v>-220.10000000000036</v>
      </c>
      <c r="J373" s="66" t="str">
        <f t="shared" si="34"/>
        <v>Ativo</v>
      </c>
      <c r="K373" s="40" t="s">
        <v>15534</v>
      </c>
      <c r="L373" s="69" t="str">
        <f t="shared" si="35"/>
        <v>Aguardando rentabilidade</v>
      </c>
    </row>
    <row r="374" spans="1:12" ht="15" customHeight="1" x14ac:dyDescent="0.25">
      <c r="A374" s="39">
        <v>44615</v>
      </c>
      <c r="B374" s="61">
        <f t="shared" si="30"/>
        <v>2022</v>
      </c>
      <c r="C374" s="60" t="str">
        <f t="shared" si="31"/>
        <v>Fevereiro</v>
      </c>
      <c r="D374" s="40" t="s">
        <v>1930</v>
      </c>
      <c r="E374" s="40" t="s">
        <v>2293</v>
      </c>
      <c r="F374" s="41">
        <v>42980.22</v>
      </c>
      <c r="G374" s="42">
        <v>43285.38</v>
      </c>
      <c r="H374" s="64">
        <f t="shared" si="32"/>
        <v>7.1000101907341615E-3</v>
      </c>
      <c r="I374" s="65">
        <f t="shared" si="33"/>
        <v>305.15999999999622</v>
      </c>
      <c r="J374" s="66" t="str">
        <f t="shared" si="34"/>
        <v>Ativo</v>
      </c>
      <c r="K374" s="40" t="s">
        <v>15538</v>
      </c>
      <c r="L374" s="69" t="str">
        <f t="shared" si="35"/>
        <v>Aguardando rentabilidade</v>
      </c>
    </row>
    <row r="375" spans="1:12" ht="15" customHeight="1" x14ac:dyDescent="0.25">
      <c r="A375" s="39">
        <v>44400</v>
      </c>
      <c r="B375" s="61">
        <f t="shared" si="30"/>
        <v>2021</v>
      </c>
      <c r="C375" s="60" t="str">
        <f t="shared" si="31"/>
        <v>Julho</v>
      </c>
      <c r="D375" s="40" t="s">
        <v>1927</v>
      </c>
      <c r="E375" s="40" t="s">
        <v>2294</v>
      </c>
      <c r="F375" s="41">
        <v>42511.75</v>
      </c>
      <c r="G375" s="42">
        <v>46495.1</v>
      </c>
      <c r="H375" s="64">
        <f t="shared" si="32"/>
        <v>9.3699977065164308E-2</v>
      </c>
      <c r="I375" s="65">
        <f t="shared" si="33"/>
        <v>3983.3499999999985</v>
      </c>
      <c r="J375" s="66" t="str">
        <f t="shared" si="34"/>
        <v>Pendente</v>
      </c>
      <c r="K375" s="40" t="s">
        <v>15536</v>
      </c>
      <c r="L375" s="69" t="str">
        <f t="shared" si="35"/>
        <v>Rendimento estável</v>
      </c>
    </row>
    <row r="376" spans="1:12" ht="15" customHeight="1" x14ac:dyDescent="0.25">
      <c r="A376" s="39">
        <v>45538</v>
      </c>
      <c r="B376" s="61">
        <f t="shared" si="30"/>
        <v>2024</v>
      </c>
      <c r="C376" s="60" t="str">
        <f t="shared" si="31"/>
        <v>Setembro</v>
      </c>
      <c r="D376" s="40" t="s">
        <v>1923</v>
      </c>
      <c r="E376" s="40" t="s">
        <v>2295</v>
      </c>
      <c r="F376" s="41">
        <v>41837.06</v>
      </c>
      <c r="G376" s="42">
        <v>44263.61</v>
      </c>
      <c r="H376" s="64">
        <f t="shared" si="32"/>
        <v>5.8000012429171723E-2</v>
      </c>
      <c r="I376" s="65">
        <f t="shared" si="33"/>
        <v>2426.5500000000029</v>
      </c>
      <c r="J376" s="66" t="str">
        <f t="shared" si="34"/>
        <v>Ativo</v>
      </c>
      <c r="K376" s="40" t="s">
        <v>15532</v>
      </c>
      <c r="L376" s="69" t="str">
        <f t="shared" si="35"/>
        <v>Investimento de Longo Prazo</v>
      </c>
    </row>
    <row r="377" spans="1:12" ht="15" customHeight="1" x14ac:dyDescent="0.25">
      <c r="A377" s="39">
        <v>45679</v>
      </c>
      <c r="B377" s="61">
        <f t="shared" si="30"/>
        <v>2025</v>
      </c>
      <c r="C377" s="60" t="str">
        <f t="shared" si="31"/>
        <v>Janeiro</v>
      </c>
      <c r="D377" s="40" t="s">
        <v>1924</v>
      </c>
      <c r="E377" s="40" t="s">
        <v>2296</v>
      </c>
      <c r="F377" s="41">
        <v>25201.74</v>
      </c>
      <c r="G377" s="42">
        <v>27321.21</v>
      </c>
      <c r="H377" s="64">
        <f t="shared" si="32"/>
        <v>8.4100145466146276E-2</v>
      </c>
      <c r="I377" s="65">
        <f t="shared" si="33"/>
        <v>2119.4699999999975</v>
      </c>
      <c r="J377" s="66" t="str">
        <f t="shared" si="34"/>
        <v>Pendente</v>
      </c>
      <c r="K377" s="40" t="s">
        <v>15533</v>
      </c>
      <c r="L377" s="69" t="str">
        <f t="shared" si="35"/>
        <v>Rendimento estável</v>
      </c>
    </row>
    <row r="378" spans="1:12" ht="15" customHeight="1" x14ac:dyDescent="0.25">
      <c r="A378" s="39">
        <v>45447</v>
      </c>
      <c r="B378" s="61">
        <f t="shared" si="30"/>
        <v>2024</v>
      </c>
      <c r="C378" s="60" t="str">
        <f t="shared" si="31"/>
        <v>Junho</v>
      </c>
      <c r="D378" s="40" t="s">
        <v>1928</v>
      </c>
      <c r="E378" s="40" t="s">
        <v>2297</v>
      </c>
      <c r="F378" s="41">
        <v>28228.02</v>
      </c>
      <c r="G378" s="42">
        <v>29365.61</v>
      </c>
      <c r="H378" s="64">
        <f t="shared" si="32"/>
        <v>4.0300028128079833E-2</v>
      </c>
      <c r="I378" s="65">
        <f t="shared" si="33"/>
        <v>1137.5900000000001</v>
      </c>
      <c r="J378" s="66" t="str">
        <f t="shared" si="34"/>
        <v>Ativo</v>
      </c>
      <c r="K378" s="40" t="s">
        <v>15537</v>
      </c>
      <c r="L378" s="69" t="str">
        <f t="shared" si="35"/>
        <v>Aguardando rentabilidade</v>
      </c>
    </row>
    <row r="379" spans="1:12" ht="15" customHeight="1" x14ac:dyDescent="0.25">
      <c r="A379" s="39">
        <v>45265</v>
      </c>
      <c r="B379" s="61">
        <f t="shared" si="30"/>
        <v>2023</v>
      </c>
      <c r="C379" s="60" t="str">
        <f t="shared" si="31"/>
        <v>Dezembro</v>
      </c>
      <c r="D379" s="40" t="s">
        <v>1926</v>
      </c>
      <c r="E379" s="40" t="s">
        <v>2298</v>
      </c>
      <c r="F379" s="41">
        <v>10478.49</v>
      </c>
      <c r="G379" s="42">
        <v>12147.71</v>
      </c>
      <c r="H379" s="64">
        <f t="shared" si="32"/>
        <v>0.15929967008605242</v>
      </c>
      <c r="I379" s="65">
        <f t="shared" si="33"/>
        <v>1669.2199999999993</v>
      </c>
      <c r="J379" s="66" t="str">
        <f t="shared" si="34"/>
        <v>Resgatado</v>
      </c>
      <c r="K379" s="40" t="s">
        <v>15535</v>
      </c>
      <c r="L379" s="69" t="str">
        <f t="shared" si="35"/>
        <v>Aplicação de Curto Prazo</v>
      </c>
    </row>
    <row r="380" spans="1:12" ht="15" customHeight="1" x14ac:dyDescent="0.25">
      <c r="A380" s="39">
        <v>45410</v>
      </c>
      <c r="B380" s="61">
        <f t="shared" si="30"/>
        <v>2024</v>
      </c>
      <c r="C380" s="60" t="str">
        <f t="shared" si="31"/>
        <v>Abril</v>
      </c>
      <c r="D380" s="40" t="s">
        <v>1926</v>
      </c>
      <c r="E380" s="40" t="s">
        <v>2299</v>
      </c>
      <c r="F380" s="41">
        <v>1570.78</v>
      </c>
      <c r="G380" s="42">
        <v>1655.29</v>
      </c>
      <c r="H380" s="64">
        <f t="shared" si="32"/>
        <v>5.3801296171328887E-2</v>
      </c>
      <c r="I380" s="65">
        <f t="shared" si="33"/>
        <v>84.509999999999991</v>
      </c>
      <c r="J380" s="66" t="str">
        <f t="shared" si="34"/>
        <v>Ativo</v>
      </c>
      <c r="K380" s="40" t="s">
        <v>15535</v>
      </c>
      <c r="L380" s="69" t="str">
        <f t="shared" si="35"/>
        <v>Aguardando rentabilidade</v>
      </c>
    </row>
    <row r="381" spans="1:12" x14ac:dyDescent="0.25">
      <c r="A381" s="39">
        <v>44093</v>
      </c>
      <c r="B381" s="61">
        <f t="shared" si="30"/>
        <v>2020</v>
      </c>
      <c r="C381" s="60" t="str">
        <f t="shared" si="31"/>
        <v>Setembro</v>
      </c>
      <c r="D381" s="40" t="s">
        <v>1930</v>
      </c>
      <c r="E381" s="40" t="s">
        <v>2300</v>
      </c>
      <c r="F381" s="41">
        <v>47008.68</v>
      </c>
      <c r="G381" s="42">
        <v>43059.95</v>
      </c>
      <c r="H381" s="64">
        <f t="shared" si="32"/>
        <v>-8.4000018719947112E-2</v>
      </c>
      <c r="I381" s="65">
        <f t="shared" si="33"/>
        <v>-3948.7300000000032</v>
      </c>
      <c r="J381" s="66" t="str">
        <f t="shared" si="34"/>
        <v>Pendente</v>
      </c>
      <c r="K381" s="40" t="s">
        <v>15538</v>
      </c>
      <c r="L381" s="69" t="str">
        <f t="shared" si="35"/>
        <v>Aguardando rentabilidade</v>
      </c>
    </row>
    <row r="382" spans="1:12" ht="15" customHeight="1" x14ac:dyDescent="0.25">
      <c r="A382" s="39">
        <v>44297</v>
      </c>
      <c r="B382" s="61">
        <f t="shared" si="30"/>
        <v>2021</v>
      </c>
      <c r="C382" s="60" t="str">
        <f t="shared" si="31"/>
        <v>Abril</v>
      </c>
      <c r="D382" s="40" t="s">
        <v>1928</v>
      </c>
      <c r="E382" s="40" t="s">
        <v>2301</v>
      </c>
      <c r="F382" s="41">
        <v>46832.41</v>
      </c>
      <c r="G382" s="42">
        <v>49731.34</v>
      </c>
      <c r="H382" s="64">
        <f t="shared" si="32"/>
        <v>6.1900081588797007E-2</v>
      </c>
      <c r="I382" s="65">
        <f t="shared" si="33"/>
        <v>2898.929999999993</v>
      </c>
      <c r="J382" s="66" t="str">
        <f t="shared" si="34"/>
        <v>Ativo</v>
      </c>
      <c r="K382" s="40" t="s">
        <v>15537</v>
      </c>
      <c r="L382" s="69" t="str">
        <f t="shared" si="35"/>
        <v>Aguardando rentabilidade</v>
      </c>
    </row>
    <row r="383" spans="1:12" ht="15" customHeight="1" x14ac:dyDescent="0.25">
      <c r="A383" s="39">
        <v>45663</v>
      </c>
      <c r="B383" s="61">
        <f t="shared" si="30"/>
        <v>2025</v>
      </c>
      <c r="C383" s="60" t="str">
        <f t="shared" si="31"/>
        <v>Janeiro</v>
      </c>
      <c r="D383" s="40" t="s">
        <v>1926</v>
      </c>
      <c r="E383" s="40" t="s">
        <v>2302</v>
      </c>
      <c r="F383" s="41">
        <v>7091.98</v>
      </c>
      <c r="G383" s="42">
        <v>6408.31</v>
      </c>
      <c r="H383" s="64">
        <f t="shared" si="32"/>
        <v>-9.64004410615934E-2</v>
      </c>
      <c r="I383" s="65">
        <f t="shared" si="33"/>
        <v>-683.66999999999916</v>
      </c>
      <c r="J383" s="66" t="str">
        <f t="shared" si="34"/>
        <v>Pendente</v>
      </c>
      <c r="K383" s="40" t="s">
        <v>15535</v>
      </c>
      <c r="L383" s="69" t="str">
        <f t="shared" si="35"/>
        <v>Aguardando rentabilidade</v>
      </c>
    </row>
    <row r="384" spans="1:12" ht="15" customHeight="1" x14ac:dyDescent="0.25">
      <c r="A384" s="39">
        <v>44511</v>
      </c>
      <c r="B384" s="61">
        <f t="shared" si="30"/>
        <v>2021</v>
      </c>
      <c r="C384" s="60" t="str">
        <f t="shared" si="31"/>
        <v>Novembro</v>
      </c>
      <c r="D384" s="40" t="s">
        <v>1927</v>
      </c>
      <c r="E384" s="40" t="s">
        <v>2303</v>
      </c>
      <c r="F384" s="41">
        <v>21085.58</v>
      </c>
      <c r="G384" s="42">
        <v>19993.349999999999</v>
      </c>
      <c r="H384" s="64">
        <f t="shared" si="32"/>
        <v>-5.1799855635937121E-2</v>
      </c>
      <c r="I384" s="65">
        <f t="shared" si="33"/>
        <v>-1092.2300000000032</v>
      </c>
      <c r="J384" s="66" t="str">
        <f t="shared" si="34"/>
        <v>Pendente</v>
      </c>
      <c r="K384" s="40" t="s">
        <v>15536</v>
      </c>
      <c r="L384" s="69" t="str">
        <f t="shared" si="35"/>
        <v>Aguardando rentabilidade</v>
      </c>
    </row>
    <row r="385" spans="1:12" x14ac:dyDescent="0.25">
      <c r="A385" s="39">
        <v>44033</v>
      </c>
      <c r="B385" s="61">
        <f t="shared" si="30"/>
        <v>2020</v>
      </c>
      <c r="C385" s="60" t="str">
        <f t="shared" si="31"/>
        <v>Julho</v>
      </c>
      <c r="D385" s="40" t="s">
        <v>1923</v>
      </c>
      <c r="E385" s="40" t="s">
        <v>2304</v>
      </c>
      <c r="F385" s="41">
        <v>33582.949999999997</v>
      </c>
      <c r="G385" s="42">
        <v>39765.57</v>
      </c>
      <c r="H385" s="64">
        <f t="shared" si="32"/>
        <v>0.18409996739416887</v>
      </c>
      <c r="I385" s="65">
        <f t="shared" si="33"/>
        <v>6182.6200000000026</v>
      </c>
      <c r="J385" s="66" t="str">
        <f t="shared" si="34"/>
        <v>Resgatado</v>
      </c>
      <c r="K385" s="40" t="s">
        <v>15532</v>
      </c>
      <c r="L385" s="69" t="str">
        <f t="shared" si="35"/>
        <v>Dividendos Recebidos</v>
      </c>
    </row>
    <row r="386" spans="1:12" x14ac:dyDescent="0.25">
      <c r="A386" s="39">
        <v>44083</v>
      </c>
      <c r="B386" s="61">
        <f t="shared" ref="B386:B449" si="36">YEAR(A386)</f>
        <v>2020</v>
      </c>
      <c r="C386" s="60" t="str">
        <f t="shared" ref="C386:C449" si="37">PROPER(TEXT(A386,"mmmm"))</f>
        <v>Setembro</v>
      </c>
      <c r="D386" s="40" t="s">
        <v>1923</v>
      </c>
      <c r="E386" s="40" t="s">
        <v>2305</v>
      </c>
      <c r="F386" s="41">
        <v>27440.95</v>
      </c>
      <c r="G386" s="42">
        <v>26293.919999999998</v>
      </c>
      <c r="H386" s="64">
        <f t="shared" ref="H386:H449" si="38">(G386-F386)/F386</f>
        <v>-4.1799937684373262E-2</v>
      </c>
      <c r="I386" s="65">
        <f t="shared" ref="I386:I449" si="39">G386-F386</f>
        <v>-1147.0300000000025</v>
      </c>
      <c r="J386" s="66" t="str">
        <f t="shared" ref="J386:J449" si="40">IF(AND(OR($D386="Ações",$D386="Criptomoedas",$D386="ETFs",$D386="Fundos",$D386="Imóveis"),$H386&lt;=-10%),"Resgatado",IF(AND(OR($D386="Ações",$D386="Criptomoedas",$D386="ETFs",$D386="Fundos",$D386="Imóveis"),$H386&lt;=-5%),"Pendente",IF(AND(OR($D386="Ações",$D386="Criptomoedas",$D386="ETFs",$D386="Fundos",$D386="Imóveis"),$H386&lt;=-3%),"Ativo",IF(AND(OR($D386="Ações",$D386="Criptomoedas",$D386="ETFs",$D386="Fundos",$D386="Imóveis"),$H386&lt;=7%),"Ativo",IF(AND(OR($D386="Ações",$D386="Criptomoedas",$D386="ETFs",$D386="Fundos",$D386="Imóveis"),$H386&lt;=15%),"Pendente",IF(AND(OR($D386="Ações",$D386="Criptomoedas",$D386="ETFs",$D386="Fundos",$D386="Imóveis"),$H386&lt;=20%),"Resgatado",IF(AND(OR($D386="Poupança",$D386="Renda Fixa",$D386="Tesouro Direto"),$H386&lt;=7%),"Ativo",IF(AND(OR($D386="Poupança",$D386="Renda Fixa",$D386="Tesouro Direto"),$H386&lt;=15%),"Pendente",IF(AND(OR($D386="Poupança",$D386="Renda Fixa",$D386="Tesouro Direto"),$H386&lt;=20%),"Resgatado","")))))))))</f>
        <v>Ativo</v>
      </c>
      <c r="K386" s="40" t="s">
        <v>15532</v>
      </c>
      <c r="L386" s="69" t="str">
        <f t="shared" ref="L386:L449" si="41">IF(AND(OR($D386="Ações",$D386="Criptomoedas",$D386="ETFs",$D386="Fundos",$D386="Imóveis"),$H386&lt;=-10%),"Resgate realizado",IF(AND(OR($D386="Ações",$D386="Criptomoedas",$D386="ETFs",$D386="Fundos",$D386="Imóveis"),$H386&lt;=-5%),"Aguardando rentabilidade",IF(AND(OR($D386="Ações",$D386="Criptomoedas",$D386="ETFs",$D386="Fundos",$D386="Imóveis"),$H386&lt;=-3%),"Aguardando rentabilidade",IF(AND(OR($D386="Ações",$D386="Criptomoedas",$D386="ETFs",$D386="Fundos",$D386="Imóveis"),$H386&lt;=7%),"Aguardando rentabilidade",IF(AND(OR($D386="Ações",$D386="Criptomoedas",$D386="ETFs",$D386="Fundos",$D386="Imóveis"),$H386&lt;=15%),"Rendimento estável",IF(AND(OR($D386="Ações",$D386="Criptomoedas",$D386="ETFs",$D386="Fundos",$D386="Imóveis"),$H386&lt;=20%),"Aplicação de Curto Prazo",IF(AND(OR($D386="Poupança",$D386="Renda Fixa",$D386="Tesouro Direto"),$H386&lt;=7%),"Investimento de Longo Prazo",IF(AND(OR($D386="Poupança",$D386="Renda Fixa",$D386="Tesouro Direto"),$H386&lt;=15%),"Rendimento estável",IF(AND(OR($D386="Poupança",$D386="Renda Fixa",$D386="Tesouro Direto"),$H386&lt;=20%),"Dividendos Recebidos","")))))))))</f>
        <v>Investimento de Longo Prazo</v>
      </c>
    </row>
    <row r="387" spans="1:12" ht="15" customHeight="1" x14ac:dyDescent="0.25">
      <c r="A387" s="39">
        <v>45593</v>
      </c>
      <c r="B387" s="61">
        <f t="shared" si="36"/>
        <v>2024</v>
      </c>
      <c r="C387" s="60" t="str">
        <f t="shared" si="37"/>
        <v>Outubro</v>
      </c>
      <c r="D387" s="40" t="s">
        <v>1926</v>
      </c>
      <c r="E387" s="40" t="s">
        <v>2306</v>
      </c>
      <c r="F387" s="41">
        <v>3662.6</v>
      </c>
      <c r="G387" s="42">
        <v>3894.08</v>
      </c>
      <c r="H387" s="64">
        <f t="shared" si="38"/>
        <v>6.320100475072353E-2</v>
      </c>
      <c r="I387" s="65">
        <f t="shared" si="39"/>
        <v>231.48000000000002</v>
      </c>
      <c r="J387" s="66" t="str">
        <f t="shared" si="40"/>
        <v>Ativo</v>
      </c>
      <c r="K387" s="40" t="s">
        <v>15535</v>
      </c>
      <c r="L387" s="69" t="str">
        <f t="shared" si="41"/>
        <v>Aguardando rentabilidade</v>
      </c>
    </row>
    <row r="388" spans="1:12" ht="15" customHeight="1" x14ac:dyDescent="0.25">
      <c r="A388" s="39">
        <v>44495</v>
      </c>
      <c r="B388" s="61">
        <f t="shared" si="36"/>
        <v>2021</v>
      </c>
      <c r="C388" s="60" t="str">
        <f t="shared" si="37"/>
        <v>Outubro</v>
      </c>
      <c r="D388" s="40" t="s">
        <v>1927</v>
      </c>
      <c r="E388" s="40" t="s">
        <v>2307</v>
      </c>
      <c r="F388" s="41">
        <v>43291.33</v>
      </c>
      <c r="G388" s="42">
        <v>45416.93</v>
      </c>
      <c r="H388" s="64">
        <f t="shared" si="38"/>
        <v>4.9099900603654323E-2</v>
      </c>
      <c r="I388" s="65">
        <f t="shared" si="39"/>
        <v>2125.5999999999985</v>
      </c>
      <c r="J388" s="66" t="str">
        <f t="shared" si="40"/>
        <v>Ativo</v>
      </c>
      <c r="K388" s="40" t="s">
        <v>15536</v>
      </c>
      <c r="L388" s="69" t="str">
        <f t="shared" si="41"/>
        <v>Aguardando rentabilidade</v>
      </c>
    </row>
    <row r="389" spans="1:12" ht="15" customHeight="1" x14ac:dyDescent="0.25">
      <c r="A389" s="39">
        <v>44326</v>
      </c>
      <c r="B389" s="61">
        <f t="shared" si="36"/>
        <v>2021</v>
      </c>
      <c r="C389" s="60" t="str">
        <f t="shared" si="37"/>
        <v>Maio</v>
      </c>
      <c r="D389" s="40" t="s">
        <v>1925</v>
      </c>
      <c r="E389" s="40" t="s">
        <v>2308</v>
      </c>
      <c r="F389" s="41">
        <v>16413.5</v>
      </c>
      <c r="G389" s="42">
        <v>17357.28</v>
      </c>
      <c r="H389" s="64">
        <f t="shared" si="38"/>
        <v>5.7500228470466312E-2</v>
      </c>
      <c r="I389" s="65">
        <f t="shared" si="39"/>
        <v>943.77999999999884</v>
      </c>
      <c r="J389" s="66" t="str">
        <f t="shared" si="40"/>
        <v>Ativo</v>
      </c>
      <c r="K389" s="40" t="s">
        <v>15534</v>
      </c>
      <c r="L389" s="69" t="str">
        <f t="shared" si="41"/>
        <v>Aguardando rentabilidade</v>
      </c>
    </row>
    <row r="390" spans="1:12" ht="15" customHeight="1" x14ac:dyDescent="0.25">
      <c r="A390" s="39">
        <v>44639</v>
      </c>
      <c r="B390" s="61">
        <f t="shared" si="36"/>
        <v>2022</v>
      </c>
      <c r="C390" s="60" t="str">
        <f t="shared" si="37"/>
        <v>Março</v>
      </c>
      <c r="D390" s="40" t="s">
        <v>1924</v>
      </c>
      <c r="E390" s="40" t="s">
        <v>2309</v>
      </c>
      <c r="F390" s="41">
        <v>48916.87</v>
      </c>
      <c r="G390" s="42">
        <v>48408.13</v>
      </c>
      <c r="H390" s="64">
        <f t="shared" si="38"/>
        <v>-1.0400093055831356E-2</v>
      </c>
      <c r="I390" s="65">
        <f t="shared" si="39"/>
        <v>-508.74000000000524</v>
      </c>
      <c r="J390" s="66" t="str">
        <f t="shared" si="40"/>
        <v>Ativo</v>
      </c>
      <c r="K390" s="40" t="s">
        <v>15533</v>
      </c>
      <c r="L390" s="69" t="str">
        <f t="shared" si="41"/>
        <v>Investimento de Longo Prazo</v>
      </c>
    </row>
    <row r="391" spans="1:12" ht="15" customHeight="1" x14ac:dyDescent="0.25">
      <c r="A391" s="39">
        <v>44655</v>
      </c>
      <c r="B391" s="61">
        <f t="shared" si="36"/>
        <v>2022</v>
      </c>
      <c r="C391" s="60" t="str">
        <f t="shared" si="37"/>
        <v>Abril</v>
      </c>
      <c r="D391" s="40" t="s">
        <v>1927</v>
      </c>
      <c r="E391" s="40" t="s">
        <v>2310</v>
      </c>
      <c r="F391" s="41">
        <v>20154.25</v>
      </c>
      <c r="G391" s="42">
        <v>20948.330000000002</v>
      </c>
      <c r="H391" s="64">
        <f t="shared" si="38"/>
        <v>3.940012652418233E-2</v>
      </c>
      <c r="I391" s="65">
        <f t="shared" si="39"/>
        <v>794.08000000000175</v>
      </c>
      <c r="J391" s="66" t="str">
        <f t="shared" si="40"/>
        <v>Ativo</v>
      </c>
      <c r="K391" s="40" t="s">
        <v>15536</v>
      </c>
      <c r="L391" s="69" t="str">
        <f t="shared" si="41"/>
        <v>Aguardando rentabilidade</v>
      </c>
    </row>
    <row r="392" spans="1:12" ht="15" customHeight="1" x14ac:dyDescent="0.25">
      <c r="A392" s="39">
        <v>44943</v>
      </c>
      <c r="B392" s="61">
        <f t="shared" si="36"/>
        <v>2023</v>
      </c>
      <c r="C392" s="60" t="str">
        <f t="shared" si="37"/>
        <v>Janeiro</v>
      </c>
      <c r="D392" s="40" t="s">
        <v>1926</v>
      </c>
      <c r="E392" s="40" t="s">
        <v>2311</v>
      </c>
      <c r="F392" s="41">
        <v>47367.08</v>
      </c>
      <c r="G392" s="42">
        <v>55907.360000000001</v>
      </c>
      <c r="H392" s="64">
        <f t="shared" si="38"/>
        <v>0.18029990449062933</v>
      </c>
      <c r="I392" s="65">
        <f t="shared" si="39"/>
        <v>8540.2799999999988</v>
      </c>
      <c r="J392" s="66" t="str">
        <f t="shared" si="40"/>
        <v>Resgatado</v>
      </c>
      <c r="K392" s="40" t="s">
        <v>15535</v>
      </c>
      <c r="L392" s="69" t="str">
        <f t="shared" si="41"/>
        <v>Aplicação de Curto Prazo</v>
      </c>
    </row>
    <row r="393" spans="1:12" x14ac:dyDescent="0.25">
      <c r="A393" s="39">
        <v>43959</v>
      </c>
      <c r="B393" s="61">
        <f t="shared" si="36"/>
        <v>2020</v>
      </c>
      <c r="C393" s="60" t="str">
        <f t="shared" si="37"/>
        <v>Maio</v>
      </c>
      <c r="D393" s="40" t="s">
        <v>1928</v>
      </c>
      <c r="E393" s="40" t="s">
        <v>2312</v>
      </c>
      <c r="F393" s="41">
        <v>16527.849999999999</v>
      </c>
      <c r="G393" s="42">
        <v>19483.03</v>
      </c>
      <c r="H393" s="64">
        <f t="shared" si="38"/>
        <v>0.17880002541165368</v>
      </c>
      <c r="I393" s="65">
        <f t="shared" si="39"/>
        <v>2955.1800000000003</v>
      </c>
      <c r="J393" s="66" t="str">
        <f t="shared" si="40"/>
        <v>Resgatado</v>
      </c>
      <c r="K393" s="40" t="s">
        <v>15537</v>
      </c>
      <c r="L393" s="69" t="str">
        <f t="shared" si="41"/>
        <v>Aplicação de Curto Prazo</v>
      </c>
    </row>
    <row r="394" spans="1:12" ht="15" customHeight="1" x14ac:dyDescent="0.25">
      <c r="A394" s="39">
        <v>45440</v>
      </c>
      <c r="B394" s="61">
        <f t="shared" si="36"/>
        <v>2024</v>
      </c>
      <c r="C394" s="60" t="str">
        <f t="shared" si="37"/>
        <v>Maio</v>
      </c>
      <c r="D394" s="40" t="s">
        <v>1925</v>
      </c>
      <c r="E394" s="40" t="s">
        <v>2313</v>
      </c>
      <c r="F394" s="41">
        <v>44715.69</v>
      </c>
      <c r="G394" s="42">
        <v>50367.75</v>
      </c>
      <c r="H394" s="64">
        <f t="shared" si="38"/>
        <v>0.12639992807893599</v>
      </c>
      <c r="I394" s="65">
        <f t="shared" si="39"/>
        <v>5652.0599999999977</v>
      </c>
      <c r="J394" s="66" t="str">
        <f t="shared" si="40"/>
        <v>Pendente</v>
      </c>
      <c r="K394" s="40" t="s">
        <v>15534</v>
      </c>
      <c r="L394" s="69" t="str">
        <f t="shared" si="41"/>
        <v>Rendimento estável</v>
      </c>
    </row>
    <row r="395" spans="1:12" ht="15" customHeight="1" x14ac:dyDescent="0.25">
      <c r="A395" s="39">
        <v>45211</v>
      </c>
      <c r="B395" s="61">
        <f t="shared" si="36"/>
        <v>2023</v>
      </c>
      <c r="C395" s="60" t="str">
        <f t="shared" si="37"/>
        <v>Outubro</v>
      </c>
      <c r="D395" s="40" t="s">
        <v>1929</v>
      </c>
      <c r="E395" s="40" t="s">
        <v>2314</v>
      </c>
      <c r="F395" s="41">
        <v>2229.13</v>
      </c>
      <c r="G395" s="42">
        <v>2021.15</v>
      </c>
      <c r="H395" s="64">
        <f t="shared" si="38"/>
        <v>-9.3300973922561717E-2</v>
      </c>
      <c r="I395" s="65">
        <f t="shared" si="39"/>
        <v>-207.98000000000002</v>
      </c>
      <c r="J395" s="66" t="str">
        <f t="shared" si="40"/>
        <v>Ativo</v>
      </c>
      <c r="K395" s="40" t="s">
        <v>15532</v>
      </c>
      <c r="L395" s="69" t="str">
        <f t="shared" si="41"/>
        <v>Investimento de Longo Prazo</v>
      </c>
    </row>
    <row r="396" spans="1:12" x14ac:dyDescent="0.25">
      <c r="A396" s="39">
        <v>43878</v>
      </c>
      <c r="B396" s="61">
        <f t="shared" si="36"/>
        <v>2020</v>
      </c>
      <c r="C396" s="60" t="str">
        <f t="shared" si="37"/>
        <v>Fevereiro</v>
      </c>
      <c r="D396" s="40" t="s">
        <v>1930</v>
      </c>
      <c r="E396" s="40" t="s">
        <v>2315</v>
      </c>
      <c r="F396" s="41">
        <v>42879.78</v>
      </c>
      <c r="G396" s="42">
        <v>51142.71</v>
      </c>
      <c r="H396" s="64">
        <f t="shared" si="38"/>
        <v>0.19269991590441929</v>
      </c>
      <c r="I396" s="65">
        <f t="shared" si="39"/>
        <v>8262.93</v>
      </c>
      <c r="J396" s="66" t="str">
        <f t="shared" si="40"/>
        <v>Resgatado</v>
      </c>
      <c r="K396" s="40" t="s">
        <v>15538</v>
      </c>
      <c r="L396" s="69" t="str">
        <f t="shared" si="41"/>
        <v>Aplicação de Curto Prazo</v>
      </c>
    </row>
    <row r="397" spans="1:12" ht="15" customHeight="1" x14ac:dyDescent="0.25">
      <c r="A397" s="39">
        <v>44878</v>
      </c>
      <c r="B397" s="61">
        <f t="shared" si="36"/>
        <v>2022</v>
      </c>
      <c r="C397" s="60" t="str">
        <f t="shared" si="37"/>
        <v>Novembro</v>
      </c>
      <c r="D397" s="40" t="s">
        <v>1924</v>
      </c>
      <c r="E397" s="40" t="s">
        <v>2316</v>
      </c>
      <c r="F397" s="41">
        <v>18339.55</v>
      </c>
      <c r="G397" s="42">
        <v>18741.189999999999</v>
      </c>
      <c r="H397" s="64">
        <f t="shared" si="38"/>
        <v>2.1900210201449843E-2</v>
      </c>
      <c r="I397" s="65">
        <f t="shared" si="39"/>
        <v>401.63999999999942</v>
      </c>
      <c r="J397" s="66" t="str">
        <f t="shared" si="40"/>
        <v>Ativo</v>
      </c>
      <c r="K397" s="40" t="s">
        <v>15533</v>
      </c>
      <c r="L397" s="69" t="str">
        <f t="shared" si="41"/>
        <v>Investimento de Longo Prazo</v>
      </c>
    </row>
    <row r="398" spans="1:12" ht="15" customHeight="1" x14ac:dyDescent="0.25">
      <c r="A398" s="39">
        <v>45559</v>
      </c>
      <c r="B398" s="61">
        <f t="shared" si="36"/>
        <v>2024</v>
      </c>
      <c r="C398" s="60" t="str">
        <f t="shared" si="37"/>
        <v>Setembro</v>
      </c>
      <c r="D398" s="40" t="s">
        <v>1929</v>
      </c>
      <c r="E398" s="40" t="s">
        <v>2317</v>
      </c>
      <c r="F398" s="41">
        <v>33975</v>
      </c>
      <c r="G398" s="42">
        <v>35762.080000000002</v>
      </c>
      <c r="H398" s="64">
        <f t="shared" si="38"/>
        <v>5.259985283296547E-2</v>
      </c>
      <c r="I398" s="65">
        <f t="shared" si="39"/>
        <v>1787.0800000000017</v>
      </c>
      <c r="J398" s="66" t="str">
        <f t="shared" si="40"/>
        <v>Ativo</v>
      </c>
      <c r="K398" s="40" t="s">
        <v>15532</v>
      </c>
      <c r="L398" s="69" t="str">
        <f t="shared" si="41"/>
        <v>Investimento de Longo Prazo</v>
      </c>
    </row>
    <row r="399" spans="1:12" ht="15" customHeight="1" x14ac:dyDescent="0.25">
      <c r="A399" s="39">
        <v>45458</v>
      </c>
      <c r="B399" s="61">
        <f t="shared" si="36"/>
        <v>2024</v>
      </c>
      <c r="C399" s="60" t="str">
        <f t="shared" si="37"/>
        <v>Junho</v>
      </c>
      <c r="D399" s="40" t="s">
        <v>1924</v>
      </c>
      <c r="E399" s="40" t="s">
        <v>2318</v>
      </c>
      <c r="F399" s="41">
        <v>45528.41</v>
      </c>
      <c r="G399" s="42">
        <v>46566.46</v>
      </c>
      <c r="H399" s="64">
        <f t="shared" si="38"/>
        <v>2.280004946362053E-2</v>
      </c>
      <c r="I399" s="65">
        <f t="shared" si="39"/>
        <v>1038.0499999999956</v>
      </c>
      <c r="J399" s="66" t="str">
        <f t="shared" si="40"/>
        <v>Ativo</v>
      </c>
      <c r="K399" s="40" t="s">
        <v>15533</v>
      </c>
      <c r="L399" s="69" t="str">
        <f t="shared" si="41"/>
        <v>Investimento de Longo Prazo</v>
      </c>
    </row>
    <row r="400" spans="1:12" ht="15" customHeight="1" x14ac:dyDescent="0.25">
      <c r="A400" s="39">
        <v>44697</v>
      </c>
      <c r="B400" s="61">
        <f t="shared" si="36"/>
        <v>2022</v>
      </c>
      <c r="C400" s="60" t="str">
        <f t="shared" si="37"/>
        <v>Maio</v>
      </c>
      <c r="D400" s="40" t="s">
        <v>1926</v>
      </c>
      <c r="E400" s="40" t="s">
        <v>2319</v>
      </c>
      <c r="F400" s="41">
        <v>9847.8700000000008</v>
      </c>
      <c r="G400" s="42">
        <v>10644.56</v>
      </c>
      <c r="H400" s="64">
        <f t="shared" si="38"/>
        <v>8.0899727555298617E-2</v>
      </c>
      <c r="I400" s="65">
        <f t="shared" si="39"/>
        <v>796.68999999999869</v>
      </c>
      <c r="J400" s="66" t="str">
        <f t="shared" si="40"/>
        <v>Pendente</v>
      </c>
      <c r="K400" s="40" t="s">
        <v>15535</v>
      </c>
      <c r="L400" s="69" t="str">
        <f t="shared" si="41"/>
        <v>Rendimento estável</v>
      </c>
    </row>
    <row r="401" spans="1:12" x14ac:dyDescent="0.25">
      <c r="A401" s="39">
        <v>44009</v>
      </c>
      <c r="B401" s="61">
        <f t="shared" si="36"/>
        <v>2020</v>
      </c>
      <c r="C401" s="60" t="str">
        <f t="shared" si="37"/>
        <v>Junho</v>
      </c>
      <c r="D401" s="40" t="s">
        <v>1930</v>
      </c>
      <c r="E401" s="40" t="s">
        <v>2320</v>
      </c>
      <c r="F401" s="41">
        <v>21130.34</v>
      </c>
      <c r="G401" s="42">
        <v>19585.71</v>
      </c>
      <c r="H401" s="64">
        <f t="shared" si="38"/>
        <v>-7.310010156012639E-2</v>
      </c>
      <c r="I401" s="65">
        <f t="shared" si="39"/>
        <v>-1544.630000000001</v>
      </c>
      <c r="J401" s="66" t="str">
        <f t="shared" si="40"/>
        <v>Pendente</v>
      </c>
      <c r="K401" s="40" t="s">
        <v>15538</v>
      </c>
      <c r="L401" s="69" t="str">
        <f t="shared" si="41"/>
        <v>Aguardando rentabilidade</v>
      </c>
    </row>
    <row r="402" spans="1:12" x14ac:dyDescent="0.25">
      <c r="A402" s="39">
        <v>44135</v>
      </c>
      <c r="B402" s="61">
        <f t="shared" si="36"/>
        <v>2020</v>
      </c>
      <c r="C402" s="60" t="str">
        <f t="shared" si="37"/>
        <v>Outubro</v>
      </c>
      <c r="D402" s="40" t="s">
        <v>1924</v>
      </c>
      <c r="E402" s="40" t="s">
        <v>2321</v>
      </c>
      <c r="F402" s="41">
        <v>28148.87</v>
      </c>
      <c r="G402" s="42">
        <v>27968.720000000001</v>
      </c>
      <c r="H402" s="64">
        <f t="shared" si="38"/>
        <v>-6.3999016656795752E-3</v>
      </c>
      <c r="I402" s="65">
        <f t="shared" si="39"/>
        <v>-180.14999999999782</v>
      </c>
      <c r="J402" s="66" t="str">
        <f t="shared" si="40"/>
        <v>Ativo</v>
      </c>
      <c r="K402" s="40" t="s">
        <v>15533</v>
      </c>
      <c r="L402" s="69" t="str">
        <f t="shared" si="41"/>
        <v>Investimento de Longo Prazo</v>
      </c>
    </row>
    <row r="403" spans="1:12" ht="15" customHeight="1" x14ac:dyDescent="0.25">
      <c r="A403" s="39">
        <v>45925</v>
      </c>
      <c r="B403" s="61">
        <f t="shared" si="36"/>
        <v>2025</v>
      </c>
      <c r="C403" s="60" t="str">
        <f t="shared" si="37"/>
        <v>Setembro</v>
      </c>
      <c r="D403" s="40" t="s">
        <v>1929</v>
      </c>
      <c r="E403" s="40" t="s">
        <v>2322</v>
      </c>
      <c r="F403" s="41">
        <v>28017.68</v>
      </c>
      <c r="G403" s="42">
        <v>29684.73</v>
      </c>
      <c r="H403" s="64">
        <f t="shared" si="38"/>
        <v>5.9499930044172082E-2</v>
      </c>
      <c r="I403" s="65">
        <f t="shared" si="39"/>
        <v>1667.0499999999993</v>
      </c>
      <c r="J403" s="66" t="str">
        <f t="shared" si="40"/>
        <v>Ativo</v>
      </c>
      <c r="K403" s="40" t="s">
        <v>15532</v>
      </c>
      <c r="L403" s="69" t="str">
        <f t="shared" si="41"/>
        <v>Investimento de Longo Prazo</v>
      </c>
    </row>
    <row r="404" spans="1:12" ht="15" customHeight="1" x14ac:dyDescent="0.25">
      <c r="A404" s="39">
        <v>45470</v>
      </c>
      <c r="B404" s="61">
        <f t="shared" si="36"/>
        <v>2024</v>
      </c>
      <c r="C404" s="60" t="str">
        <f t="shared" si="37"/>
        <v>Junho</v>
      </c>
      <c r="D404" s="40" t="s">
        <v>1928</v>
      </c>
      <c r="E404" s="40" t="s">
        <v>2323</v>
      </c>
      <c r="F404" s="41">
        <v>49838.1</v>
      </c>
      <c r="G404" s="42">
        <v>55938.28</v>
      </c>
      <c r="H404" s="64">
        <f t="shared" si="38"/>
        <v>0.12239993097650192</v>
      </c>
      <c r="I404" s="65">
        <f t="shared" si="39"/>
        <v>6100.18</v>
      </c>
      <c r="J404" s="66" t="str">
        <f t="shared" si="40"/>
        <v>Pendente</v>
      </c>
      <c r="K404" s="40" t="s">
        <v>15537</v>
      </c>
      <c r="L404" s="69" t="str">
        <f t="shared" si="41"/>
        <v>Rendimento estável</v>
      </c>
    </row>
    <row r="405" spans="1:12" ht="15" customHeight="1" x14ac:dyDescent="0.25">
      <c r="A405" s="39">
        <v>44504</v>
      </c>
      <c r="B405" s="61">
        <f t="shared" si="36"/>
        <v>2021</v>
      </c>
      <c r="C405" s="60" t="str">
        <f t="shared" si="37"/>
        <v>Novembro</v>
      </c>
      <c r="D405" s="40" t="s">
        <v>1923</v>
      </c>
      <c r="E405" s="40" t="s">
        <v>2324</v>
      </c>
      <c r="F405" s="41">
        <v>49820.68</v>
      </c>
      <c r="G405" s="42">
        <v>55545.08</v>
      </c>
      <c r="H405" s="64">
        <f t="shared" si="38"/>
        <v>0.11490007763844254</v>
      </c>
      <c r="I405" s="65">
        <f t="shared" si="39"/>
        <v>5724.4000000000015</v>
      </c>
      <c r="J405" s="66" t="str">
        <f t="shared" si="40"/>
        <v>Pendente</v>
      </c>
      <c r="K405" s="40" t="s">
        <v>15532</v>
      </c>
      <c r="L405" s="69" t="str">
        <f t="shared" si="41"/>
        <v>Rendimento estável</v>
      </c>
    </row>
    <row r="406" spans="1:12" ht="15" customHeight="1" x14ac:dyDescent="0.25">
      <c r="A406" s="39">
        <v>45400</v>
      </c>
      <c r="B406" s="61">
        <f t="shared" si="36"/>
        <v>2024</v>
      </c>
      <c r="C406" s="60" t="str">
        <f t="shared" si="37"/>
        <v>Abril</v>
      </c>
      <c r="D406" s="40" t="s">
        <v>1923</v>
      </c>
      <c r="E406" s="40" t="s">
        <v>2325</v>
      </c>
      <c r="F406" s="41">
        <v>23518.18</v>
      </c>
      <c r="G406" s="42">
        <v>26008.76</v>
      </c>
      <c r="H406" s="64">
        <f t="shared" si="38"/>
        <v>0.10590020146116741</v>
      </c>
      <c r="I406" s="65">
        <f t="shared" si="39"/>
        <v>2490.5799999999981</v>
      </c>
      <c r="J406" s="66" t="str">
        <f t="shared" si="40"/>
        <v>Pendente</v>
      </c>
      <c r="K406" s="40" t="s">
        <v>15532</v>
      </c>
      <c r="L406" s="69" t="str">
        <f t="shared" si="41"/>
        <v>Rendimento estável</v>
      </c>
    </row>
    <row r="407" spans="1:12" ht="15" customHeight="1" x14ac:dyDescent="0.25">
      <c r="A407" s="39">
        <v>45680</v>
      </c>
      <c r="B407" s="61">
        <f t="shared" si="36"/>
        <v>2025</v>
      </c>
      <c r="C407" s="60" t="str">
        <f t="shared" si="37"/>
        <v>Janeiro</v>
      </c>
      <c r="D407" s="40" t="s">
        <v>1924</v>
      </c>
      <c r="E407" s="40" t="s">
        <v>2326</v>
      </c>
      <c r="F407" s="41">
        <v>23136.17</v>
      </c>
      <c r="G407" s="42">
        <v>24406.35</v>
      </c>
      <c r="H407" s="64">
        <f t="shared" si="38"/>
        <v>5.4900184429834339E-2</v>
      </c>
      <c r="I407" s="65">
        <f t="shared" si="39"/>
        <v>1270.1800000000003</v>
      </c>
      <c r="J407" s="66" t="str">
        <f t="shared" si="40"/>
        <v>Ativo</v>
      </c>
      <c r="K407" s="40" t="s">
        <v>15533</v>
      </c>
      <c r="L407" s="69" t="str">
        <f t="shared" si="41"/>
        <v>Investimento de Longo Prazo</v>
      </c>
    </row>
    <row r="408" spans="1:12" ht="15" customHeight="1" x14ac:dyDescent="0.25">
      <c r="A408" s="39">
        <v>45114</v>
      </c>
      <c r="B408" s="61">
        <f t="shared" si="36"/>
        <v>2023</v>
      </c>
      <c r="C408" s="60" t="str">
        <f t="shared" si="37"/>
        <v>Julho</v>
      </c>
      <c r="D408" s="40" t="s">
        <v>1923</v>
      </c>
      <c r="E408" s="40" t="s">
        <v>2327</v>
      </c>
      <c r="F408" s="41">
        <v>46071.91</v>
      </c>
      <c r="G408" s="42">
        <v>49587.199999999997</v>
      </c>
      <c r="H408" s="64">
        <f t="shared" si="38"/>
        <v>7.6300070910886766E-2</v>
      </c>
      <c r="I408" s="65">
        <f t="shared" si="39"/>
        <v>3515.2899999999936</v>
      </c>
      <c r="J408" s="66" t="str">
        <f t="shared" si="40"/>
        <v>Pendente</v>
      </c>
      <c r="K408" s="40" t="s">
        <v>15532</v>
      </c>
      <c r="L408" s="69" t="str">
        <f t="shared" si="41"/>
        <v>Rendimento estável</v>
      </c>
    </row>
    <row r="409" spans="1:12" ht="15" customHeight="1" x14ac:dyDescent="0.25">
      <c r="A409" s="39">
        <v>44200</v>
      </c>
      <c r="B409" s="61">
        <f t="shared" si="36"/>
        <v>2021</v>
      </c>
      <c r="C409" s="60" t="str">
        <f t="shared" si="37"/>
        <v>Janeiro</v>
      </c>
      <c r="D409" s="40" t="s">
        <v>1928</v>
      </c>
      <c r="E409" s="40" t="s">
        <v>2077</v>
      </c>
      <c r="F409" s="41">
        <v>25405.71</v>
      </c>
      <c r="G409" s="42">
        <v>25725.82</v>
      </c>
      <c r="H409" s="64">
        <f t="shared" si="38"/>
        <v>1.2599923403046031E-2</v>
      </c>
      <c r="I409" s="65">
        <f t="shared" si="39"/>
        <v>320.11000000000058</v>
      </c>
      <c r="J409" s="66" t="str">
        <f t="shared" si="40"/>
        <v>Ativo</v>
      </c>
      <c r="K409" s="40" t="s">
        <v>15537</v>
      </c>
      <c r="L409" s="69" t="str">
        <f t="shared" si="41"/>
        <v>Aguardando rentabilidade</v>
      </c>
    </row>
    <row r="410" spans="1:12" ht="15" customHeight="1" x14ac:dyDescent="0.25">
      <c r="A410" s="39">
        <v>45179</v>
      </c>
      <c r="B410" s="61">
        <f t="shared" si="36"/>
        <v>2023</v>
      </c>
      <c r="C410" s="60" t="str">
        <f t="shared" si="37"/>
        <v>Setembro</v>
      </c>
      <c r="D410" s="40" t="s">
        <v>1924</v>
      </c>
      <c r="E410" s="40" t="s">
        <v>2328</v>
      </c>
      <c r="F410" s="41">
        <v>33675.67</v>
      </c>
      <c r="G410" s="42">
        <v>33948.44</v>
      </c>
      <c r="H410" s="64">
        <f t="shared" si="38"/>
        <v>8.0999130826499982E-3</v>
      </c>
      <c r="I410" s="65">
        <f t="shared" si="39"/>
        <v>272.77000000000407</v>
      </c>
      <c r="J410" s="66" t="str">
        <f t="shared" si="40"/>
        <v>Ativo</v>
      </c>
      <c r="K410" s="40" t="s">
        <v>15533</v>
      </c>
      <c r="L410" s="69" t="str">
        <f t="shared" si="41"/>
        <v>Investimento de Longo Prazo</v>
      </c>
    </row>
    <row r="411" spans="1:12" ht="15" customHeight="1" x14ac:dyDescent="0.25">
      <c r="A411" s="39">
        <v>44484</v>
      </c>
      <c r="B411" s="61">
        <f t="shared" si="36"/>
        <v>2021</v>
      </c>
      <c r="C411" s="60" t="str">
        <f t="shared" si="37"/>
        <v>Outubro</v>
      </c>
      <c r="D411" s="40" t="s">
        <v>1924</v>
      </c>
      <c r="E411" s="40" t="s">
        <v>2329</v>
      </c>
      <c r="F411" s="41">
        <v>724.11</v>
      </c>
      <c r="G411" s="42">
        <v>797.32</v>
      </c>
      <c r="H411" s="64">
        <f t="shared" si="38"/>
        <v>0.10110342351300222</v>
      </c>
      <c r="I411" s="65">
        <f t="shared" si="39"/>
        <v>73.210000000000036</v>
      </c>
      <c r="J411" s="66" t="str">
        <f t="shared" si="40"/>
        <v>Pendente</v>
      </c>
      <c r="K411" s="40" t="s">
        <v>15533</v>
      </c>
      <c r="L411" s="69" t="str">
        <f t="shared" si="41"/>
        <v>Rendimento estável</v>
      </c>
    </row>
    <row r="412" spans="1:12" ht="15" customHeight="1" x14ac:dyDescent="0.25">
      <c r="A412" s="39">
        <v>44522</v>
      </c>
      <c r="B412" s="61">
        <f t="shared" si="36"/>
        <v>2021</v>
      </c>
      <c r="C412" s="60" t="str">
        <f t="shared" si="37"/>
        <v>Novembro</v>
      </c>
      <c r="D412" s="40" t="s">
        <v>1930</v>
      </c>
      <c r="E412" s="40" t="s">
        <v>2330</v>
      </c>
      <c r="F412" s="41">
        <v>21013.47</v>
      </c>
      <c r="G412" s="42">
        <v>23751.53</v>
      </c>
      <c r="H412" s="64">
        <f t="shared" si="38"/>
        <v>0.13030023123263304</v>
      </c>
      <c r="I412" s="65">
        <f t="shared" si="39"/>
        <v>2738.0599999999977</v>
      </c>
      <c r="J412" s="66" t="str">
        <f t="shared" si="40"/>
        <v>Pendente</v>
      </c>
      <c r="K412" s="40" t="s">
        <v>15538</v>
      </c>
      <c r="L412" s="69" t="str">
        <f t="shared" si="41"/>
        <v>Rendimento estável</v>
      </c>
    </row>
    <row r="413" spans="1:12" ht="15" customHeight="1" x14ac:dyDescent="0.25">
      <c r="A413" s="39">
        <v>45633</v>
      </c>
      <c r="B413" s="61">
        <f t="shared" si="36"/>
        <v>2024</v>
      </c>
      <c r="C413" s="60" t="str">
        <f t="shared" si="37"/>
        <v>Dezembro</v>
      </c>
      <c r="D413" s="40" t="s">
        <v>1929</v>
      </c>
      <c r="E413" s="40" t="s">
        <v>2331</v>
      </c>
      <c r="F413" s="41">
        <v>20125.759999999998</v>
      </c>
      <c r="G413" s="42">
        <v>19733.310000000001</v>
      </c>
      <c r="H413" s="64">
        <f t="shared" si="38"/>
        <v>-1.9499884724849998E-2</v>
      </c>
      <c r="I413" s="65">
        <f t="shared" si="39"/>
        <v>-392.44999999999709</v>
      </c>
      <c r="J413" s="66" t="str">
        <f t="shared" si="40"/>
        <v>Ativo</v>
      </c>
      <c r="K413" s="40" t="s">
        <v>15532</v>
      </c>
      <c r="L413" s="69" t="str">
        <f t="shared" si="41"/>
        <v>Investimento de Longo Prazo</v>
      </c>
    </row>
    <row r="414" spans="1:12" ht="15" customHeight="1" x14ac:dyDescent="0.25">
      <c r="A414" s="39">
        <v>44778</v>
      </c>
      <c r="B414" s="61">
        <f t="shared" si="36"/>
        <v>2022</v>
      </c>
      <c r="C414" s="60" t="str">
        <f t="shared" si="37"/>
        <v>Agosto</v>
      </c>
      <c r="D414" s="40" t="s">
        <v>1927</v>
      </c>
      <c r="E414" s="40" t="s">
        <v>2332</v>
      </c>
      <c r="F414" s="41">
        <v>20713.13</v>
      </c>
      <c r="G414" s="42">
        <v>21185.39</v>
      </c>
      <c r="H414" s="64">
        <f t="shared" si="38"/>
        <v>2.2800030705161334E-2</v>
      </c>
      <c r="I414" s="65">
        <f t="shared" si="39"/>
        <v>472.2599999999984</v>
      </c>
      <c r="J414" s="66" t="str">
        <f t="shared" si="40"/>
        <v>Ativo</v>
      </c>
      <c r="K414" s="40" t="s">
        <v>15536</v>
      </c>
      <c r="L414" s="69" t="str">
        <f t="shared" si="41"/>
        <v>Aguardando rentabilidade</v>
      </c>
    </row>
    <row r="415" spans="1:12" ht="15" customHeight="1" x14ac:dyDescent="0.25">
      <c r="A415" s="39">
        <v>45070</v>
      </c>
      <c r="B415" s="61">
        <f t="shared" si="36"/>
        <v>2023</v>
      </c>
      <c r="C415" s="60" t="str">
        <f t="shared" si="37"/>
        <v>Maio</v>
      </c>
      <c r="D415" s="40" t="s">
        <v>1927</v>
      </c>
      <c r="E415" s="40" t="s">
        <v>2333</v>
      </c>
      <c r="F415" s="41">
        <v>3481.31</v>
      </c>
      <c r="G415" s="42">
        <v>3241.8</v>
      </c>
      <c r="H415" s="64">
        <f t="shared" si="38"/>
        <v>-6.8798814239467265E-2</v>
      </c>
      <c r="I415" s="65">
        <f t="shared" si="39"/>
        <v>-239.50999999999976</v>
      </c>
      <c r="J415" s="66" t="str">
        <f t="shared" si="40"/>
        <v>Pendente</v>
      </c>
      <c r="K415" s="40" t="s">
        <v>15536</v>
      </c>
      <c r="L415" s="69" t="str">
        <f t="shared" si="41"/>
        <v>Aguardando rentabilidade</v>
      </c>
    </row>
    <row r="416" spans="1:12" ht="15" customHeight="1" x14ac:dyDescent="0.25">
      <c r="A416" s="39">
        <v>45782</v>
      </c>
      <c r="B416" s="61">
        <f t="shared" si="36"/>
        <v>2025</v>
      </c>
      <c r="C416" s="60" t="str">
        <f t="shared" si="37"/>
        <v>Maio</v>
      </c>
      <c r="D416" s="40" t="s">
        <v>1926</v>
      </c>
      <c r="E416" s="40" t="s">
        <v>2334</v>
      </c>
      <c r="F416" s="41">
        <v>35679.33</v>
      </c>
      <c r="G416" s="42">
        <v>32857.089999999997</v>
      </c>
      <c r="H416" s="64">
        <f t="shared" si="38"/>
        <v>-7.9100140053078499E-2</v>
      </c>
      <c r="I416" s="65">
        <f t="shared" si="39"/>
        <v>-2822.2400000000052</v>
      </c>
      <c r="J416" s="66" t="str">
        <f t="shared" si="40"/>
        <v>Pendente</v>
      </c>
      <c r="K416" s="40" t="s">
        <v>15535</v>
      </c>
      <c r="L416" s="69" t="str">
        <f t="shared" si="41"/>
        <v>Aguardando rentabilidade</v>
      </c>
    </row>
    <row r="417" spans="1:12" ht="15" customHeight="1" x14ac:dyDescent="0.25">
      <c r="A417" s="39">
        <v>45283</v>
      </c>
      <c r="B417" s="61">
        <f t="shared" si="36"/>
        <v>2023</v>
      </c>
      <c r="C417" s="60" t="str">
        <f t="shared" si="37"/>
        <v>Dezembro</v>
      </c>
      <c r="D417" s="40" t="s">
        <v>1929</v>
      </c>
      <c r="E417" s="40" t="s">
        <v>2335</v>
      </c>
      <c r="F417" s="41">
        <v>46215</v>
      </c>
      <c r="G417" s="42">
        <v>51497.37</v>
      </c>
      <c r="H417" s="64">
        <f t="shared" si="38"/>
        <v>0.11429990262901661</v>
      </c>
      <c r="I417" s="65">
        <f t="shared" si="39"/>
        <v>5282.3700000000026</v>
      </c>
      <c r="J417" s="66" t="str">
        <f t="shared" si="40"/>
        <v>Pendente</v>
      </c>
      <c r="K417" s="40" t="s">
        <v>15532</v>
      </c>
      <c r="L417" s="69" t="str">
        <f t="shared" si="41"/>
        <v>Rendimento estável</v>
      </c>
    </row>
    <row r="418" spans="1:12" ht="15" customHeight="1" x14ac:dyDescent="0.25">
      <c r="A418" s="39">
        <v>45252</v>
      </c>
      <c r="B418" s="61">
        <f t="shared" si="36"/>
        <v>2023</v>
      </c>
      <c r="C418" s="60" t="str">
        <f t="shared" si="37"/>
        <v>Novembro</v>
      </c>
      <c r="D418" s="40" t="s">
        <v>1926</v>
      </c>
      <c r="E418" s="40" t="s">
        <v>2336</v>
      </c>
      <c r="F418" s="41">
        <v>16297.17</v>
      </c>
      <c r="G418" s="42">
        <v>15868.55</v>
      </c>
      <c r="H418" s="64">
        <f t="shared" si="38"/>
        <v>-2.6300271764975194E-2</v>
      </c>
      <c r="I418" s="65">
        <f t="shared" si="39"/>
        <v>-428.6200000000008</v>
      </c>
      <c r="J418" s="66" t="str">
        <f t="shared" si="40"/>
        <v>Ativo</v>
      </c>
      <c r="K418" s="40" t="s">
        <v>15535</v>
      </c>
      <c r="L418" s="69" t="str">
        <f t="shared" si="41"/>
        <v>Aguardando rentabilidade</v>
      </c>
    </row>
    <row r="419" spans="1:12" ht="15" customHeight="1" x14ac:dyDescent="0.25">
      <c r="A419" s="39">
        <v>45640</v>
      </c>
      <c r="B419" s="61">
        <f t="shared" si="36"/>
        <v>2024</v>
      </c>
      <c r="C419" s="60" t="str">
        <f t="shared" si="37"/>
        <v>Dezembro</v>
      </c>
      <c r="D419" s="40" t="s">
        <v>1925</v>
      </c>
      <c r="E419" s="40" t="s">
        <v>2337</v>
      </c>
      <c r="F419" s="41">
        <v>39334.559999999998</v>
      </c>
      <c r="G419" s="42">
        <v>38001.120000000003</v>
      </c>
      <c r="H419" s="64">
        <f t="shared" si="38"/>
        <v>-3.3899959730069311E-2</v>
      </c>
      <c r="I419" s="65">
        <f t="shared" si="39"/>
        <v>-1333.4399999999951</v>
      </c>
      <c r="J419" s="66" t="str">
        <f t="shared" si="40"/>
        <v>Ativo</v>
      </c>
      <c r="K419" s="40" t="s">
        <v>15534</v>
      </c>
      <c r="L419" s="69" t="str">
        <f t="shared" si="41"/>
        <v>Aguardando rentabilidade</v>
      </c>
    </row>
    <row r="420" spans="1:12" ht="15" customHeight="1" x14ac:dyDescent="0.25">
      <c r="A420" s="39">
        <v>45801</v>
      </c>
      <c r="B420" s="61">
        <f t="shared" si="36"/>
        <v>2025</v>
      </c>
      <c r="C420" s="60" t="str">
        <f t="shared" si="37"/>
        <v>Maio</v>
      </c>
      <c r="D420" s="40" t="s">
        <v>1925</v>
      </c>
      <c r="E420" s="40" t="s">
        <v>2338</v>
      </c>
      <c r="F420" s="41">
        <v>19600.900000000001</v>
      </c>
      <c r="G420" s="42">
        <v>20577.02</v>
      </c>
      <c r="H420" s="64">
        <f t="shared" si="38"/>
        <v>4.9799754092924246E-2</v>
      </c>
      <c r="I420" s="65">
        <f t="shared" si="39"/>
        <v>976.11999999999898</v>
      </c>
      <c r="J420" s="66" t="str">
        <f t="shared" si="40"/>
        <v>Ativo</v>
      </c>
      <c r="K420" s="40" t="s">
        <v>15534</v>
      </c>
      <c r="L420" s="69" t="str">
        <f t="shared" si="41"/>
        <v>Aguardando rentabilidade</v>
      </c>
    </row>
    <row r="421" spans="1:12" ht="15" customHeight="1" x14ac:dyDescent="0.25">
      <c r="A421" s="39">
        <v>45405</v>
      </c>
      <c r="B421" s="61">
        <f t="shared" si="36"/>
        <v>2024</v>
      </c>
      <c r="C421" s="60" t="str">
        <f t="shared" si="37"/>
        <v>Abril</v>
      </c>
      <c r="D421" s="40" t="s">
        <v>1930</v>
      </c>
      <c r="E421" s="40" t="s">
        <v>2080</v>
      </c>
      <c r="F421" s="41">
        <v>45717.73</v>
      </c>
      <c r="G421" s="42">
        <v>51898.77</v>
      </c>
      <c r="H421" s="64">
        <f t="shared" si="38"/>
        <v>0.13520006352021399</v>
      </c>
      <c r="I421" s="65">
        <f t="shared" si="39"/>
        <v>6181.0399999999936</v>
      </c>
      <c r="J421" s="66" t="str">
        <f t="shared" si="40"/>
        <v>Pendente</v>
      </c>
      <c r="K421" s="40" t="s">
        <v>15538</v>
      </c>
      <c r="L421" s="69" t="str">
        <f t="shared" si="41"/>
        <v>Rendimento estável</v>
      </c>
    </row>
    <row r="422" spans="1:12" x14ac:dyDescent="0.25">
      <c r="A422" s="39">
        <v>44180</v>
      </c>
      <c r="B422" s="61">
        <f t="shared" si="36"/>
        <v>2020</v>
      </c>
      <c r="C422" s="60" t="str">
        <f t="shared" si="37"/>
        <v>Dezembro</v>
      </c>
      <c r="D422" s="40" t="s">
        <v>1928</v>
      </c>
      <c r="E422" s="40" t="s">
        <v>2339</v>
      </c>
      <c r="F422" s="41">
        <v>37773.019999999997</v>
      </c>
      <c r="G422" s="42">
        <v>38766.449999999997</v>
      </c>
      <c r="H422" s="64">
        <f t="shared" si="38"/>
        <v>2.629998872210907E-2</v>
      </c>
      <c r="I422" s="65">
        <f t="shared" si="39"/>
        <v>993.43000000000029</v>
      </c>
      <c r="J422" s="66" t="str">
        <f t="shared" si="40"/>
        <v>Ativo</v>
      </c>
      <c r="K422" s="40" t="s">
        <v>15537</v>
      </c>
      <c r="L422" s="69" t="str">
        <f t="shared" si="41"/>
        <v>Aguardando rentabilidade</v>
      </c>
    </row>
    <row r="423" spans="1:12" ht="15" customHeight="1" x14ac:dyDescent="0.25">
      <c r="A423" s="39">
        <v>44540</v>
      </c>
      <c r="B423" s="61">
        <f t="shared" si="36"/>
        <v>2021</v>
      </c>
      <c r="C423" s="60" t="str">
        <f t="shared" si="37"/>
        <v>Dezembro</v>
      </c>
      <c r="D423" s="40" t="s">
        <v>1928</v>
      </c>
      <c r="E423" s="40" t="s">
        <v>2340</v>
      </c>
      <c r="F423" s="41">
        <v>11370.9</v>
      </c>
      <c r="G423" s="42">
        <v>11417.52</v>
      </c>
      <c r="H423" s="64">
        <f t="shared" si="38"/>
        <v>4.099939318787502E-3</v>
      </c>
      <c r="I423" s="65">
        <f t="shared" si="39"/>
        <v>46.6200000000008</v>
      </c>
      <c r="J423" s="66" t="str">
        <f t="shared" si="40"/>
        <v>Ativo</v>
      </c>
      <c r="K423" s="40" t="s">
        <v>15537</v>
      </c>
      <c r="L423" s="69" t="str">
        <f t="shared" si="41"/>
        <v>Aguardando rentabilidade</v>
      </c>
    </row>
    <row r="424" spans="1:12" ht="15" customHeight="1" x14ac:dyDescent="0.25">
      <c r="A424" s="39">
        <v>45587</v>
      </c>
      <c r="B424" s="61">
        <f t="shared" si="36"/>
        <v>2024</v>
      </c>
      <c r="C424" s="60" t="str">
        <f t="shared" si="37"/>
        <v>Outubro</v>
      </c>
      <c r="D424" s="40" t="s">
        <v>1929</v>
      </c>
      <c r="E424" s="40" t="s">
        <v>2341</v>
      </c>
      <c r="F424" s="41">
        <v>17933.54</v>
      </c>
      <c r="G424" s="42">
        <v>16228.06</v>
      </c>
      <c r="H424" s="64">
        <f t="shared" si="38"/>
        <v>-9.510001929345803E-2</v>
      </c>
      <c r="I424" s="65">
        <f t="shared" si="39"/>
        <v>-1705.4800000000014</v>
      </c>
      <c r="J424" s="66" t="str">
        <f t="shared" si="40"/>
        <v>Ativo</v>
      </c>
      <c r="K424" s="40" t="s">
        <v>15532</v>
      </c>
      <c r="L424" s="69" t="str">
        <f t="shared" si="41"/>
        <v>Investimento de Longo Prazo</v>
      </c>
    </row>
    <row r="425" spans="1:12" ht="15" customHeight="1" x14ac:dyDescent="0.25">
      <c r="A425" s="39">
        <v>45645</v>
      </c>
      <c r="B425" s="61">
        <f t="shared" si="36"/>
        <v>2024</v>
      </c>
      <c r="C425" s="60" t="str">
        <f t="shared" si="37"/>
        <v>Dezembro</v>
      </c>
      <c r="D425" s="40" t="s">
        <v>1924</v>
      </c>
      <c r="E425" s="40" t="s">
        <v>2342</v>
      </c>
      <c r="F425" s="41">
        <v>23130.05</v>
      </c>
      <c r="G425" s="42">
        <v>26324.31</v>
      </c>
      <c r="H425" s="64">
        <f t="shared" si="38"/>
        <v>0.13810000410721127</v>
      </c>
      <c r="I425" s="65">
        <f t="shared" si="39"/>
        <v>3194.260000000002</v>
      </c>
      <c r="J425" s="66" t="str">
        <f t="shared" si="40"/>
        <v>Pendente</v>
      </c>
      <c r="K425" s="40" t="s">
        <v>15533</v>
      </c>
      <c r="L425" s="69" t="str">
        <f t="shared" si="41"/>
        <v>Rendimento estável</v>
      </c>
    </row>
    <row r="426" spans="1:12" x14ac:dyDescent="0.25">
      <c r="A426" s="39">
        <v>44185</v>
      </c>
      <c r="B426" s="61">
        <f t="shared" si="36"/>
        <v>2020</v>
      </c>
      <c r="C426" s="60" t="str">
        <f t="shared" si="37"/>
        <v>Dezembro</v>
      </c>
      <c r="D426" s="40" t="s">
        <v>1928</v>
      </c>
      <c r="E426" s="40" t="s">
        <v>2234</v>
      </c>
      <c r="F426" s="41">
        <v>5144.43</v>
      </c>
      <c r="G426" s="42">
        <v>4745.22</v>
      </c>
      <c r="H426" s="64">
        <f t="shared" si="38"/>
        <v>-7.7600433867308916E-2</v>
      </c>
      <c r="I426" s="65">
        <f t="shared" si="39"/>
        <v>-399.21000000000004</v>
      </c>
      <c r="J426" s="66" t="str">
        <f t="shared" si="40"/>
        <v>Pendente</v>
      </c>
      <c r="K426" s="40" t="s">
        <v>15537</v>
      </c>
      <c r="L426" s="69" t="str">
        <f t="shared" si="41"/>
        <v>Aguardando rentabilidade</v>
      </c>
    </row>
    <row r="427" spans="1:12" ht="15" customHeight="1" x14ac:dyDescent="0.25">
      <c r="A427" s="39">
        <v>45278</v>
      </c>
      <c r="B427" s="61">
        <f t="shared" si="36"/>
        <v>2023</v>
      </c>
      <c r="C427" s="60" t="str">
        <f t="shared" si="37"/>
        <v>Dezembro</v>
      </c>
      <c r="D427" s="40" t="s">
        <v>1927</v>
      </c>
      <c r="E427" s="40" t="s">
        <v>2343</v>
      </c>
      <c r="F427" s="41">
        <v>23147.54</v>
      </c>
      <c r="G427" s="42">
        <v>25543.31</v>
      </c>
      <c r="H427" s="64">
        <f t="shared" si="38"/>
        <v>0.10349998315155737</v>
      </c>
      <c r="I427" s="65">
        <f t="shared" si="39"/>
        <v>2395.7700000000004</v>
      </c>
      <c r="J427" s="66" t="str">
        <f t="shared" si="40"/>
        <v>Pendente</v>
      </c>
      <c r="K427" s="40" t="s">
        <v>15536</v>
      </c>
      <c r="L427" s="69" t="str">
        <f t="shared" si="41"/>
        <v>Rendimento estável</v>
      </c>
    </row>
    <row r="428" spans="1:12" x14ac:dyDescent="0.25">
      <c r="A428" s="39">
        <v>43946</v>
      </c>
      <c r="B428" s="61">
        <f t="shared" si="36"/>
        <v>2020</v>
      </c>
      <c r="C428" s="60" t="str">
        <f t="shared" si="37"/>
        <v>Abril</v>
      </c>
      <c r="D428" s="40" t="s">
        <v>1928</v>
      </c>
      <c r="E428" s="40" t="s">
        <v>2344</v>
      </c>
      <c r="F428" s="41">
        <v>28029.37</v>
      </c>
      <c r="G428" s="42">
        <v>25946.79</v>
      </c>
      <c r="H428" s="64">
        <f t="shared" si="38"/>
        <v>-7.4299921831992591E-2</v>
      </c>
      <c r="I428" s="65">
        <f t="shared" si="39"/>
        <v>-2082.5799999999981</v>
      </c>
      <c r="J428" s="66" t="str">
        <f t="shared" si="40"/>
        <v>Pendente</v>
      </c>
      <c r="K428" s="40" t="s">
        <v>15537</v>
      </c>
      <c r="L428" s="69" t="str">
        <f t="shared" si="41"/>
        <v>Aguardando rentabilidade</v>
      </c>
    </row>
    <row r="429" spans="1:12" ht="15" customHeight="1" x14ac:dyDescent="0.25">
      <c r="A429" s="39">
        <v>45800</v>
      </c>
      <c r="B429" s="61">
        <f t="shared" si="36"/>
        <v>2025</v>
      </c>
      <c r="C429" s="60" t="str">
        <f t="shared" si="37"/>
        <v>Maio</v>
      </c>
      <c r="D429" s="40" t="s">
        <v>1929</v>
      </c>
      <c r="E429" s="40" t="s">
        <v>2345</v>
      </c>
      <c r="F429" s="41">
        <v>1145.01</v>
      </c>
      <c r="G429" s="42">
        <v>1127.3800000000001</v>
      </c>
      <c r="H429" s="64">
        <f t="shared" si="38"/>
        <v>-1.5397245438904361E-2</v>
      </c>
      <c r="I429" s="65">
        <f t="shared" si="39"/>
        <v>-17.629999999999882</v>
      </c>
      <c r="J429" s="66" t="str">
        <f t="shared" si="40"/>
        <v>Ativo</v>
      </c>
      <c r="K429" s="40" t="s">
        <v>15532</v>
      </c>
      <c r="L429" s="69" t="str">
        <f t="shared" si="41"/>
        <v>Investimento de Longo Prazo</v>
      </c>
    </row>
    <row r="430" spans="1:12" ht="15" customHeight="1" x14ac:dyDescent="0.25">
      <c r="A430" s="39">
        <v>45311</v>
      </c>
      <c r="B430" s="61">
        <f t="shared" si="36"/>
        <v>2024</v>
      </c>
      <c r="C430" s="60" t="str">
        <f t="shared" si="37"/>
        <v>Janeiro</v>
      </c>
      <c r="D430" s="40" t="s">
        <v>1930</v>
      </c>
      <c r="E430" s="40" t="s">
        <v>2346</v>
      </c>
      <c r="F430" s="41">
        <v>48202.63</v>
      </c>
      <c r="G430" s="42">
        <v>50699.53</v>
      </c>
      <c r="H430" s="64">
        <f t="shared" si="38"/>
        <v>5.1800078128517085E-2</v>
      </c>
      <c r="I430" s="65">
        <f t="shared" si="39"/>
        <v>2496.9000000000015</v>
      </c>
      <c r="J430" s="66" t="str">
        <f t="shared" si="40"/>
        <v>Ativo</v>
      </c>
      <c r="K430" s="40" t="s">
        <v>15538</v>
      </c>
      <c r="L430" s="69" t="str">
        <f t="shared" si="41"/>
        <v>Aguardando rentabilidade</v>
      </c>
    </row>
    <row r="431" spans="1:12" ht="15" customHeight="1" x14ac:dyDescent="0.25">
      <c r="A431" s="39">
        <v>44428</v>
      </c>
      <c r="B431" s="61">
        <f t="shared" si="36"/>
        <v>2021</v>
      </c>
      <c r="C431" s="60" t="str">
        <f t="shared" si="37"/>
        <v>Agosto</v>
      </c>
      <c r="D431" s="40" t="s">
        <v>1925</v>
      </c>
      <c r="E431" s="40" t="s">
        <v>2347</v>
      </c>
      <c r="F431" s="41">
        <v>12420.39</v>
      </c>
      <c r="G431" s="42">
        <v>13187.97</v>
      </c>
      <c r="H431" s="64">
        <f t="shared" si="38"/>
        <v>6.1799991787697482E-2</v>
      </c>
      <c r="I431" s="65">
        <f t="shared" si="39"/>
        <v>767.57999999999993</v>
      </c>
      <c r="J431" s="66" t="str">
        <f t="shared" si="40"/>
        <v>Ativo</v>
      </c>
      <c r="K431" s="40" t="s">
        <v>15534</v>
      </c>
      <c r="L431" s="69" t="str">
        <f t="shared" si="41"/>
        <v>Aguardando rentabilidade</v>
      </c>
    </row>
    <row r="432" spans="1:12" ht="15" customHeight="1" x14ac:dyDescent="0.25">
      <c r="A432" s="39">
        <v>44949</v>
      </c>
      <c r="B432" s="61">
        <f t="shared" si="36"/>
        <v>2023</v>
      </c>
      <c r="C432" s="60" t="str">
        <f t="shared" si="37"/>
        <v>Janeiro</v>
      </c>
      <c r="D432" s="40" t="s">
        <v>1928</v>
      </c>
      <c r="E432" s="40" t="s">
        <v>2348</v>
      </c>
      <c r="F432" s="41">
        <v>44950.37</v>
      </c>
      <c r="G432" s="42">
        <v>42437.64</v>
      </c>
      <c r="H432" s="64">
        <f t="shared" si="38"/>
        <v>-5.5900096039254027E-2</v>
      </c>
      <c r="I432" s="65">
        <f t="shared" si="39"/>
        <v>-2512.7300000000032</v>
      </c>
      <c r="J432" s="66" t="str">
        <f t="shared" si="40"/>
        <v>Pendente</v>
      </c>
      <c r="K432" s="40" t="s">
        <v>15537</v>
      </c>
      <c r="L432" s="69" t="str">
        <f t="shared" si="41"/>
        <v>Aguardando rentabilidade</v>
      </c>
    </row>
    <row r="433" spans="1:12" ht="15" customHeight="1" x14ac:dyDescent="0.25">
      <c r="A433" s="39">
        <v>45101</v>
      </c>
      <c r="B433" s="61">
        <f t="shared" si="36"/>
        <v>2023</v>
      </c>
      <c r="C433" s="60" t="str">
        <f t="shared" si="37"/>
        <v>Junho</v>
      </c>
      <c r="D433" s="40" t="s">
        <v>1924</v>
      </c>
      <c r="E433" s="40" t="s">
        <v>2349</v>
      </c>
      <c r="F433" s="41">
        <v>4132.12</v>
      </c>
      <c r="G433" s="42">
        <v>4956.4799999999996</v>
      </c>
      <c r="H433" s="64">
        <f t="shared" si="38"/>
        <v>0.1995004985334404</v>
      </c>
      <c r="I433" s="65">
        <f t="shared" si="39"/>
        <v>824.35999999999967</v>
      </c>
      <c r="J433" s="66" t="str">
        <f t="shared" si="40"/>
        <v>Resgatado</v>
      </c>
      <c r="K433" s="40" t="s">
        <v>15533</v>
      </c>
      <c r="L433" s="69" t="str">
        <f t="shared" si="41"/>
        <v>Dividendos Recebidos</v>
      </c>
    </row>
    <row r="434" spans="1:12" ht="15" customHeight="1" x14ac:dyDescent="0.25">
      <c r="A434" s="39">
        <v>45672</v>
      </c>
      <c r="B434" s="61">
        <f t="shared" si="36"/>
        <v>2025</v>
      </c>
      <c r="C434" s="60" t="str">
        <f t="shared" si="37"/>
        <v>Janeiro</v>
      </c>
      <c r="D434" s="40" t="s">
        <v>1924</v>
      </c>
      <c r="E434" s="40" t="s">
        <v>2207</v>
      </c>
      <c r="F434" s="41">
        <v>44730.59</v>
      </c>
      <c r="G434" s="42">
        <v>43871.76</v>
      </c>
      <c r="H434" s="64">
        <f t="shared" si="38"/>
        <v>-1.9200059735406901E-2</v>
      </c>
      <c r="I434" s="65">
        <f t="shared" si="39"/>
        <v>-858.82999999999447</v>
      </c>
      <c r="J434" s="66" t="str">
        <f t="shared" si="40"/>
        <v>Ativo</v>
      </c>
      <c r="K434" s="40" t="s">
        <v>15533</v>
      </c>
      <c r="L434" s="69" t="str">
        <f t="shared" si="41"/>
        <v>Investimento de Longo Prazo</v>
      </c>
    </row>
    <row r="435" spans="1:12" ht="15" customHeight="1" x14ac:dyDescent="0.25">
      <c r="A435" s="39">
        <v>45015</v>
      </c>
      <c r="B435" s="61">
        <f t="shared" si="36"/>
        <v>2023</v>
      </c>
      <c r="C435" s="60" t="str">
        <f t="shared" si="37"/>
        <v>Março</v>
      </c>
      <c r="D435" s="40" t="s">
        <v>1929</v>
      </c>
      <c r="E435" s="40" t="s">
        <v>2350</v>
      </c>
      <c r="F435" s="41">
        <v>37799.22</v>
      </c>
      <c r="G435" s="42">
        <v>42418.28</v>
      </c>
      <c r="H435" s="64">
        <f t="shared" si="38"/>
        <v>0.12219987608209898</v>
      </c>
      <c r="I435" s="65">
        <f t="shared" si="39"/>
        <v>4619.0599999999977</v>
      </c>
      <c r="J435" s="66" t="str">
        <f t="shared" si="40"/>
        <v>Pendente</v>
      </c>
      <c r="K435" s="40" t="s">
        <v>15532</v>
      </c>
      <c r="L435" s="69" t="str">
        <f t="shared" si="41"/>
        <v>Rendimento estável</v>
      </c>
    </row>
    <row r="436" spans="1:12" ht="15" customHeight="1" x14ac:dyDescent="0.25">
      <c r="A436" s="39">
        <v>45650</v>
      </c>
      <c r="B436" s="61">
        <f t="shared" si="36"/>
        <v>2024</v>
      </c>
      <c r="C436" s="60" t="str">
        <f t="shared" si="37"/>
        <v>Dezembro</v>
      </c>
      <c r="D436" s="40" t="s">
        <v>1924</v>
      </c>
      <c r="E436" s="40" t="s">
        <v>2351</v>
      </c>
      <c r="F436" s="41">
        <v>39501.160000000003</v>
      </c>
      <c r="G436" s="42">
        <v>36309.47</v>
      </c>
      <c r="H436" s="64">
        <f t="shared" si="38"/>
        <v>-8.079990562302479E-2</v>
      </c>
      <c r="I436" s="65">
        <f t="shared" si="39"/>
        <v>-3191.6900000000023</v>
      </c>
      <c r="J436" s="66" t="str">
        <f t="shared" si="40"/>
        <v>Ativo</v>
      </c>
      <c r="K436" s="40" t="s">
        <v>15533</v>
      </c>
      <c r="L436" s="69" t="str">
        <f t="shared" si="41"/>
        <v>Investimento de Longo Prazo</v>
      </c>
    </row>
    <row r="437" spans="1:12" ht="15" customHeight="1" x14ac:dyDescent="0.25">
      <c r="A437" s="39">
        <v>44954</v>
      </c>
      <c r="B437" s="61">
        <f t="shared" si="36"/>
        <v>2023</v>
      </c>
      <c r="C437" s="60" t="str">
        <f t="shared" si="37"/>
        <v>Janeiro</v>
      </c>
      <c r="D437" s="40" t="s">
        <v>1927</v>
      </c>
      <c r="E437" s="40" t="s">
        <v>2352</v>
      </c>
      <c r="F437" s="41">
        <v>10674.44</v>
      </c>
      <c r="G437" s="42">
        <v>12393.02</v>
      </c>
      <c r="H437" s="64">
        <f t="shared" si="38"/>
        <v>0.1609995465804295</v>
      </c>
      <c r="I437" s="65">
        <f t="shared" si="39"/>
        <v>1718.58</v>
      </c>
      <c r="J437" s="66" t="str">
        <f t="shared" si="40"/>
        <v>Resgatado</v>
      </c>
      <c r="K437" s="40" t="s">
        <v>15536</v>
      </c>
      <c r="L437" s="69" t="str">
        <f t="shared" si="41"/>
        <v>Aplicação de Curto Prazo</v>
      </c>
    </row>
    <row r="438" spans="1:12" ht="15" customHeight="1" x14ac:dyDescent="0.25">
      <c r="A438" s="39">
        <v>44522</v>
      </c>
      <c r="B438" s="61">
        <f t="shared" si="36"/>
        <v>2021</v>
      </c>
      <c r="C438" s="60" t="str">
        <f t="shared" si="37"/>
        <v>Novembro</v>
      </c>
      <c r="D438" s="40" t="s">
        <v>1927</v>
      </c>
      <c r="E438" s="40" t="s">
        <v>2353</v>
      </c>
      <c r="F438" s="41">
        <v>35439.81</v>
      </c>
      <c r="G438" s="42">
        <v>36754.629999999997</v>
      </c>
      <c r="H438" s="64">
        <f t="shared" si="38"/>
        <v>3.7100086033192613E-2</v>
      </c>
      <c r="I438" s="65">
        <f t="shared" si="39"/>
        <v>1314.8199999999997</v>
      </c>
      <c r="J438" s="66" t="str">
        <f t="shared" si="40"/>
        <v>Ativo</v>
      </c>
      <c r="K438" s="40" t="s">
        <v>15536</v>
      </c>
      <c r="L438" s="69" t="str">
        <f t="shared" si="41"/>
        <v>Aguardando rentabilidade</v>
      </c>
    </row>
    <row r="439" spans="1:12" ht="15" customHeight="1" x14ac:dyDescent="0.25">
      <c r="A439" s="39">
        <v>44354</v>
      </c>
      <c r="B439" s="61">
        <f t="shared" si="36"/>
        <v>2021</v>
      </c>
      <c r="C439" s="60" t="str">
        <f t="shared" si="37"/>
        <v>Junho</v>
      </c>
      <c r="D439" s="40" t="s">
        <v>1927</v>
      </c>
      <c r="E439" s="40" t="s">
        <v>2354</v>
      </c>
      <c r="F439" s="41">
        <v>31510.28</v>
      </c>
      <c r="G439" s="42">
        <v>36290.39</v>
      </c>
      <c r="H439" s="64">
        <f t="shared" si="38"/>
        <v>0.15170001662949364</v>
      </c>
      <c r="I439" s="65">
        <f t="shared" si="39"/>
        <v>4780.1100000000006</v>
      </c>
      <c r="J439" s="66" t="str">
        <f t="shared" si="40"/>
        <v>Resgatado</v>
      </c>
      <c r="K439" s="40" t="s">
        <v>15536</v>
      </c>
      <c r="L439" s="69" t="str">
        <f t="shared" si="41"/>
        <v>Aplicação de Curto Prazo</v>
      </c>
    </row>
    <row r="440" spans="1:12" x14ac:dyDescent="0.25">
      <c r="A440" s="39">
        <v>43958</v>
      </c>
      <c r="B440" s="61">
        <f t="shared" si="36"/>
        <v>2020</v>
      </c>
      <c r="C440" s="60" t="str">
        <f t="shared" si="37"/>
        <v>Maio</v>
      </c>
      <c r="D440" s="40" t="s">
        <v>1923</v>
      </c>
      <c r="E440" s="40" t="s">
        <v>2240</v>
      </c>
      <c r="F440" s="41">
        <v>28105.18</v>
      </c>
      <c r="G440" s="42">
        <v>28937.09</v>
      </c>
      <c r="H440" s="64">
        <f t="shared" si="38"/>
        <v>2.9599881587664616E-2</v>
      </c>
      <c r="I440" s="65">
        <f t="shared" si="39"/>
        <v>831.90999999999985</v>
      </c>
      <c r="J440" s="66" t="str">
        <f t="shared" si="40"/>
        <v>Ativo</v>
      </c>
      <c r="K440" s="40" t="s">
        <v>15532</v>
      </c>
      <c r="L440" s="69" t="str">
        <f t="shared" si="41"/>
        <v>Investimento de Longo Prazo</v>
      </c>
    </row>
    <row r="441" spans="1:12" ht="15" customHeight="1" x14ac:dyDescent="0.25">
      <c r="A441" s="39">
        <v>45770</v>
      </c>
      <c r="B441" s="61">
        <f t="shared" si="36"/>
        <v>2025</v>
      </c>
      <c r="C441" s="60" t="str">
        <f t="shared" si="37"/>
        <v>Abril</v>
      </c>
      <c r="D441" s="40" t="s">
        <v>1928</v>
      </c>
      <c r="E441" s="40" t="s">
        <v>2355</v>
      </c>
      <c r="F441" s="41">
        <v>15738.03</v>
      </c>
      <c r="G441" s="42">
        <v>16057.51</v>
      </c>
      <c r="H441" s="64">
        <f t="shared" si="38"/>
        <v>2.0299872347428461E-2</v>
      </c>
      <c r="I441" s="65">
        <f t="shared" si="39"/>
        <v>319.47999999999956</v>
      </c>
      <c r="J441" s="66" t="str">
        <f t="shared" si="40"/>
        <v>Ativo</v>
      </c>
      <c r="K441" s="40" t="s">
        <v>15537</v>
      </c>
      <c r="L441" s="69" t="str">
        <f t="shared" si="41"/>
        <v>Aguardando rentabilidade</v>
      </c>
    </row>
    <row r="442" spans="1:12" x14ac:dyDescent="0.25">
      <c r="A442" s="39">
        <v>43836</v>
      </c>
      <c r="B442" s="61">
        <f t="shared" si="36"/>
        <v>2020</v>
      </c>
      <c r="C442" s="60" t="str">
        <f t="shared" si="37"/>
        <v>Janeiro</v>
      </c>
      <c r="D442" s="40" t="s">
        <v>1930</v>
      </c>
      <c r="E442" s="40" t="s">
        <v>2356</v>
      </c>
      <c r="F442" s="41">
        <v>36294.89</v>
      </c>
      <c r="G442" s="42">
        <v>36911.9</v>
      </c>
      <c r="H442" s="64">
        <f t="shared" si="38"/>
        <v>1.6999913761964896E-2</v>
      </c>
      <c r="I442" s="65">
        <f t="shared" si="39"/>
        <v>617.01000000000204</v>
      </c>
      <c r="J442" s="66" t="str">
        <f t="shared" si="40"/>
        <v>Ativo</v>
      </c>
      <c r="K442" s="40" t="s">
        <v>15538</v>
      </c>
      <c r="L442" s="69" t="str">
        <f t="shared" si="41"/>
        <v>Aguardando rentabilidade</v>
      </c>
    </row>
    <row r="443" spans="1:12" ht="15" customHeight="1" x14ac:dyDescent="0.25">
      <c r="A443" s="39">
        <v>44542</v>
      </c>
      <c r="B443" s="61">
        <f t="shared" si="36"/>
        <v>2021</v>
      </c>
      <c r="C443" s="60" t="str">
        <f t="shared" si="37"/>
        <v>Dezembro</v>
      </c>
      <c r="D443" s="40" t="s">
        <v>1927</v>
      </c>
      <c r="E443" s="40" t="s">
        <v>2357</v>
      </c>
      <c r="F443" s="41">
        <v>16571.150000000001</v>
      </c>
      <c r="G443" s="42">
        <v>19290.48</v>
      </c>
      <c r="H443" s="64">
        <f t="shared" si="38"/>
        <v>0.16410025858193292</v>
      </c>
      <c r="I443" s="65">
        <f t="shared" si="39"/>
        <v>2719.3299999999981</v>
      </c>
      <c r="J443" s="66" t="str">
        <f t="shared" si="40"/>
        <v>Resgatado</v>
      </c>
      <c r="K443" s="40" t="s">
        <v>15536</v>
      </c>
      <c r="L443" s="69" t="str">
        <f t="shared" si="41"/>
        <v>Aplicação de Curto Prazo</v>
      </c>
    </row>
    <row r="444" spans="1:12" ht="15" customHeight="1" x14ac:dyDescent="0.25">
      <c r="A444" s="39">
        <v>45918</v>
      </c>
      <c r="B444" s="61">
        <f t="shared" si="36"/>
        <v>2025</v>
      </c>
      <c r="C444" s="60" t="str">
        <f t="shared" si="37"/>
        <v>Setembro</v>
      </c>
      <c r="D444" s="40" t="s">
        <v>1927</v>
      </c>
      <c r="E444" s="40" t="s">
        <v>2358</v>
      </c>
      <c r="F444" s="41">
        <v>44623.12</v>
      </c>
      <c r="G444" s="42">
        <v>42307.18</v>
      </c>
      <c r="H444" s="64">
        <f t="shared" si="38"/>
        <v>-5.1900001613513401E-2</v>
      </c>
      <c r="I444" s="65">
        <f t="shared" si="39"/>
        <v>-2315.9400000000023</v>
      </c>
      <c r="J444" s="66" t="str">
        <f t="shared" si="40"/>
        <v>Pendente</v>
      </c>
      <c r="K444" s="40" t="s">
        <v>15536</v>
      </c>
      <c r="L444" s="69" t="str">
        <f t="shared" si="41"/>
        <v>Aguardando rentabilidade</v>
      </c>
    </row>
    <row r="445" spans="1:12" ht="15" customHeight="1" x14ac:dyDescent="0.25">
      <c r="A445" s="39">
        <v>45075</v>
      </c>
      <c r="B445" s="61">
        <f t="shared" si="36"/>
        <v>2023</v>
      </c>
      <c r="C445" s="60" t="str">
        <f t="shared" si="37"/>
        <v>Maio</v>
      </c>
      <c r="D445" s="40" t="s">
        <v>1928</v>
      </c>
      <c r="E445" s="40" t="s">
        <v>2359</v>
      </c>
      <c r="F445" s="41">
        <v>17026.98</v>
      </c>
      <c r="G445" s="42">
        <v>18651.349999999999</v>
      </c>
      <c r="H445" s="64">
        <f t="shared" si="38"/>
        <v>9.5399771421590854E-2</v>
      </c>
      <c r="I445" s="65">
        <f t="shared" si="39"/>
        <v>1624.369999999999</v>
      </c>
      <c r="J445" s="66" t="str">
        <f t="shared" si="40"/>
        <v>Pendente</v>
      </c>
      <c r="K445" s="40" t="s">
        <v>15537</v>
      </c>
      <c r="L445" s="69" t="str">
        <f t="shared" si="41"/>
        <v>Rendimento estável</v>
      </c>
    </row>
    <row r="446" spans="1:12" ht="15" customHeight="1" x14ac:dyDescent="0.25">
      <c r="A446" s="39">
        <v>44615</v>
      </c>
      <c r="B446" s="61">
        <f t="shared" si="36"/>
        <v>2022</v>
      </c>
      <c r="C446" s="60" t="str">
        <f t="shared" si="37"/>
        <v>Fevereiro</v>
      </c>
      <c r="D446" s="40" t="s">
        <v>1927</v>
      </c>
      <c r="E446" s="40" t="s">
        <v>2360</v>
      </c>
      <c r="F446" s="41">
        <v>49961.73</v>
      </c>
      <c r="G446" s="42">
        <v>48382.94</v>
      </c>
      <c r="H446" s="64">
        <f t="shared" si="38"/>
        <v>-3.1599986629766437E-2</v>
      </c>
      <c r="I446" s="65">
        <f t="shared" si="39"/>
        <v>-1578.7900000000009</v>
      </c>
      <c r="J446" s="66" t="str">
        <f t="shared" si="40"/>
        <v>Ativo</v>
      </c>
      <c r="K446" s="40" t="s">
        <v>15536</v>
      </c>
      <c r="L446" s="69" t="str">
        <f t="shared" si="41"/>
        <v>Aguardando rentabilidade</v>
      </c>
    </row>
    <row r="447" spans="1:12" ht="15" customHeight="1" x14ac:dyDescent="0.25">
      <c r="A447" s="39">
        <v>45908</v>
      </c>
      <c r="B447" s="61">
        <f t="shared" si="36"/>
        <v>2025</v>
      </c>
      <c r="C447" s="60" t="str">
        <f t="shared" si="37"/>
        <v>Setembro</v>
      </c>
      <c r="D447" s="40" t="s">
        <v>1924</v>
      </c>
      <c r="E447" s="40" t="s">
        <v>2361</v>
      </c>
      <c r="F447" s="41">
        <v>16425.29</v>
      </c>
      <c r="G447" s="42">
        <v>17745.88</v>
      </c>
      <c r="H447" s="64">
        <f t="shared" si="38"/>
        <v>8.0399798116197643E-2</v>
      </c>
      <c r="I447" s="65">
        <f t="shared" si="39"/>
        <v>1320.5900000000001</v>
      </c>
      <c r="J447" s="66" t="str">
        <f t="shared" si="40"/>
        <v>Pendente</v>
      </c>
      <c r="K447" s="40" t="s">
        <v>15533</v>
      </c>
      <c r="L447" s="69" t="str">
        <f t="shared" si="41"/>
        <v>Rendimento estável</v>
      </c>
    </row>
    <row r="448" spans="1:12" ht="15" customHeight="1" x14ac:dyDescent="0.25">
      <c r="A448" s="39">
        <v>45557</v>
      </c>
      <c r="B448" s="61">
        <f t="shared" si="36"/>
        <v>2024</v>
      </c>
      <c r="C448" s="60" t="str">
        <f t="shared" si="37"/>
        <v>Setembro</v>
      </c>
      <c r="D448" s="40" t="s">
        <v>1926</v>
      </c>
      <c r="E448" s="40" t="s">
        <v>2362</v>
      </c>
      <c r="F448" s="41">
        <v>40020.11</v>
      </c>
      <c r="G448" s="42">
        <v>39051.620000000003</v>
      </c>
      <c r="H448" s="64">
        <f t="shared" si="38"/>
        <v>-2.4200083408066543E-2</v>
      </c>
      <c r="I448" s="65">
        <f t="shared" si="39"/>
        <v>-968.48999999999796</v>
      </c>
      <c r="J448" s="66" t="str">
        <f t="shared" si="40"/>
        <v>Ativo</v>
      </c>
      <c r="K448" s="40" t="s">
        <v>15535</v>
      </c>
      <c r="L448" s="69" t="str">
        <f t="shared" si="41"/>
        <v>Aguardando rentabilidade</v>
      </c>
    </row>
    <row r="449" spans="1:12" ht="15" customHeight="1" x14ac:dyDescent="0.25">
      <c r="A449" s="39">
        <v>45860</v>
      </c>
      <c r="B449" s="61">
        <f t="shared" si="36"/>
        <v>2025</v>
      </c>
      <c r="C449" s="60" t="str">
        <f t="shared" si="37"/>
        <v>Julho</v>
      </c>
      <c r="D449" s="40" t="s">
        <v>1929</v>
      </c>
      <c r="E449" s="40" t="s">
        <v>2363</v>
      </c>
      <c r="F449" s="41">
        <v>5644.71</v>
      </c>
      <c r="G449" s="42">
        <v>5698.33</v>
      </c>
      <c r="H449" s="64">
        <f t="shared" si="38"/>
        <v>9.4991593899420683E-3</v>
      </c>
      <c r="I449" s="65">
        <f t="shared" si="39"/>
        <v>53.619999999999891</v>
      </c>
      <c r="J449" s="66" t="str">
        <f t="shared" si="40"/>
        <v>Ativo</v>
      </c>
      <c r="K449" s="40" t="s">
        <v>15532</v>
      </c>
      <c r="L449" s="69" t="str">
        <f t="shared" si="41"/>
        <v>Investimento de Longo Prazo</v>
      </c>
    </row>
    <row r="450" spans="1:12" ht="15" customHeight="1" x14ac:dyDescent="0.25">
      <c r="A450" s="39">
        <v>44488</v>
      </c>
      <c r="B450" s="61">
        <f t="shared" ref="B450:B513" si="42">YEAR(A450)</f>
        <v>2021</v>
      </c>
      <c r="C450" s="60" t="str">
        <f t="shared" ref="C450:C513" si="43">PROPER(TEXT(A450,"mmmm"))</f>
        <v>Outubro</v>
      </c>
      <c r="D450" s="40" t="s">
        <v>1929</v>
      </c>
      <c r="E450" s="40" t="s">
        <v>2364</v>
      </c>
      <c r="F450" s="41">
        <v>16479.060000000001</v>
      </c>
      <c r="G450" s="42">
        <v>15500.2</v>
      </c>
      <c r="H450" s="64">
        <f t="shared" ref="H450:H513" si="44">(G450-F450)/F450</f>
        <v>-5.9400232780267834E-2</v>
      </c>
      <c r="I450" s="65">
        <f t="shared" ref="I450:I513" si="45">G450-F450</f>
        <v>-978.86000000000058</v>
      </c>
      <c r="J450" s="66" t="str">
        <f t="shared" ref="J450:J513" si="46">IF(AND(OR($D450="Ações",$D450="Criptomoedas",$D450="ETFs",$D450="Fundos",$D450="Imóveis"),$H450&lt;=-10%),"Resgatado",IF(AND(OR($D450="Ações",$D450="Criptomoedas",$D450="ETFs",$D450="Fundos",$D450="Imóveis"),$H450&lt;=-5%),"Pendente",IF(AND(OR($D450="Ações",$D450="Criptomoedas",$D450="ETFs",$D450="Fundos",$D450="Imóveis"),$H450&lt;=-3%),"Ativo",IF(AND(OR($D450="Ações",$D450="Criptomoedas",$D450="ETFs",$D450="Fundos",$D450="Imóveis"),$H450&lt;=7%),"Ativo",IF(AND(OR($D450="Ações",$D450="Criptomoedas",$D450="ETFs",$D450="Fundos",$D450="Imóveis"),$H450&lt;=15%),"Pendente",IF(AND(OR($D450="Ações",$D450="Criptomoedas",$D450="ETFs",$D450="Fundos",$D450="Imóveis"),$H450&lt;=20%),"Resgatado",IF(AND(OR($D450="Poupança",$D450="Renda Fixa",$D450="Tesouro Direto"),$H450&lt;=7%),"Ativo",IF(AND(OR($D450="Poupança",$D450="Renda Fixa",$D450="Tesouro Direto"),$H450&lt;=15%),"Pendente",IF(AND(OR($D450="Poupança",$D450="Renda Fixa",$D450="Tesouro Direto"),$H450&lt;=20%),"Resgatado","")))))))))</f>
        <v>Ativo</v>
      </c>
      <c r="K450" s="40" t="s">
        <v>15532</v>
      </c>
      <c r="L450" s="69" t="str">
        <f t="shared" ref="L450:L513" si="47">IF(AND(OR($D450="Ações",$D450="Criptomoedas",$D450="ETFs",$D450="Fundos",$D450="Imóveis"),$H450&lt;=-10%),"Resgate realizado",IF(AND(OR($D450="Ações",$D450="Criptomoedas",$D450="ETFs",$D450="Fundos",$D450="Imóveis"),$H450&lt;=-5%),"Aguardando rentabilidade",IF(AND(OR($D450="Ações",$D450="Criptomoedas",$D450="ETFs",$D450="Fundos",$D450="Imóveis"),$H450&lt;=-3%),"Aguardando rentabilidade",IF(AND(OR($D450="Ações",$D450="Criptomoedas",$D450="ETFs",$D450="Fundos",$D450="Imóveis"),$H450&lt;=7%),"Aguardando rentabilidade",IF(AND(OR($D450="Ações",$D450="Criptomoedas",$D450="ETFs",$D450="Fundos",$D450="Imóveis"),$H450&lt;=15%),"Rendimento estável",IF(AND(OR($D450="Ações",$D450="Criptomoedas",$D450="ETFs",$D450="Fundos",$D450="Imóveis"),$H450&lt;=20%),"Aplicação de Curto Prazo",IF(AND(OR($D450="Poupança",$D450="Renda Fixa",$D450="Tesouro Direto"),$H450&lt;=7%),"Investimento de Longo Prazo",IF(AND(OR($D450="Poupança",$D450="Renda Fixa",$D450="Tesouro Direto"),$H450&lt;=15%),"Rendimento estável",IF(AND(OR($D450="Poupança",$D450="Renda Fixa",$D450="Tesouro Direto"),$H450&lt;=20%),"Dividendos Recebidos","")))))))))</f>
        <v>Investimento de Longo Prazo</v>
      </c>
    </row>
    <row r="451" spans="1:12" ht="15" customHeight="1" x14ac:dyDescent="0.25">
      <c r="A451" s="39">
        <v>44436</v>
      </c>
      <c r="B451" s="61">
        <f t="shared" si="42"/>
        <v>2021</v>
      </c>
      <c r="C451" s="60" t="str">
        <f t="shared" si="43"/>
        <v>Agosto</v>
      </c>
      <c r="D451" s="40" t="s">
        <v>1927</v>
      </c>
      <c r="E451" s="40" t="s">
        <v>2365</v>
      </c>
      <c r="F451" s="41">
        <v>15007.99</v>
      </c>
      <c r="G451" s="42">
        <v>15128.05</v>
      </c>
      <c r="H451" s="64">
        <f t="shared" si="44"/>
        <v>7.9997388057960785E-3</v>
      </c>
      <c r="I451" s="65">
        <f t="shared" si="45"/>
        <v>120.05999999999949</v>
      </c>
      <c r="J451" s="66" t="str">
        <f t="shared" si="46"/>
        <v>Ativo</v>
      </c>
      <c r="K451" s="40" t="s">
        <v>15536</v>
      </c>
      <c r="L451" s="69" t="str">
        <f t="shared" si="47"/>
        <v>Aguardando rentabilidade</v>
      </c>
    </row>
    <row r="452" spans="1:12" ht="15" customHeight="1" x14ac:dyDescent="0.25">
      <c r="A452" s="39">
        <v>45347</v>
      </c>
      <c r="B452" s="61">
        <f t="shared" si="42"/>
        <v>2024</v>
      </c>
      <c r="C452" s="60" t="str">
        <f t="shared" si="43"/>
        <v>Fevereiro</v>
      </c>
      <c r="D452" s="40" t="s">
        <v>1923</v>
      </c>
      <c r="E452" s="40" t="s">
        <v>2366</v>
      </c>
      <c r="F452" s="41">
        <v>30802.799999999999</v>
      </c>
      <c r="G452" s="42">
        <v>28631.200000000001</v>
      </c>
      <c r="H452" s="64">
        <f t="shared" si="44"/>
        <v>-7.0500084407910918E-2</v>
      </c>
      <c r="I452" s="65">
        <f t="shared" si="45"/>
        <v>-2171.5999999999985</v>
      </c>
      <c r="J452" s="66" t="str">
        <f t="shared" si="46"/>
        <v>Ativo</v>
      </c>
      <c r="K452" s="40" t="s">
        <v>15532</v>
      </c>
      <c r="L452" s="69" t="str">
        <f t="shared" si="47"/>
        <v>Investimento de Longo Prazo</v>
      </c>
    </row>
    <row r="453" spans="1:12" ht="15" customHeight="1" x14ac:dyDescent="0.25">
      <c r="A453" s="39">
        <v>45568</v>
      </c>
      <c r="B453" s="61">
        <f t="shared" si="42"/>
        <v>2024</v>
      </c>
      <c r="C453" s="60" t="str">
        <f t="shared" si="43"/>
        <v>Outubro</v>
      </c>
      <c r="D453" s="40" t="s">
        <v>1927</v>
      </c>
      <c r="E453" s="40" t="s">
        <v>2367</v>
      </c>
      <c r="F453" s="41">
        <v>37460.61</v>
      </c>
      <c r="G453" s="42">
        <v>43068.46</v>
      </c>
      <c r="H453" s="64">
        <f t="shared" si="44"/>
        <v>0.14969991145365755</v>
      </c>
      <c r="I453" s="65">
        <f t="shared" si="45"/>
        <v>5607.8499999999985</v>
      </c>
      <c r="J453" s="66" t="str">
        <f t="shared" si="46"/>
        <v>Pendente</v>
      </c>
      <c r="K453" s="40" t="s">
        <v>15536</v>
      </c>
      <c r="L453" s="69" t="str">
        <f t="shared" si="47"/>
        <v>Rendimento estável</v>
      </c>
    </row>
    <row r="454" spans="1:12" ht="15" customHeight="1" x14ac:dyDescent="0.25">
      <c r="A454" s="39">
        <v>44577</v>
      </c>
      <c r="B454" s="61">
        <f t="shared" si="42"/>
        <v>2022</v>
      </c>
      <c r="C454" s="60" t="str">
        <f t="shared" si="43"/>
        <v>Janeiro</v>
      </c>
      <c r="D454" s="40" t="s">
        <v>1923</v>
      </c>
      <c r="E454" s="40" t="s">
        <v>2368</v>
      </c>
      <c r="F454" s="41">
        <v>33542.86</v>
      </c>
      <c r="G454" s="42">
        <v>35602.39</v>
      </c>
      <c r="H454" s="64">
        <f t="shared" si="44"/>
        <v>6.139995218058325E-2</v>
      </c>
      <c r="I454" s="65">
        <f t="shared" si="45"/>
        <v>2059.5299999999988</v>
      </c>
      <c r="J454" s="66" t="str">
        <f t="shared" si="46"/>
        <v>Ativo</v>
      </c>
      <c r="K454" s="40" t="s">
        <v>15532</v>
      </c>
      <c r="L454" s="69" t="str">
        <f t="shared" si="47"/>
        <v>Investimento de Longo Prazo</v>
      </c>
    </row>
    <row r="455" spans="1:12" ht="15" customHeight="1" x14ac:dyDescent="0.25">
      <c r="A455" s="39">
        <v>45290</v>
      </c>
      <c r="B455" s="61">
        <f t="shared" si="42"/>
        <v>2023</v>
      </c>
      <c r="C455" s="60" t="str">
        <f t="shared" si="43"/>
        <v>Dezembro</v>
      </c>
      <c r="D455" s="40" t="s">
        <v>1924</v>
      </c>
      <c r="E455" s="40" t="s">
        <v>2369</v>
      </c>
      <c r="F455" s="41">
        <v>4307.53</v>
      </c>
      <c r="G455" s="42">
        <v>3932.34</v>
      </c>
      <c r="H455" s="64">
        <f t="shared" si="44"/>
        <v>-8.710096041118684E-2</v>
      </c>
      <c r="I455" s="65">
        <f t="shared" si="45"/>
        <v>-375.1899999999996</v>
      </c>
      <c r="J455" s="66" t="str">
        <f t="shared" si="46"/>
        <v>Ativo</v>
      </c>
      <c r="K455" s="40" t="s">
        <v>15533</v>
      </c>
      <c r="L455" s="69" t="str">
        <f t="shared" si="47"/>
        <v>Investimento de Longo Prazo</v>
      </c>
    </row>
    <row r="456" spans="1:12" ht="15" customHeight="1" x14ac:dyDescent="0.25">
      <c r="A456" s="39">
        <v>44964</v>
      </c>
      <c r="B456" s="61">
        <f t="shared" si="42"/>
        <v>2023</v>
      </c>
      <c r="C456" s="60" t="str">
        <f t="shared" si="43"/>
        <v>Fevereiro</v>
      </c>
      <c r="D456" s="40" t="s">
        <v>1925</v>
      </c>
      <c r="E456" s="40" t="s">
        <v>2370</v>
      </c>
      <c r="F456" s="41">
        <v>5286.39</v>
      </c>
      <c r="G456" s="42">
        <v>5792.3</v>
      </c>
      <c r="H456" s="64">
        <f t="shared" si="44"/>
        <v>9.5700468561721666E-2</v>
      </c>
      <c r="I456" s="65">
        <f t="shared" si="45"/>
        <v>505.90999999999985</v>
      </c>
      <c r="J456" s="66" t="str">
        <f t="shared" si="46"/>
        <v>Pendente</v>
      </c>
      <c r="K456" s="40" t="s">
        <v>15534</v>
      </c>
      <c r="L456" s="69" t="str">
        <f t="shared" si="47"/>
        <v>Rendimento estável</v>
      </c>
    </row>
    <row r="457" spans="1:12" ht="15" customHeight="1" x14ac:dyDescent="0.25">
      <c r="A457" s="39">
        <v>45807</v>
      </c>
      <c r="B457" s="61">
        <f t="shared" si="42"/>
        <v>2025</v>
      </c>
      <c r="C457" s="60" t="str">
        <f t="shared" si="43"/>
        <v>Maio</v>
      </c>
      <c r="D457" s="40" t="s">
        <v>1928</v>
      </c>
      <c r="E457" s="40" t="s">
        <v>2371</v>
      </c>
      <c r="F457" s="41">
        <v>18018.990000000002</v>
      </c>
      <c r="G457" s="42">
        <v>18148.73</v>
      </c>
      <c r="H457" s="64">
        <f t="shared" si="44"/>
        <v>7.2001815862042188E-3</v>
      </c>
      <c r="I457" s="65">
        <f t="shared" si="45"/>
        <v>129.73999999999796</v>
      </c>
      <c r="J457" s="66" t="str">
        <f t="shared" si="46"/>
        <v>Ativo</v>
      </c>
      <c r="K457" s="40" t="s">
        <v>15537</v>
      </c>
      <c r="L457" s="69" t="str">
        <f t="shared" si="47"/>
        <v>Aguardando rentabilidade</v>
      </c>
    </row>
    <row r="458" spans="1:12" ht="15" customHeight="1" x14ac:dyDescent="0.25">
      <c r="A458" s="39">
        <v>44833</v>
      </c>
      <c r="B458" s="61">
        <f t="shared" si="42"/>
        <v>2022</v>
      </c>
      <c r="C458" s="60" t="str">
        <f t="shared" si="43"/>
        <v>Setembro</v>
      </c>
      <c r="D458" s="40" t="s">
        <v>1926</v>
      </c>
      <c r="E458" s="40" t="s">
        <v>2372</v>
      </c>
      <c r="F458" s="41">
        <v>9044.99</v>
      </c>
      <c r="G458" s="42">
        <v>8871.33</v>
      </c>
      <c r="H458" s="64">
        <f t="shared" si="44"/>
        <v>-1.9199578993453818E-2</v>
      </c>
      <c r="I458" s="65">
        <f t="shared" si="45"/>
        <v>-173.65999999999985</v>
      </c>
      <c r="J458" s="66" t="str">
        <f t="shared" si="46"/>
        <v>Ativo</v>
      </c>
      <c r="K458" s="40" t="s">
        <v>15535</v>
      </c>
      <c r="L458" s="69" t="str">
        <f t="shared" si="47"/>
        <v>Aguardando rentabilidade</v>
      </c>
    </row>
    <row r="459" spans="1:12" ht="15" customHeight="1" x14ac:dyDescent="0.25">
      <c r="A459" s="39">
        <v>45852</v>
      </c>
      <c r="B459" s="61">
        <f t="shared" si="42"/>
        <v>2025</v>
      </c>
      <c r="C459" s="60" t="str">
        <f t="shared" si="43"/>
        <v>Julho</v>
      </c>
      <c r="D459" s="40" t="s">
        <v>1929</v>
      </c>
      <c r="E459" s="40" t="s">
        <v>2373</v>
      </c>
      <c r="F459" s="41">
        <v>31850.880000000001</v>
      </c>
      <c r="G459" s="42">
        <v>29535.32</v>
      </c>
      <c r="H459" s="64">
        <f t="shared" si="44"/>
        <v>-7.2700032149818197E-2</v>
      </c>
      <c r="I459" s="65">
        <f t="shared" si="45"/>
        <v>-2315.5600000000013</v>
      </c>
      <c r="J459" s="66" t="str">
        <f t="shared" si="46"/>
        <v>Ativo</v>
      </c>
      <c r="K459" s="40" t="s">
        <v>15532</v>
      </c>
      <c r="L459" s="69" t="str">
        <f t="shared" si="47"/>
        <v>Investimento de Longo Prazo</v>
      </c>
    </row>
    <row r="460" spans="1:12" ht="15" customHeight="1" x14ac:dyDescent="0.25">
      <c r="A460" s="39">
        <v>44210</v>
      </c>
      <c r="B460" s="61">
        <f t="shared" si="42"/>
        <v>2021</v>
      </c>
      <c r="C460" s="60" t="str">
        <f t="shared" si="43"/>
        <v>Janeiro</v>
      </c>
      <c r="D460" s="40" t="s">
        <v>1925</v>
      </c>
      <c r="E460" s="40" t="s">
        <v>2374</v>
      </c>
      <c r="F460" s="41">
        <v>39576.639999999999</v>
      </c>
      <c r="G460" s="42">
        <v>39418.33</v>
      </c>
      <c r="H460" s="64">
        <f t="shared" si="44"/>
        <v>-4.0000869199608071E-3</v>
      </c>
      <c r="I460" s="65">
        <f t="shared" si="45"/>
        <v>-158.30999999999767</v>
      </c>
      <c r="J460" s="66" t="str">
        <f t="shared" si="46"/>
        <v>Ativo</v>
      </c>
      <c r="K460" s="40" t="s">
        <v>15534</v>
      </c>
      <c r="L460" s="69" t="str">
        <f t="shared" si="47"/>
        <v>Aguardando rentabilidade</v>
      </c>
    </row>
    <row r="461" spans="1:12" ht="15" customHeight="1" x14ac:dyDescent="0.25">
      <c r="A461" s="39">
        <v>45839</v>
      </c>
      <c r="B461" s="61">
        <f t="shared" si="42"/>
        <v>2025</v>
      </c>
      <c r="C461" s="60" t="str">
        <f t="shared" si="43"/>
        <v>Julho</v>
      </c>
      <c r="D461" s="40" t="s">
        <v>1923</v>
      </c>
      <c r="E461" s="40" t="s">
        <v>2375</v>
      </c>
      <c r="F461" s="41">
        <v>17600.439999999999</v>
      </c>
      <c r="G461" s="42">
        <v>18348.46</v>
      </c>
      <c r="H461" s="64">
        <f t="shared" si="44"/>
        <v>4.2500073861789847E-2</v>
      </c>
      <c r="I461" s="65">
        <f t="shared" si="45"/>
        <v>748.02000000000044</v>
      </c>
      <c r="J461" s="66" t="str">
        <f t="shared" si="46"/>
        <v>Ativo</v>
      </c>
      <c r="K461" s="40" t="s">
        <v>15532</v>
      </c>
      <c r="L461" s="69" t="str">
        <f t="shared" si="47"/>
        <v>Investimento de Longo Prazo</v>
      </c>
    </row>
    <row r="462" spans="1:12" ht="15" customHeight="1" x14ac:dyDescent="0.25">
      <c r="A462" s="39">
        <v>45280</v>
      </c>
      <c r="B462" s="61">
        <f t="shared" si="42"/>
        <v>2023</v>
      </c>
      <c r="C462" s="60" t="str">
        <f t="shared" si="43"/>
        <v>Dezembro</v>
      </c>
      <c r="D462" s="40" t="s">
        <v>1928</v>
      </c>
      <c r="E462" s="40" t="s">
        <v>2376</v>
      </c>
      <c r="F462" s="41">
        <v>6306.57</v>
      </c>
      <c r="G462" s="42">
        <v>6252.33</v>
      </c>
      <c r="H462" s="64">
        <f t="shared" si="44"/>
        <v>-8.6005546596644115E-3</v>
      </c>
      <c r="I462" s="65">
        <f t="shared" si="45"/>
        <v>-54.239999999999782</v>
      </c>
      <c r="J462" s="66" t="str">
        <f t="shared" si="46"/>
        <v>Ativo</v>
      </c>
      <c r="K462" s="40" t="s">
        <v>15537</v>
      </c>
      <c r="L462" s="69" t="str">
        <f t="shared" si="47"/>
        <v>Aguardando rentabilidade</v>
      </c>
    </row>
    <row r="463" spans="1:12" ht="15" customHeight="1" x14ac:dyDescent="0.25">
      <c r="A463" s="39">
        <v>45790</v>
      </c>
      <c r="B463" s="61">
        <f t="shared" si="42"/>
        <v>2025</v>
      </c>
      <c r="C463" s="60" t="str">
        <f t="shared" si="43"/>
        <v>Maio</v>
      </c>
      <c r="D463" s="40" t="s">
        <v>1928</v>
      </c>
      <c r="E463" s="40" t="s">
        <v>2377</v>
      </c>
      <c r="F463" s="41">
        <v>48261.59</v>
      </c>
      <c r="G463" s="42">
        <v>56475.71</v>
      </c>
      <c r="H463" s="64">
        <f t="shared" si="44"/>
        <v>0.17019994575396299</v>
      </c>
      <c r="I463" s="65">
        <f t="shared" si="45"/>
        <v>8214.1200000000026</v>
      </c>
      <c r="J463" s="66" t="str">
        <f t="shared" si="46"/>
        <v>Resgatado</v>
      </c>
      <c r="K463" s="40" t="s">
        <v>15537</v>
      </c>
      <c r="L463" s="69" t="str">
        <f t="shared" si="47"/>
        <v>Aplicação de Curto Prazo</v>
      </c>
    </row>
    <row r="464" spans="1:12" ht="15" customHeight="1" x14ac:dyDescent="0.25">
      <c r="A464" s="39">
        <v>45680</v>
      </c>
      <c r="B464" s="61">
        <f t="shared" si="42"/>
        <v>2025</v>
      </c>
      <c r="C464" s="60" t="str">
        <f t="shared" si="43"/>
        <v>Janeiro</v>
      </c>
      <c r="D464" s="40" t="s">
        <v>1923</v>
      </c>
      <c r="E464" s="40" t="s">
        <v>2378</v>
      </c>
      <c r="F464" s="41">
        <v>24352.1</v>
      </c>
      <c r="G464" s="42">
        <v>23809.05</v>
      </c>
      <c r="H464" s="64">
        <f t="shared" si="44"/>
        <v>-2.2299924852476762E-2</v>
      </c>
      <c r="I464" s="65">
        <f t="shared" si="45"/>
        <v>-543.04999999999927</v>
      </c>
      <c r="J464" s="66" t="str">
        <f t="shared" si="46"/>
        <v>Ativo</v>
      </c>
      <c r="K464" s="40" t="s">
        <v>15532</v>
      </c>
      <c r="L464" s="69" t="str">
        <f t="shared" si="47"/>
        <v>Investimento de Longo Prazo</v>
      </c>
    </row>
    <row r="465" spans="1:12" ht="15" customHeight="1" x14ac:dyDescent="0.25">
      <c r="A465" s="39">
        <v>45276</v>
      </c>
      <c r="B465" s="61">
        <f t="shared" si="42"/>
        <v>2023</v>
      </c>
      <c r="C465" s="60" t="str">
        <f t="shared" si="43"/>
        <v>Dezembro</v>
      </c>
      <c r="D465" s="40" t="s">
        <v>1923</v>
      </c>
      <c r="E465" s="40" t="s">
        <v>2379</v>
      </c>
      <c r="F465" s="41">
        <v>49602.080000000002</v>
      </c>
      <c r="G465" s="42">
        <v>46705.32</v>
      </c>
      <c r="H465" s="64">
        <f t="shared" si="44"/>
        <v>-5.8399970323825171E-2</v>
      </c>
      <c r="I465" s="65">
        <f t="shared" si="45"/>
        <v>-2896.760000000002</v>
      </c>
      <c r="J465" s="66" t="str">
        <f t="shared" si="46"/>
        <v>Ativo</v>
      </c>
      <c r="K465" s="40" t="s">
        <v>15532</v>
      </c>
      <c r="L465" s="69" t="str">
        <f t="shared" si="47"/>
        <v>Investimento de Longo Prazo</v>
      </c>
    </row>
    <row r="466" spans="1:12" ht="15" customHeight="1" x14ac:dyDescent="0.25">
      <c r="A466" s="39">
        <v>44412</v>
      </c>
      <c r="B466" s="61">
        <f t="shared" si="42"/>
        <v>2021</v>
      </c>
      <c r="C466" s="60" t="str">
        <f t="shared" si="43"/>
        <v>Agosto</v>
      </c>
      <c r="D466" s="40" t="s">
        <v>1929</v>
      </c>
      <c r="E466" s="40" t="s">
        <v>2380</v>
      </c>
      <c r="F466" s="41">
        <v>5714.18</v>
      </c>
      <c r="G466" s="42">
        <v>5647.32</v>
      </c>
      <c r="H466" s="64">
        <f t="shared" si="44"/>
        <v>-1.1700716463254671E-2</v>
      </c>
      <c r="I466" s="65">
        <f t="shared" si="45"/>
        <v>-66.860000000000582</v>
      </c>
      <c r="J466" s="66" t="str">
        <f t="shared" si="46"/>
        <v>Ativo</v>
      </c>
      <c r="K466" s="40" t="s">
        <v>15532</v>
      </c>
      <c r="L466" s="69" t="str">
        <f t="shared" si="47"/>
        <v>Investimento de Longo Prazo</v>
      </c>
    </row>
    <row r="467" spans="1:12" ht="15" customHeight="1" x14ac:dyDescent="0.25">
      <c r="A467" s="39">
        <v>45158</v>
      </c>
      <c r="B467" s="61">
        <f t="shared" si="42"/>
        <v>2023</v>
      </c>
      <c r="C467" s="60" t="str">
        <f t="shared" si="43"/>
        <v>Agosto</v>
      </c>
      <c r="D467" s="40" t="s">
        <v>1927</v>
      </c>
      <c r="E467" s="40" t="s">
        <v>2160</v>
      </c>
      <c r="F467" s="41">
        <v>14425.22</v>
      </c>
      <c r="G467" s="42">
        <v>15746.57</v>
      </c>
      <c r="H467" s="64">
        <f t="shared" si="44"/>
        <v>9.1599989462899031E-2</v>
      </c>
      <c r="I467" s="65">
        <f t="shared" si="45"/>
        <v>1321.3500000000004</v>
      </c>
      <c r="J467" s="66" t="str">
        <f t="shared" si="46"/>
        <v>Pendente</v>
      </c>
      <c r="K467" s="40" t="s">
        <v>15536</v>
      </c>
      <c r="L467" s="69" t="str">
        <f t="shared" si="47"/>
        <v>Rendimento estável</v>
      </c>
    </row>
    <row r="468" spans="1:12" ht="15" customHeight="1" x14ac:dyDescent="0.25">
      <c r="A468" s="39">
        <v>45611</v>
      </c>
      <c r="B468" s="61">
        <f t="shared" si="42"/>
        <v>2024</v>
      </c>
      <c r="C468" s="60" t="str">
        <f t="shared" si="43"/>
        <v>Novembro</v>
      </c>
      <c r="D468" s="40" t="s">
        <v>1930</v>
      </c>
      <c r="E468" s="40" t="s">
        <v>2381</v>
      </c>
      <c r="F468" s="41">
        <v>29403.79</v>
      </c>
      <c r="G468" s="42">
        <v>29853.67</v>
      </c>
      <c r="H468" s="64">
        <f t="shared" si="44"/>
        <v>1.5300068460562307E-2</v>
      </c>
      <c r="I468" s="65">
        <f t="shared" si="45"/>
        <v>449.87999999999738</v>
      </c>
      <c r="J468" s="66" t="str">
        <f t="shared" si="46"/>
        <v>Ativo</v>
      </c>
      <c r="K468" s="40" t="s">
        <v>15538</v>
      </c>
      <c r="L468" s="69" t="str">
        <f t="shared" si="47"/>
        <v>Aguardando rentabilidade</v>
      </c>
    </row>
    <row r="469" spans="1:12" ht="15" customHeight="1" x14ac:dyDescent="0.25">
      <c r="A469" s="39">
        <v>45810</v>
      </c>
      <c r="B469" s="61">
        <f t="shared" si="42"/>
        <v>2025</v>
      </c>
      <c r="C469" s="60" t="str">
        <f t="shared" si="43"/>
        <v>Junho</v>
      </c>
      <c r="D469" s="40" t="s">
        <v>1924</v>
      </c>
      <c r="E469" s="40" t="s">
        <v>2382</v>
      </c>
      <c r="F469" s="41">
        <v>6160.62</v>
      </c>
      <c r="G469" s="42">
        <v>6283.22</v>
      </c>
      <c r="H469" s="64">
        <f t="shared" si="44"/>
        <v>1.9900594420691482E-2</v>
      </c>
      <c r="I469" s="65">
        <f t="shared" si="45"/>
        <v>122.60000000000036</v>
      </c>
      <c r="J469" s="66" t="str">
        <f t="shared" si="46"/>
        <v>Ativo</v>
      </c>
      <c r="K469" s="40" t="s">
        <v>15533</v>
      </c>
      <c r="L469" s="69" t="str">
        <f t="shared" si="47"/>
        <v>Investimento de Longo Prazo</v>
      </c>
    </row>
    <row r="470" spans="1:12" x14ac:dyDescent="0.25">
      <c r="A470" s="39">
        <v>44161</v>
      </c>
      <c r="B470" s="61">
        <f t="shared" si="42"/>
        <v>2020</v>
      </c>
      <c r="C470" s="60" t="str">
        <f t="shared" si="43"/>
        <v>Novembro</v>
      </c>
      <c r="D470" s="40" t="s">
        <v>1930</v>
      </c>
      <c r="E470" s="40" t="s">
        <v>2383</v>
      </c>
      <c r="F470" s="41">
        <v>26617.89</v>
      </c>
      <c r="G470" s="42">
        <v>25712.880000000001</v>
      </c>
      <c r="H470" s="64">
        <f t="shared" si="44"/>
        <v>-3.4000065369569052E-2</v>
      </c>
      <c r="I470" s="65">
        <f t="shared" si="45"/>
        <v>-905.0099999999984</v>
      </c>
      <c r="J470" s="66" t="str">
        <f t="shared" si="46"/>
        <v>Ativo</v>
      </c>
      <c r="K470" s="40" t="s">
        <v>15538</v>
      </c>
      <c r="L470" s="69" t="str">
        <f t="shared" si="47"/>
        <v>Aguardando rentabilidade</v>
      </c>
    </row>
    <row r="471" spans="1:12" ht="15" customHeight="1" x14ac:dyDescent="0.25">
      <c r="A471" s="39">
        <v>44599</v>
      </c>
      <c r="B471" s="61">
        <f t="shared" si="42"/>
        <v>2022</v>
      </c>
      <c r="C471" s="60" t="str">
        <f t="shared" si="43"/>
        <v>Fevereiro</v>
      </c>
      <c r="D471" s="40" t="s">
        <v>1923</v>
      </c>
      <c r="E471" s="40" t="s">
        <v>2384</v>
      </c>
      <c r="F471" s="41">
        <v>1814.14</v>
      </c>
      <c r="G471" s="42">
        <v>1980.5</v>
      </c>
      <c r="H471" s="64">
        <f t="shared" si="44"/>
        <v>9.1701853219707349E-2</v>
      </c>
      <c r="I471" s="65">
        <f t="shared" si="45"/>
        <v>166.3599999999999</v>
      </c>
      <c r="J471" s="66" t="str">
        <f t="shared" si="46"/>
        <v>Pendente</v>
      </c>
      <c r="K471" s="40" t="s">
        <v>15532</v>
      </c>
      <c r="L471" s="69" t="str">
        <f t="shared" si="47"/>
        <v>Rendimento estável</v>
      </c>
    </row>
    <row r="472" spans="1:12" ht="15" customHeight="1" x14ac:dyDescent="0.25">
      <c r="A472" s="39">
        <v>44619</v>
      </c>
      <c r="B472" s="61">
        <f t="shared" si="42"/>
        <v>2022</v>
      </c>
      <c r="C472" s="60" t="str">
        <f t="shared" si="43"/>
        <v>Fevereiro</v>
      </c>
      <c r="D472" s="40" t="s">
        <v>1926</v>
      </c>
      <c r="E472" s="40" t="s">
        <v>2385</v>
      </c>
      <c r="F472" s="41">
        <v>10906.54</v>
      </c>
      <c r="G472" s="42">
        <v>10118</v>
      </c>
      <c r="H472" s="64">
        <f t="shared" si="44"/>
        <v>-7.2299739422401685E-2</v>
      </c>
      <c r="I472" s="65">
        <f t="shared" si="45"/>
        <v>-788.54000000000087</v>
      </c>
      <c r="J472" s="66" t="str">
        <f t="shared" si="46"/>
        <v>Pendente</v>
      </c>
      <c r="K472" s="40" t="s">
        <v>15535</v>
      </c>
      <c r="L472" s="69" t="str">
        <f t="shared" si="47"/>
        <v>Aguardando rentabilidade</v>
      </c>
    </row>
    <row r="473" spans="1:12" ht="15" customHeight="1" x14ac:dyDescent="0.25">
      <c r="A473" s="39">
        <v>45882</v>
      </c>
      <c r="B473" s="61">
        <f t="shared" si="42"/>
        <v>2025</v>
      </c>
      <c r="C473" s="60" t="str">
        <f t="shared" si="43"/>
        <v>Agosto</v>
      </c>
      <c r="D473" s="40" t="s">
        <v>1924</v>
      </c>
      <c r="E473" s="40" t="s">
        <v>2386</v>
      </c>
      <c r="F473" s="41">
        <v>35265.019999999997</v>
      </c>
      <c r="G473" s="42">
        <v>40713.47</v>
      </c>
      <c r="H473" s="64">
        <f t="shared" si="44"/>
        <v>0.15450012505309807</v>
      </c>
      <c r="I473" s="65">
        <f t="shared" si="45"/>
        <v>5448.4500000000044</v>
      </c>
      <c r="J473" s="66" t="str">
        <f t="shared" si="46"/>
        <v>Resgatado</v>
      </c>
      <c r="K473" s="40" t="s">
        <v>15533</v>
      </c>
      <c r="L473" s="69" t="str">
        <f t="shared" si="47"/>
        <v>Dividendos Recebidos</v>
      </c>
    </row>
    <row r="474" spans="1:12" ht="15" customHeight="1" x14ac:dyDescent="0.25">
      <c r="A474" s="39">
        <v>44209</v>
      </c>
      <c r="B474" s="61">
        <f t="shared" si="42"/>
        <v>2021</v>
      </c>
      <c r="C474" s="60" t="str">
        <f t="shared" si="43"/>
        <v>Janeiro</v>
      </c>
      <c r="D474" s="40" t="s">
        <v>1928</v>
      </c>
      <c r="E474" s="40" t="s">
        <v>2387</v>
      </c>
      <c r="F474" s="41">
        <v>547.02</v>
      </c>
      <c r="G474" s="42">
        <v>577.76</v>
      </c>
      <c r="H474" s="64">
        <f t="shared" si="44"/>
        <v>5.6195385909107547E-2</v>
      </c>
      <c r="I474" s="65">
        <f t="shared" si="45"/>
        <v>30.740000000000009</v>
      </c>
      <c r="J474" s="66" t="str">
        <f t="shared" si="46"/>
        <v>Ativo</v>
      </c>
      <c r="K474" s="40" t="s">
        <v>15537</v>
      </c>
      <c r="L474" s="69" t="str">
        <f t="shared" si="47"/>
        <v>Aguardando rentabilidade</v>
      </c>
    </row>
    <row r="475" spans="1:12" ht="15" customHeight="1" x14ac:dyDescent="0.25">
      <c r="A475" s="39">
        <v>45226</v>
      </c>
      <c r="B475" s="61">
        <f t="shared" si="42"/>
        <v>2023</v>
      </c>
      <c r="C475" s="60" t="str">
        <f t="shared" si="43"/>
        <v>Outubro</v>
      </c>
      <c r="D475" s="40" t="s">
        <v>1925</v>
      </c>
      <c r="E475" s="40" t="s">
        <v>2388</v>
      </c>
      <c r="F475" s="41">
        <v>16974.72</v>
      </c>
      <c r="G475" s="42">
        <v>15608.26</v>
      </c>
      <c r="H475" s="64">
        <f t="shared" si="44"/>
        <v>-8.049970780077674E-2</v>
      </c>
      <c r="I475" s="65">
        <f t="shared" si="45"/>
        <v>-1366.4600000000009</v>
      </c>
      <c r="J475" s="66" t="str">
        <f t="shared" si="46"/>
        <v>Pendente</v>
      </c>
      <c r="K475" s="40" t="s">
        <v>15534</v>
      </c>
      <c r="L475" s="69" t="str">
        <f t="shared" si="47"/>
        <v>Aguardando rentabilidade</v>
      </c>
    </row>
    <row r="476" spans="1:12" ht="15" customHeight="1" x14ac:dyDescent="0.25">
      <c r="A476" s="39">
        <v>45724</v>
      </c>
      <c r="B476" s="61">
        <f t="shared" si="42"/>
        <v>2025</v>
      </c>
      <c r="C476" s="60" t="str">
        <f t="shared" si="43"/>
        <v>Março</v>
      </c>
      <c r="D476" s="40" t="s">
        <v>1926</v>
      </c>
      <c r="E476" s="40" t="s">
        <v>2389</v>
      </c>
      <c r="F476" s="41">
        <v>10057.219999999999</v>
      </c>
      <c r="G476" s="42">
        <v>11313.37</v>
      </c>
      <c r="H476" s="64">
        <f t="shared" si="44"/>
        <v>0.12490032036686098</v>
      </c>
      <c r="I476" s="65">
        <f t="shared" si="45"/>
        <v>1256.1500000000015</v>
      </c>
      <c r="J476" s="66" t="str">
        <f t="shared" si="46"/>
        <v>Pendente</v>
      </c>
      <c r="K476" s="40" t="s">
        <v>15535</v>
      </c>
      <c r="L476" s="69" t="str">
        <f t="shared" si="47"/>
        <v>Rendimento estável</v>
      </c>
    </row>
    <row r="477" spans="1:12" ht="15" customHeight="1" x14ac:dyDescent="0.25">
      <c r="A477" s="39">
        <v>45103</v>
      </c>
      <c r="B477" s="61">
        <f t="shared" si="42"/>
        <v>2023</v>
      </c>
      <c r="C477" s="60" t="str">
        <f t="shared" si="43"/>
        <v>Junho</v>
      </c>
      <c r="D477" s="40" t="s">
        <v>1923</v>
      </c>
      <c r="E477" s="40" t="s">
        <v>2390</v>
      </c>
      <c r="F477" s="41">
        <v>9792.59</v>
      </c>
      <c r="G477" s="42">
        <v>10344.89</v>
      </c>
      <c r="H477" s="64">
        <f t="shared" si="44"/>
        <v>5.639978800296952E-2</v>
      </c>
      <c r="I477" s="65">
        <f t="shared" si="45"/>
        <v>552.29999999999927</v>
      </c>
      <c r="J477" s="66" t="str">
        <f t="shared" si="46"/>
        <v>Ativo</v>
      </c>
      <c r="K477" s="40" t="s">
        <v>15532</v>
      </c>
      <c r="L477" s="69" t="str">
        <f t="shared" si="47"/>
        <v>Investimento de Longo Prazo</v>
      </c>
    </row>
    <row r="478" spans="1:12" ht="15" customHeight="1" x14ac:dyDescent="0.25">
      <c r="A478" s="39">
        <v>45801</v>
      </c>
      <c r="B478" s="61">
        <f t="shared" si="42"/>
        <v>2025</v>
      </c>
      <c r="C478" s="60" t="str">
        <f t="shared" si="43"/>
        <v>Maio</v>
      </c>
      <c r="D478" s="40" t="s">
        <v>1924</v>
      </c>
      <c r="E478" s="40" t="s">
        <v>2391</v>
      </c>
      <c r="F478" s="41">
        <v>18679.43</v>
      </c>
      <c r="G478" s="42">
        <v>20965.79</v>
      </c>
      <c r="H478" s="64">
        <f t="shared" si="44"/>
        <v>0.12239988051027256</v>
      </c>
      <c r="I478" s="65">
        <f t="shared" si="45"/>
        <v>2286.3600000000006</v>
      </c>
      <c r="J478" s="66" t="str">
        <f t="shared" si="46"/>
        <v>Pendente</v>
      </c>
      <c r="K478" s="40" t="s">
        <v>15533</v>
      </c>
      <c r="L478" s="69" t="str">
        <f t="shared" si="47"/>
        <v>Rendimento estável</v>
      </c>
    </row>
    <row r="479" spans="1:12" ht="15" customHeight="1" x14ac:dyDescent="0.25">
      <c r="A479" s="39">
        <v>45564</v>
      </c>
      <c r="B479" s="61">
        <f t="shared" si="42"/>
        <v>2024</v>
      </c>
      <c r="C479" s="60" t="str">
        <f t="shared" si="43"/>
        <v>Setembro</v>
      </c>
      <c r="D479" s="40" t="s">
        <v>1928</v>
      </c>
      <c r="E479" s="40" t="s">
        <v>2392</v>
      </c>
      <c r="F479" s="41">
        <v>14101.63</v>
      </c>
      <c r="G479" s="42">
        <v>13916.9</v>
      </c>
      <c r="H479" s="64">
        <f t="shared" si="44"/>
        <v>-1.3099904053644832E-2</v>
      </c>
      <c r="I479" s="65">
        <f t="shared" si="45"/>
        <v>-184.72999999999956</v>
      </c>
      <c r="J479" s="66" t="str">
        <f t="shared" si="46"/>
        <v>Ativo</v>
      </c>
      <c r="K479" s="40" t="s">
        <v>15537</v>
      </c>
      <c r="L479" s="69" t="str">
        <f t="shared" si="47"/>
        <v>Aguardando rentabilidade</v>
      </c>
    </row>
    <row r="480" spans="1:12" ht="15" customHeight="1" x14ac:dyDescent="0.25">
      <c r="A480" s="39">
        <v>45227</v>
      </c>
      <c r="B480" s="61">
        <f t="shared" si="42"/>
        <v>2023</v>
      </c>
      <c r="C480" s="60" t="str">
        <f t="shared" si="43"/>
        <v>Outubro</v>
      </c>
      <c r="D480" s="40" t="s">
        <v>1926</v>
      </c>
      <c r="E480" s="40" t="s">
        <v>2393</v>
      </c>
      <c r="F480" s="41">
        <v>33924.99</v>
      </c>
      <c r="G480" s="42">
        <v>31506.14</v>
      </c>
      <c r="H480" s="64">
        <f t="shared" si="44"/>
        <v>-7.1299947324966015E-2</v>
      </c>
      <c r="I480" s="65">
        <f t="shared" si="45"/>
        <v>-2418.8499999999985</v>
      </c>
      <c r="J480" s="66" t="str">
        <f t="shared" si="46"/>
        <v>Pendente</v>
      </c>
      <c r="K480" s="40" t="s">
        <v>15535</v>
      </c>
      <c r="L480" s="69" t="str">
        <f t="shared" si="47"/>
        <v>Aguardando rentabilidade</v>
      </c>
    </row>
    <row r="481" spans="1:12" ht="15" customHeight="1" x14ac:dyDescent="0.25">
      <c r="A481" s="39">
        <v>45390</v>
      </c>
      <c r="B481" s="61">
        <f t="shared" si="42"/>
        <v>2024</v>
      </c>
      <c r="C481" s="60" t="str">
        <f t="shared" si="43"/>
        <v>Abril</v>
      </c>
      <c r="D481" s="40" t="s">
        <v>1927</v>
      </c>
      <c r="E481" s="40" t="s">
        <v>2394</v>
      </c>
      <c r="F481" s="41">
        <v>23790.42</v>
      </c>
      <c r="G481" s="42">
        <v>25470.02</v>
      </c>
      <c r="H481" s="64">
        <f t="shared" si="44"/>
        <v>7.0599846492832088E-2</v>
      </c>
      <c r="I481" s="65">
        <f t="shared" si="45"/>
        <v>1679.6000000000022</v>
      </c>
      <c r="J481" s="66" t="str">
        <f t="shared" si="46"/>
        <v>Pendente</v>
      </c>
      <c r="K481" s="40" t="s">
        <v>15536</v>
      </c>
      <c r="L481" s="69" t="str">
        <f t="shared" si="47"/>
        <v>Rendimento estável</v>
      </c>
    </row>
    <row r="482" spans="1:12" ht="15" customHeight="1" x14ac:dyDescent="0.25">
      <c r="A482" s="39">
        <v>45756</v>
      </c>
      <c r="B482" s="61">
        <f t="shared" si="42"/>
        <v>2025</v>
      </c>
      <c r="C482" s="60" t="str">
        <f t="shared" si="43"/>
        <v>Abril</v>
      </c>
      <c r="D482" s="40" t="s">
        <v>1929</v>
      </c>
      <c r="E482" s="40" t="s">
        <v>2395</v>
      </c>
      <c r="F482" s="41">
        <v>27577.79</v>
      </c>
      <c r="G482" s="42">
        <v>27814.959999999999</v>
      </c>
      <c r="H482" s="64">
        <f t="shared" si="44"/>
        <v>8.6000364786300229E-3</v>
      </c>
      <c r="I482" s="65">
        <f t="shared" si="45"/>
        <v>237.16999999999825</v>
      </c>
      <c r="J482" s="66" t="str">
        <f t="shared" si="46"/>
        <v>Ativo</v>
      </c>
      <c r="K482" s="40" t="s">
        <v>15532</v>
      </c>
      <c r="L482" s="69" t="str">
        <f t="shared" si="47"/>
        <v>Investimento de Longo Prazo</v>
      </c>
    </row>
    <row r="483" spans="1:12" ht="15" customHeight="1" x14ac:dyDescent="0.25">
      <c r="A483" s="39">
        <v>44362</v>
      </c>
      <c r="B483" s="61">
        <f t="shared" si="42"/>
        <v>2021</v>
      </c>
      <c r="C483" s="60" t="str">
        <f t="shared" si="43"/>
        <v>Junho</v>
      </c>
      <c r="D483" s="40" t="s">
        <v>1923</v>
      </c>
      <c r="E483" s="40" t="s">
        <v>2396</v>
      </c>
      <c r="F483" s="41">
        <v>21516.42</v>
      </c>
      <c r="G483" s="42">
        <v>21019.39</v>
      </c>
      <c r="H483" s="64">
        <f t="shared" si="44"/>
        <v>-2.3100032440340861E-2</v>
      </c>
      <c r="I483" s="65">
        <f t="shared" si="45"/>
        <v>-497.02999999999884</v>
      </c>
      <c r="J483" s="66" t="str">
        <f t="shared" si="46"/>
        <v>Ativo</v>
      </c>
      <c r="K483" s="40" t="s">
        <v>15532</v>
      </c>
      <c r="L483" s="69" t="str">
        <f t="shared" si="47"/>
        <v>Investimento de Longo Prazo</v>
      </c>
    </row>
    <row r="484" spans="1:12" ht="15" customHeight="1" x14ac:dyDescent="0.25">
      <c r="A484" s="39">
        <v>44217</v>
      </c>
      <c r="B484" s="61">
        <f t="shared" si="42"/>
        <v>2021</v>
      </c>
      <c r="C484" s="60" t="str">
        <f t="shared" si="43"/>
        <v>Janeiro</v>
      </c>
      <c r="D484" s="40" t="s">
        <v>1926</v>
      </c>
      <c r="E484" s="40" t="s">
        <v>2397</v>
      </c>
      <c r="F484" s="41">
        <v>17983.66</v>
      </c>
      <c r="G484" s="42">
        <v>16539.57</v>
      </c>
      <c r="H484" s="64">
        <f t="shared" si="44"/>
        <v>-8.0300116883882375E-2</v>
      </c>
      <c r="I484" s="65">
        <f t="shared" si="45"/>
        <v>-1444.0900000000001</v>
      </c>
      <c r="J484" s="66" t="str">
        <f t="shared" si="46"/>
        <v>Pendente</v>
      </c>
      <c r="K484" s="40" t="s">
        <v>15535</v>
      </c>
      <c r="L484" s="69" t="str">
        <f t="shared" si="47"/>
        <v>Aguardando rentabilidade</v>
      </c>
    </row>
    <row r="485" spans="1:12" ht="15" customHeight="1" x14ac:dyDescent="0.25">
      <c r="A485" s="39">
        <v>44859</v>
      </c>
      <c r="B485" s="61">
        <f t="shared" si="42"/>
        <v>2022</v>
      </c>
      <c r="C485" s="60" t="str">
        <f t="shared" si="43"/>
        <v>Outubro</v>
      </c>
      <c r="D485" s="40" t="s">
        <v>1929</v>
      </c>
      <c r="E485" s="40" t="s">
        <v>2398</v>
      </c>
      <c r="F485" s="41">
        <v>14409</v>
      </c>
      <c r="G485" s="42">
        <v>13502.67</v>
      </c>
      <c r="H485" s="64">
        <f t="shared" si="44"/>
        <v>-6.2900270664168229E-2</v>
      </c>
      <c r="I485" s="65">
        <f t="shared" si="45"/>
        <v>-906.32999999999993</v>
      </c>
      <c r="J485" s="66" t="str">
        <f t="shared" si="46"/>
        <v>Ativo</v>
      </c>
      <c r="K485" s="40" t="s">
        <v>15532</v>
      </c>
      <c r="L485" s="69" t="str">
        <f t="shared" si="47"/>
        <v>Investimento de Longo Prazo</v>
      </c>
    </row>
    <row r="486" spans="1:12" ht="15" customHeight="1" x14ac:dyDescent="0.25">
      <c r="A486" s="39">
        <v>44425</v>
      </c>
      <c r="B486" s="61">
        <f t="shared" si="42"/>
        <v>2021</v>
      </c>
      <c r="C486" s="60" t="str">
        <f t="shared" si="43"/>
        <v>Agosto</v>
      </c>
      <c r="D486" s="40" t="s">
        <v>1925</v>
      </c>
      <c r="E486" s="40" t="s">
        <v>2399</v>
      </c>
      <c r="F486" s="41">
        <v>8914.1299999999992</v>
      </c>
      <c r="G486" s="42">
        <v>8853.51</v>
      </c>
      <c r="H486" s="64">
        <f t="shared" si="44"/>
        <v>-6.8004393025453951E-3</v>
      </c>
      <c r="I486" s="65">
        <f t="shared" si="45"/>
        <v>-60.619999999998981</v>
      </c>
      <c r="J486" s="66" t="str">
        <f t="shared" si="46"/>
        <v>Ativo</v>
      </c>
      <c r="K486" s="40" t="s">
        <v>15534</v>
      </c>
      <c r="L486" s="69" t="str">
        <f t="shared" si="47"/>
        <v>Aguardando rentabilidade</v>
      </c>
    </row>
    <row r="487" spans="1:12" ht="15" customHeight="1" x14ac:dyDescent="0.25">
      <c r="A487" s="39">
        <v>44234</v>
      </c>
      <c r="B487" s="61">
        <f t="shared" si="42"/>
        <v>2021</v>
      </c>
      <c r="C487" s="60" t="str">
        <f t="shared" si="43"/>
        <v>Fevereiro</v>
      </c>
      <c r="D487" s="40" t="s">
        <v>1929</v>
      </c>
      <c r="E487" s="40" t="s">
        <v>2400</v>
      </c>
      <c r="F487" s="41">
        <v>5827</v>
      </c>
      <c r="G487" s="42">
        <v>5359.09</v>
      </c>
      <c r="H487" s="64">
        <f t="shared" si="44"/>
        <v>-8.0300326068302702E-2</v>
      </c>
      <c r="I487" s="65">
        <f t="shared" si="45"/>
        <v>-467.90999999999985</v>
      </c>
      <c r="J487" s="66" t="str">
        <f t="shared" si="46"/>
        <v>Ativo</v>
      </c>
      <c r="K487" s="40" t="s">
        <v>15532</v>
      </c>
      <c r="L487" s="69" t="str">
        <f t="shared" si="47"/>
        <v>Investimento de Longo Prazo</v>
      </c>
    </row>
    <row r="488" spans="1:12" x14ac:dyDescent="0.25">
      <c r="A488" s="39">
        <v>43900</v>
      </c>
      <c r="B488" s="61">
        <f t="shared" si="42"/>
        <v>2020</v>
      </c>
      <c r="C488" s="60" t="str">
        <f t="shared" si="43"/>
        <v>Março</v>
      </c>
      <c r="D488" s="40" t="s">
        <v>1930</v>
      </c>
      <c r="E488" s="40" t="s">
        <v>2401</v>
      </c>
      <c r="F488" s="41">
        <v>6701.56</v>
      </c>
      <c r="G488" s="42">
        <v>7522.5</v>
      </c>
      <c r="H488" s="64">
        <f t="shared" si="44"/>
        <v>0.12249983585911334</v>
      </c>
      <c r="I488" s="65">
        <f t="shared" si="45"/>
        <v>820.9399999999996</v>
      </c>
      <c r="J488" s="66" t="str">
        <f t="shared" si="46"/>
        <v>Pendente</v>
      </c>
      <c r="K488" s="40" t="s">
        <v>15538</v>
      </c>
      <c r="L488" s="69" t="str">
        <f t="shared" si="47"/>
        <v>Rendimento estável</v>
      </c>
    </row>
    <row r="489" spans="1:12" ht="15" customHeight="1" x14ac:dyDescent="0.25">
      <c r="A489" s="39">
        <v>45746</v>
      </c>
      <c r="B489" s="61">
        <f t="shared" si="42"/>
        <v>2025</v>
      </c>
      <c r="C489" s="60" t="str">
        <f t="shared" si="43"/>
        <v>Março</v>
      </c>
      <c r="D489" s="40" t="s">
        <v>1923</v>
      </c>
      <c r="E489" s="40" t="s">
        <v>2402</v>
      </c>
      <c r="F489" s="41">
        <v>45740.19</v>
      </c>
      <c r="G489" s="42">
        <v>41381.15</v>
      </c>
      <c r="H489" s="64">
        <f t="shared" si="44"/>
        <v>-9.5299997660700589E-2</v>
      </c>
      <c r="I489" s="65">
        <f t="shared" si="45"/>
        <v>-4359.0400000000009</v>
      </c>
      <c r="J489" s="66" t="str">
        <f t="shared" si="46"/>
        <v>Ativo</v>
      </c>
      <c r="K489" s="40" t="s">
        <v>15532</v>
      </c>
      <c r="L489" s="69" t="str">
        <f t="shared" si="47"/>
        <v>Investimento de Longo Prazo</v>
      </c>
    </row>
    <row r="490" spans="1:12" ht="15" customHeight="1" x14ac:dyDescent="0.25">
      <c r="A490" s="39">
        <v>44738</v>
      </c>
      <c r="B490" s="61">
        <f t="shared" si="42"/>
        <v>2022</v>
      </c>
      <c r="C490" s="60" t="str">
        <f t="shared" si="43"/>
        <v>Junho</v>
      </c>
      <c r="D490" s="40" t="s">
        <v>1930</v>
      </c>
      <c r="E490" s="40" t="s">
        <v>2403</v>
      </c>
      <c r="F490" s="41">
        <v>29729.09</v>
      </c>
      <c r="G490" s="42">
        <v>35065.46</v>
      </c>
      <c r="H490" s="64">
        <f t="shared" si="44"/>
        <v>0.17949994433062025</v>
      </c>
      <c r="I490" s="65">
        <f t="shared" si="45"/>
        <v>5336.369999999999</v>
      </c>
      <c r="J490" s="66" t="str">
        <f t="shared" si="46"/>
        <v>Resgatado</v>
      </c>
      <c r="K490" s="40" t="s">
        <v>15538</v>
      </c>
      <c r="L490" s="69" t="str">
        <f t="shared" si="47"/>
        <v>Aplicação de Curto Prazo</v>
      </c>
    </row>
    <row r="491" spans="1:12" ht="15" customHeight="1" x14ac:dyDescent="0.25">
      <c r="A491" s="39">
        <v>44582</v>
      </c>
      <c r="B491" s="61">
        <f t="shared" si="42"/>
        <v>2022</v>
      </c>
      <c r="C491" s="60" t="str">
        <f t="shared" si="43"/>
        <v>Janeiro</v>
      </c>
      <c r="D491" s="40" t="s">
        <v>1927</v>
      </c>
      <c r="E491" s="40" t="s">
        <v>2404</v>
      </c>
      <c r="F491" s="41">
        <v>31649.51</v>
      </c>
      <c r="G491" s="42">
        <v>32779.4</v>
      </c>
      <c r="H491" s="64">
        <f t="shared" si="44"/>
        <v>3.5700078768992095E-2</v>
      </c>
      <c r="I491" s="65">
        <f t="shared" si="45"/>
        <v>1129.8900000000031</v>
      </c>
      <c r="J491" s="66" t="str">
        <f t="shared" si="46"/>
        <v>Ativo</v>
      </c>
      <c r="K491" s="40" t="s">
        <v>15536</v>
      </c>
      <c r="L491" s="69" t="str">
        <f t="shared" si="47"/>
        <v>Aguardando rentabilidade</v>
      </c>
    </row>
    <row r="492" spans="1:12" ht="15" customHeight="1" x14ac:dyDescent="0.25">
      <c r="A492" s="39">
        <v>44251</v>
      </c>
      <c r="B492" s="61">
        <f t="shared" si="42"/>
        <v>2021</v>
      </c>
      <c r="C492" s="60" t="str">
        <f t="shared" si="43"/>
        <v>Fevereiro</v>
      </c>
      <c r="D492" s="40" t="s">
        <v>1927</v>
      </c>
      <c r="E492" s="40" t="s">
        <v>2405</v>
      </c>
      <c r="F492" s="41">
        <v>16211.55</v>
      </c>
      <c r="G492" s="42">
        <v>17407.96</v>
      </c>
      <c r="H492" s="64">
        <f t="shared" si="44"/>
        <v>7.3799852574244901E-2</v>
      </c>
      <c r="I492" s="65">
        <f t="shared" si="45"/>
        <v>1196.4099999999999</v>
      </c>
      <c r="J492" s="66" t="str">
        <f t="shared" si="46"/>
        <v>Pendente</v>
      </c>
      <c r="K492" s="40" t="s">
        <v>15536</v>
      </c>
      <c r="L492" s="69" t="str">
        <f t="shared" si="47"/>
        <v>Rendimento estável</v>
      </c>
    </row>
    <row r="493" spans="1:12" ht="15" customHeight="1" x14ac:dyDescent="0.25">
      <c r="A493" s="39">
        <v>45905</v>
      </c>
      <c r="B493" s="61">
        <f t="shared" si="42"/>
        <v>2025</v>
      </c>
      <c r="C493" s="60" t="str">
        <f t="shared" si="43"/>
        <v>Setembro</v>
      </c>
      <c r="D493" s="40" t="s">
        <v>1926</v>
      </c>
      <c r="E493" s="40" t="s">
        <v>2406</v>
      </c>
      <c r="F493" s="41">
        <v>27238.13</v>
      </c>
      <c r="G493" s="42">
        <v>29820.3</v>
      </c>
      <c r="H493" s="64">
        <f t="shared" si="44"/>
        <v>9.4799826566654838E-2</v>
      </c>
      <c r="I493" s="65">
        <f t="shared" si="45"/>
        <v>2582.1699999999983</v>
      </c>
      <c r="J493" s="66" t="str">
        <f t="shared" si="46"/>
        <v>Pendente</v>
      </c>
      <c r="K493" s="40" t="s">
        <v>15535</v>
      </c>
      <c r="L493" s="69" t="str">
        <f t="shared" si="47"/>
        <v>Rendimento estável</v>
      </c>
    </row>
    <row r="494" spans="1:12" x14ac:dyDescent="0.25">
      <c r="A494" s="39">
        <v>44113</v>
      </c>
      <c r="B494" s="61">
        <f t="shared" si="42"/>
        <v>2020</v>
      </c>
      <c r="C494" s="60" t="str">
        <f t="shared" si="43"/>
        <v>Outubro</v>
      </c>
      <c r="D494" s="40" t="s">
        <v>1930</v>
      </c>
      <c r="E494" s="40" t="s">
        <v>2407</v>
      </c>
      <c r="F494" s="41">
        <v>1938.07</v>
      </c>
      <c r="G494" s="42">
        <v>1777.21</v>
      </c>
      <c r="H494" s="64">
        <f t="shared" si="44"/>
        <v>-8.300009803567461E-2</v>
      </c>
      <c r="I494" s="65">
        <f t="shared" si="45"/>
        <v>-160.8599999999999</v>
      </c>
      <c r="J494" s="66" t="str">
        <f t="shared" si="46"/>
        <v>Pendente</v>
      </c>
      <c r="K494" s="40" t="s">
        <v>15538</v>
      </c>
      <c r="L494" s="69" t="str">
        <f t="shared" si="47"/>
        <v>Aguardando rentabilidade</v>
      </c>
    </row>
    <row r="495" spans="1:12" ht="15" customHeight="1" x14ac:dyDescent="0.25">
      <c r="A495" s="39">
        <v>44436</v>
      </c>
      <c r="B495" s="61">
        <f t="shared" si="42"/>
        <v>2021</v>
      </c>
      <c r="C495" s="60" t="str">
        <f t="shared" si="43"/>
        <v>Agosto</v>
      </c>
      <c r="D495" s="40" t="s">
        <v>1925</v>
      </c>
      <c r="E495" s="40" t="s">
        <v>2408</v>
      </c>
      <c r="F495" s="41">
        <v>31906.86</v>
      </c>
      <c r="G495" s="42">
        <v>32816.21</v>
      </c>
      <c r="H495" s="64">
        <f t="shared" si="44"/>
        <v>2.8500140722089184E-2</v>
      </c>
      <c r="I495" s="65">
        <f t="shared" si="45"/>
        <v>909.34999999999854</v>
      </c>
      <c r="J495" s="66" t="str">
        <f t="shared" si="46"/>
        <v>Ativo</v>
      </c>
      <c r="K495" s="40" t="s">
        <v>15534</v>
      </c>
      <c r="L495" s="69" t="str">
        <f t="shared" si="47"/>
        <v>Aguardando rentabilidade</v>
      </c>
    </row>
    <row r="496" spans="1:12" ht="15" customHeight="1" x14ac:dyDescent="0.25">
      <c r="A496" s="39">
        <v>45030</v>
      </c>
      <c r="B496" s="61">
        <f t="shared" si="42"/>
        <v>2023</v>
      </c>
      <c r="C496" s="60" t="str">
        <f t="shared" si="43"/>
        <v>Abril</v>
      </c>
      <c r="D496" s="40" t="s">
        <v>1930</v>
      </c>
      <c r="E496" s="40" t="s">
        <v>2409</v>
      </c>
      <c r="F496" s="41">
        <v>29362.52</v>
      </c>
      <c r="G496" s="42">
        <v>27738.77</v>
      </c>
      <c r="H496" s="64">
        <f t="shared" si="44"/>
        <v>-5.53000900467671E-2</v>
      </c>
      <c r="I496" s="65">
        <f t="shared" si="45"/>
        <v>-1623.75</v>
      </c>
      <c r="J496" s="66" t="str">
        <f t="shared" si="46"/>
        <v>Pendente</v>
      </c>
      <c r="K496" s="40" t="s">
        <v>15538</v>
      </c>
      <c r="L496" s="69" t="str">
        <f t="shared" si="47"/>
        <v>Aguardando rentabilidade</v>
      </c>
    </row>
    <row r="497" spans="1:12" ht="15" customHeight="1" x14ac:dyDescent="0.25">
      <c r="A497" s="39">
        <v>45757</v>
      </c>
      <c r="B497" s="61">
        <f t="shared" si="42"/>
        <v>2025</v>
      </c>
      <c r="C497" s="60" t="str">
        <f t="shared" si="43"/>
        <v>Abril</v>
      </c>
      <c r="D497" s="40" t="s">
        <v>1924</v>
      </c>
      <c r="E497" s="40" t="s">
        <v>2410</v>
      </c>
      <c r="F497" s="41">
        <v>18837.509999999998</v>
      </c>
      <c r="G497" s="42">
        <v>22117.119999999999</v>
      </c>
      <c r="H497" s="64">
        <f t="shared" si="44"/>
        <v>0.17409997393498403</v>
      </c>
      <c r="I497" s="65">
        <f t="shared" si="45"/>
        <v>3279.6100000000006</v>
      </c>
      <c r="J497" s="66" t="str">
        <f t="shared" si="46"/>
        <v>Resgatado</v>
      </c>
      <c r="K497" s="40" t="s">
        <v>15533</v>
      </c>
      <c r="L497" s="69" t="str">
        <f t="shared" si="47"/>
        <v>Dividendos Recebidos</v>
      </c>
    </row>
    <row r="498" spans="1:12" ht="15" customHeight="1" x14ac:dyDescent="0.25">
      <c r="A498" s="39">
        <v>45098</v>
      </c>
      <c r="B498" s="61">
        <f t="shared" si="42"/>
        <v>2023</v>
      </c>
      <c r="C498" s="60" t="str">
        <f t="shared" si="43"/>
        <v>Junho</v>
      </c>
      <c r="D498" s="40" t="s">
        <v>1930</v>
      </c>
      <c r="E498" s="40" t="s">
        <v>2211</v>
      </c>
      <c r="F498" s="41">
        <v>39339.01</v>
      </c>
      <c r="G498" s="42">
        <v>38406.68</v>
      </c>
      <c r="H498" s="64">
        <f t="shared" si="44"/>
        <v>-2.3699884669187193E-2</v>
      </c>
      <c r="I498" s="65">
        <f t="shared" si="45"/>
        <v>-932.33000000000175</v>
      </c>
      <c r="J498" s="66" t="str">
        <f t="shared" si="46"/>
        <v>Ativo</v>
      </c>
      <c r="K498" s="40" t="s">
        <v>15538</v>
      </c>
      <c r="L498" s="69" t="str">
        <f t="shared" si="47"/>
        <v>Aguardando rentabilidade</v>
      </c>
    </row>
    <row r="499" spans="1:12" ht="15" customHeight="1" x14ac:dyDescent="0.25">
      <c r="A499" s="39">
        <v>45380</v>
      </c>
      <c r="B499" s="61">
        <f t="shared" si="42"/>
        <v>2024</v>
      </c>
      <c r="C499" s="60" t="str">
        <f t="shared" si="43"/>
        <v>Março</v>
      </c>
      <c r="D499" s="40" t="s">
        <v>1924</v>
      </c>
      <c r="E499" s="40" t="s">
        <v>2411</v>
      </c>
      <c r="F499" s="41">
        <v>7184.04</v>
      </c>
      <c r="G499" s="42">
        <v>7895.98</v>
      </c>
      <c r="H499" s="64">
        <f t="shared" si="44"/>
        <v>9.9100227727017057E-2</v>
      </c>
      <c r="I499" s="65">
        <f t="shared" si="45"/>
        <v>711.9399999999996</v>
      </c>
      <c r="J499" s="66" t="str">
        <f t="shared" si="46"/>
        <v>Pendente</v>
      </c>
      <c r="K499" s="40" t="s">
        <v>15533</v>
      </c>
      <c r="L499" s="69" t="str">
        <f t="shared" si="47"/>
        <v>Rendimento estável</v>
      </c>
    </row>
    <row r="500" spans="1:12" ht="15" customHeight="1" x14ac:dyDescent="0.25">
      <c r="A500" s="39">
        <v>44244</v>
      </c>
      <c r="B500" s="61">
        <f t="shared" si="42"/>
        <v>2021</v>
      </c>
      <c r="C500" s="60" t="str">
        <f t="shared" si="43"/>
        <v>Fevereiro</v>
      </c>
      <c r="D500" s="40" t="s">
        <v>1929</v>
      </c>
      <c r="E500" s="40" t="s">
        <v>2412</v>
      </c>
      <c r="F500" s="41">
        <v>33766.33</v>
      </c>
      <c r="G500" s="42">
        <v>39746.35</v>
      </c>
      <c r="H500" s="64">
        <f t="shared" si="44"/>
        <v>0.17710008757244261</v>
      </c>
      <c r="I500" s="65">
        <f t="shared" si="45"/>
        <v>5980.0199999999968</v>
      </c>
      <c r="J500" s="66" t="str">
        <f t="shared" si="46"/>
        <v>Resgatado</v>
      </c>
      <c r="K500" s="40" t="s">
        <v>15532</v>
      </c>
      <c r="L500" s="69" t="str">
        <f t="shared" si="47"/>
        <v>Dividendos Recebidos</v>
      </c>
    </row>
    <row r="501" spans="1:12" ht="15" customHeight="1" x14ac:dyDescent="0.25">
      <c r="A501" s="39">
        <v>45396</v>
      </c>
      <c r="B501" s="61">
        <f t="shared" si="42"/>
        <v>2024</v>
      </c>
      <c r="C501" s="60" t="str">
        <f t="shared" si="43"/>
        <v>Abril</v>
      </c>
      <c r="D501" s="40" t="s">
        <v>1930</v>
      </c>
      <c r="E501" s="40" t="s">
        <v>2413</v>
      </c>
      <c r="F501" s="41">
        <v>6591.83</v>
      </c>
      <c r="G501" s="42">
        <v>6889.78</v>
      </c>
      <c r="H501" s="64">
        <f t="shared" si="44"/>
        <v>4.5199891380693955E-2</v>
      </c>
      <c r="I501" s="65">
        <f t="shared" si="45"/>
        <v>297.94999999999982</v>
      </c>
      <c r="J501" s="66" t="str">
        <f t="shared" si="46"/>
        <v>Ativo</v>
      </c>
      <c r="K501" s="40" t="s">
        <v>15538</v>
      </c>
      <c r="L501" s="69" t="str">
        <f t="shared" si="47"/>
        <v>Aguardando rentabilidade</v>
      </c>
    </row>
    <row r="502" spans="1:12" ht="15" customHeight="1" x14ac:dyDescent="0.25">
      <c r="A502" s="39">
        <v>44645</v>
      </c>
      <c r="B502" s="61">
        <f t="shared" si="42"/>
        <v>2022</v>
      </c>
      <c r="C502" s="60" t="str">
        <f t="shared" si="43"/>
        <v>Março</v>
      </c>
      <c r="D502" s="40" t="s">
        <v>1925</v>
      </c>
      <c r="E502" s="40" t="s">
        <v>2414</v>
      </c>
      <c r="F502" s="41">
        <v>28200.61</v>
      </c>
      <c r="G502" s="42">
        <v>26415.51</v>
      </c>
      <c r="H502" s="64">
        <f t="shared" si="44"/>
        <v>-6.3300049183333346E-2</v>
      </c>
      <c r="I502" s="65">
        <f t="shared" si="45"/>
        <v>-1785.1000000000022</v>
      </c>
      <c r="J502" s="66" t="str">
        <f t="shared" si="46"/>
        <v>Pendente</v>
      </c>
      <c r="K502" s="40" t="s">
        <v>15534</v>
      </c>
      <c r="L502" s="69" t="str">
        <f t="shared" si="47"/>
        <v>Aguardando rentabilidade</v>
      </c>
    </row>
    <row r="503" spans="1:12" x14ac:dyDescent="0.25">
      <c r="A503" s="39">
        <v>44153</v>
      </c>
      <c r="B503" s="61">
        <f t="shared" si="42"/>
        <v>2020</v>
      </c>
      <c r="C503" s="60" t="str">
        <f t="shared" si="43"/>
        <v>Novembro</v>
      </c>
      <c r="D503" s="40" t="s">
        <v>1923</v>
      </c>
      <c r="E503" s="40" t="s">
        <v>2415</v>
      </c>
      <c r="F503" s="41">
        <v>18497.28</v>
      </c>
      <c r="G503" s="42">
        <v>20811.29</v>
      </c>
      <c r="H503" s="64">
        <f t="shared" si="44"/>
        <v>0.12510001470486484</v>
      </c>
      <c r="I503" s="65">
        <f t="shared" si="45"/>
        <v>2314.010000000002</v>
      </c>
      <c r="J503" s="66" t="str">
        <f t="shared" si="46"/>
        <v>Pendente</v>
      </c>
      <c r="K503" s="40" t="s">
        <v>15532</v>
      </c>
      <c r="L503" s="69" t="str">
        <f t="shared" si="47"/>
        <v>Rendimento estável</v>
      </c>
    </row>
    <row r="504" spans="1:12" x14ac:dyDescent="0.25">
      <c r="A504" s="39">
        <v>43965</v>
      </c>
      <c r="B504" s="61">
        <f t="shared" si="42"/>
        <v>2020</v>
      </c>
      <c r="C504" s="60" t="str">
        <f t="shared" si="43"/>
        <v>Maio</v>
      </c>
      <c r="D504" s="40" t="s">
        <v>1929</v>
      </c>
      <c r="E504" s="40" t="s">
        <v>2416</v>
      </c>
      <c r="F504" s="41">
        <v>36838.300000000003</v>
      </c>
      <c r="G504" s="42">
        <v>36381.51</v>
      </c>
      <c r="H504" s="64">
        <f t="shared" si="44"/>
        <v>-1.2399866443348386E-2</v>
      </c>
      <c r="I504" s="65">
        <f t="shared" si="45"/>
        <v>-456.79000000000087</v>
      </c>
      <c r="J504" s="66" t="str">
        <f t="shared" si="46"/>
        <v>Ativo</v>
      </c>
      <c r="K504" s="40" t="s">
        <v>15532</v>
      </c>
      <c r="L504" s="69" t="str">
        <f t="shared" si="47"/>
        <v>Investimento de Longo Prazo</v>
      </c>
    </row>
    <row r="505" spans="1:12" ht="15" customHeight="1" x14ac:dyDescent="0.25">
      <c r="A505" s="39">
        <v>45902</v>
      </c>
      <c r="B505" s="61">
        <f t="shared" si="42"/>
        <v>2025</v>
      </c>
      <c r="C505" s="60" t="str">
        <f t="shared" si="43"/>
        <v>Setembro</v>
      </c>
      <c r="D505" s="40" t="s">
        <v>1924</v>
      </c>
      <c r="E505" s="40" t="s">
        <v>2417</v>
      </c>
      <c r="F505" s="41">
        <v>2157.27</v>
      </c>
      <c r="G505" s="42">
        <v>2144.7600000000002</v>
      </c>
      <c r="H505" s="64">
        <f t="shared" si="44"/>
        <v>-5.7989959532185418E-3</v>
      </c>
      <c r="I505" s="65">
        <f t="shared" si="45"/>
        <v>-12.509999999999764</v>
      </c>
      <c r="J505" s="66" t="str">
        <f t="shared" si="46"/>
        <v>Ativo</v>
      </c>
      <c r="K505" s="40" t="s">
        <v>15533</v>
      </c>
      <c r="L505" s="69" t="str">
        <f t="shared" si="47"/>
        <v>Investimento de Longo Prazo</v>
      </c>
    </row>
    <row r="506" spans="1:12" ht="15" customHeight="1" x14ac:dyDescent="0.25">
      <c r="A506" s="39">
        <v>45498</v>
      </c>
      <c r="B506" s="61">
        <f t="shared" si="42"/>
        <v>2024</v>
      </c>
      <c r="C506" s="60" t="str">
        <f t="shared" si="43"/>
        <v>Julho</v>
      </c>
      <c r="D506" s="40" t="s">
        <v>1926</v>
      </c>
      <c r="E506" s="40" t="s">
        <v>2418</v>
      </c>
      <c r="F506" s="41">
        <v>11737.46</v>
      </c>
      <c r="G506" s="42">
        <v>13008.63</v>
      </c>
      <c r="H506" s="64">
        <f t="shared" si="44"/>
        <v>0.10830026257810464</v>
      </c>
      <c r="I506" s="65">
        <f t="shared" si="45"/>
        <v>1271.17</v>
      </c>
      <c r="J506" s="66" t="str">
        <f t="shared" si="46"/>
        <v>Pendente</v>
      </c>
      <c r="K506" s="40" t="s">
        <v>15535</v>
      </c>
      <c r="L506" s="69" t="str">
        <f t="shared" si="47"/>
        <v>Rendimento estável</v>
      </c>
    </row>
    <row r="507" spans="1:12" x14ac:dyDescent="0.25">
      <c r="A507" s="39">
        <v>43991</v>
      </c>
      <c r="B507" s="61">
        <f t="shared" si="42"/>
        <v>2020</v>
      </c>
      <c r="C507" s="60" t="str">
        <f t="shared" si="43"/>
        <v>Junho</v>
      </c>
      <c r="D507" s="40" t="s">
        <v>1926</v>
      </c>
      <c r="E507" s="40" t="s">
        <v>2419</v>
      </c>
      <c r="F507" s="41">
        <v>37571.01</v>
      </c>
      <c r="G507" s="42">
        <v>35500.85</v>
      </c>
      <c r="H507" s="64">
        <f t="shared" si="44"/>
        <v>-5.5099929440278646E-2</v>
      </c>
      <c r="I507" s="65">
        <f t="shared" si="45"/>
        <v>-2070.1600000000035</v>
      </c>
      <c r="J507" s="66" t="str">
        <f t="shared" si="46"/>
        <v>Pendente</v>
      </c>
      <c r="K507" s="40" t="s">
        <v>15535</v>
      </c>
      <c r="L507" s="69" t="str">
        <f t="shared" si="47"/>
        <v>Aguardando rentabilidade</v>
      </c>
    </row>
    <row r="508" spans="1:12" ht="15" customHeight="1" x14ac:dyDescent="0.25">
      <c r="A508" s="39">
        <v>45285</v>
      </c>
      <c r="B508" s="61">
        <f t="shared" si="42"/>
        <v>2023</v>
      </c>
      <c r="C508" s="60" t="str">
        <f t="shared" si="43"/>
        <v>Dezembro</v>
      </c>
      <c r="D508" s="40" t="s">
        <v>1929</v>
      </c>
      <c r="E508" s="40" t="s">
        <v>2420</v>
      </c>
      <c r="F508" s="41">
        <v>30837.27</v>
      </c>
      <c r="G508" s="42">
        <v>35922.339999999997</v>
      </c>
      <c r="H508" s="64">
        <f t="shared" si="44"/>
        <v>0.16490013545297608</v>
      </c>
      <c r="I508" s="65">
        <f t="shared" si="45"/>
        <v>5085.0699999999961</v>
      </c>
      <c r="J508" s="66" t="str">
        <f t="shared" si="46"/>
        <v>Resgatado</v>
      </c>
      <c r="K508" s="40" t="s">
        <v>15532</v>
      </c>
      <c r="L508" s="69" t="str">
        <f t="shared" si="47"/>
        <v>Dividendos Recebidos</v>
      </c>
    </row>
    <row r="509" spans="1:12" x14ac:dyDescent="0.25">
      <c r="A509" s="39">
        <v>44165</v>
      </c>
      <c r="B509" s="61">
        <f t="shared" si="42"/>
        <v>2020</v>
      </c>
      <c r="C509" s="60" t="str">
        <f t="shared" si="43"/>
        <v>Novembro</v>
      </c>
      <c r="D509" s="40" t="s">
        <v>1927</v>
      </c>
      <c r="E509" s="40" t="s">
        <v>2421</v>
      </c>
      <c r="F509" s="41">
        <v>17192.63</v>
      </c>
      <c r="G509" s="42">
        <v>16800.64</v>
      </c>
      <c r="H509" s="64">
        <f t="shared" si="44"/>
        <v>-2.2799885765005214E-2</v>
      </c>
      <c r="I509" s="65">
        <f t="shared" si="45"/>
        <v>-391.9900000000016</v>
      </c>
      <c r="J509" s="66" t="str">
        <f t="shared" si="46"/>
        <v>Ativo</v>
      </c>
      <c r="K509" s="40" t="s">
        <v>15536</v>
      </c>
      <c r="L509" s="69" t="str">
        <f t="shared" si="47"/>
        <v>Aguardando rentabilidade</v>
      </c>
    </row>
    <row r="510" spans="1:12" ht="15" customHeight="1" x14ac:dyDescent="0.25">
      <c r="A510" s="39">
        <v>45041</v>
      </c>
      <c r="B510" s="61">
        <f t="shared" si="42"/>
        <v>2023</v>
      </c>
      <c r="C510" s="60" t="str">
        <f t="shared" si="43"/>
        <v>Abril</v>
      </c>
      <c r="D510" s="40" t="s">
        <v>1928</v>
      </c>
      <c r="E510" s="40" t="s">
        <v>2422</v>
      </c>
      <c r="F510" s="41">
        <v>1055.72</v>
      </c>
      <c r="G510" s="42">
        <v>1119.3800000000001</v>
      </c>
      <c r="H510" s="64">
        <f t="shared" si="44"/>
        <v>6.0300079566551812E-2</v>
      </c>
      <c r="I510" s="65">
        <f t="shared" si="45"/>
        <v>63.660000000000082</v>
      </c>
      <c r="J510" s="66" t="str">
        <f t="shared" si="46"/>
        <v>Ativo</v>
      </c>
      <c r="K510" s="40" t="s">
        <v>15537</v>
      </c>
      <c r="L510" s="69" t="str">
        <f t="shared" si="47"/>
        <v>Aguardando rentabilidade</v>
      </c>
    </row>
    <row r="511" spans="1:12" ht="15" customHeight="1" x14ac:dyDescent="0.25">
      <c r="A511" s="39">
        <v>44293</v>
      </c>
      <c r="B511" s="61">
        <f t="shared" si="42"/>
        <v>2021</v>
      </c>
      <c r="C511" s="60" t="str">
        <f t="shared" si="43"/>
        <v>Abril</v>
      </c>
      <c r="D511" s="40" t="s">
        <v>1927</v>
      </c>
      <c r="E511" s="40" t="s">
        <v>2423</v>
      </c>
      <c r="F511" s="41">
        <v>25597.42</v>
      </c>
      <c r="G511" s="42">
        <v>27609.38</v>
      </c>
      <c r="H511" s="64">
        <f t="shared" si="44"/>
        <v>7.8600108917226921E-2</v>
      </c>
      <c r="I511" s="65">
        <f t="shared" si="45"/>
        <v>2011.9600000000028</v>
      </c>
      <c r="J511" s="66" t="str">
        <f t="shared" si="46"/>
        <v>Pendente</v>
      </c>
      <c r="K511" s="40" t="s">
        <v>15536</v>
      </c>
      <c r="L511" s="69" t="str">
        <f t="shared" si="47"/>
        <v>Rendimento estável</v>
      </c>
    </row>
    <row r="512" spans="1:12" ht="15" customHeight="1" x14ac:dyDescent="0.25">
      <c r="A512" s="39">
        <v>45658</v>
      </c>
      <c r="B512" s="61">
        <f t="shared" si="42"/>
        <v>2025</v>
      </c>
      <c r="C512" s="60" t="str">
        <f t="shared" si="43"/>
        <v>Janeiro</v>
      </c>
      <c r="D512" s="40" t="s">
        <v>1929</v>
      </c>
      <c r="E512" s="40" t="s">
        <v>2424</v>
      </c>
      <c r="F512" s="41">
        <v>49234.89</v>
      </c>
      <c r="G512" s="42">
        <v>53021.05</v>
      </c>
      <c r="H512" s="64">
        <f t="shared" si="44"/>
        <v>7.6899938234857509E-2</v>
      </c>
      <c r="I512" s="65">
        <f t="shared" si="45"/>
        <v>3786.1600000000035</v>
      </c>
      <c r="J512" s="66" t="str">
        <f t="shared" si="46"/>
        <v>Pendente</v>
      </c>
      <c r="K512" s="40" t="s">
        <v>15532</v>
      </c>
      <c r="L512" s="69" t="str">
        <f t="shared" si="47"/>
        <v>Rendimento estável</v>
      </c>
    </row>
    <row r="513" spans="1:12" ht="15" customHeight="1" x14ac:dyDescent="0.25">
      <c r="A513" s="39">
        <v>44990</v>
      </c>
      <c r="B513" s="61">
        <f t="shared" si="42"/>
        <v>2023</v>
      </c>
      <c r="C513" s="60" t="str">
        <f t="shared" si="43"/>
        <v>Março</v>
      </c>
      <c r="D513" s="40" t="s">
        <v>1924</v>
      </c>
      <c r="E513" s="40" t="s">
        <v>2212</v>
      </c>
      <c r="F513" s="41">
        <v>35689.53</v>
      </c>
      <c r="G513" s="42">
        <v>40090.050000000003</v>
      </c>
      <c r="H513" s="64">
        <f t="shared" si="44"/>
        <v>0.12330002664647038</v>
      </c>
      <c r="I513" s="65">
        <f t="shared" si="45"/>
        <v>4400.5200000000041</v>
      </c>
      <c r="J513" s="66" t="str">
        <f t="shared" si="46"/>
        <v>Pendente</v>
      </c>
      <c r="K513" s="40" t="s">
        <v>15533</v>
      </c>
      <c r="L513" s="69" t="str">
        <f t="shared" si="47"/>
        <v>Rendimento estável</v>
      </c>
    </row>
    <row r="514" spans="1:12" ht="15" customHeight="1" x14ac:dyDescent="0.25">
      <c r="A514" s="39">
        <v>45000</v>
      </c>
      <c r="B514" s="61">
        <f t="shared" ref="B514:B577" si="48">YEAR(A514)</f>
        <v>2023</v>
      </c>
      <c r="C514" s="60" t="str">
        <f t="shared" ref="C514:C577" si="49">PROPER(TEXT(A514,"mmmm"))</f>
        <v>Março</v>
      </c>
      <c r="D514" s="40" t="s">
        <v>1927</v>
      </c>
      <c r="E514" s="40" t="s">
        <v>2425</v>
      </c>
      <c r="F514" s="41">
        <v>49428.160000000003</v>
      </c>
      <c r="G514" s="42">
        <v>53842.09</v>
      </c>
      <c r="H514" s="64">
        <f t="shared" ref="H514:H577" si="50">(G514-F514)/F514</f>
        <v>8.929990515527976E-2</v>
      </c>
      <c r="I514" s="65">
        <f t="shared" ref="I514:I577" si="51">G514-F514</f>
        <v>4413.929999999993</v>
      </c>
      <c r="J514" s="66" t="str">
        <f t="shared" ref="J514:J577" si="52">IF(AND(OR($D514="Ações",$D514="Criptomoedas",$D514="ETFs",$D514="Fundos",$D514="Imóveis"),$H514&lt;=-10%),"Resgatado",IF(AND(OR($D514="Ações",$D514="Criptomoedas",$D514="ETFs",$D514="Fundos",$D514="Imóveis"),$H514&lt;=-5%),"Pendente",IF(AND(OR($D514="Ações",$D514="Criptomoedas",$D514="ETFs",$D514="Fundos",$D514="Imóveis"),$H514&lt;=-3%),"Ativo",IF(AND(OR($D514="Ações",$D514="Criptomoedas",$D514="ETFs",$D514="Fundos",$D514="Imóveis"),$H514&lt;=7%),"Ativo",IF(AND(OR($D514="Ações",$D514="Criptomoedas",$D514="ETFs",$D514="Fundos",$D514="Imóveis"),$H514&lt;=15%),"Pendente",IF(AND(OR($D514="Ações",$D514="Criptomoedas",$D514="ETFs",$D514="Fundos",$D514="Imóveis"),$H514&lt;=20%),"Resgatado",IF(AND(OR($D514="Poupança",$D514="Renda Fixa",$D514="Tesouro Direto"),$H514&lt;=7%),"Ativo",IF(AND(OR($D514="Poupança",$D514="Renda Fixa",$D514="Tesouro Direto"),$H514&lt;=15%),"Pendente",IF(AND(OR($D514="Poupança",$D514="Renda Fixa",$D514="Tesouro Direto"),$H514&lt;=20%),"Resgatado","")))))))))</f>
        <v>Pendente</v>
      </c>
      <c r="K514" s="40" t="s">
        <v>15536</v>
      </c>
      <c r="L514" s="69" t="str">
        <f t="shared" ref="L514:L577" si="53">IF(AND(OR($D514="Ações",$D514="Criptomoedas",$D514="ETFs",$D514="Fundos",$D514="Imóveis"),$H514&lt;=-10%),"Resgate realizado",IF(AND(OR($D514="Ações",$D514="Criptomoedas",$D514="ETFs",$D514="Fundos",$D514="Imóveis"),$H514&lt;=-5%),"Aguardando rentabilidade",IF(AND(OR($D514="Ações",$D514="Criptomoedas",$D514="ETFs",$D514="Fundos",$D514="Imóveis"),$H514&lt;=-3%),"Aguardando rentabilidade",IF(AND(OR($D514="Ações",$D514="Criptomoedas",$D514="ETFs",$D514="Fundos",$D514="Imóveis"),$H514&lt;=7%),"Aguardando rentabilidade",IF(AND(OR($D514="Ações",$D514="Criptomoedas",$D514="ETFs",$D514="Fundos",$D514="Imóveis"),$H514&lt;=15%),"Rendimento estável",IF(AND(OR($D514="Ações",$D514="Criptomoedas",$D514="ETFs",$D514="Fundos",$D514="Imóveis"),$H514&lt;=20%),"Aplicação de Curto Prazo",IF(AND(OR($D514="Poupança",$D514="Renda Fixa",$D514="Tesouro Direto"),$H514&lt;=7%),"Investimento de Longo Prazo",IF(AND(OR($D514="Poupança",$D514="Renda Fixa",$D514="Tesouro Direto"),$H514&lt;=15%),"Rendimento estável",IF(AND(OR($D514="Poupança",$D514="Renda Fixa",$D514="Tesouro Direto"),$H514&lt;=20%),"Dividendos Recebidos","")))))))))</f>
        <v>Rendimento estável</v>
      </c>
    </row>
    <row r="515" spans="1:12" ht="15" customHeight="1" x14ac:dyDescent="0.25">
      <c r="A515" s="39">
        <v>45393</v>
      </c>
      <c r="B515" s="61">
        <f t="shared" si="48"/>
        <v>2024</v>
      </c>
      <c r="C515" s="60" t="str">
        <f t="shared" si="49"/>
        <v>Abril</v>
      </c>
      <c r="D515" s="40" t="s">
        <v>1926</v>
      </c>
      <c r="E515" s="40" t="s">
        <v>2426</v>
      </c>
      <c r="F515" s="41">
        <v>18256.240000000002</v>
      </c>
      <c r="G515" s="42">
        <v>19601.72</v>
      </c>
      <c r="H515" s="64">
        <f t="shared" si="50"/>
        <v>7.3699732255930003E-2</v>
      </c>
      <c r="I515" s="65">
        <f t="shared" si="51"/>
        <v>1345.4799999999996</v>
      </c>
      <c r="J515" s="66" t="str">
        <f t="shared" si="52"/>
        <v>Pendente</v>
      </c>
      <c r="K515" s="40" t="s">
        <v>15535</v>
      </c>
      <c r="L515" s="69" t="str">
        <f t="shared" si="53"/>
        <v>Rendimento estável</v>
      </c>
    </row>
    <row r="516" spans="1:12" ht="15" customHeight="1" x14ac:dyDescent="0.25">
      <c r="A516" s="39">
        <v>44427</v>
      </c>
      <c r="B516" s="61">
        <f t="shared" si="48"/>
        <v>2021</v>
      </c>
      <c r="C516" s="60" t="str">
        <f t="shared" si="49"/>
        <v>Agosto</v>
      </c>
      <c r="D516" s="40" t="s">
        <v>1926</v>
      </c>
      <c r="E516" s="40" t="s">
        <v>2427</v>
      </c>
      <c r="F516" s="41">
        <v>33074.870000000003</v>
      </c>
      <c r="G516" s="42">
        <v>35079.21</v>
      </c>
      <c r="H516" s="64">
        <f t="shared" si="50"/>
        <v>6.0600087014703201E-2</v>
      </c>
      <c r="I516" s="65">
        <f t="shared" si="51"/>
        <v>2004.3399999999965</v>
      </c>
      <c r="J516" s="66" t="str">
        <f t="shared" si="52"/>
        <v>Ativo</v>
      </c>
      <c r="K516" s="40" t="s">
        <v>15535</v>
      </c>
      <c r="L516" s="69" t="str">
        <f t="shared" si="53"/>
        <v>Aguardando rentabilidade</v>
      </c>
    </row>
    <row r="517" spans="1:12" ht="15" customHeight="1" x14ac:dyDescent="0.25">
      <c r="A517" s="39">
        <v>45666</v>
      </c>
      <c r="B517" s="61">
        <f t="shared" si="48"/>
        <v>2025</v>
      </c>
      <c r="C517" s="60" t="str">
        <f t="shared" si="49"/>
        <v>Janeiro</v>
      </c>
      <c r="D517" s="40" t="s">
        <v>1928</v>
      </c>
      <c r="E517" s="40" t="s">
        <v>2428</v>
      </c>
      <c r="F517" s="41">
        <v>8629.5499999999993</v>
      </c>
      <c r="G517" s="42">
        <v>10111.24</v>
      </c>
      <c r="H517" s="64">
        <f t="shared" si="50"/>
        <v>0.1716995671848475</v>
      </c>
      <c r="I517" s="65">
        <f t="shared" si="51"/>
        <v>1481.6900000000005</v>
      </c>
      <c r="J517" s="66" t="str">
        <f t="shared" si="52"/>
        <v>Resgatado</v>
      </c>
      <c r="K517" s="40" t="s">
        <v>15537</v>
      </c>
      <c r="L517" s="69" t="str">
        <f t="shared" si="53"/>
        <v>Aplicação de Curto Prazo</v>
      </c>
    </row>
    <row r="518" spans="1:12" ht="15" customHeight="1" x14ac:dyDescent="0.25">
      <c r="A518" s="39">
        <v>45443</v>
      </c>
      <c r="B518" s="61">
        <f t="shared" si="48"/>
        <v>2024</v>
      </c>
      <c r="C518" s="60" t="str">
        <f t="shared" si="49"/>
        <v>Maio</v>
      </c>
      <c r="D518" s="40" t="s">
        <v>1925</v>
      </c>
      <c r="E518" s="40" t="s">
        <v>2429</v>
      </c>
      <c r="F518" s="41">
        <v>32050.62</v>
      </c>
      <c r="G518" s="42">
        <v>33258.93</v>
      </c>
      <c r="H518" s="64">
        <f t="shared" si="50"/>
        <v>3.7700050732247969E-2</v>
      </c>
      <c r="I518" s="65">
        <f t="shared" si="51"/>
        <v>1208.3100000000013</v>
      </c>
      <c r="J518" s="66" t="str">
        <f t="shared" si="52"/>
        <v>Ativo</v>
      </c>
      <c r="K518" s="40" t="s">
        <v>15534</v>
      </c>
      <c r="L518" s="69" t="str">
        <f t="shared" si="53"/>
        <v>Aguardando rentabilidade</v>
      </c>
    </row>
    <row r="519" spans="1:12" ht="15" customHeight="1" x14ac:dyDescent="0.25">
      <c r="A519" s="39">
        <v>45929</v>
      </c>
      <c r="B519" s="61">
        <f t="shared" si="48"/>
        <v>2025</v>
      </c>
      <c r="C519" s="60" t="str">
        <f t="shared" si="49"/>
        <v>Setembro</v>
      </c>
      <c r="D519" s="40" t="s">
        <v>1930</v>
      </c>
      <c r="E519" s="40" t="s">
        <v>2430</v>
      </c>
      <c r="F519" s="41">
        <v>16190.46</v>
      </c>
      <c r="G519" s="42">
        <v>17534.27</v>
      </c>
      <c r="H519" s="64">
        <f t="shared" si="50"/>
        <v>8.30001124118772E-2</v>
      </c>
      <c r="I519" s="65">
        <f t="shared" si="51"/>
        <v>1343.8100000000013</v>
      </c>
      <c r="J519" s="66" t="str">
        <f t="shared" si="52"/>
        <v>Pendente</v>
      </c>
      <c r="K519" s="40" t="s">
        <v>15538</v>
      </c>
      <c r="L519" s="69" t="str">
        <f t="shared" si="53"/>
        <v>Rendimento estável</v>
      </c>
    </row>
    <row r="520" spans="1:12" ht="15" customHeight="1" x14ac:dyDescent="0.25">
      <c r="A520" s="39">
        <v>45839</v>
      </c>
      <c r="B520" s="61">
        <f t="shared" si="48"/>
        <v>2025</v>
      </c>
      <c r="C520" s="60" t="str">
        <f t="shared" si="49"/>
        <v>Julho</v>
      </c>
      <c r="D520" s="40" t="s">
        <v>1929</v>
      </c>
      <c r="E520" s="40" t="s">
        <v>2431</v>
      </c>
      <c r="F520" s="41">
        <v>41596.68</v>
      </c>
      <c r="G520" s="42">
        <v>38381.26</v>
      </c>
      <c r="H520" s="64">
        <f t="shared" si="50"/>
        <v>-7.7299919128161143E-2</v>
      </c>
      <c r="I520" s="65">
        <f t="shared" si="51"/>
        <v>-3215.4199999999983</v>
      </c>
      <c r="J520" s="66" t="str">
        <f t="shared" si="52"/>
        <v>Ativo</v>
      </c>
      <c r="K520" s="40" t="s">
        <v>15532</v>
      </c>
      <c r="L520" s="69" t="str">
        <f t="shared" si="53"/>
        <v>Investimento de Longo Prazo</v>
      </c>
    </row>
    <row r="521" spans="1:12" ht="15" customHeight="1" x14ac:dyDescent="0.25">
      <c r="A521" s="39">
        <v>45172</v>
      </c>
      <c r="B521" s="61">
        <f t="shared" si="48"/>
        <v>2023</v>
      </c>
      <c r="C521" s="60" t="str">
        <f t="shared" si="49"/>
        <v>Setembro</v>
      </c>
      <c r="D521" s="40" t="s">
        <v>1928</v>
      </c>
      <c r="E521" s="40" t="s">
        <v>2432</v>
      </c>
      <c r="F521" s="41">
        <v>27602.27</v>
      </c>
      <c r="G521" s="42">
        <v>28353.05</v>
      </c>
      <c r="H521" s="64">
        <f t="shared" si="50"/>
        <v>2.7199936816790751E-2</v>
      </c>
      <c r="I521" s="65">
        <f t="shared" si="51"/>
        <v>750.77999999999884</v>
      </c>
      <c r="J521" s="66" t="str">
        <f t="shared" si="52"/>
        <v>Ativo</v>
      </c>
      <c r="K521" s="40" t="s">
        <v>15537</v>
      </c>
      <c r="L521" s="69" t="str">
        <f t="shared" si="53"/>
        <v>Aguardando rentabilidade</v>
      </c>
    </row>
    <row r="522" spans="1:12" x14ac:dyDescent="0.25">
      <c r="A522" s="39">
        <v>43964</v>
      </c>
      <c r="B522" s="61">
        <f t="shared" si="48"/>
        <v>2020</v>
      </c>
      <c r="C522" s="60" t="str">
        <f t="shared" si="49"/>
        <v>Maio</v>
      </c>
      <c r="D522" s="40" t="s">
        <v>1930</v>
      </c>
      <c r="E522" s="40" t="s">
        <v>2433</v>
      </c>
      <c r="F522" s="41">
        <v>48872.4</v>
      </c>
      <c r="G522" s="42">
        <v>48359.24</v>
      </c>
      <c r="H522" s="64">
        <f t="shared" si="50"/>
        <v>-1.0499995907710762E-2</v>
      </c>
      <c r="I522" s="65">
        <f t="shared" si="51"/>
        <v>-513.16000000000349</v>
      </c>
      <c r="J522" s="66" t="str">
        <f t="shared" si="52"/>
        <v>Ativo</v>
      </c>
      <c r="K522" s="40" t="s">
        <v>15538</v>
      </c>
      <c r="L522" s="69" t="str">
        <f t="shared" si="53"/>
        <v>Aguardando rentabilidade</v>
      </c>
    </row>
    <row r="523" spans="1:12" ht="15" customHeight="1" x14ac:dyDescent="0.25">
      <c r="A523" s="39">
        <v>45152</v>
      </c>
      <c r="B523" s="61">
        <f t="shared" si="48"/>
        <v>2023</v>
      </c>
      <c r="C523" s="60" t="str">
        <f t="shared" si="49"/>
        <v>Agosto</v>
      </c>
      <c r="D523" s="40" t="s">
        <v>1924</v>
      </c>
      <c r="E523" s="40" t="s">
        <v>2434</v>
      </c>
      <c r="F523" s="41">
        <v>33308.9</v>
      </c>
      <c r="G523" s="42">
        <v>34557.980000000003</v>
      </c>
      <c r="H523" s="64">
        <f t="shared" si="50"/>
        <v>3.7499887417477062E-2</v>
      </c>
      <c r="I523" s="65">
        <f t="shared" si="51"/>
        <v>1249.0800000000017</v>
      </c>
      <c r="J523" s="66" t="str">
        <f t="shared" si="52"/>
        <v>Ativo</v>
      </c>
      <c r="K523" s="40" t="s">
        <v>15533</v>
      </c>
      <c r="L523" s="69" t="str">
        <f t="shared" si="53"/>
        <v>Investimento de Longo Prazo</v>
      </c>
    </row>
    <row r="524" spans="1:12" ht="15" customHeight="1" x14ac:dyDescent="0.25">
      <c r="A524" s="39">
        <v>45364</v>
      </c>
      <c r="B524" s="61">
        <f t="shared" si="48"/>
        <v>2024</v>
      </c>
      <c r="C524" s="60" t="str">
        <f t="shared" si="49"/>
        <v>Março</v>
      </c>
      <c r="D524" s="40" t="s">
        <v>1924</v>
      </c>
      <c r="E524" s="40" t="s">
        <v>2435</v>
      </c>
      <c r="F524" s="41">
        <v>18685.03</v>
      </c>
      <c r="G524" s="42">
        <v>18535.55</v>
      </c>
      <c r="H524" s="64">
        <f t="shared" si="50"/>
        <v>-7.9999871554929033E-3</v>
      </c>
      <c r="I524" s="65">
        <f t="shared" si="51"/>
        <v>-149.47999999999956</v>
      </c>
      <c r="J524" s="66" t="str">
        <f t="shared" si="52"/>
        <v>Ativo</v>
      </c>
      <c r="K524" s="40" t="s">
        <v>15533</v>
      </c>
      <c r="L524" s="69" t="str">
        <f t="shared" si="53"/>
        <v>Investimento de Longo Prazo</v>
      </c>
    </row>
    <row r="525" spans="1:12" ht="15" customHeight="1" x14ac:dyDescent="0.25">
      <c r="A525" s="39">
        <v>45099</v>
      </c>
      <c r="B525" s="61">
        <f t="shared" si="48"/>
        <v>2023</v>
      </c>
      <c r="C525" s="60" t="str">
        <f t="shared" si="49"/>
        <v>Junho</v>
      </c>
      <c r="D525" s="40" t="s">
        <v>1923</v>
      </c>
      <c r="E525" s="40" t="s">
        <v>2436</v>
      </c>
      <c r="F525" s="41">
        <v>21895.27</v>
      </c>
      <c r="G525" s="42">
        <v>20483.03</v>
      </c>
      <c r="H525" s="64">
        <f t="shared" si="50"/>
        <v>-6.4499775522293246E-2</v>
      </c>
      <c r="I525" s="65">
        <f t="shared" si="51"/>
        <v>-1412.2400000000016</v>
      </c>
      <c r="J525" s="66" t="str">
        <f t="shared" si="52"/>
        <v>Ativo</v>
      </c>
      <c r="K525" s="40" t="s">
        <v>15532</v>
      </c>
      <c r="L525" s="69" t="str">
        <f t="shared" si="53"/>
        <v>Investimento de Longo Prazo</v>
      </c>
    </row>
    <row r="526" spans="1:12" x14ac:dyDescent="0.25">
      <c r="A526" s="39">
        <v>43864</v>
      </c>
      <c r="B526" s="61">
        <f t="shared" si="48"/>
        <v>2020</v>
      </c>
      <c r="C526" s="60" t="str">
        <f t="shared" si="49"/>
        <v>Fevereiro</v>
      </c>
      <c r="D526" s="40" t="s">
        <v>1928</v>
      </c>
      <c r="E526" s="40" t="s">
        <v>2437</v>
      </c>
      <c r="F526" s="41">
        <v>27028.41</v>
      </c>
      <c r="G526" s="42">
        <v>32353.01</v>
      </c>
      <c r="H526" s="64">
        <f t="shared" si="50"/>
        <v>0.19700011950388494</v>
      </c>
      <c r="I526" s="65">
        <f t="shared" si="51"/>
        <v>5324.5999999999985</v>
      </c>
      <c r="J526" s="66" t="str">
        <f t="shared" si="52"/>
        <v>Resgatado</v>
      </c>
      <c r="K526" s="40" t="s">
        <v>15537</v>
      </c>
      <c r="L526" s="69" t="str">
        <f t="shared" si="53"/>
        <v>Aplicação de Curto Prazo</v>
      </c>
    </row>
    <row r="527" spans="1:12" x14ac:dyDescent="0.25">
      <c r="A527" s="39">
        <v>43858</v>
      </c>
      <c r="B527" s="61">
        <f t="shared" si="48"/>
        <v>2020</v>
      </c>
      <c r="C527" s="60" t="str">
        <f t="shared" si="49"/>
        <v>Janeiro</v>
      </c>
      <c r="D527" s="40" t="s">
        <v>1923</v>
      </c>
      <c r="E527" s="40" t="s">
        <v>2438</v>
      </c>
      <c r="F527" s="41">
        <v>46681.93</v>
      </c>
      <c r="G527" s="42">
        <v>46887.33</v>
      </c>
      <c r="H527" s="64">
        <f t="shared" si="50"/>
        <v>4.3999894605900279E-3</v>
      </c>
      <c r="I527" s="65">
        <f t="shared" si="51"/>
        <v>205.40000000000146</v>
      </c>
      <c r="J527" s="66" t="str">
        <f t="shared" si="52"/>
        <v>Ativo</v>
      </c>
      <c r="K527" s="40" t="s">
        <v>15532</v>
      </c>
      <c r="L527" s="69" t="str">
        <f t="shared" si="53"/>
        <v>Investimento de Longo Prazo</v>
      </c>
    </row>
    <row r="528" spans="1:12" ht="15" customHeight="1" x14ac:dyDescent="0.25">
      <c r="A528" s="39">
        <v>45474</v>
      </c>
      <c r="B528" s="61">
        <f t="shared" si="48"/>
        <v>2024</v>
      </c>
      <c r="C528" s="60" t="str">
        <f t="shared" si="49"/>
        <v>Julho</v>
      </c>
      <c r="D528" s="40" t="s">
        <v>1929</v>
      </c>
      <c r="E528" s="40" t="s">
        <v>2439</v>
      </c>
      <c r="F528" s="41">
        <v>14868.07</v>
      </c>
      <c r="G528" s="42">
        <v>16427.73</v>
      </c>
      <c r="H528" s="64">
        <f t="shared" si="50"/>
        <v>0.10489996347878372</v>
      </c>
      <c r="I528" s="65">
        <f t="shared" si="51"/>
        <v>1559.6599999999999</v>
      </c>
      <c r="J528" s="66" t="str">
        <f t="shared" si="52"/>
        <v>Pendente</v>
      </c>
      <c r="K528" s="40" t="s">
        <v>15532</v>
      </c>
      <c r="L528" s="69" t="str">
        <f t="shared" si="53"/>
        <v>Rendimento estável</v>
      </c>
    </row>
    <row r="529" spans="1:12" ht="15" customHeight="1" x14ac:dyDescent="0.25">
      <c r="A529" s="39">
        <v>44268</v>
      </c>
      <c r="B529" s="61">
        <f t="shared" si="48"/>
        <v>2021</v>
      </c>
      <c r="C529" s="60" t="str">
        <f t="shared" si="49"/>
        <v>Março</v>
      </c>
      <c r="D529" s="40" t="s">
        <v>1930</v>
      </c>
      <c r="E529" s="40" t="s">
        <v>2440</v>
      </c>
      <c r="F529" s="41">
        <v>23940.99</v>
      </c>
      <c r="G529" s="42">
        <v>24180.400000000001</v>
      </c>
      <c r="H529" s="64">
        <f t="shared" si="50"/>
        <v>1.0000004176936703E-2</v>
      </c>
      <c r="I529" s="65">
        <f t="shared" si="51"/>
        <v>239.40999999999985</v>
      </c>
      <c r="J529" s="66" t="str">
        <f t="shared" si="52"/>
        <v>Ativo</v>
      </c>
      <c r="K529" s="40" t="s">
        <v>15538</v>
      </c>
      <c r="L529" s="69" t="str">
        <f t="shared" si="53"/>
        <v>Aguardando rentabilidade</v>
      </c>
    </row>
    <row r="530" spans="1:12" ht="15" customHeight="1" x14ac:dyDescent="0.25">
      <c r="A530" s="39">
        <v>45679</v>
      </c>
      <c r="B530" s="61">
        <f t="shared" si="48"/>
        <v>2025</v>
      </c>
      <c r="C530" s="60" t="str">
        <f t="shared" si="49"/>
        <v>Janeiro</v>
      </c>
      <c r="D530" s="40" t="s">
        <v>1923</v>
      </c>
      <c r="E530" s="40" t="s">
        <v>2441</v>
      </c>
      <c r="F530" s="41">
        <v>1702.52</v>
      </c>
      <c r="G530" s="42">
        <v>1656.89</v>
      </c>
      <c r="H530" s="64">
        <f t="shared" si="50"/>
        <v>-2.6801447266405026E-2</v>
      </c>
      <c r="I530" s="65">
        <f t="shared" si="51"/>
        <v>-45.629999999999882</v>
      </c>
      <c r="J530" s="66" t="str">
        <f t="shared" si="52"/>
        <v>Ativo</v>
      </c>
      <c r="K530" s="40" t="s">
        <v>15532</v>
      </c>
      <c r="L530" s="69" t="str">
        <f t="shared" si="53"/>
        <v>Investimento de Longo Prazo</v>
      </c>
    </row>
    <row r="531" spans="1:12" x14ac:dyDescent="0.25">
      <c r="A531" s="39">
        <v>43932</v>
      </c>
      <c r="B531" s="61">
        <f t="shared" si="48"/>
        <v>2020</v>
      </c>
      <c r="C531" s="60" t="str">
        <f t="shared" si="49"/>
        <v>Abril</v>
      </c>
      <c r="D531" s="40" t="s">
        <v>1928</v>
      </c>
      <c r="E531" s="40" t="s">
        <v>2442</v>
      </c>
      <c r="F531" s="41">
        <v>27644.51</v>
      </c>
      <c r="G531" s="42">
        <v>32001.279999999999</v>
      </c>
      <c r="H531" s="64">
        <f t="shared" si="50"/>
        <v>0.15759982723513641</v>
      </c>
      <c r="I531" s="65">
        <f t="shared" si="51"/>
        <v>4356.7700000000004</v>
      </c>
      <c r="J531" s="66" t="str">
        <f t="shared" si="52"/>
        <v>Resgatado</v>
      </c>
      <c r="K531" s="40" t="s">
        <v>15537</v>
      </c>
      <c r="L531" s="69" t="str">
        <f t="shared" si="53"/>
        <v>Aplicação de Curto Prazo</v>
      </c>
    </row>
    <row r="532" spans="1:12" ht="15" customHeight="1" x14ac:dyDescent="0.25">
      <c r="A532" s="39">
        <v>45885</v>
      </c>
      <c r="B532" s="61">
        <f t="shared" si="48"/>
        <v>2025</v>
      </c>
      <c r="C532" s="60" t="str">
        <f t="shared" si="49"/>
        <v>Agosto</v>
      </c>
      <c r="D532" s="40" t="s">
        <v>1928</v>
      </c>
      <c r="E532" s="40" t="s">
        <v>2443</v>
      </c>
      <c r="F532" s="41">
        <v>48216.39</v>
      </c>
      <c r="G532" s="42">
        <v>43635.83</v>
      </c>
      <c r="H532" s="64">
        <f t="shared" si="50"/>
        <v>-9.5000061182514861E-2</v>
      </c>
      <c r="I532" s="65">
        <f t="shared" si="51"/>
        <v>-4580.5599999999977</v>
      </c>
      <c r="J532" s="66" t="str">
        <f t="shared" si="52"/>
        <v>Pendente</v>
      </c>
      <c r="K532" s="40" t="s">
        <v>15537</v>
      </c>
      <c r="L532" s="69" t="str">
        <f t="shared" si="53"/>
        <v>Aguardando rentabilidade</v>
      </c>
    </row>
    <row r="533" spans="1:12" ht="15" customHeight="1" x14ac:dyDescent="0.25">
      <c r="A533" s="39">
        <v>45781</v>
      </c>
      <c r="B533" s="61">
        <f t="shared" si="48"/>
        <v>2025</v>
      </c>
      <c r="C533" s="60" t="str">
        <f t="shared" si="49"/>
        <v>Maio</v>
      </c>
      <c r="D533" s="40" t="s">
        <v>1927</v>
      </c>
      <c r="E533" s="40" t="s">
        <v>2444</v>
      </c>
      <c r="F533" s="41">
        <v>48901.79</v>
      </c>
      <c r="G533" s="42">
        <v>52153.760000000002</v>
      </c>
      <c r="H533" s="64">
        <f t="shared" si="50"/>
        <v>6.6500019733429006E-2</v>
      </c>
      <c r="I533" s="65">
        <f t="shared" si="51"/>
        <v>3251.9700000000012</v>
      </c>
      <c r="J533" s="66" t="str">
        <f t="shared" si="52"/>
        <v>Ativo</v>
      </c>
      <c r="K533" s="40" t="s">
        <v>15536</v>
      </c>
      <c r="L533" s="69" t="str">
        <f t="shared" si="53"/>
        <v>Aguardando rentabilidade</v>
      </c>
    </row>
    <row r="534" spans="1:12" x14ac:dyDescent="0.25">
      <c r="A534" s="39">
        <v>44049</v>
      </c>
      <c r="B534" s="61">
        <f t="shared" si="48"/>
        <v>2020</v>
      </c>
      <c r="C534" s="60" t="str">
        <f t="shared" si="49"/>
        <v>Agosto</v>
      </c>
      <c r="D534" s="40" t="s">
        <v>1924</v>
      </c>
      <c r="E534" s="40" t="s">
        <v>2445</v>
      </c>
      <c r="F534" s="41">
        <v>15391.84</v>
      </c>
      <c r="G534" s="42">
        <v>16673.98</v>
      </c>
      <c r="H534" s="64">
        <f t="shared" si="50"/>
        <v>8.3299982328298591E-2</v>
      </c>
      <c r="I534" s="65">
        <f t="shared" si="51"/>
        <v>1282.1399999999994</v>
      </c>
      <c r="J534" s="66" t="str">
        <f t="shared" si="52"/>
        <v>Pendente</v>
      </c>
      <c r="K534" s="40" t="s">
        <v>15533</v>
      </c>
      <c r="L534" s="69" t="str">
        <f t="shared" si="53"/>
        <v>Rendimento estável</v>
      </c>
    </row>
    <row r="535" spans="1:12" ht="15" customHeight="1" x14ac:dyDescent="0.25">
      <c r="A535" s="39">
        <v>44425</v>
      </c>
      <c r="B535" s="61">
        <f t="shared" si="48"/>
        <v>2021</v>
      </c>
      <c r="C535" s="60" t="str">
        <f t="shared" si="49"/>
        <v>Agosto</v>
      </c>
      <c r="D535" s="40" t="s">
        <v>1926</v>
      </c>
      <c r="E535" s="40" t="s">
        <v>2446</v>
      </c>
      <c r="F535" s="41">
        <v>38321.01</v>
      </c>
      <c r="G535" s="42">
        <v>40497.64</v>
      </c>
      <c r="H535" s="64">
        <f t="shared" si="50"/>
        <v>5.6799912110875921E-2</v>
      </c>
      <c r="I535" s="65">
        <f t="shared" si="51"/>
        <v>2176.6299999999974</v>
      </c>
      <c r="J535" s="66" t="str">
        <f t="shared" si="52"/>
        <v>Ativo</v>
      </c>
      <c r="K535" s="40" t="s">
        <v>15535</v>
      </c>
      <c r="L535" s="69" t="str">
        <f t="shared" si="53"/>
        <v>Aguardando rentabilidade</v>
      </c>
    </row>
    <row r="536" spans="1:12" ht="15" customHeight="1" x14ac:dyDescent="0.25">
      <c r="A536" s="39">
        <v>44723</v>
      </c>
      <c r="B536" s="61">
        <f t="shared" si="48"/>
        <v>2022</v>
      </c>
      <c r="C536" s="60" t="str">
        <f t="shared" si="49"/>
        <v>Junho</v>
      </c>
      <c r="D536" s="40" t="s">
        <v>1926</v>
      </c>
      <c r="E536" s="40" t="s">
        <v>2447</v>
      </c>
      <c r="F536" s="41">
        <v>39455.69</v>
      </c>
      <c r="G536" s="42">
        <v>35675.83</v>
      </c>
      <c r="H536" s="64">
        <f t="shared" si="50"/>
        <v>-9.5800124139255968E-2</v>
      </c>
      <c r="I536" s="65">
        <f t="shared" si="51"/>
        <v>-3779.8600000000006</v>
      </c>
      <c r="J536" s="66" t="str">
        <f t="shared" si="52"/>
        <v>Pendente</v>
      </c>
      <c r="K536" s="40" t="s">
        <v>15535</v>
      </c>
      <c r="L536" s="69" t="str">
        <f t="shared" si="53"/>
        <v>Aguardando rentabilidade</v>
      </c>
    </row>
    <row r="537" spans="1:12" ht="15" customHeight="1" x14ac:dyDescent="0.25">
      <c r="A537" s="39">
        <v>45433</v>
      </c>
      <c r="B537" s="61">
        <f t="shared" si="48"/>
        <v>2024</v>
      </c>
      <c r="C537" s="60" t="str">
        <f t="shared" si="49"/>
        <v>Maio</v>
      </c>
      <c r="D537" s="40" t="s">
        <v>1929</v>
      </c>
      <c r="E537" s="40" t="s">
        <v>2448</v>
      </c>
      <c r="F537" s="41">
        <v>46909.33</v>
      </c>
      <c r="G537" s="42">
        <v>48410.43</v>
      </c>
      <c r="H537" s="64">
        <f t="shared" si="50"/>
        <v>3.2000030697517924E-2</v>
      </c>
      <c r="I537" s="65">
        <f t="shared" si="51"/>
        <v>1501.0999999999985</v>
      </c>
      <c r="J537" s="66" t="str">
        <f t="shared" si="52"/>
        <v>Ativo</v>
      </c>
      <c r="K537" s="40" t="s">
        <v>15532</v>
      </c>
      <c r="L537" s="69" t="str">
        <f t="shared" si="53"/>
        <v>Investimento de Longo Prazo</v>
      </c>
    </row>
    <row r="538" spans="1:12" ht="15" customHeight="1" x14ac:dyDescent="0.25">
      <c r="A538" s="39">
        <v>45223</v>
      </c>
      <c r="B538" s="61">
        <f t="shared" si="48"/>
        <v>2023</v>
      </c>
      <c r="C538" s="60" t="str">
        <f t="shared" si="49"/>
        <v>Outubro</v>
      </c>
      <c r="D538" s="40" t="s">
        <v>1925</v>
      </c>
      <c r="E538" s="40" t="s">
        <v>2449</v>
      </c>
      <c r="F538" s="41">
        <v>39715.370000000003</v>
      </c>
      <c r="G538" s="42">
        <v>36208.5</v>
      </c>
      <c r="H538" s="64">
        <f t="shared" si="50"/>
        <v>-8.8300071231868227E-2</v>
      </c>
      <c r="I538" s="65">
        <f t="shared" si="51"/>
        <v>-3506.8700000000026</v>
      </c>
      <c r="J538" s="66" t="str">
        <f t="shared" si="52"/>
        <v>Pendente</v>
      </c>
      <c r="K538" s="40" t="s">
        <v>15534</v>
      </c>
      <c r="L538" s="69" t="str">
        <f t="shared" si="53"/>
        <v>Aguardando rentabilidade</v>
      </c>
    </row>
    <row r="539" spans="1:12" ht="15" customHeight="1" x14ac:dyDescent="0.25">
      <c r="A539" s="39">
        <v>44647</v>
      </c>
      <c r="B539" s="61">
        <f t="shared" si="48"/>
        <v>2022</v>
      </c>
      <c r="C539" s="60" t="str">
        <f t="shared" si="49"/>
        <v>Março</v>
      </c>
      <c r="D539" s="40" t="s">
        <v>1923</v>
      </c>
      <c r="E539" s="40" t="s">
        <v>2450</v>
      </c>
      <c r="F539" s="41">
        <v>33084.36</v>
      </c>
      <c r="G539" s="42">
        <v>36604.54</v>
      </c>
      <c r="H539" s="64">
        <f t="shared" si="50"/>
        <v>0.10640012380472223</v>
      </c>
      <c r="I539" s="65">
        <f t="shared" si="51"/>
        <v>3520.1800000000003</v>
      </c>
      <c r="J539" s="66" t="str">
        <f t="shared" si="52"/>
        <v>Pendente</v>
      </c>
      <c r="K539" s="40" t="s">
        <v>15532</v>
      </c>
      <c r="L539" s="69" t="str">
        <f t="shared" si="53"/>
        <v>Rendimento estável</v>
      </c>
    </row>
    <row r="540" spans="1:12" ht="15" customHeight="1" x14ac:dyDescent="0.25">
      <c r="A540" s="39">
        <v>45155</v>
      </c>
      <c r="B540" s="61">
        <f t="shared" si="48"/>
        <v>2023</v>
      </c>
      <c r="C540" s="60" t="str">
        <f t="shared" si="49"/>
        <v>Agosto</v>
      </c>
      <c r="D540" s="40" t="s">
        <v>1930</v>
      </c>
      <c r="E540" s="40" t="s">
        <v>2451</v>
      </c>
      <c r="F540" s="41">
        <v>3164.88</v>
      </c>
      <c r="G540" s="42">
        <v>3348.44</v>
      </c>
      <c r="H540" s="64">
        <f t="shared" si="50"/>
        <v>5.7999039458052105E-2</v>
      </c>
      <c r="I540" s="65">
        <f t="shared" si="51"/>
        <v>183.55999999999995</v>
      </c>
      <c r="J540" s="66" t="str">
        <f t="shared" si="52"/>
        <v>Ativo</v>
      </c>
      <c r="K540" s="40" t="s">
        <v>15538</v>
      </c>
      <c r="L540" s="69" t="str">
        <f t="shared" si="53"/>
        <v>Aguardando rentabilidade</v>
      </c>
    </row>
    <row r="541" spans="1:12" x14ac:dyDescent="0.25">
      <c r="A541" s="39">
        <v>43879</v>
      </c>
      <c r="B541" s="61">
        <f t="shared" si="48"/>
        <v>2020</v>
      </c>
      <c r="C541" s="60" t="str">
        <f t="shared" si="49"/>
        <v>Fevereiro</v>
      </c>
      <c r="D541" s="40" t="s">
        <v>1925</v>
      </c>
      <c r="E541" s="40" t="s">
        <v>2452</v>
      </c>
      <c r="F541" s="41">
        <v>42452.11</v>
      </c>
      <c r="G541" s="42">
        <v>44719.05</v>
      </c>
      <c r="H541" s="64">
        <f t="shared" si="50"/>
        <v>5.3399937011375929E-2</v>
      </c>
      <c r="I541" s="65">
        <f t="shared" si="51"/>
        <v>2266.9400000000023</v>
      </c>
      <c r="J541" s="66" t="str">
        <f t="shared" si="52"/>
        <v>Ativo</v>
      </c>
      <c r="K541" s="40" t="s">
        <v>15534</v>
      </c>
      <c r="L541" s="69" t="str">
        <f t="shared" si="53"/>
        <v>Aguardando rentabilidade</v>
      </c>
    </row>
    <row r="542" spans="1:12" ht="15" customHeight="1" x14ac:dyDescent="0.25">
      <c r="A542" s="39">
        <v>45685</v>
      </c>
      <c r="B542" s="61">
        <f t="shared" si="48"/>
        <v>2025</v>
      </c>
      <c r="C542" s="60" t="str">
        <f t="shared" si="49"/>
        <v>Janeiro</v>
      </c>
      <c r="D542" s="40" t="s">
        <v>1925</v>
      </c>
      <c r="E542" s="40" t="s">
        <v>2453</v>
      </c>
      <c r="F542" s="41">
        <v>36935.54</v>
      </c>
      <c r="G542" s="42">
        <v>43879.42</v>
      </c>
      <c r="H542" s="64">
        <f t="shared" si="50"/>
        <v>0.18799995884722404</v>
      </c>
      <c r="I542" s="65">
        <f t="shared" si="51"/>
        <v>6943.8799999999974</v>
      </c>
      <c r="J542" s="66" t="str">
        <f t="shared" si="52"/>
        <v>Resgatado</v>
      </c>
      <c r="K542" s="40" t="s">
        <v>15534</v>
      </c>
      <c r="L542" s="69" t="str">
        <f t="shared" si="53"/>
        <v>Aplicação de Curto Prazo</v>
      </c>
    </row>
    <row r="543" spans="1:12" ht="15" customHeight="1" x14ac:dyDescent="0.25">
      <c r="A543" s="39">
        <v>45116</v>
      </c>
      <c r="B543" s="61">
        <f t="shared" si="48"/>
        <v>2023</v>
      </c>
      <c r="C543" s="60" t="str">
        <f t="shared" si="49"/>
        <v>Julho</v>
      </c>
      <c r="D543" s="40" t="s">
        <v>1928</v>
      </c>
      <c r="E543" s="40" t="s">
        <v>2454</v>
      </c>
      <c r="F543" s="41">
        <v>6706.17</v>
      </c>
      <c r="G543" s="42">
        <v>7411.66</v>
      </c>
      <c r="H543" s="64">
        <f t="shared" si="50"/>
        <v>0.10520013659063218</v>
      </c>
      <c r="I543" s="65">
        <f t="shared" si="51"/>
        <v>705.48999999999978</v>
      </c>
      <c r="J543" s="66" t="str">
        <f t="shared" si="52"/>
        <v>Pendente</v>
      </c>
      <c r="K543" s="40" t="s">
        <v>15537</v>
      </c>
      <c r="L543" s="69" t="str">
        <f t="shared" si="53"/>
        <v>Rendimento estável</v>
      </c>
    </row>
    <row r="544" spans="1:12" ht="15" customHeight="1" x14ac:dyDescent="0.25">
      <c r="A544" s="39">
        <v>45108</v>
      </c>
      <c r="B544" s="61">
        <f t="shared" si="48"/>
        <v>2023</v>
      </c>
      <c r="C544" s="60" t="str">
        <f t="shared" si="49"/>
        <v>Julho</v>
      </c>
      <c r="D544" s="40" t="s">
        <v>1928</v>
      </c>
      <c r="E544" s="40" t="s">
        <v>2455</v>
      </c>
      <c r="F544" s="41">
        <v>16881.93</v>
      </c>
      <c r="G544" s="42">
        <v>15306.85</v>
      </c>
      <c r="H544" s="64">
        <f t="shared" si="50"/>
        <v>-9.3299758973055799E-2</v>
      </c>
      <c r="I544" s="65">
        <f t="shared" si="51"/>
        <v>-1575.08</v>
      </c>
      <c r="J544" s="66" t="str">
        <f t="shared" si="52"/>
        <v>Pendente</v>
      </c>
      <c r="K544" s="40" t="s">
        <v>15537</v>
      </c>
      <c r="L544" s="69" t="str">
        <f t="shared" si="53"/>
        <v>Aguardando rentabilidade</v>
      </c>
    </row>
    <row r="545" spans="1:12" ht="15" customHeight="1" x14ac:dyDescent="0.25">
      <c r="A545" s="39">
        <v>45914</v>
      </c>
      <c r="B545" s="61">
        <f t="shared" si="48"/>
        <v>2025</v>
      </c>
      <c r="C545" s="60" t="str">
        <f t="shared" si="49"/>
        <v>Setembro</v>
      </c>
      <c r="D545" s="40" t="s">
        <v>1926</v>
      </c>
      <c r="E545" s="40" t="s">
        <v>2456</v>
      </c>
      <c r="F545" s="41">
        <v>24969.02</v>
      </c>
      <c r="G545" s="42">
        <v>26876.65</v>
      </c>
      <c r="H545" s="64">
        <f t="shared" si="50"/>
        <v>7.6399874724758954E-2</v>
      </c>
      <c r="I545" s="65">
        <f t="shared" si="51"/>
        <v>1907.630000000001</v>
      </c>
      <c r="J545" s="66" t="str">
        <f t="shared" si="52"/>
        <v>Pendente</v>
      </c>
      <c r="K545" s="40" t="s">
        <v>15535</v>
      </c>
      <c r="L545" s="69" t="str">
        <f t="shared" si="53"/>
        <v>Rendimento estável</v>
      </c>
    </row>
    <row r="546" spans="1:12" ht="15" customHeight="1" x14ac:dyDescent="0.25">
      <c r="A546" s="39">
        <v>44340</v>
      </c>
      <c r="B546" s="61">
        <f t="shared" si="48"/>
        <v>2021</v>
      </c>
      <c r="C546" s="60" t="str">
        <f t="shared" si="49"/>
        <v>Maio</v>
      </c>
      <c r="D546" s="40" t="s">
        <v>1923</v>
      </c>
      <c r="E546" s="40" t="s">
        <v>2457</v>
      </c>
      <c r="F546" s="41">
        <v>22910.959999999999</v>
      </c>
      <c r="G546" s="42">
        <v>24035.89</v>
      </c>
      <c r="H546" s="64">
        <f t="shared" si="50"/>
        <v>4.9100081358441565E-2</v>
      </c>
      <c r="I546" s="65">
        <f t="shared" si="51"/>
        <v>1124.9300000000003</v>
      </c>
      <c r="J546" s="66" t="str">
        <f t="shared" si="52"/>
        <v>Ativo</v>
      </c>
      <c r="K546" s="40" t="s">
        <v>15532</v>
      </c>
      <c r="L546" s="69" t="str">
        <f t="shared" si="53"/>
        <v>Investimento de Longo Prazo</v>
      </c>
    </row>
    <row r="547" spans="1:12" ht="15" customHeight="1" x14ac:dyDescent="0.25">
      <c r="A547" s="39">
        <v>44721</v>
      </c>
      <c r="B547" s="61">
        <f t="shared" si="48"/>
        <v>2022</v>
      </c>
      <c r="C547" s="60" t="str">
        <f t="shared" si="49"/>
        <v>Junho</v>
      </c>
      <c r="D547" s="40" t="s">
        <v>1927</v>
      </c>
      <c r="E547" s="40" t="s">
        <v>2458</v>
      </c>
      <c r="F547" s="41">
        <v>9685.42</v>
      </c>
      <c r="G547" s="42">
        <v>10283.01</v>
      </c>
      <c r="H547" s="64">
        <f t="shared" si="50"/>
        <v>6.1699957255338451E-2</v>
      </c>
      <c r="I547" s="65">
        <f t="shared" si="51"/>
        <v>597.59000000000015</v>
      </c>
      <c r="J547" s="66" t="str">
        <f t="shared" si="52"/>
        <v>Ativo</v>
      </c>
      <c r="K547" s="40" t="s">
        <v>15536</v>
      </c>
      <c r="L547" s="69" t="str">
        <f t="shared" si="53"/>
        <v>Aguardando rentabilidade</v>
      </c>
    </row>
    <row r="548" spans="1:12" ht="15" customHeight="1" x14ac:dyDescent="0.25">
      <c r="A548" s="39">
        <v>45425</v>
      </c>
      <c r="B548" s="61">
        <f t="shared" si="48"/>
        <v>2024</v>
      </c>
      <c r="C548" s="60" t="str">
        <f t="shared" si="49"/>
        <v>Maio</v>
      </c>
      <c r="D548" s="40" t="s">
        <v>1928</v>
      </c>
      <c r="E548" s="40" t="s">
        <v>2459</v>
      </c>
      <c r="F548" s="41">
        <v>15730.03</v>
      </c>
      <c r="G548" s="42">
        <v>14839.71</v>
      </c>
      <c r="H548" s="64">
        <f t="shared" si="50"/>
        <v>-5.6600019198946312E-2</v>
      </c>
      <c r="I548" s="65">
        <f t="shared" si="51"/>
        <v>-890.32000000000153</v>
      </c>
      <c r="J548" s="66" t="str">
        <f t="shared" si="52"/>
        <v>Pendente</v>
      </c>
      <c r="K548" s="40" t="s">
        <v>15537</v>
      </c>
      <c r="L548" s="69" t="str">
        <f t="shared" si="53"/>
        <v>Aguardando rentabilidade</v>
      </c>
    </row>
    <row r="549" spans="1:12" ht="15" customHeight="1" x14ac:dyDescent="0.25">
      <c r="A549" s="39">
        <v>45900</v>
      </c>
      <c r="B549" s="61">
        <f t="shared" si="48"/>
        <v>2025</v>
      </c>
      <c r="C549" s="60" t="str">
        <f t="shared" si="49"/>
        <v>Agosto</v>
      </c>
      <c r="D549" s="40" t="s">
        <v>1926</v>
      </c>
      <c r="E549" s="40" t="s">
        <v>2460</v>
      </c>
      <c r="F549" s="41">
        <v>6285.92</v>
      </c>
      <c r="G549" s="42">
        <v>6059.63</v>
      </c>
      <c r="H549" s="64">
        <f t="shared" si="50"/>
        <v>-3.5999503652607727E-2</v>
      </c>
      <c r="I549" s="65">
        <f t="shared" si="51"/>
        <v>-226.28999999999996</v>
      </c>
      <c r="J549" s="66" t="str">
        <f t="shared" si="52"/>
        <v>Ativo</v>
      </c>
      <c r="K549" s="40" t="s">
        <v>15535</v>
      </c>
      <c r="L549" s="69" t="str">
        <f t="shared" si="53"/>
        <v>Aguardando rentabilidade</v>
      </c>
    </row>
    <row r="550" spans="1:12" ht="15" customHeight="1" x14ac:dyDescent="0.25">
      <c r="A550" s="39">
        <v>45134</v>
      </c>
      <c r="B550" s="61">
        <f t="shared" si="48"/>
        <v>2023</v>
      </c>
      <c r="C550" s="60" t="str">
        <f t="shared" si="49"/>
        <v>Julho</v>
      </c>
      <c r="D550" s="40" t="s">
        <v>1925</v>
      </c>
      <c r="E550" s="40" t="s">
        <v>2461</v>
      </c>
      <c r="F550" s="41">
        <v>12950.77</v>
      </c>
      <c r="G550" s="42">
        <v>15305.22</v>
      </c>
      <c r="H550" s="64">
        <f t="shared" si="50"/>
        <v>0.18180000108101671</v>
      </c>
      <c r="I550" s="65">
        <f t="shared" si="51"/>
        <v>2354.4499999999989</v>
      </c>
      <c r="J550" s="66" t="str">
        <f t="shared" si="52"/>
        <v>Resgatado</v>
      </c>
      <c r="K550" s="40" t="s">
        <v>15534</v>
      </c>
      <c r="L550" s="69" t="str">
        <f t="shared" si="53"/>
        <v>Aplicação de Curto Prazo</v>
      </c>
    </row>
    <row r="551" spans="1:12" ht="15" customHeight="1" x14ac:dyDescent="0.25">
      <c r="A551" s="39">
        <v>45114</v>
      </c>
      <c r="B551" s="61">
        <f t="shared" si="48"/>
        <v>2023</v>
      </c>
      <c r="C551" s="60" t="str">
        <f t="shared" si="49"/>
        <v>Julho</v>
      </c>
      <c r="D551" s="40" t="s">
        <v>1930</v>
      </c>
      <c r="E551" s="40" t="s">
        <v>2462</v>
      </c>
      <c r="F551" s="41">
        <v>44119.58</v>
      </c>
      <c r="G551" s="42">
        <v>43541.61</v>
      </c>
      <c r="H551" s="64">
        <f t="shared" si="50"/>
        <v>-1.3100079375189E-2</v>
      </c>
      <c r="I551" s="65">
        <f t="shared" si="51"/>
        <v>-577.97000000000116</v>
      </c>
      <c r="J551" s="66" t="str">
        <f t="shared" si="52"/>
        <v>Ativo</v>
      </c>
      <c r="K551" s="40" t="s">
        <v>15538</v>
      </c>
      <c r="L551" s="69" t="str">
        <f t="shared" si="53"/>
        <v>Aguardando rentabilidade</v>
      </c>
    </row>
    <row r="552" spans="1:12" ht="15" customHeight="1" x14ac:dyDescent="0.25">
      <c r="A552" s="39">
        <v>45782</v>
      </c>
      <c r="B552" s="61">
        <f t="shared" si="48"/>
        <v>2025</v>
      </c>
      <c r="C552" s="60" t="str">
        <f t="shared" si="49"/>
        <v>Maio</v>
      </c>
      <c r="D552" s="40" t="s">
        <v>1927</v>
      </c>
      <c r="E552" s="40" t="s">
        <v>2463</v>
      </c>
      <c r="F552" s="41">
        <v>9085.06</v>
      </c>
      <c r="G552" s="42">
        <v>9364.8799999999992</v>
      </c>
      <c r="H552" s="64">
        <f t="shared" si="50"/>
        <v>3.0800016730764542E-2</v>
      </c>
      <c r="I552" s="65">
        <f t="shared" si="51"/>
        <v>279.81999999999971</v>
      </c>
      <c r="J552" s="66" t="str">
        <f t="shared" si="52"/>
        <v>Ativo</v>
      </c>
      <c r="K552" s="40" t="s">
        <v>15536</v>
      </c>
      <c r="L552" s="69" t="str">
        <f t="shared" si="53"/>
        <v>Aguardando rentabilidade</v>
      </c>
    </row>
    <row r="553" spans="1:12" ht="15" customHeight="1" x14ac:dyDescent="0.25">
      <c r="A553" s="39">
        <v>45784</v>
      </c>
      <c r="B553" s="61">
        <f t="shared" si="48"/>
        <v>2025</v>
      </c>
      <c r="C553" s="60" t="str">
        <f t="shared" si="49"/>
        <v>Maio</v>
      </c>
      <c r="D553" s="40" t="s">
        <v>1930</v>
      </c>
      <c r="E553" s="40" t="s">
        <v>2407</v>
      </c>
      <c r="F553" s="41">
        <v>14111.34</v>
      </c>
      <c r="G553" s="42">
        <v>16881.400000000001</v>
      </c>
      <c r="H553" s="64">
        <f t="shared" si="50"/>
        <v>0.19630028048363948</v>
      </c>
      <c r="I553" s="65">
        <f t="shared" si="51"/>
        <v>2770.0600000000013</v>
      </c>
      <c r="J553" s="66" t="str">
        <f t="shared" si="52"/>
        <v>Resgatado</v>
      </c>
      <c r="K553" s="40" t="s">
        <v>15538</v>
      </c>
      <c r="L553" s="69" t="str">
        <f t="shared" si="53"/>
        <v>Aplicação de Curto Prazo</v>
      </c>
    </row>
    <row r="554" spans="1:12" x14ac:dyDescent="0.25">
      <c r="A554" s="39">
        <v>43893</v>
      </c>
      <c r="B554" s="61">
        <f t="shared" si="48"/>
        <v>2020</v>
      </c>
      <c r="C554" s="60" t="str">
        <f t="shared" si="49"/>
        <v>Março</v>
      </c>
      <c r="D554" s="40" t="s">
        <v>1924</v>
      </c>
      <c r="E554" s="40" t="s">
        <v>2351</v>
      </c>
      <c r="F554" s="41">
        <v>43150.7</v>
      </c>
      <c r="G554" s="42">
        <v>42537.96</v>
      </c>
      <c r="H554" s="64">
        <f t="shared" si="50"/>
        <v>-1.4200001390475659E-2</v>
      </c>
      <c r="I554" s="65">
        <f t="shared" si="51"/>
        <v>-612.73999999999796</v>
      </c>
      <c r="J554" s="66" t="str">
        <f t="shared" si="52"/>
        <v>Ativo</v>
      </c>
      <c r="K554" s="40" t="s">
        <v>15533</v>
      </c>
      <c r="L554" s="69" t="str">
        <f t="shared" si="53"/>
        <v>Investimento de Longo Prazo</v>
      </c>
    </row>
    <row r="555" spans="1:12" ht="15" customHeight="1" x14ac:dyDescent="0.25">
      <c r="A555" s="39">
        <v>44594</v>
      </c>
      <c r="B555" s="61">
        <f t="shared" si="48"/>
        <v>2022</v>
      </c>
      <c r="C555" s="60" t="str">
        <f t="shared" si="49"/>
        <v>Fevereiro</v>
      </c>
      <c r="D555" s="40" t="s">
        <v>1925</v>
      </c>
      <c r="E555" s="40" t="s">
        <v>2464</v>
      </c>
      <c r="F555" s="41">
        <v>1654.05</v>
      </c>
      <c r="G555" s="42">
        <v>1629.07</v>
      </c>
      <c r="H555" s="64">
        <f t="shared" si="50"/>
        <v>-1.5102324597200822E-2</v>
      </c>
      <c r="I555" s="65">
        <f t="shared" si="51"/>
        <v>-24.980000000000018</v>
      </c>
      <c r="J555" s="66" t="str">
        <f t="shared" si="52"/>
        <v>Ativo</v>
      </c>
      <c r="K555" s="40" t="s">
        <v>15534</v>
      </c>
      <c r="L555" s="69" t="str">
        <f t="shared" si="53"/>
        <v>Aguardando rentabilidade</v>
      </c>
    </row>
    <row r="556" spans="1:12" ht="15" customHeight="1" x14ac:dyDescent="0.25">
      <c r="A556" s="39">
        <v>44560</v>
      </c>
      <c r="B556" s="61">
        <f t="shared" si="48"/>
        <v>2021</v>
      </c>
      <c r="C556" s="60" t="str">
        <f t="shared" si="49"/>
        <v>Dezembro</v>
      </c>
      <c r="D556" s="40" t="s">
        <v>1923</v>
      </c>
      <c r="E556" s="40" t="s">
        <v>2465</v>
      </c>
      <c r="F556" s="41">
        <v>15148.94</v>
      </c>
      <c r="G556" s="42">
        <v>16724.43</v>
      </c>
      <c r="H556" s="64">
        <f t="shared" si="50"/>
        <v>0.10400001584269261</v>
      </c>
      <c r="I556" s="65">
        <f t="shared" si="51"/>
        <v>1575.4899999999998</v>
      </c>
      <c r="J556" s="66" t="str">
        <f t="shared" si="52"/>
        <v>Pendente</v>
      </c>
      <c r="K556" s="40" t="s">
        <v>15532</v>
      </c>
      <c r="L556" s="69" t="str">
        <f t="shared" si="53"/>
        <v>Rendimento estável</v>
      </c>
    </row>
    <row r="557" spans="1:12" ht="15" customHeight="1" x14ac:dyDescent="0.25">
      <c r="A557" s="39">
        <v>45844</v>
      </c>
      <c r="B557" s="61">
        <f t="shared" si="48"/>
        <v>2025</v>
      </c>
      <c r="C557" s="60" t="str">
        <f t="shared" si="49"/>
        <v>Julho</v>
      </c>
      <c r="D557" s="40" t="s">
        <v>1928</v>
      </c>
      <c r="E557" s="40" t="s">
        <v>2466</v>
      </c>
      <c r="F557" s="41">
        <v>36885.03</v>
      </c>
      <c r="G557" s="42">
        <v>44225.15</v>
      </c>
      <c r="H557" s="64">
        <f t="shared" si="50"/>
        <v>0.19899997370206837</v>
      </c>
      <c r="I557" s="65">
        <f t="shared" si="51"/>
        <v>7340.1200000000026</v>
      </c>
      <c r="J557" s="66" t="str">
        <f t="shared" si="52"/>
        <v>Resgatado</v>
      </c>
      <c r="K557" s="40" t="s">
        <v>15537</v>
      </c>
      <c r="L557" s="69" t="str">
        <f t="shared" si="53"/>
        <v>Aplicação de Curto Prazo</v>
      </c>
    </row>
    <row r="558" spans="1:12" x14ac:dyDescent="0.25">
      <c r="A558" s="39">
        <v>43857</v>
      </c>
      <c r="B558" s="61">
        <f t="shared" si="48"/>
        <v>2020</v>
      </c>
      <c r="C558" s="60" t="str">
        <f t="shared" si="49"/>
        <v>Janeiro</v>
      </c>
      <c r="D558" s="40" t="s">
        <v>1923</v>
      </c>
      <c r="E558" s="40" t="s">
        <v>2467</v>
      </c>
      <c r="F558" s="41">
        <v>45375.31</v>
      </c>
      <c r="G558" s="42">
        <v>41028.36</v>
      </c>
      <c r="H558" s="64">
        <f t="shared" si="50"/>
        <v>-9.579989646351722E-2</v>
      </c>
      <c r="I558" s="65">
        <f t="shared" si="51"/>
        <v>-4346.9499999999971</v>
      </c>
      <c r="J558" s="66" t="str">
        <f t="shared" si="52"/>
        <v>Ativo</v>
      </c>
      <c r="K558" s="40" t="s">
        <v>15532</v>
      </c>
      <c r="L558" s="69" t="str">
        <f t="shared" si="53"/>
        <v>Investimento de Longo Prazo</v>
      </c>
    </row>
    <row r="559" spans="1:12" ht="15" customHeight="1" x14ac:dyDescent="0.25">
      <c r="A559" s="39">
        <v>44921</v>
      </c>
      <c r="B559" s="61">
        <f t="shared" si="48"/>
        <v>2022</v>
      </c>
      <c r="C559" s="60" t="str">
        <f t="shared" si="49"/>
        <v>Dezembro</v>
      </c>
      <c r="D559" s="40" t="s">
        <v>1924</v>
      </c>
      <c r="E559" s="40" t="s">
        <v>2468</v>
      </c>
      <c r="F559" s="41">
        <v>23531.23</v>
      </c>
      <c r="G559" s="42">
        <v>24023.03</v>
      </c>
      <c r="H559" s="64">
        <f t="shared" si="50"/>
        <v>2.089988496138958E-2</v>
      </c>
      <c r="I559" s="65">
        <f t="shared" si="51"/>
        <v>491.79999999999927</v>
      </c>
      <c r="J559" s="66" t="str">
        <f t="shared" si="52"/>
        <v>Ativo</v>
      </c>
      <c r="K559" s="40" t="s">
        <v>15533</v>
      </c>
      <c r="L559" s="69" t="str">
        <f t="shared" si="53"/>
        <v>Investimento de Longo Prazo</v>
      </c>
    </row>
    <row r="560" spans="1:12" ht="15" customHeight="1" x14ac:dyDescent="0.25">
      <c r="A560" s="39">
        <v>44935</v>
      </c>
      <c r="B560" s="61">
        <f t="shared" si="48"/>
        <v>2023</v>
      </c>
      <c r="C560" s="60" t="str">
        <f t="shared" si="49"/>
        <v>Janeiro</v>
      </c>
      <c r="D560" s="40" t="s">
        <v>1923</v>
      </c>
      <c r="E560" s="40" t="s">
        <v>2469</v>
      </c>
      <c r="F560" s="41">
        <v>43786.43</v>
      </c>
      <c r="G560" s="42">
        <v>40546.230000000003</v>
      </c>
      <c r="H560" s="64">
        <f t="shared" si="50"/>
        <v>-7.4000095463366097E-2</v>
      </c>
      <c r="I560" s="65">
        <f t="shared" si="51"/>
        <v>-3240.1999999999971</v>
      </c>
      <c r="J560" s="66" t="str">
        <f t="shared" si="52"/>
        <v>Ativo</v>
      </c>
      <c r="K560" s="40" t="s">
        <v>15532</v>
      </c>
      <c r="L560" s="69" t="str">
        <f t="shared" si="53"/>
        <v>Investimento de Longo Prazo</v>
      </c>
    </row>
    <row r="561" spans="1:12" ht="15" customHeight="1" x14ac:dyDescent="0.25">
      <c r="A561" s="39">
        <v>44853</v>
      </c>
      <c r="B561" s="61">
        <f t="shared" si="48"/>
        <v>2022</v>
      </c>
      <c r="C561" s="60" t="str">
        <f t="shared" si="49"/>
        <v>Outubro</v>
      </c>
      <c r="D561" s="40" t="s">
        <v>1924</v>
      </c>
      <c r="E561" s="40" t="s">
        <v>2470</v>
      </c>
      <c r="F561" s="41">
        <v>36765.760000000002</v>
      </c>
      <c r="G561" s="42">
        <v>34041.42</v>
      </c>
      <c r="H561" s="64">
        <f t="shared" si="50"/>
        <v>-7.4099923406996171E-2</v>
      </c>
      <c r="I561" s="65">
        <f t="shared" si="51"/>
        <v>-2724.3400000000038</v>
      </c>
      <c r="J561" s="66" t="str">
        <f t="shared" si="52"/>
        <v>Ativo</v>
      </c>
      <c r="K561" s="40" t="s">
        <v>15533</v>
      </c>
      <c r="L561" s="69" t="str">
        <f t="shared" si="53"/>
        <v>Investimento de Longo Prazo</v>
      </c>
    </row>
    <row r="562" spans="1:12" ht="15" customHeight="1" x14ac:dyDescent="0.25">
      <c r="A562" s="39">
        <v>45073</v>
      </c>
      <c r="B562" s="61">
        <f t="shared" si="48"/>
        <v>2023</v>
      </c>
      <c r="C562" s="60" t="str">
        <f t="shared" si="49"/>
        <v>Maio</v>
      </c>
      <c r="D562" s="40" t="s">
        <v>1926</v>
      </c>
      <c r="E562" s="40" t="s">
        <v>2471</v>
      </c>
      <c r="F562" s="41">
        <v>40435.39</v>
      </c>
      <c r="G562" s="42">
        <v>38692.620000000003</v>
      </c>
      <c r="H562" s="64">
        <f t="shared" si="50"/>
        <v>-4.3100116012235741E-2</v>
      </c>
      <c r="I562" s="65">
        <f t="shared" si="51"/>
        <v>-1742.7699999999968</v>
      </c>
      <c r="J562" s="66" t="str">
        <f t="shared" si="52"/>
        <v>Ativo</v>
      </c>
      <c r="K562" s="40" t="s">
        <v>15535</v>
      </c>
      <c r="L562" s="69" t="str">
        <f t="shared" si="53"/>
        <v>Aguardando rentabilidade</v>
      </c>
    </row>
    <row r="563" spans="1:12" x14ac:dyDescent="0.25">
      <c r="A563" s="39">
        <v>43894</v>
      </c>
      <c r="B563" s="61">
        <f t="shared" si="48"/>
        <v>2020</v>
      </c>
      <c r="C563" s="60" t="str">
        <f t="shared" si="49"/>
        <v>Março</v>
      </c>
      <c r="D563" s="40" t="s">
        <v>1927</v>
      </c>
      <c r="E563" s="40" t="s">
        <v>2472</v>
      </c>
      <c r="F563" s="41">
        <v>14180.57</v>
      </c>
      <c r="G563" s="42">
        <v>14149.37</v>
      </c>
      <c r="H563" s="64">
        <f t="shared" si="50"/>
        <v>-2.2001936452483157E-3</v>
      </c>
      <c r="I563" s="65">
        <f t="shared" si="51"/>
        <v>-31.199999999998909</v>
      </c>
      <c r="J563" s="66" t="str">
        <f t="shared" si="52"/>
        <v>Ativo</v>
      </c>
      <c r="K563" s="40" t="s">
        <v>15536</v>
      </c>
      <c r="L563" s="69" t="str">
        <f t="shared" si="53"/>
        <v>Aguardando rentabilidade</v>
      </c>
    </row>
    <row r="564" spans="1:12" ht="15" customHeight="1" x14ac:dyDescent="0.25">
      <c r="A564" s="39">
        <v>44545</v>
      </c>
      <c r="B564" s="61">
        <f t="shared" si="48"/>
        <v>2021</v>
      </c>
      <c r="C564" s="60" t="str">
        <f t="shared" si="49"/>
        <v>Dezembro</v>
      </c>
      <c r="D564" s="40" t="s">
        <v>1925</v>
      </c>
      <c r="E564" s="40" t="s">
        <v>2473</v>
      </c>
      <c r="F564" s="41">
        <v>2720.22</v>
      </c>
      <c r="G564" s="42">
        <v>3260.73</v>
      </c>
      <c r="H564" s="64">
        <f t="shared" si="50"/>
        <v>0.19870084037320521</v>
      </c>
      <c r="I564" s="65">
        <f t="shared" si="51"/>
        <v>540.51000000000022</v>
      </c>
      <c r="J564" s="66" t="str">
        <f t="shared" si="52"/>
        <v>Resgatado</v>
      </c>
      <c r="K564" s="40" t="s">
        <v>15534</v>
      </c>
      <c r="L564" s="69" t="str">
        <f t="shared" si="53"/>
        <v>Aplicação de Curto Prazo</v>
      </c>
    </row>
    <row r="565" spans="1:12" x14ac:dyDescent="0.25">
      <c r="A565" s="39">
        <v>44128</v>
      </c>
      <c r="B565" s="61">
        <f t="shared" si="48"/>
        <v>2020</v>
      </c>
      <c r="C565" s="60" t="str">
        <f t="shared" si="49"/>
        <v>Outubro</v>
      </c>
      <c r="D565" s="40" t="s">
        <v>1925</v>
      </c>
      <c r="E565" s="40" t="s">
        <v>2474</v>
      </c>
      <c r="F565" s="41">
        <v>32638.080000000002</v>
      </c>
      <c r="G565" s="42">
        <v>37031.17</v>
      </c>
      <c r="H565" s="64">
        <f t="shared" si="50"/>
        <v>0.1346001357923014</v>
      </c>
      <c r="I565" s="65">
        <f t="shared" si="51"/>
        <v>4393.0899999999965</v>
      </c>
      <c r="J565" s="66" t="str">
        <f t="shared" si="52"/>
        <v>Pendente</v>
      </c>
      <c r="K565" s="40" t="s">
        <v>15534</v>
      </c>
      <c r="L565" s="69" t="str">
        <f t="shared" si="53"/>
        <v>Rendimento estável</v>
      </c>
    </row>
    <row r="566" spans="1:12" ht="15" customHeight="1" x14ac:dyDescent="0.25">
      <c r="A566" s="39">
        <v>44405</v>
      </c>
      <c r="B566" s="61">
        <f t="shared" si="48"/>
        <v>2021</v>
      </c>
      <c r="C566" s="60" t="str">
        <f t="shared" si="49"/>
        <v>Julho</v>
      </c>
      <c r="D566" s="40" t="s">
        <v>1923</v>
      </c>
      <c r="E566" s="40" t="s">
        <v>2475</v>
      </c>
      <c r="F566" s="41">
        <v>16802.22</v>
      </c>
      <c r="G566" s="42">
        <v>17349.97</v>
      </c>
      <c r="H566" s="64">
        <f t="shared" si="50"/>
        <v>3.2599858828178653E-2</v>
      </c>
      <c r="I566" s="65">
        <f t="shared" si="51"/>
        <v>547.75</v>
      </c>
      <c r="J566" s="66" t="str">
        <f t="shared" si="52"/>
        <v>Ativo</v>
      </c>
      <c r="K566" s="40" t="s">
        <v>15532</v>
      </c>
      <c r="L566" s="69" t="str">
        <f t="shared" si="53"/>
        <v>Investimento de Longo Prazo</v>
      </c>
    </row>
    <row r="567" spans="1:12" ht="15" customHeight="1" x14ac:dyDescent="0.25">
      <c r="A567" s="39">
        <v>45901</v>
      </c>
      <c r="B567" s="61">
        <f t="shared" si="48"/>
        <v>2025</v>
      </c>
      <c r="C567" s="60" t="str">
        <f t="shared" si="49"/>
        <v>Setembro</v>
      </c>
      <c r="D567" s="40" t="s">
        <v>1923</v>
      </c>
      <c r="E567" s="40" t="s">
        <v>2476</v>
      </c>
      <c r="F567" s="41">
        <v>40335.730000000003</v>
      </c>
      <c r="G567" s="42">
        <v>46680.54</v>
      </c>
      <c r="H567" s="64">
        <f t="shared" si="50"/>
        <v>0.1572999918434598</v>
      </c>
      <c r="I567" s="65">
        <f t="shared" si="51"/>
        <v>6344.8099999999977</v>
      </c>
      <c r="J567" s="66" t="str">
        <f t="shared" si="52"/>
        <v>Resgatado</v>
      </c>
      <c r="K567" s="40" t="s">
        <v>15532</v>
      </c>
      <c r="L567" s="69" t="str">
        <f t="shared" si="53"/>
        <v>Dividendos Recebidos</v>
      </c>
    </row>
    <row r="568" spans="1:12" ht="15" customHeight="1" x14ac:dyDescent="0.25">
      <c r="A568" s="39">
        <v>45318</v>
      </c>
      <c r="B568" s="61">
        <f t="shared" si="48"/>
        <v>2024</v>
      </c>
      <c r="C568" s="60" t="str">
        <f t="shared" si="49"/>
        <v>Janeiro</v>
      </c>
      <c r="D568" s="40" t="s">
        <v>1923</v>
      </c>
      <c r="E568" s="40" t="s">
        <v>2477</v>
      </c>
      <c r="F568" s="41">
        <v>23762.12</v>
      </c>
      <c r="G568" s="42">
        <v>24427.46</v>
      </c>
      <c r="H568" s="64">
        <f t="shared" si="50"/>
        <v>2.8000026933623776E-2</v>
      </c>
      <c r="I568" s="65">
        <f t="shared" si="51"/>
        <v>665.34000000000015</v>
      </c>
      <c r="J568" s="66" t="str">
        <f t="shared" si="52"/>
        <v>Ativo</v>
      </c>
      <c r="K568" s="40" t="s">
        <v>15532</v>
      </c>
      <c r="L568" s="69" t="str">
        <f t="shared" si="53"/>
        <v>Investimento de Longo Prazo</v>
      </c>
    </row>
    <row r="569" spans="1:12" x14ac:dyDescent="0.25">
      <c r="A569" s="39">
        <v>43976</v>
      </c>
      <c r="B569" s="61">
        <f t="shared" si="48"/>
        <v>2020</v>
      </c>
      <c r="C569" s="60" t="str">
        <f t="shared" si="49"/>
        <v>Maio</v>
      </c>
      <c r="D569" s="40" t="s">
        <v>1929</v>
      </c>
      <c r="E569" s="40" t="s">
        <v>2272</v>
      </c>
      <c r="F569" s="41">
        <v>661.25</v>
      </c>
      <c r="G569" s="42">
        <v>679.83</v>
      </c>
      <c r="H569" s="64">
        <f t="shared" si="50"/>
        <v>2.8098298676748644E-2</v>
      </c>
      <c r="I569" s="65">
        <f t="shared" si="51"/>
        <v>18.580000000000041</v>
      </c>
      <c r="J569" s="66" t="str">
        <f t="shared" si="52"/>
        <v>Ativo</v>
      </c>
      <c r="K569" s="40" t="s">
        <v>15532</v>
      </c>
      <c r="L569" s="69" t="str">
        <f t="shared" si="53"/>
        <v>Investimento de Longo Prazo</v>
      </c>
    </row>
    <row r="570" spans="1:12" ht="15" customHeight="1" x14ac:dyDescent="0.25">
      <c r="A570" s="39">
        <v>45075</v>
      </c>
      <c r="B570" s="61">
        <f t="shared" si="48"/>
        <v>2023</v>
      </c>
      <c r="C570" s="60" t="str">
        <f t="shared" si="49"/>
        <v>Maio</v>
      </c>
      <c r="D570" s="40" t="s">
        <v>1929</v>
      </c>
      <c r="E570" s="40" t="s">
        <v>2478</v>
      </c>
      <c r="F570" s="41">
        <v>19096.22</v>
      </c>
      <c r="G570" s="42">
        <v>20014.75</v>
      </c>
      <c r="H570" s="64">
        <f t="shared" si="50"/>
        <v>4.8100095202087051E-2</v>
      </c>
      <c r="I570" s="65">
        <f t="shared" si="51"/>
        <v>918.52999999999884</v>
      </c>
      <c r="J570" s="66" t="str">
        <f t="shared" si="52"/>
        <v>Ativo</v>
      </c>
      <c r="K570" s="40" t="s">
        <v>15532</v>
      </c>
      <c r="L570" s="69" t="str">
        <f t="shared" si="53"/>
        <v>Investimento de Longo Prazo</v>
      </c>
    </row>
    <row r="571" spans="1:12" ht="15" customHeight="1" x14ac:dyDescent="0.25">
      <c r="A571" s="39">
        <v>44543</v>
      </c>
      <c r="B571" s="61">
        <f t="shared" si="48"/>
        <v>2021</v>
      </c>
      <c r="C571" s="60" t="str">
        <f t="shared" si="49"/>
        <v>Dezembro</v>
      </c>
      <c r="D571" s="40" t="s">
        <v>1926</v>
      </c>
      <c r="E571" s="40" t="s">
        <v>2479</v>
      </c>
      <c r="F571" s="41">
        <v>34595.96</v>
      </c>
      <c r="G571" s="42">
        <v>34886.57</v>
      </c>
      <c r="H571" s="64">
        <f t="shared" si="50"/>
        <v>8.4001137705096377E-3</v>
      </c>
      <c r="I571" s="65">
        <f t="shared" si="51"/>
        <v>290.61000000000058</v>
      </c>
      <c r="J571" s="66" t="str">
        <f t="shared" si="52"/>
        <v>Ativo</v>
      </c>
      <c r="K571" s="40" t="s">
        <v>15535</v>
      </c>
      <c r="L571" s="69" t="str">
        <f t="shared" si="53"/>
        <v>Aguardando rentabilidade</v>
      </c>
    </row>
    <row r="572" spans="1:12" ht="15" customHeight="1" x14ac:dyDescent="0.25">
      <c r="A572" s="39">
        <v>45908</v>
      </c>
      <c r="B572" s="61">
        <f t="shared" si="48"/>
        <v>2025</v>
      </c>
      <c r="C572" s="60" t="str">
        <f t="shared" si="49"/>
        <v>Setembro</v>
      </c>
      <c r="D572" s="40" t="s">
        <v>1927</v>
      </c>
      <c r="E572" s="40" t="s">
        <v>2480</v>
      </c>
      <c r="F572" s="41">
        <v>40355.800000000003</v>
      </c>
      <c r="G572" s="42">
        <v>40622.15</v>
      </c>
      <c r="H572" s="64">
        <f t="shared" si="50"/>
        <v>6.6000426208871719E-3</v>
      </c>
      <c r="I572" s="65">
        <f t="shared" si="51"/>
        <v>266.34999999999854</v>
      </c>
      <c r="J572" s="66" t="str">
        <f t="shared" si="52"/>
        <v>Ativo</v>
      </c>
      <c r="K572" s="40" t="s">
        <v>15536</v>
      </c>
      <c r="L572" s="69" t="str">
        <f t="shared" si="53"/>
        <v>Aguardando rentabilidade</v>
      </c>
    </row>
    <row r="573" spans="1:12" ht="15" customHeight="1" x14ac:dyDescent="0.25">
      <c r="A573" s="39">
        <v>44385</v>
      </c>
      <c r="B573" s="61">
        <f t="shared" si="48"/>
        <v>2021</v>
      </c>
      <c r="C573" s="60" t="str">
        <f t="shared" si="49"/>
        <v>Julho</v>
      </c>
      <c r="D573" s="40" t="s">
        <v>1930</v>
      </c>
      <c r="E573" s="40" t="s">
        <v>2481</v>
      </c>
      <c r="F573" s="41">
        <v>8659.27</v>
      </c>
      <c r="G573" s="42">
        <v>8186.47</v>
      </c>
      <c r="H573" s="64">
        <f t="shared" si="50"/>
        <v>-5.4600445534092386E-2</v>
      </c>
      <c r="I573" s="65">
        <f t="shared" si="51"/>
        <v>-472.80000000000018</v>
      </c>
      <c r="J573" s="66" t="str">
        <f t="shared" si="52"/>
        <v>Pendente</v>
      </c>
      <c r="K573" s="40" t="s">
        <v>15538</v>
      </c>
      <c r="L573" s="69" t="str">
        <f t="shared" si="53"/>
        <v>Aguardando rentabilidade</v>
      </c>
    </row>
    <row r="574" spans="1:12" x14ac:dyDescent="0.25">
      <c r="A574" s="39">
        <v>43853</v>
      </c>
      <c r="B574" s="61">
        <f t="shared" si="48"/>
        <v>2020</v>
      </c>
      <c r="C574" s="60" t="str">
        <f t="shared" si="49"/>
        <v>Janeiro</v>
      </c>
      <c r="D574" s="40" t="s">
        <v>1929</v>
      </c>
      <c r="E574" s="40" t="s">
        <v>2482</v>
      </c>
      <c r="F574" s="41">
        <v>2164.7199999999998</v>
      </c>
      <c r="G574" s="42">
        <v>2066.66</v>
      </c>
      <c r="H574" s="64">
        <f t="shared" si="50"/>
        <v>-4.5299161092427639E-2</v>
      </c>
      <c r="I574" s="65">
        <f t="shared" si="51"/>
        <v>-98.059999999999945</v>
      </c>
      <c r="J574" s="66" t="str">
        <f t="shared" si="52"/>
        <v>Ativo</v>
      </c>
      <c r="K574" s="40" t="s">
        <v>15532</v>
      </c>
      <c r="L574" s="69" t="str">
        <f t="shared" si="53"/>
        <v>Investimento de Longo Prazo</v>
      </c>
    </row>
    <row r="575" spans="1:12" ht="15" customHeight="1" x14ac:dyDescent="0.25">
      <c r="A575" s="39">
        <v>44286</v>
      </c>
      <c r="B575" s="61">
        <f t="shared" si="48"/>
        <v>2021</v>
      </c>
      <c r="C575" s="60" t="str">
        <f t="shared" si="49"/>
        <v>Março</v>
      </c>
      <c r="D575" s="40" t="s">
        <v>1927</v>
      </c>
      <c r="E575" s="40" t="s">
        <v>2483</v>
      </c>
      <c r="F575" s="41">
        <v>16001.12</v>
      </c>
      <c r="G575" s="42">
        <v>15586.69</v>
      </c>
      <c r="H575" s="64">
        <f t="shared" si="50"/>
        <v>-2.590006199566032E-2</v>
      </c>
      <c r="I575" s="65">
        <f t="shared" si="51"/>
        <v>-414.43000000000029</v>
      </c>
      <c r="J575" s="66" t="str">
        <f t="shared" si="52"/>
        <v>Ativo</v>
      </c>
      <c r="K575" s="40" t="s">
        <v>15536</v>
      </c>
      <c r="L575" s="69" t="str">
        <f t="shared" si="53"/>
        <v>Aguardando rentabilidade</v>
      </c>
    </row>
    <row r="576" spans="1:12" ht="15" customHeight="1" x14ac:dyDescent="0.25">
      <c r="A576" s="39">
        <v>45780</v>
      </c>
      <c r="B576" s="61">
        <f t="shared" si="48"/>
        <v>2025</v>
      </c>
      <c r="C576" s="60" t="str">
        <f t="shared" si="49"/>
        <v>Maio</v>
      </c>
      <c r="D576" s="40" t="s">
        <v>1926</v>
      </c>
      <c r="E576" s="40" t="s">
        <v>2484</v>
      </c>
      <c r="F576" s="41">
        <v>32190.959999999999</v>
      </c>
      <c r="G576" s="42">
        <v>36404.76</v>
      </c>
      <c r="H576" s="64">
        <f t="shared" si="50"/>
        <v>0.13090010363157864</v>
      </c>
      <c r="I576" s="65">
        <f t="shared" si="51"/>
        <v>4213.8000000000029</v>
      </c>
      <c r="J576" s="66" t="str">
        <f t="shared" si="52"/>
        <v>Pendente</v>
      </c>
      <c r="K576" s="40" t="s">
        <v>15535</v>
      </c>
      <c r="L576" s="69" t="str">
        <f t="shared" si="53"/>
        <v>Rendimento estável</v>
      </c>
    </row>
    <row r="577" spans="1:12" ht="15" customHeight="1" x14ac:dyDescent="0.25">
      <c r="A577" s="39">
        <v>44817</v>
      </c>
      <c r="B577" s="61">
        <f t="shared" si="48"/>
        <v>2022</v>
      </c>
      <c r="C577" s="60" t="str">
        <f t="shared" si="49"/>
        <v>Setembro</v>
      </c>
      <c r="D577" s="40" t="s">
        <v>1930</v>
      </c>
      <c r="E577" s="40" t="s">
        <v>2485</v>
      </c>
      <c r="F577" s="41">
        <v>19783.78</v>
      </c>
      <c r="G577" s="42">
        <v>18990.45</v>
      </c>
      <c r="H577" s="64">
        <f t="shared" si="50"/>
        <v>-4.0100021330605078E-2</v>
      </c>
      <c r="I577" s="65">
        <f t="shared" si="51"/>
        <v>-793.32999999999811</v>
      </c>
      <c r="J577" s="66" t="str">
        <f t="shared" si="52"/>
        <v>Ativo</v>
      </c>
      <c r="K577" s="40" t="s">
        <v>15538</v>
      </c>
      <c r="L577" s="69" t="str">
        <f t="shared" si="53"/>
        <v>Aguardando rentabilidade</v>
      </c>
    </row>
    <row r="578" spans="1:12" ht="15" customHeight="1" x14ac:dyDescent="0.25">
      <c r="A578" s="39">
        <v>45290</v>
      </c>
      <c r="B578" s="61">
        <f t="shared" ref="B578:B641" si="54">YEAR(A578)</f>
        <v>2023</v>
      </c>
      <c r="C578" s="60" t="str">
        <f t="shared" ref="C578:C641" si="55">PROPER(TEXT(A578,"mmmm"))</f>
        <v>Dezembro</v>
      </c>
      <c r="D578" s="40" t="s">
        <v>1929</v>
      </c>
      <c r="E578" s="40" t="s">
        <v>2486</v>
      </c>
      <c r="F578" s="41">
        <v>38387.43</v>
      </c>
      <c r="G578" s="42">
        <v>40967.07</v>
      </c>
      <c r="H578" s="64">
        <f t="shared" ref="H578:H641" si="56">(G578-F578)/F578</f>
        <v>6.7200122540112719E-2</v>
      </c>
      <c r="I578" s="65">
        <f t="shared" ref="I578:I641" si="57">G578-F578</f>
        <v>2579.6399999999994</v>
      </c>
      <c r="J578" s="66" t="str">
        <f t="shared" ref="J578:J641" si="58">IF(AND(OR($D578="Ações",$D578="Criptomoedas",$D578="ETFs",$D578="Fundos",$D578="Imóveis"),$H578&lt;=-10%),"Resgatado",IF(AND(OR($D578="Ações",$D578="Criptomoedas",$D578="ETFs",$D578="Fundos",$D578="Imóveis"),$H578&lt;=-5%),"Pendente",IF(AND(OR($D578="Ações",$D578="Criptomoedas",$D578="ETFs",$D578="Fundos",$D578="Imóveis"),$H578&lt;=-3%),"Ativo",IF(AND(OR($D578="Ações",$D578="Criptomoedas",$D578="ETFs",$D578="Fundos",$D578="Imóveis"),$H578&lt;=7%),"Ativo",IF(AND(OR($D578="Ações",$D578="Criptomoedas",$D578="ETFs",$D578="Fundos",$D578="Imóveis"),$H578&lt;=15%),"Pendente",IF(AND(OR($D578="Ações",$D578="Criptomoedas",$D578="ETFs",$D578="Fundos",$D578="Imóveis"),$H578&lt;=20%),"Resgatado",IF(AND(OR($D578="Poupança",$D578="Renda Fixa",$D578="Tesouro Direto"),$H578&lt;=7%),"Ativo",IF(AND(OR($D578="Poupança",$D578="Renda Fixa",$D578="Tesouro Direto"),$H578&lt;=15%),"Pendente",IF(AND(OR($D578="Poupança",$D578="Renda Fixa",$D578="Tesouro Direto"),$H578&lt;=20%),"Resgatado","")))))))))</f>
        <v>Ativo</v>
      </c>
      <c r="K578" s="40" t="s">
        <v>15532</v>
      </c>
      <c r="L578" s="69" t="str">
        <f t="shared" ref="L578:L641" si="59">IF(AND(OR($D578="Ações",$D578="Criptomoedas",$D578="ETFs",$D578="Fundos",$D578="Imóveis"),$H578&lt;=-10%),"Resgate realizado",IF(AND(OR($D578="Ações",$D578="Criptomoedas",$D578="ETFs",$D578="Fundos",$D578="Imóveis"),$H578&lt;=-5%),"Aguardando rentabilidade",IF(AND(OR($D578="Ações",$D578="Criptomoedas",$D578="ETFs",$D578="Fundos",$D578="Imóveis"),$H578&lt;=-3%),"Aguardando rentabilidade",IF(AND(OR($D578="Ações",$D578="Criptomoedas",$D578="ETFs",$D578="Fundos",$D578="Imóveis"),$H578&lt;=7%),"Aguardando rentabilidade",IF(AND(OR($D578="Ações",$D578="Criptomoedas",$D578="ETFs",$D578="Fundos",$D578="Imóveis"),$H578&lt;=15%),"Rendimento estável",IF(AND(OR($D578="Ações",$D578="Criptomoedas",$D578="ETFs",$D578="Fundos",$D578="Imóveis"),$H578&lt;=20%),"Aplicação de Curto Prazo",IF(AND(OR($D578="Poupança",$D578="Renda Fixa",$D578="Tesouro Direto"),$H578&lt;=7%),"Investimento de Longo Prazo",IF(AND(OR($D578="Poupança",$D578="Renda Fixa",$D578="Tesouro Direto"),$H578&lt;=15%),"Rendimento estável",IF(AND(OR($D578="Poupança",$D578="Renda Fixa",$D578="Tesouro Direto"),$H578&lt;=20%),"Dividendos Recebidos","")))))))))</f>
        <v>Investimento de Longo Prazo</v>
      </c>
    </row>
    <row r="579" spans="1:12" ht="15" customHeight="1" x14ac:dyDescent="0.25">
      <c r="A579" s="39">
        <v>44888</v>
      </c>
      <c r="B579" s="61">
        <f t="shared" si="54"/>
        <v>2022</v>
      </c>
      <c r="C579" s="60" t="str">
        <f t="shared" si="55"/>
        <v>Novembro</v>
      </c>
      <c r="D579" s="40" t="s">
        <v>1926</v>
      </c>
      <c r="E579" s="40" t="s">
        <v>2487</v>
      </c>
      <c r="F579" s="41">
        <v>13704.58</v>
      </c>
      <c r="G579" s="42">
        <v>13596.31</v>
      </c>
      <c r="H579" s="64">
        <f t="shared" si="56"/>
        <v>-7.9002785929959494E-3</v>
      </c>
      <c r="I579" s="65">
        <f t="shared" si="57"/>
        <v>-108.27000000000044</v>
      </c>
      <c r="J579" s="66" t="str">
        <f t="shared" si="58"/>
        <v>Ativo</v>
      </c>
      <c r="K579" s="40" t="s">
        <v>15535</v>
      </c>
      <c r="L579" s="69" t="str">
        <f t="shared" si="59"/>
        <v>Aguardando rentabilidade</v>
      </c>
    </row>
    <row r="580" spans="1:12" ht="15" customHeight="1" x14ac:dyDescent="0.25">
      <c r="A580" s="39">
        <v>45660</v>
      </c>
      <c r="B580" s="61">
        <f t="shared" si="54"/>
        <v>2025</v>
      </c>
      <c r="C580" s="60" t="str">
        <f t="shared" si="55"/>
        <v>Janeiro</v>
      </c>
      <c r="D580" s="40" t="s">
        <v>1929</v>
      </c>
      <c r="E580" s="40" t="s">
        <v>2488</v>
      </c>
      <c r="F580" s="41">
        <v>25767.13</v>
      </c>
      <c r="G580" s="42">
        <v>24782.83</v>
      </c>
      <c r="H580" s="64">
        <f t="shared" si="56"/>
        <v>-3.8199830559321087E-2</v>
      </c>
      <c r="I580" s="65">
        <f t="shared" si="57"/>
        <v>-984.29999999999927</v>
      </c>
      <c r="J580" s="66" t="str">
        <f t="shared" si="58"/>
        <v>Ativo</v>
      </c>
      <c r="K580" s="40" t="s">
        <v>15532</v>
      </c>
      <c r="L580" s="69" t="str">
        <f t="shared" si="59"/>
        <v>Investimento de Longo Prazo</v>
      </c>
    </row>
    <row r="581" spans="1:12" ht="15" customHeight="1" x14ac:dyDescent="0.25">
      <c r="A581" s="39">
        <v>44455</v>
      </c>
      <c r="B581" s="61">
        <f t="shared" si="54"/>
        <v>2021</v>
      </c>
      <c r="C581" s="60" t="str">
        <f t="shared" si="55"/>
        <v>Setembro</v>
      </c>
      <c r="D581" s="40" t="s">
        <v>1923</v>
      </c>
      <c r="E581" s="40" t="s">
        <v>2489</v>
      </c>
      <c r="F581" s="41">
        <v>47118.69</v>
      </c>
      <c r="G581" s="42">
        <v>45257.5</v>
      </c>
      <c r="H581" s="64">
        <f t="shared" si="56"/>
        <v>-3.9500037034136605E-2</v>
      </c>
      <c r="I581" s="65">
        <f t="shared" si="57"/>
        <v>-1861.1900000000023</v>
      </c>
      <c r="J581" s="66" t="str">
        <f t="shared" si="58"/>
        <v>Ativo</v>
      </c>
      <c r="K581" s="40" t="s">
        <v>15532</v>
      </c>
      <c r="L581" s="69" t="str">
        <f t="shared" si="59"/>
        <v>Investimento de Longo Prazo</v>
      </c>
    </row>
    <row r="582" spans="1:12" x14ac:dyDescent="0.25">
      <c r="A582" s="39">
        <v>44171</v>
      </c>
      <c r="B582" s="61">
        <f t="shared" si="54"/>
        <v>2020</v>
      </c>
      <c r="C582" s="60" t="str">
        <f t="shared" si="55"/>
        <v>Dezembro</v>
      </c>
      <c r="D582" s="40" t="s">
        <v>1927</v>
      </c>
      <c r="E582" s="40" t="s">
        <v>2490</v>
      </c>
      <c r="F582" s="41">
        <v>23137.9</v>
      </c>
      <c r="G582" s="42">
        <v>27328.17</v>
      </c>
      <c r="H582" s="64">
        <f t="shared" si="56"/>
        <v>0.18109984052139549</v>
      </c>
      <c r="I582" s="65">
        <f t="shared" si="57"/>
        <v>4190.2699999999968</v>
      </c>
      <c r="J582" s="66" t="str">
        <f t="shared" si="58"/>
        <v>Resgatado</v>
      </c>
      <c r="K582" s="40" t="s">
        <v>15536</v>
      </c>
      <c r="L582" s="69" t="str">
        <f t="shared" si="59"/>
        <v>Aplicação de Curto Prazo</v>
      </c>
    </row>
    <row r="583" spans="1:12" x14ac:dyDescent="0.25">
      <c r="A583" s="39">
        <v>44184</v>
      </c>
      <c r="B583" s="61">
        <f t="shared" si="54"/>
        <v>2020</v>
      </c>
      <c r="C583" s="60" t="str">
        <f t="shared" si="55"/>
        <v>Dezembro</v>
      </c>
      <c r="D583" s="40" t="s">
        <v>1926</v>
      </c>
      <c r="E583" s="40" t="s">
        <v>2491</v>
      </c>
      <c r="F583" s="41">
        <v>30785.14</v>
      </c>
      <c r="G583" s="42">
        <v>33395.72</v>
      </c>
      <c r="H583" s="64">
        <f t="shared" si="56"/>
        <v>8.4800004157850245E-2</v>
      </c>
      <c r="I583" s="65">
        <f t="shared" si="57"/>
        <v>2610.5800000000017</v>
      </c>
      <c r="J583" s="66" t="str">
        <f t="shared" si="58"/>
        <v>Pendente</v>
      </c>
      <c r="K583" s="40" t="s">
        <v>15535</v>
      </c>
      <c r="L583" s="69" t="str">
        <f t="shared" si="59"/>
        <v>Rendimento estável</v>
      </c>
    </row>
    <row r="584" spans="1:12" ht="15" customHeight="1" x14ac:dyDescent="0.25">
      <c r="A584" s="39">
        <v>44209</v>
      </c>
      <c r="B584" s="61">
        <f t="shared" si="54"/>
        <v>2021</v>
      </c>
      <c r="C584" s="60" t="str">
        <f t="shared" si="55"/>
        <v>Janeiro</v>
      </c>
      <c r="D584" s="40" t="s">
        <v>1925</v>
      </c>
      <c r="E584" s="40" t="s">
        <v>2492</v>
      </c>
      <c r="F584" s="41">
        <v>6876.07</v>
      </c>
      <c r="G584" s="42">
        <v>7129.11</v>
      </c>
      <c r="H584" s="64">
        <f t="shared" si="56"/>
        <v>3.6800090749512439E-2</v>
      </c>
      <c r="I584" s="65">
        <f t="shared" si="57"/>
        <v>253.03999999999996</v>
      </c>
      <c r="J584" s="66" t="str">
        <f t="shared" si="58"/>
        <v>Ativo</v>
      </c>
      <c r="K584" s="40" t="s">
        <v>15534</v>
      </c>
      <c r="L584" s="69" t="str">
        <f t="shared" si="59"/>
        <v>Aguardando rentabilidade</v>
      </c>
    </row>
    <row r="585" spans="1:12" ht="15" customHeight="1" x14ac:dyDescent="0.25">
      <c r="A585" s="39">
        <v>44500</v>
      </c>
      <c r="B585" s="61">
        <f t="shared" si="54"/>
        <v>2021</v>
      </c>
      <c r="C585" s="60" t="str">
        <f t="shared" si="55"/>
        <v>Outubro</v>
      </c>
      <c r="D585" s="40" t="s">
        <v>1928</v>
      </c>
      <c r="E585" s="40" t="s">
        <v>2493</v>
      </c>
      <c r="F585" s="41">
        <v>16034.37</v>
      </c>
      <c r="G585" s="42">
        <v>16876.169999999998</v>
      </c>
      <c r="H585" s="64">
        <f t="shared" si="56"/>
        <v>5.2499724030317212E-2</v>
      </c>
      <c r="I585" s="65">
        <f t="shared" si="57"/>
        <v>841.79999999999745</v>
      </c>
      <c r="J585" s="66" t="str">
        <f t="shared" si="58"/>
        <v>Ativo</v>
      </c>
      <c r="K585" s="40" t="s">
        <v>15537</v>
      </c>
      <c r="L585" s="69" t="str">
        <f t="shared" si="59"/>
        <v>Aguardando rentabilidade</v>
      </c>
    </row>
    <row r="586" spans="1:12" ht="15" customHeight="1" x14ac:dyDescent="0.25">
      <c r="A586" s="39">
        <v>44263</v>
      </c>
      <c r="B586" s="61">
        <f t="shared" si="54"/>
        <v>2021</v>
      </c>
      <c r="C586" s="60" t="str">
        <f t="shared" si="55"/>
        <v>Março</v>
      </c>
      <c r="D586" s="40" t="s">
        <v>1929</v>
      </c>
      <c r="E586" s="40" t="s">
        <v>2494</v>
      </c>
      <c r="F586" s="41">
        <v>17819.46</v>
      </c>
      <c r="G586" s="42">
        <v>18313.060000000001</v>
      </c>
      <c r="H586" s="64">
        <f t="shared" si="56"/>
        <v>2.7700053761449687E-2</v>
      </c>
      <c r="I586" s="65">
        <f t="shared" si="57"/>
        <v>493.60000000000218</v>
      </c>
      <c r="J586" s="66" t="str">
        <f t="shared" si="58"/>
        <v>Ativo</v>
      </c>
      <c r="K586" s="40" t="s">
        <v>15532</v>
      </c>
      <c r="L586" s="69" t="str">
        <f t="shared" si="59"/>
        <v>Investimento de Longo Prazo</v>
      </c>
    </row>
    <row r="587" spans="1:12" ht="15" customHeight="1" x14ac:dyDescent="0.25">
      <c r="A587" s="39">
        <v>45718</v>
      </c>
      <c r="B587" s="61">
        <f t="shared" si="54"/>
        <v>2025</v>
      </c>
      <c r="C587" s="60" t="str">
        <f t="shared" si="55"/>
        <v>Março</v>
      </c>
      <c r="D587" s="40" t="s">
        <v>1923</v>
      </c>
      <c r="E587" s="40" t="s">
        <v>2495</v>
      </c>
      <c r="F587" s="41">
        <v>8786.6299999999992</v>
      </c>
      <c r="G587" s="42">
        <v>8064.37</v>
      </c>
      <c r="H587" s="64">
        <f t="shared" si="56"/>
        <v>-8.2199887784053655E-2</v>
      </c>
      <c r="I587" s="65">
        <f t="shared" si="57"/>
        <v>-722.25999999999931</v>
      </c>
      <c r="J587" s="66" t="str">
        <f t="shared" si="58"/>
        <v>Ativo</v>
      </c>
      <c r="K587" s="40" t="s">
        <v>15532</v>
      </c>
      <c r="L587" s="69" t="str">
        <f t="shared" si="59"/>
        <v>Investimento de Longo Prazo</v>
      </c>
    </row>
    <row r="588" spans="1:12" ht="15" customHeight="1" x14ac:dyDescent="0.25">
      <c r="A588" s="39">
        <v>44848</v>
      </c>
      <c r="B588" s="61">
        <f t="shared" si="54"/>
        <v>2022</v>
      </c>
      <c r="C588" s="60" t="str">
        <f t="shared" si="55"/>
        <v>Outubro</v>
      </c>
      <c r="D588" s="40" t="s">
        <v>1925</v>
      </c>
      <c r="E588" s="40" t="s">
        <v>2496</v>
      </c>
      <c r="F588" s="41">
        <v>36740.9</v>
      </c>
      <c r="G588" s="42">
        <v>41855.230000000003</v>
      </c>
      <c r="H588" s="64">
        <f t="shared" si="56"/>
        <v>0.13919991072619348</v>
      </c>
      <c r="I588" s="65">
        <f t="shared" si="57"/>
        <v>5114.3300000000017</v>
      </c>
      <c r="J588" s="66" t="str">
        <f t="shared" si="58"/>
        <v>Pendente</v>
      </c>
      <c r="K588" s="40" t="s">
        <v>15534</v>
      </c>
      <c r="L588" s="69" t="str">
        <f t="shared" si="59"/>
        <v>Rendimento estável</v>
      </c>
    </row>
    <row r="589" spans="1:12" ht="15" customHeight="1" x14ac:dyDescent="0.25">
      <c r="A589" s="39">
        <v>45850</v>
      </c>
      <c r="B589" s="61">
        <f t="shared" si="54"/>
        <v>2025</v>
      </c>
      <c r="C589" s="60" t="str">
        <f t="shared" si="55"/>
        <v>Julho</v>
      </c>
      <c r="D589" s="40" t="s">
        <v>1924</v>
      </c>
      <c r="E589" s="40" t="s">
        <v>2497</v>
      </c>
      <c r="F589" s="41">
        <v>43983.71</v>
      </c>
      <c r="G589" s="42">
        <v>44907.37</v>
      </c>
      <c r="H589" s="64">
        <f t="shared" si="56"/>
        <v>2.100004751759239E-2</v>
      </c>
      <c r="I589" s="65">
        <f t="shared" si="57"/>
        <v>923.66000000000349</v>
      </c>
      <c r="J589" s="66" t="str">
        <f t="shared" si="58"/>
        <v>Ativo</v>
      </c>
      <c r="K589" s="40" t="s">
        <v>15533</v>
      </c>
      <c r="L589" s="69" t="str">
        <f t="shared" si="59"/>
        <v>Investimento de Longo Prazo</v>
      </c>
    </row>
    <row r="590" spans="1:12" ht="15" customHeight="1" x14ac:dyDescent="0.25">
      <c r="A590" s="39">
        <v>44810</v>
      </c>
      <c r="B590" s="61">
        <f t="shared" si="54"/>
        <v>2022</v>
      </c>
      <c r="C590" s="60" t="str">
        <f t="shared" si="55"/>
        <v>Setembro</v>
      </c>
      <c r="D590" s="40" t="s">
        <v>1924</v>
      </c>
      <c r="E590" s="40" t="s">
        <v>2498</v>
      </c>
      <c r="F590" s="41">
        <v>31306.82</v>
      </c>
      <c r="G590" s="42">
        <v>30733.91</v>
      </c>
      <c r="H590" s="64">
        <f t="shared" si="56"/>
        <v>-1.829984648712325E-2</v>
      </c>
      <c r="I590" s="65">
        <f t="shared" si="57"/>
        <v>-572.90999999999985</v>
      </c>
      <c r="J590" s="66" t="str">
        <f t="shared" si="58"/>
        <v>Ativo</v>
      </c>
      <c r="K590" s="40" t="s">
        <v>15533</v>
      </c>
      <c r="L590" s="69" t="str">
        <f t="shared" si="59"/>
        <v>Investimento de Longo Prazo</v>
      </c>
    </row>
    <row r="591" spans="1:12" ht="15" customHeight="1" x14ac:dyDescent="0.25">
      <c r="A591" s="39">
        <v>44322</v>
      </c>
      <c r="B591" s="61">
        <f t="shared" si="54"/>
        <v>2021</v>
      </c>
      <c r="C591" s="60" t="str">
        <f t="shared" si="55"/>
        <v>Maio</v>
      </c>
      <c r="D591" s="40" t="s">
        <v>1926</v>
      </c>
      <c r="E591" s="40" t="s">
        <v>2499</v>
      </c>
      <c r="F591" s="41">
        <v>1768.25</v>
      </c>
      <c r="G591" s="42">
        <v>1837.03</v>
      </c>
      <c r="H591" s="64">
        <f t="shared" si="56"/>
        <v>3.889721476035627E-2</v>
      </c>
      <c r="I591" s="65">
        <f t="shared" si="57"/>
        <v>68.779999999999973</v>
      </c>
      <c r="J591" s="66" t="str">
        <f t="shared" si="58"/>
        <v>Ativo</v>
      </c>
      <c r="K591" s="40" t="s">
        <v>15535</v>
      </c>
      <c r="L591" s="69" t="str">
        <f t="shared" si="59"/>
        <v>Aguardando rentabilidade</v>
      </c>
    </row>
    <row r="592" spans="1:12" ht="15" customHeight="1" x14ac:dyDescent="0.25">
      <c r="A592" s="39">
        <v>45458</v>
      </c>
      <c r="B592" s="61">
        <f t="shared" si="54"/>
        <v>2024</v>
      </c>
      <c r="C592" s="60" t="str">
        <f t="shared" si="55"/>
        <v>Junho</v>
      </c>
      <c r="D592" s="40" t="s">
        <v>1927</v>
      </c>
      <c r="E592" s="40" t="s">
        <v>2500</v>
      </c>
      <c r="F592" s="41">
        <v>24692.5</v>
      </c>
      <c r="G592" s="42">
        <v>29063.07</v>
      </c>
      <c r="H592" s="64">
        <f t="shared" si="56"/>
        <v>0.17699989875468258</v>
      </c>
      <c r="I592" s="65">
        <f t="shared" si="57"/>
        <v>4370.57</v>
      </c>
      <c r="J592" s="66" t="str">
        <f t="shared" si="58"/>
        <v>Resgatado</v>
      </c>
      <c r="K592" s="40" t="s">
        <v>15536</v>
      </c>
      <c r="L592" s="69" t="str">
        <f t="shared" si="59"/>
        <v>Aplicação de Curto Prazo</v>
      </c>
    </row>
    <row r="593" spans="1:12" ht="15" customHeight="1" x14ac:dyDescent="0.25">
      <c r="A593" s="39">
        <v>45896</v>
      </c>
      <c r="B593" s="61">
        <f t="shared" si="54"/>
        <v>2025</v>
      </c>
      <c r="C593" s="60" t="str">
        <f t="shared" si="55"/>
        <v>Agosto</v>
      </c>
      <c r="D593" s="40" t="s">
        <v>1930</v>
      </c>
      <c r="E593" s="40" t="s">
        <v>2501</v>
      </c>
      <c r="F593" s="41">
        <v>4765.07</v>
      </c>
      <c r="G593" s="42">
        <v>4438.1899999999996</v>
      </c>
      <c r="H593" s="64">
        <f t="shared" si="56"/>
        <v>-6.8599202110357277E-2</v>
      </c>
      <c r="I593" s="65">
        <f t="shared" si="57"/>
        <v>-326.88000000000011</v>
      </c>
      <c r="J593" s="66" t="str">
        <f t="shared" si="58"/>
        <v>Pendente</v>
      </c>
      <c r="K593" s="40" t="s">
        <v>15538</v>
      </c>
      <c r="L593" s="69" t="str">
        <f t="shared" si="59"/>
        <v>Aguardando rentabilidade</v>
      </c>
    </row>
    <row r="594" spans="1:12" ht="15" customHeight="1" x14ac:dyDescent="0.25">
      <c r="A594" s="39">
        <v>45043</v>
      </c>
      <c r="B594" s="61">
        <f t="shared" si="54"/>
        <v>2023</v>
      </c>
      <c r="C594" s="60" t="str">
        <f t="shared" si="55"/>
        <v>Abril</v>
      </c>
      <c r="D594" s="40" t="s">
        <v>1930</v>
      </c>
      <c r="E594" s="40" t="s">
        <v>2502</v>
      </c>
      <c r="F594" s="41">
        <v>46133.919999999998</v>
      </c>
      <c r="G594" s="42">
        <v>46715.21</v>
      </c>
      <c r="H594" s="64">
        <f t="shared" si="56"/>
        <v>1.2600056531073035E-2</v>
      </c>
      <c r="I594" s="65">
        <f t="shared" si="57"/>
        <v>581.29000000000087</v>
      </c>
      <c r="J594" s="66" t="str">
        <f t="shared" si="58"/>
        <v>Ativo</v>
      </c>
      <c r="K594" s="40" t="s">
        <v>15538</v>
      </c>
      <c r="L594" s="69" t="str">
        <f t="shared" si="59"/>
        <v>Aguardando rentabilidade</v>
      </c>
    </row>
    <row r="595" spans="1:12" ht="15" customHeight="1" x14ac:dyDescent="0.25">
      <c r="A595" s="39">
        <v>45680</v>
      </c>
      <c r="B595" s="61">
        <f t="shared" si="54"/>
        <v>2025</v>
      </c>
      <c r="C595" s="60" t="str">
        <f t="shared" si="55"/>
        <v>Janeiro</v>
      </c>
      <c r="D595" s="40" t="s">
        <v>1927</v>
      </c>
      <c r="E595" s="40" t="s">
        <v>2503</v>
      </c>
      <c r="F595" s="41">
        <v>7205.98</v>
      </c>
      <c r="G595" s="42">
        <v>7224.72</v>
      </c>
      <c r="H595" s="64">
        <f t="shared" si="56"/>
        <v>2.6006178201994305E-3</v>
      </c>
      <c r="I595" s="65">
        <f t="shared" si="57"/>
        <v>18.740000000000691</v>
      </c>
      <c r="J595" s="66" t="str">
        <f t="shared" si="58"/>
        <v>Ativo</v>
      </c>
      <c r="K595" s="40" t="s">
        <v>15536</v>
      </c>
      <c r="L595" s="69" t="str">
        <f t="shared" si="59"/>
        <v>Aguardando rentabilidade</v>
      </c>
    </row>
    <row r="596" spans="1:12" x14ac:dyDescent="0.25">
      <c r="A596" s="39">
        <v>44169</v>
      </c>
      <c r="B596" s="61">
        <f t="shared" si="54"/>
        <v>2020</v>
      </c>
      <c r="C596" s="60" t="str">
        <f t="shared" si="55"/>
        <v>Dezembro</v>
      </c>
      <c r="D596" s="40" t="s">
        <v>1927</v>
      </c>
      <c r="E596" s="40" t="s">
        <v>2504</v>
      </c>
      <c r="F596" s="41">
        <v>33324.879999999997</v>
      </c>
      <c r="G596" s="42">
        <v>39853.22</v>
      </c>
      <c r="H596" s="64">
        <f t="shared" si="56"/>
        <v>0.19589988020962129</v>
      </c>
      <c r="I596" s="65">
        <f t="shared" si="57"/>
        <v>6528.3400000000038</v>
      </c>
      <c r="J596" s="66" t="str">
        <f t="shared" si="58"/>
        <v>Resgatado</v>
      </c>
      <c r="K596" s="40" t="s">
        <v>15536</v>
      </c>
      <c r="L596" s="69" t="str">
        <f t="shared" si="59"/>
        <v>Aplicação de Curto Prazo</v>
      </c>
    </row>
    <row r="597" spans="1:12" ht="15" customHeight="1" x14ac:dyDescent="0.25">
      <c r="A597" s="39">
        <v>45258</v>
      </c>
      <c r="B597" s="61">
        <f t="shared" si="54"/>
        <v>2023</v>
      </c>
      <c r="C597" s="60" t="str">
        <f t="shared" si="55"/>
        <v>Novembro</v>
      </c>
      <c r="D597" s="40" t="s">
        <v>1927</v>
      </c>
      <c r="E597" s="40" t="s">
        <v>2505</v>
      </c>
      <c r="F597" s="41">
        <v>48434.66</v>
      </c>
      <c r="G597" s="42">
        <v>57225.55</v>
      </c>
      <c r="H597" s="64">
        <f t="shared" si="56"/>
        <v>0.18149998368936623</v>
      </c>
      <c r="I597" s="65">
        <f t="shared" si="57"/>
        <v>8790.89</v>
      </c>
      <c r="J597" s="66" t="str">
        <f t="shared" si="58"/>
        <v>Resgatado</v>
      </c>
      <c r="K597" s="40" t="s">
        <v>15536</v>
      </c>
      <c r="L597" s="69" t="str">
        <f t="shared" si="59"/>
        <v>Aplicação de Curto Prazo</v>
      </c>
    </row>
    <row r="598" spans="1:12" ht="15" customHeight="1" x14ac:dyDescent="0.25">
      <c r="A598" s="39">
        <v>45270</v>
      </c>
      <c r="B598" s="61">
        <f t="shared" si="54"/>
        <v>2023</v>
      </c>
      <c r="C598" s="60" t="str">
        <f t="shared" si="55"/>
        <v>Dezembro</v>
      </c>
      <c r="D598" s="40" t="s">
        <v>1926</v>
      </c>
      <c r="E598" s="40" t="s">
        <v>2506</v>
      </c>
      <c r="F598" s="41">
        <v>38628.19</v>
      </c>
      <c r="G598" s="42">
        <v>43591.91</v>
      </c>
      <c r="H598" s="64">
        <f t="shared" si="56"/>
        <v>0.12849993748089156</v>
      </c>
      <c r="I598" s="65">
        <f t="shared" si="57"/>
        <v>4963.7200000000012</v>
      </c>
      <c r="J598" s="66" t="str">
        <f t="shared" si="58"/>
        <v>Pendente</v>
      </c>
      <c r="K598" s="40" t="s">
        <v>15535</v>
      </c>
      <c r="L598" s="69" t="str">
        <f t="shared" si="59"/>
        <v>Rendimento estável</v>
      </c>
    </row>
    <row r="599" spans="1:12" x14ac:dyDescent="0.25">
      <c r="A599" s="39">
        <v>43848</v>
      </c>
      <c r="B599" s="61">
        <f t="shared" si="54"/>
        <v>2020</v>
      </c>
      <c r="C599" s="60" t="str">
        <f t="shared" si="55"/>
        <v>Janeiro</v>
      </c>
      <c r="D599" s="40" t="s">
        <v>1924</v>
      </c>
      <c r="E599" s="40" t="s">
        <v>2507</v>
      </c>
      <c r="F599" s="41">
        <v>42680.29</v>
      </c>
      <c r="G599" s="42">
        <v>45757.54</v>
      </c>
      <c r="H599" s="64">
        <f t="shared" si="56"/>
        <v>7.2100025562150588E-2</v>
      </c>
      <c r="I599" s="65">
        <f t="shared" si="57"/>
        <v>3077.25</v>
      </c>
      <c r="J599" s="66" t="str">
        <f t="shared" si="58"/>
        <v>Pendente</v>
      </c>
      <c r="K599" s="40" t="s">
        <v>15533</v>
      </c>
      <c r="L599" s="69" t="str">
        <f t="shared" si="59"/>
        <v>Rendimento estável</v>
      </c>
    </row>
    <row r="600" spans="1:12" ht="15" customHeight="1" x14ac:dyDescent="0.25">
      <c r="A600" s="39">
        <v>45325</v>
      </c>
      <c r="B600" s="61">
        <f t="shared" si="54"/>
        <v>2024</v>
      </c>
      <c r="C600" s="60" t="str">
        <f t="shared" si="55"/>
        <v>Fevereiro</v>
      </c>
      <c r="D600" s="40" t="s">
        <v>1924</v>
      </c>
      <c r="E600" s="40" t="s">
        <v>2508</v>
      </c>
      <c r="F600" s="41">
        <v>41967.75</v>
      </c>
      <c r="G600" s="42">
        <v>39961.69</v>
      </c>
      <c r="H600" s="64">
        <f t="shared" si="56"/>
        <v>-4.7800036933121209E-2</v>
      </c>
      <c r="I600" s="65">
        <f t="shared" si="57"/>
        <v>-2006.0599999999977</v>
      </c>
      <c r="J600" s="66" t="str">
        <f t="shared" si="58"/>
        <v>Ativo</v>
      </c>
      <c r="K600" s="40" t="s">
        <v>15533</v>
      </c>
      <c r="L600" s="69" t="str">
        <f t="shared" si="59"/>
        <v>Investimento de Longo Prazo</v>
      </c>
    </row>
    <row r="601" spans="1:12" ht="15" customHeight="1" x14ac:dyDescent="0.25">
      <c r="A601" s="39">
        <v>45911</v>
      </c>
      <c r="B601" s="61">
        <f t="shared" si="54"/>
        <v>2025</v>
      </c>
      <c r="C601" s="60" t="str">
        <f t="shared" si="55"/>
        <v>Setembro</v>
      </c>
      <c r="D601" s="40" t="s">
        <v>1930</v>
      </c>
      <c r="E601" s="40" t="s">
        <v>2509</v>
      </c>
      <c r="F601" s="41">
        <v>18527.59</v>
      </c>
      <c r="G601" s="42">
        <v>17979.169999999998</v>
      </c>
      <c r="H601" s="64">
        <f t="shared" si="56"/>
        <v>-2.9600180055797967E-2</v>
      </c>
      <c r="I601" s="65">
        <f t="shared" si="57"/>
        <v>-548.42000000000189</v>
      </c>
      <c r="J601" s="66" t="str">
        <f t="shared" si="58"/>
        <v>Ativo</v>
      </c>
      <c r="K601" s="40" t="s">
        <v>15538</v>
      </c>
      <c r="L601" s="69" t="str">
        <f t="shared" si="59"/>
        <v>Aguardando rentabilidade</v>
      </c>
    </row>
    <row r="602" spans="1:12" ht="15" customHeight="1" x14ac:dyDescent="0.25">
      <c r="A602" s="39">
        <v>44243</v>
      </c>
      <c r="B602" s="61">
        <f t="shared" si="54"/>
        <v>2021</v>
      </c>
      <c r="C602" s="60" t="str">
        <f t="shared" si="55"/>
        <v>Fevereiro</v>
      </c>
      <c r="D602" s="40" t="s">
        <v>1925</v>
      </c>
      <c r="E602" s="40" t="s">
        <v>2510</v>
      </c>
      <c r="F602" s="41">
        <v>21104.35</v>
      </c>
      <c r="G602" s="42">
        <v>19475.09</v>
      </c>
      <c r="H602" s="64">
        <f t="shared" si="56"/>
        <v>-7.7200198063432354E-2</v>
      </c>
      <c r="I602" s="65">
        <f t="shared" si="57"/>
        <v>-1629.2599999999984</v>
      </c>
      <c r="J602" s="66" t="str">
        <f t="shared" si="58"/>
        <v>Pendente</v>
      </c>
      <c r="K602" s="40" t="s">
        <v>15534</v>
      </c>
      <c r="L602" s="69" t="str">
        <f t="shared" si="59"/>
        <v>Aguardando rentabilidade</v>
      </c>
    </row>
    <row r="603" spans="1:12" ht="15" customHeight="1" x14ac:dyDescent="0.25">
      <c r="A603" s="39">
        <v>44521</v>
      </c>
      <c r="B603" s="61">
        <f t="shared" si="54"/>
        <v>2021</v>
      </c>
      <c r="C603" s="60" t="str">
        <f t="shared" si="55"/>
        <v>Novembro</v>
      </c>
      <c r="D603" s="40" t="s">
        <v>1923</v>
      </c>
      <c r="E603" s="40" t="s">
        <v>2511</v>
      </c>
      <c r="F603" s="41">
        <v>35583.22</v>
      </c>
      <c r="G603" s="42">
        <v>40009.769999999997</v>
      </c>
      <c r="H603" s="64">
        <f t="shared" si="56"/>
        <v>0.12439992783115175</v>
      </c>
      <c r="I603" s="65">
        <f t="shared" si="57"/>
        <v>4426.5499999999956</v>
      </c>
      <c r="J603" s="66" t="str">
        <f t="shared" si="58"/>
        <v>Pendente</v>
      </c>
      <c r="K603" s="40" t="s">
        <v>15532</v>
      </c>
      <c r="L603" s="69" t="str">
        <f t="shared" si="59"/>
        <v>Rendimento estável</v>
      </c>
    </row>
    <row r="604" spans="1:12" x14ac:dyDescent="0.25">
      <c r="A604" s="39">
        <v>44182</v>
      </c>
      <c r="B604" s="61">
        <f t="shared" si="54"/>
        <v>2020</v>
      </c>
      <c r="C604" s="60" t="str">
        <f t="shared" si="55"/>
        <v>Dezembro</v>
      </c>
      <c r="D604" s="40" t="s">
        <v>1929</v>
      </c>
      <c r="E604" s="40" t="s">
        <v>2512</v>
      </c>
      <c r="F604" s="41">
        <v>47539.45</v>
      </c>
      <c r="G604" s="42">
        <v>46051.47</v>
      </c>
      <c r="H604" s="64">
        <f t="shared" si="56"/>
        <v>-3.129989934675298E-2</v>
      </c>
      <c r="I604" s="65">
        <f t="shared" si="57"/>
        <v>-1487.9799999999959</v>
      </c>
      <c r="J604" s="66" t="str">
        <f t="shared" si="58"/>
        <v>Ativo</v>
      </c>
      <c r="K604" s="40" t="s">
        <v>15532</v>
      </c>
      <c r="L604" s="69" t="str">
        <f t="shared" si="59"/>
        <v>Investimento de Longo Prazo</v>
      </c>
    </row>
    <row r="605" spans="1:12" x14ac:dyDescent="0.25">
      <c r="A605" s="39">
        <v>44134</v>
      </c>
      <c r="B605" s="61">
        <f t="shared" si="54"/>
        <v>2020</v>
      </c>
      <c r="C605" s="60" t="str">
        <f t="shared" si="55"/>
        <v>Outubro</v>
      </c>
      <c r="D605" s="40" t="s">
        <v>1925</v>
      </c>
      <c r="E605" s="40" t="s">
        <v>2513</v>
      </c>
      <c r="F605" s="41">
        <v>16320.13</v>
      </c>
      <c r="G605" s="42">
        <v>18291.599999999999</v>
      </c>
      <c r="H605" s="64">
        <f t="shared" si="56"/>
        <v>0.12079989558906697</v>
      </c>
      <c r="I605" s="65">
        <f t="shared" si="57"/>
        <v>1971.4699999999993</v>
      </c>
      <c r="J605" s="66" t="str">
        <f t="shared" si="58"/>
        <v>Pendente</v>
      </c>
      <c r="K605" s="40" t="s">
        <v>15534</v>
      </c>
      <c r="L605" s="69" t="str">
        <f t="shared" si="59"/>
        <v>Rendimento estável</v>
      </c>
    </row>
    <row r="606" spans="1:12" ht="15" customHeight="1" x14ac:dyDescent="0.25">
      <c r="A606" s="39">
        <v>44723</v>
      </c>
      <c r="B606" s="61">
        <f t="shared" si="54"/>
        <v>2022</v>
      </c>
      <c r="C606" s="60" t="str">
        <f t="shared" si="55"/>
        <v>Junho</v>
      </c>
      <c r="D606" s="40" t="s">
        <v>1927</v>
      </c>
      <c r="E606" s="40" t="s">
        <v>2514</v>
      </c>
      <c r="F606" s="41">
        <v>9275.26</v>
      </c>
      <c r="G606" s="42">
        <v>10379.02</v>
      </c>
      <c r="H606" s="64">
        <f t="shared" si="56"/>
        <v>0.11900043772357866</v>
      </c>
      <c r="I606" s="65">
        <f t="shared" si="57"/>
        <v>1103.7600000000002</v>
      </c>
      <c r="J606" s="66" t="str">
        <f t="shared" si="58"/>
        <v>Pendente</v>
      </c>
      <c r="K606" s="40" t="s">
        <v>15536</v>
      </c>
      <c r="L606" s="69" t="str">
        <f t="shared" si="59"/>
        <v>Rendimento estável</v>
      </c>
    </row>
    <row r="607" spans="1:12" ht="15" customHeight="1" x14ac:dyDescent="0.25">
      <c r="A607" s="39">
        <v>45024</v>
      </c>
      <c r="B607" s="61">
        <f t="shared" si="54"/>
        <v>2023</v>
      </c>
      <c r="C607" s="60" t="str">
        <f t="shared" si="55"/>
        <v>Abril</v>
      </c>
      <c r="D607" s="40" t="s">
        <v>1923</v>
      </c>
      <c r="E607" s="40" t="s">
        <v>2515</v>
      </c>
      <c r="F607" s="41">
        <v>20309.82</v>
      </c>
      <c r="G607" s="42">
        <v>19629.439999999999</v>
      </c>
      <c r="H607" s="64">
        <f t="shared" si="56"/>
        <v>-3.3500050714383535E-2</v>
      </c>
      <c r="I607" s="65">
        <f t="shared" si="57"/>
        <v>-680.38000000000102</v>
      </c>
      <c r="J607" s="66" t="str">
        <f t="shared" si="58"/>
        <v>Ativo</v>
      </c>
      <c r="K607" s="40" t="s">
        <v>15532</v>
      </c>
      <c r="L607" s="69" t="str">
        <f t="shared" si="59"/>
        <v>Investimento de Longo Prazo</v>
      </c>
    </row>
    <row r="608" spans="1:12" ht="15" customHeight="1" x14ac:dyDescent="0.25">
      <c r="A608" s="39">
        <v>45583</v>
      </c>
      <c r="B608" s="61">
        <f t="shared" si="54"/>
        <v>2024</v>
      </c>
      <c r="C608" s="60" t="str">
        <f t="shared" si="55"/>
        <v>Outubro</v>
      </c>
      <c r="D608" s="40" t="s">
        <v>1928</v>
      </c>
      <c r="E608" s="40" t="s">
        <v>2516</v>
      </c>
      <c r="F608" s="41">
        <v>34408.120000000003</v>
      </c>
      <c r="G608" s="42">
        <v>40491.480000000003</v>
      </c>
      <c r="H608" s="64">
        <f t="shared" si="56"/>
        <v>0.17680012741178536</v>
      </c>
      <c r="I608" s="65">
        <f t="shared" si="57"/>
        <v>6083.3600000000006</v>
      </c>
      <c r="J608" s="66" t="str">
        <f t="shared" si="58"/>
        <v>Resgatado</v>
      </c>
      <c r="K608" s="40" t="s">
        <v>15537</v>
      </c>
      <c r="L608" s="69" t="str">
        <f t="shared" si="59"/>
        <v>Aplicação de Curto Prazo</v>
      </c>
    </row>
    <row r="609" spans="1:12" ht="15" customHeight="1" x14ac:dyDescent="0.25">
      <c r="A609" s="39">
        <v>44323</v>
      </c>
      <c r="B609" s="61">
        <f t="shared" si="54"/>
        <v>2021</v>
      </c>
      <c r="C609" s="60" t="str">
        <f t="shared" si="55"/>
        <v>Maio</v>
      </c>
      <c r="D609" s="40" t="s">
        <v>1923</v>
      </c>
      <c r="E609" s="40" t="s">
        <v>2517</v>
      </c>
      <c r="F609" s="41">
        <v>19681.05</v>
      </c>
      <c r="G609" s="42">
        <v>18645.830000000002</v>
      </c>
      <c r="H609" s="64">
        <f t="shared" si="56"/>
        <v>-5.2599835882739872E-2</v>
      </c>
      <c r="I609" s="65">
        <f t="shared" si="57"/>
        <v>-1035.2199999999975</v>
      </c>
      <c r="J609" s="66" t="str">
        <f t="shared" si="58"/>
        <v>Ativo</v>
      </c>
      <c r="K609" s="40" t="s">
        <v>15532</v>
      </c>
      <c r="L609" s="69" t="str">
        <f t="shared" si="59"/>
        <v>Investimento de Longo Prazo</v>
      </c>
    </row>
    <row r="610" spans="1:12" x14ac:dyDescent="0.25">
      <c r="A610" s="39">
        <v>44025</v>
      </c>
      <c r="B610" s="61">
        <f t="shared" si="54"/>
        <v>2020</v>
      </c>
      <c r="C610" s="60" t="str">
        <f t="shared" si="55"/>
        <v>Julho</v>
      </c>
      <c r="D610" s="40" t="s">
        <v>1926</v>
      </c>
      <c r="E610" s="40" t="s">
        <v>2518</v>
      </c>
      <c r="F610" s="41">
        <v>41205.71</v>
      </c>
      <c r="G610" s="42">
        <v>42961.07</v>
      </c>
      <c r="H610" s="64">
        <f t="shared" si="56"/>
        <v>4.2599921224509917E-2</v>
      </c>
      <c r="I610" s="65">
        <f t="shared" si="57"/>
        <v>1755.3600000000006</v>
      </c>
      <c r="J610" s="66" t="str">
        <f t="shared" si="58"/>
        <v>Ativo</v>
      </c>
      <c r="K610" s="40" t="s">
        <v>15535</v>
      </c>
      <c r="L610" s="69" t="str">
        <f t="shared" si="59"/>
        <v>Aguardando rentabilidade</v>
      </c>
    </row>
    <row r="611" spans="1:12" ht="15" customHeight="1" x14ac:dyDescent="0.25">
      <c r="A611" s="39">
        <v>44646</v>
      </c>
      <c r="B611" s="61">
        <f t="shared" si="54"/>
        <v>2022</v>
      </c>
      <c r="C611" s="60" t="str">
        <f t="shared" si="55"/>
        <v>Março</v>
      </c>
      <c r="D611" s="40" t="s">
        <v>1930</v>
      </c>
      <c r="E611" s="40" t="s">
        <v>2519</v>
      </c>
      <c r="F611" s="41">
        <v>32335</v>
      </c>
      <c r="G611" s="42">
        <v>30068.32</v>
      </c>
      <c r="H611" s="64">
        <f t="shared" si="56"/>
        <v>-7.0099891758156799E-2</v>
      </c>
      <c r="I611" s="65">
        <f t="shared" si="57"/>
        <v>-2266.6800000000003</v>
      </c>
      <c r="J611" s="66" t="str">
        <f t="shared" si="58"/>
        <v>Pendente</v>
      </c>
      <c r="K611" s="40" t="s">
        <v>15538</v>
      </c>
      <c r="L611" s="69" t="str">
        <f t="shared" si="59"/>
        <v>Aguardando rentabilidade</v>
      </c>
    </row>
    <row r="612" spans="1:12" ht="15" customHeight="1" x14ac:dyDescent="0.25">
      <c r="A612" s="39">
        <v>44615</v>
      </c>
      <c r="B612" s="61">
        <f t="shared" si="54"/>
        <v>2022</v>
      </c>
      <c r="C612" s="60" t="str">
        <f t="shared" si="55"/>
        <v>Fevereiro</v>
      </c>
      <c r="D612" s="40" t="s">
        <v>1929</v>
      </c>
      <c r="E612" s="40" t="s">
        <v>2520</v>
      </c>
      <c r="F612" s="41">
        <v>6643.88</v>
      </c>
      <c r="G612" s="42">
        <v>7676.34</v>
      </c>
      <c r="H612" s="64">
        <f t="shared" si="56"/>
        <v>0.15540015773915242</v>
      </c>
      <c r="I612" s="65">
        <f t="shared" si="57"/>
        <v>1032.46</v>
      </c>
      <c r="J612" s="66" t="str">
        <f t="shared" si="58"/>
        <v>Resgatado</v>
      </c>
      <c r="K612" s="40" t="s">
        <v>15532</v>
      </c>
      <c r="L612" s="69" t="str">
        <f t="shared" si="59"/>
        <v>Dividendos Recebidos</v>
      </c>
    </row>
    <row r="613" spans="1:12" ht="15" customHeight="1" x14ac:dyDescent="0.25">
      <c r="A613" s="39">
        <v>45232</v>
      </c>
      <c r="B613" s="61">
        <f t="shared" si="54"/>
        <v>2023</v>
      </c>
      <c r="C613" s="60" t="str">
        <f t="shared" si="55"/>
        <v>Novembro</v>
      </c>
      <c r="D613" s="40" t="s">
        <v>1925</v>
      </c>
      <c r="E613" s="40" t="s">
        <v>2224</v>
      </c>
      <c r="F613" s="41">
        <v>27725.57</v>
      </c>
      <c r="G613" s="42">
        <v>25829.14</v>
      </c>
      <c r="H613" s="64">
        <f t="shared" si="56"/>
        <v>-6.8400036500602168E-2</v>
      </c>
      <c r="I613" s="65">
        <f t="shared" si="57"/>
        <v>-1896.4300000000003</v>
      </c>
      <c r="J613" s="66" t="str">
        <f t="shared" si="58"/>
        <v>Pendente</v>
      </c>
      <c r="K613" s="40" t="s">
        <v>15534</v>
      </c>
      <c r="L613" s="69" t="str">
        <f t="shared" si="59"/>
        <v>Aguardando rentabilidade</v>
      </c>
    </row>
    <row r="614" spans="1:12" ht="15" customHeight="1" x14ac:dyDescent="0.25">
      <c r="A614" s="39">
        <v>45527</v>
      </c>
      <c r="B614" s="61">
        <f t="shared" si="54"/>
        <v>2024</v>
      </c>
      <c r="C614" s="60" t="str">
        <f t="shared" si="55"/>
        <v>Agosto</v>
      </c>
      <c r="D614" s="40" t="s">
        <v>1927</v>
      </c>
      <c r="E614" s="40" t="s">
        <v>2521</v>
      </c>
      <c r="F614" s="41">
        <v>15994.47</v>
      </c>
      <c r="G614" s="42">
        <v>14818.88</v>
      </c>
      <c r="H614" s="64">
        <f t="shared" si="56"/>
        <v>-7.3499778360895995E-2</v>
      </c>
      <c r="I614" s="65">
        <f t="shared" si="57"/>
        <v>-1175.5900000000001</v>
      </c>
      <c r="J614" s="66" t="str">
        <f t="shared" si="58"/>
        <v>Pendente</v>
      </c>
      <c r="K614" s="40" t="s">
        <v>15536</v>
      </c>
      <c r="L614" s="69" t="str">
        <f t="shared" si="59"/>
        <v>Aguardando rentabilidade</v>
      </c>
    </row>
    <row r="615" spans="1:12" ht="15" customHeight="1" x14ac:dyDescent="0.25">
      <c r="A615" s="39">
        <v>45593</v>
      </c>
      <c r="B615" s="61">
        <f t="shared" si="54"/>
        <v>2024</v>
      </c>
      <c r="C615" s="60" t="str">
        <f t="shared" si="55"/>
        <v>Outubro</v>
      </c>
      <c r="D615" s="40" t="s">
        <v>1925</v>
      </c>
      <c r="E615" s="40" t="s">
        <v>2522</v>
      </c>
      <c r="F615" s="41">
        <v>12714</v>
      </c>
      <c r="G615" s="42">
        <v>12059.23</v>
      </c>
      <c r="H615" s="64">
        <f t="shared" si="56"/>
        <v>-5.1499921346547149E-2</v>
      </c>
      <c r="I615" s="65">
        <f t="shared" si="57"/>
        <v>-654.77000000000044</v>
      </c>
      <c r="J615" s="66" t="str">
        <f t="shared" si="58"/>
        <v>Pendente</v>
      </c>
      <c r="K615" s="40" t="s">
        <v>15534</v>
      </c>
      <c r="L615" s="69" t="str">
        <f t="shared" si="59"/>
        <v>Aguardando rentabilidade</v>
      </c>
    </row>
    <row r="616" spans="1:12" ht="15" customHeight="1" x14ac:dyDescent="0.25">
      <c r="A616" s="39">
        <v>44982</v>
      </c>
      <c r="B616" s="61">
        <f t="shared" si="54"/>
        <v>2023</v>
      </c>
      <c r="C616" s="60" t="str">
        <f t="shared" si="55"/>
        <v>Fevereiro</v>
      </c>
      <c r="D616" s="40" t="s">
        <v>1925</v>
      </c>
      <c r="E616" s="40" t="s">
        <v>2523</v>
      </c>
      <c r="F616" s="41">
        <v>49110.239999999998</v>
      </c>
      <c r="G616" s="42">
        <v>56687.95</v>
      </c>
      <c r="H616" s="64">
        <f t="shared" si="56"/>
        <v>0.15429999934840471</v>
      </c>
      <c r="I616" s="65">
        <f t="shared" si="57"/>
        <v>7577.7099999999991</v>
      </c>
      <c r="J616" s="66" t="str">
        <f t="shared" si="58"/>
        <v>Resgatado</v>
      </c>
      <c r="K616" s="40" t="s">
        <v>15534</v>
      </c>
      <c r="L616" s="69" t="str">
        <f t="shared" si="59"/>
        <v>Aplicação de Curto Prazo</v>
      </c>
    </row>
    <row r="617" spans="1:12" ht="15" customHeight="1" x14ac:dyDescent="0.25">
      <c r="A617" s="39">
        <v>44410</v>
      </c>
      <c r="B617" s="61">
        <f t="shared" si="54"/>
        <v>2021</v>
      </c>
      <c r="C617" s="60" t="str">
        <f t="shared" si="55"/>
        <v>Agosto</v>
      </c>
      <c r="D617" s="40" t="s">
        <v>1923</v>
      </c>
      <c r="E617" s="40" t="s">
        <v>2524</v>
      </c>
      <c r="F617" s="41">
        <v>34615.01</v>
      </c>
      <c r="G617" s="42">
        <v>39014.58</v>
      </c>
      <c r="H617" s="64">
        <f t="shared" si="56"/>
        <v>0.12710006439403021</v>
      </c>
      <c r="I617" s="65">
        <f t="shared" si="57"/>
        <v>4399.57</v>
      </c>
      <c r="J617" s="66" t="str">
        <f t="shared" si="58"/>
        <v>Pendente</v>
      </c>
      <c r="K617" s="40" t="s">
        <v>15532</v>
      </c>
      <c r="L617" s="69" t="str">
        <f t="shared" si="59"/>
        <v>Rendimento estável</v>
      </c>
    </row>
    <row r="618" spans="1:12" ht="15" customHeight="1" x14ac:dyDescent="0.25">
      <c r="A618" s="39">
        <v>45613</v>
      </c>
      <c r="B618" s="61">
        <f t="shared" si="54"/>
        <v>2024</v>
      </c>
      <c r="C618" s="60" t="str">
        <f t="shared" si="55"/>
        <v>Novembro</v>
      </c>
      <c r="D618" s="40" t="s">
        <v>1929</v>
      </c>
      <c r="E618" s="40" t="s">
        <v>2525</v>
      </c>
      <c r="F618" s="41">
        <v>12587.71</v>
      </c>
      <c r="G618" s="42">
        <v>12557.5</v>
      </c>
      <c r="H618" s="64">
        <f t="shared" si="56"/>
        <v>-2.3999599609459648E-3</v>
      </c>
      <c r="I618" s="65">
        <f t="shared" si="57"/>
        <v>-30.209999999999127</v>
      </c>
      <c r="J618" s="66" t="str">
        <f t="shared" si="58"/>
        <v>Ativo</v>
      </c>
      <c r="K618" s="40" t="s">
        <v>15532</v>
      </c>
      <c r="L618" s="69" t="str">
        <f t="shared" si="59"/>
        <v>Investimento de Longo Prazo</v>
      </c>
    </row>
    <row r="619" spans="1:12" ht="15" customHeight="1" x14ac:dyDescent="0.25">
      <c r="A619" s="39">
        <v>45873</v>
      </c>
      <c r="B619" s="61">
        <f t="shared" si="54"/>
        <v>2025</v>
      </c>
      <c r="C619" s="60" t="str">
        <f t="shared" si="55"/>
        <v>Agosto</v>
      </c>
      <c r="D619" s="40" t="s">
        <v>1923</v>
      </c>
      <c r="E619" s="40" t="s">
        <v>2526</v>
      </c>
      <c r="F619" s="41">
        <v>11082.04</v>
      </c>
      <c r="G619" s="42">
        <v>11531.97</v>
      </c>
      <c r="H619" s="64">
        <f t="shared" si="56"/>
        <v>4.059992564545864E-2</v>
      </c>
      <c r="I619" s="65">
        <f t="shared" si="57"/>
        <v>449.92999999999847</v>
      </c>
      <c r="J619" s="66" t="str">
        <f t="shared" si="58"/>
        <v>Ativo</v>
      </c>
      <c r="K619" s="40" t="s">
        <v>15532</v>
      </c>
      <c r="L619" s="69" t="str">
        <f t="shared" si="59"/>
        <v>Investimento de Longo Prazo</v>
      </c>
    </row>
    <row r="620" spans="1:12" x14ac:dyDescent="0.25">
      <c r="A620" s="39">
        <v>44108</v>
      </c>
      <c r="B620" s="61">
        <f t="shared" si="54"/>
        <v>2020</v>
      </c>
      <c r="C620" s="60" t="str">
        <f t="shared" si="55"/>
        <v>Outubro</v>
      </c>
      <c r="D620" s="40" t="s">
        <v>1929</v>
      </c>
      <c r="E620" s="40" t="s">
        <v>2527</v>
      </c>
      <c r="F620" s="41">
        <v>4956.46</v>
      </c>
      <c r="G620" s="42">
        <v>4892.03</v>
      </c>
      <c r="H620" s="64">
        <f t="shared" si="56"/>
        <v>-1.2999197007541732E-2</v>
      </c>
      <c r="I620" s="65">
        <f t="shared" si="57"/>
        <v>-64.430000000000291</v>
      </c>
      <c r="J620" s="66" t="str">
        <f t="shared" si="58"/>
        <v>Ativo</v>
      </c>
      <c r="K620" s="40" t="s">
        <v>15532</v>
      </c>
      <c r="L620" s="69" t="str">
        <f t="shared" si="59"/>
        <v>Investimento de Longo Prazo</v>
      </c>
    </row>
    <row r="621" spans="1:12" ht="15" customHeight="1" x14ac:dyDescent="0.25">
      <c r="A621" s="39">
        <v>45232</v>
      </c>
      <c r="B621" s="61">
        <f t="shared" si="54"/>
        <v>2023</v>
      </c>
      <c r="C621" s="60" t="str">
        <f t="shared" si="55"/>
        <v>Novembro</v>
      </c>
      <c r="D621" s="40" t="s">
        <v>1928</v>
      </c>
      <c r="E621" s="40" t="s">
        <v>2528</v>
      </c>
      <c r="F621" s="41">
        <v>1723.3</v>
      </c>
      <c r="G621" s="42">
        <v>1999.37</v>
      </c>
      <c r="H621" s="64">
        <f t="shared" si="56"/>
        <v>0.16019845644983458</v>
      </c>
      <c r="I621" s="65">
        <f t="shared" si="57"/>
        <v>276.06999999999994</v>
      </c>
      <c r="J621" s="66" t="str">
        <f t="shared" si="58"/>
        <v>Resgatado</v>
      </c>
      <c r="K621" s="40" t="s">
        <v>15537</v>
      </c>
      <c r="L621" s="69" t="str">
        <f t="shared" si="59"/>
        <v>Aplicação de Curto Prazo</v>
      </c>
    </row>
    <row r="622" spans="1:12" ht="15" customHeight="1" x14ac:dyDescent="0.25">
      <c r="A622" s="39">
        <v>45371</v>
      </c>
      <c r="B622" s="61">
        <f t="shared" si="54"/>
        <v>2024</v>
      </c>
      <c r="C622" s="60" t="str">
        <f t="shared" si="55"/>
        <v>Março</v>
      </c>
      <c r="D622" s="40" t="s">
        <v>1928</v>
      </c>
      <c r="E622" s="40" t="s">
        <v>2529</v>
      </c>
      <c r="F622" s="41">
        <v>16471.84</v>
      </c>
      <c r="G622" s="42">
        <v>18992.03</v>
      </c>
      <c r="H622" s="64">
        <f t="shared" si="56"/>
        <v>0.15299990772129882</v>
      </c>
      <c r="I622" s="65">
        <f t="shared" si="57"/>
        <v>2520.1899999999987</v>
      </c>
      <c r="J622" s="66" t="str">
        <f t="shared" si="58"/>
        <v>Resgatado</v>
      </c>
      <c r="K622" s="40" t="s">
        <v>15537</v>
      </c>
      <c r="L622" s="69" t="str">
        <f t="shared" si="59"/>
        <v>Aplicação de Curto Prazo</v>
      </c>
    </row>
    <row r="623" spans="1:12" ht="15" customHeight="1" x14ac:dyDescent="0.25">
      <c r="A623" s="39">
        <v>44647</v>
      </c>
      <c r="B623" s="61">
        <f t="shared" si="54"/>
        <v>2022</v>
      </c>
      <c r="C623" s="60" t="str">
        <f t="shared" si="55"/>
        <v>Março</v>
      </c>
      <c r="D623" s="40" t="s">
        <v>1930</v>
      </c>
      <c r="E623" s="40" t="s">
        <v>2530</v>
      </c>
      <c r="F623" s="41">
        <v>13216.11</v>
      </c>
      <c r="G623" s="42">
        <v>14253.57</v>
      </c>
      <c r="H623" s="64">
        <f t="shared" si="56"/>
        <v>7.8499649291659881E-2</v>
      </c>
      <c r="I623" s="65">
        <f t="shared" si="57"/>
        <v>1037.4599999999991</v>
      </c>
      <c r="J623" s="66" t="str">
        <f t="shared" si="58"/>
        <v>Pendente</v>
      </c>
      <c r="K623" s="40" t="s">
        <v>15538</v>
      </c>
      <c r="L623" s="69" t="str">
        <f t="shared" si="59"/>
        <v>Rendimento estável</v>
      </c>
    </row>
    <row r="624" spans="1:12" ht="15" customHeight="1" x14ac:dyDescent="0.25">
      <c r="A624" s="39">
        <v>45017</v>
      </c>
      <c r="B624" s="61">
        <f t="shared" si="54"/>
        <v>2023</v>
      </c>
      <c r="C624" s="60" t="str">
        <f t="shared" si="55"/>
        <v>Abril</v>
      </c>
      <c r="D624" s="40" t="s">
        <v>1926</v>
      </c>
      <c r="E624" s="40" t="s">
        <v>2531</v>
      </c>
      <c r="F624" s="41">
        <v>37705.99</v>
      </c>
      <c r="G624" s="42">
        <v>44168.800000000003</v>
      </c>
      <c r="H624" s="64">
        <f t="shared" si="56"/>
        <v>0.17140008789054484</v>
      </c>
      <c r="I624" s="65">
        <f t="shared" si="57"/>
        <v>6462.8100000000049</v>
      </c>
      <c r="J624" s="66" t="str">
        <f t="shared" si="58"/>
        <v>Resgatado</v>
      </c>
      <c r="K624" s="40" t="s">
        <v>15535</v>
      </c>
      <c r="L624" s="69" t="str">
        <f t="shared" si="59"/>
        <v>Aplicação de Curto Prazo</v>
      </c>
    </row>
    <row r="625" spans="1:12" x14ac:dyDescent="0.25">
      <c r="A625" s="39">
        <v>44033</v>
      </c>
      <c r="B625" s="61">
        <f t="shared" si="54"/>
        <v>2020</v>
      </c>
      <c r="C625" s="60" t="str">
        <f t="shared" si="55"/>
        <v>Julho</v>
      </c>
      <c r="D625" s="40" t="s">
        <v>1927</v>
      </c>
      <c r="E625" s="40" t="s">
        <v>2532</v>
      </c>
      <c r="F625" s="41">
        <v>11738.78</v>
      </c>
      <c r="G625" s="42">
        <v>11512.22</v>
      </c>
      <c r="H625" s="64">
        <f t="shared" si="56"/>
        <v>-1.9300131700227902E-2</v>
      </c>
      <c r="I625" s="65">
        <f t="shared" si="57"/>
        <v>-226.56000000000131</v>
      </c>
      <c r="J625" s="66" t="str">
        <f t="shared" si="58"/>
        <v>Ativo</v>
      </c>
      <c r="K625" s="40" t="s">
        <v>15536</v>
      </c>
      <c r="L625" s="69" t="str">
        <f t="shared" si="59"/>
        <v>Aguardando rentabilidade</v>
      </c>
    </row>
    <row r="626" spans="1:12" ht="15" customHeight="1" x14ac:dyDescent="0.25">
      <c r="A626" s="39">
        <v>44937</v>
      </c>
      <c r="B626" s="61">
        <f t="shared" si="54"/>
        <v>2023</v>
      </c>
      <c r="C626" s="60" t="str">
        <f t="shared" si="55"/>
        <v>Janeiro</v>
      </c>
      <c r="D626" s="40" t="s">
        <v>1927</v>
      </c>
      <c r="E626" s="40" t="s">
        <v>2533</v>
      </c>
      <c r="F626" s="41">
        <v>44732.03</v>
      </c>
      <c r="G626" s="42">
        <v>46574.99</v>
      </c>
      <c r="H626" s="64">
        <f t="shared" si="56"/>
        <v>4.120000813734586E-2</v>
      </c>
      <c r="I626" s="65">
        <f t="shared" si="57"/>
        <v>1842.9599999999991</v>
      </c>
      <c r="J626" s="66" t="str">
        <f t="shared" si="58"/>
        <v>Ativo</v>
      </c>
      <c r="K626" s="40" t="s">
        <v>15536</v>
      </c>
      <c r="L626" s="69" t="str">
        <f t="shared" si="59"/>
        <v>Aguardando rentabilidade</v>
      </c>
    </row>
    <row r="627" spans="1:12" ht="15" customHeight="1" x14ac:dyDescent="0.25">
      <c r="A627" s="39">
        <v>45865</v>
      </c>
      <c r="B627" s="61">
        <f t="shared" si="54"/>
        <v>2025</v>
      </c>
      <c r="C627" s="60" t="str">
        <f t="shared" si="55"/>
        <v>Julho</v>
      </c>
      <c r="D627" s="40" t="s">
        <v>1927</v>
      </c>
      <c r="E627" s="40" t="s">
        <v>2534</v>
      </c>
      <c r="F627" s="41">
        <v>38579.97</v>
      </c>
      <c r="G627" s="42">
        <v>35181.07</v>
      </c>
      <c r="H627" s="64">
        <f t="shared" si="56"/>
        <v>-8.8100120347423844E-2</v>
      </c>
      <c r="I627" s="65">
        <f t="shared" si="57"/>
        <v>-3398.9000000000015</v>
      </c>
      <c r="J627" s="66" t="str">
        <f t="shared" si="58"/>
        <v>Pendente</v>
      </c>
      <c r="K627" s="40" t="s">
        <v>15536</v>
      </c>
      <c r="L627" s="69" t="str">
        <f t="shared" si="59"/>
        <v>Aguardando rentabilidade</v>
      </c>
    </row>
    <row r="628" spans="1:12" ht="15" customHeight="1" x14ac:dyDescent="0.25">
      <c r="A628" s="39">
        <v>45905</v>
      </c>
      <c r="B628" s="61">
        <f t="shared" si="54"/>
        <v>2025</v>
      </c>
      <c r="C628" s="60" t="str">
        <f t="shared" si="55"/>
        <v>Setembro</v>
      </c>
      <c r="D628" s="40" t="s">
        <v>1926</v>
      </c>
      <c r="E628" s="40" t="s">
        <v>2535</v>
      </c>
      <c r="F628" s="41">
        <v>18051.09</v>
      </c>
      <c r="G628" s="42">
        <v>16522.16</v>
      </c>
      <c r="H628" s="64">
        <f t="shared" si="56"/>
        <v>-8.4700148301293729E-2</v>
      </c>
      <c r="I628" s="65">
        <f t="shared" si="57"/>
        <v>-1528.9300000000003</v>
      </c>
      <c r="J628" s="66" t="str">
        <f t="shared" si="58"/>
        <v>Pendente</v>
      </c>
      <c r="K628" s="40" t="s">
        <v>15535</v>
      </c>
      <c r="L628" s="69" t="str">
        <f t="shared" si="59"/>
        <v>Aguardando rentabilidade</v>
      </c>
    </row>
    <row r="629" spans="1:12" ht="15" customHeight="1" x14ac:dyDescent="0.25">
      <c r="A629" s="39">
        <v>44346</v>
      </c>
      <c r="B629" s="61">
        <f t="shared" si="54"/>
        <v>2021</v>
      </c>
      <c r="C629" s="60" t="str">
        <f t="shared" si="55"/>
        <v>Maio</v>
      </c>
      <c r="D629" s="40" t="s">
        <v>1926</v>
      </c>
      <c r="E629" s="40" t="s">
        <v>2536</v>
      </c>
      <c r="F629" s="41">
        <v>22412.5</v>
      </c>
      <c r="G629" s="42">
        <v>25435.95</v>
      </c>
      <c r="H629" s="64">
        <f t="shared" si="56"/>
        <v>0.13490016731734528</v>
      </c>
      <c r="I629" s="65">
        <f t="shared" si="57"/>
        <v>3023.4500000000007</v>
      </c>
      <c r="J629" s="66" t="str">
        <f t="shared" si="58"/>
        <v>Pendente</v>
      </c>
      <c r="K629" s="40" t="s">
        <v>15535</v>
      </c>
      <c r="L629" s="69" t="str">
        <f t="shared" si="59"/>
        <v>Rendimento estável</v>
      </c>
    </row>
    <row r="630" spans="1:12" ht="15" customHeight="1" x14ac:dyDescent="0.25">
      <c r="A630" s="39">
        <v>44824</v>
      </c>
      <c r="B630" s="61">
        <f t="shared" si="54"/>
        <v>2022</v>
      </c>
      <c r="C630" s="60" t="str">
        <f t="shared" si="55"/>
        <v>Setembro</v>
      </c>
      <c r="D630" s="40" t="s">
        <v>1925</v>
      </c>
      <c r="E630" s="40" t="s">
        <v>2537</v>
      </c>
      <c r="F630" s="41">
        <v>36217.360000000001</v>
      </c>
      <c r="G630" s="42">
        <v>38987.99</v>
      </c>
      <c r="H630" s="64">
        <f t="shared" si="56"/>
        <v>7.6500054117693755E-2</v>
      </c>
      <c r="I630" s="65">
        <f t="shared" si="57"/>
        <v>2770.6299999999974</v>
      </c>
      <c r="J630" s="66" t="str">
        <f t="shared" si="58"/>
        <v>Pendente</v>
      </c>
      <c r="K630" s="40" t="s">
        <v>15534</v>
      </c>
      <c r="L630" s="69" t="str">
        <f t="shared" si="59"/>
        <v>Rendimento estável</v>
      </c>
    </row>
    <row r="631" spans="1:12" ht="15" customHeight="1" x14ac:dyDescent="0.25">
      <c r="A631" s="39">
        <v>45813</v>
      </c>
      <c r="B631" s="61">
        <f t="shared" si="54"/>
        <v>2025</v>
      </c>
      <c r="C631" s="60" t="str">
        <f t="shared" si="55"/>
        <v>Junho</v>
      </c>
      <c r="D631" s="40" t="s">
        <v>1926</v>
      </c>
      <c r="E631" s="40" t="s">
        <v>2538</v>
      </c>
      <c r="F631" s="41">
        <v>12751.87</v>
      </c>
      <c r="G631" s="42">
        <v>14501.43</v>
      </c>
      <c r="H631" s="64">
        <f t="shared" si="56"/>
        <v>0.13720026945067659</v>
      </c>
      <c r="I631" s="65">
        <f t="shared" si="57"/>
        <v>1749.5599999999995</v>
      </c>
      <c r="J631" s="66" t="str">
        <f t="shared" si="58"/>
        <v>Pendente</v>
      </c>
      <c r="K631" s="40" t="s">
        <v>15535</v>
      </c>
      <c r="L631" s="69" t="str">
        <f t="shared" si="59"/>
        <v>Rendimento estável</v>
      </c>
    </row>
    <row r="632" spans="1:12" ht="15" customHeight="1" x14ac:dyDescent="0.25">
      <c r="A632" s="39">
        <v>45128</v>
      </c>
      <c r="B632" s="61">
        <f t="shared" si="54"/>
        <v>2023</v>
      </c>
      <c r="C632" s="60" t="str">
        <f t="shared" si="55"/>
        <v>Julho</v>
      </c>
      <c r="D632" s="40" t="s">
        <v>1928</v>
      </c>
      <c r="E632" s="40" t="s">
        <v>1988</v>
      </c>
      <c r="F632" s="41">
        <v>21279.77</v>
      </c>
      <c r="G632" s="42">
        <v>22762.97</v>
      </c>
      <c r="H632" s="64">
        <f t="shared" si="56"/>
        <v>6.9700001456782693E-2</v>
      </c>
      <c r="I632" s="65">
        <f t="shared" si="57"/>
        <v>1483.2000000000007</v>
      </c>
      <c r="J632" s="66" t="str">
        <f t="shared" si="58"/>
        <v>Ativo</v>
      </c>
      <c r="K632" s="40" t="s">
        <v>15537</v>
      </c>
      <c r="L632" s="69" t="str">
        <f t="shared" si="59"/>
        <v>Aguardando rentabilidade</v>
      </c>
    </row>
    <row r="633" spans="1:12" ht="15" customHeight="1" x14ac:dyDescent="0.25">
      <c r="A633" s="39">
        <v>45398</v>
      </c>
      <c r="B633" s="61">
        <f t="shared" si="54"/>
        <v>2024</v>
      </c>
      <c r="C633" s="60" t="str">
        <f t="shared" si="55"/>
        <v>Abril</v>
      </c>
      <c r="D633" s="40" t="s">
        <v>1925</v>
      </c>
      <c r="E633" s="40" t="s">
        <v>2539</v>
      </c>
      <c r="F633" s="41">
        <v>42671.86</v>
      </c>
      <c r="G633" s="42">
        <v>44634.77</v>
      </c>
      <c r="H633" s="64">
        <f t="shared" si="56"/>
        <v>4.6000104049835094E-2</v>
      </c>
      <c r="I633" s="65">
        <f t="shared" si="57"/>
        <v>1962.9099999999962</v>
      </c>
      <c r="J633" s="66" t="str">
        <f t="shared" si="58"/>
        <v>Ativo</v>
      </c>
      <c r="K633" s="40" t="s">
        <v>15534</v>
      </c>
      <c r="L633" s="69" t="str">
        <f t="shared" si="59"/>
        <v>Aguardando rentabilidade</v>
      </c>
    </row>
    <row r="634" spans="1:12" ht="15" customHeight="1" x14ac:dyDescent="0.25">
      <c r="A634" s="39">
        <v>45740</v>
      </c>
      <c r="B634" s="61">
        <f t="shared" si="54"/>
        <v>2025</v>
      </c>
      <c r="C634" s="60" t="str">
        <f t="shared" si="55"/>
        <v>Março</v>
      </c>
      <c r="D634" s="40" t="s">
        <v>1930</v>
      </c>
      <c r="E634" s="40" t="s">
        <v>2540</v>
      </c>
      <c r="F634" s="41">
        <v>15089.27</v>
      </c>
      <c r="G634" s="42">
        <v>14805.59</v>
      </c>
      <c r="H634" s="64">
        <f t="shared" si="56"/>
        <v>-1.8800114253373443E-2</v>
      </c>
      <c r="I634" s="65">
        <f t="shared" si="57"/>
        <v>-283.68000000000029</v>
      </c>
      <c r="J634" s="66" t="str">
        <f t="shared" si="58"/>
        <v>Ativo</v>
      </c>
      <c r="K634" s="40" t="s">
        <v>15538</v>
      </c>
      <c r="L634" s="69" t="str">
        <f t="shared" si="59"/>
        <v>Aguardando rentabilidade</v>
      </c>
    </row>
    <row r="635" spans="1:12" ht="15" customHeight="1" x14ac:dyDescent="0.25">
      <c r="A635" s="39">
        <v>44516</v>
      </c>
      <c r="B635" s="61">
        <f t="shared" si="54"/>
        <v>2021</v>
      </c>
      <c r="C635" s="60" t="str">
        <f t="shared" si="55"/>
        <v>Novembro</v>
      </c>
      <c r="D635" s="40" t="s">
        <v>1926</v>
      </c>
      <c r="E635" s="40" t="s">
        <v>2541</v>
      </c>
      <c r="F635" s="41">
        <v>47707.49</v>
      </c>
      <c r="G635" s="42">
        <v>56533.38</v>
      </c>
      <c r="H635" s="64">
        <f t="shared" si="56"/>
        <v>0.18500009118065108</v>
      </c>
      <c r="I635" s="65">
        <f t="shared" si="57"/>
        <v>8825.89</v>
      </c>
      <c r="J635" s="66" t="str">
        <f t="shared" si="58"/>
        <v>Resgatado</v>
      </c>
      <c r="K635" s="40" t="s">
        <v>15535</v>
      </c>
      <c r="L635" s="69" t="str">
        <f t="shared" si="59"/>
        <v>Aplicação de Curto Prazo</v>
      </c>
    </row>
    <row r="636" spans="1:12" ht="15" customHeight="1" x14ac:dyDescent="0.25">
      <c r="A636" s="39">
        <v>44573</v>
      </c>
      <c r="B636" s="61">
        <f t="shared" si="54"/>
        <v>2022</v>
      </c>
      <c r="C636" s="60" t="str">
        <f t="shared" si="55"/>
        <v>Janeiro</v>
      </c>
      <c r="D636" s="40" t="s">
        <v>1928</v>
      </c>
      <c r="E636" s="40" t="s">
        <v>2542</v>
      </c>
      <c r="F636" s="41">
        <v>17179.11</v>
      </c>
      <c r="G636" s="42">
        <v>17881.740000000002</v>
      </c>
      <c r="H636" s="64">
        <f t="shared" si="56"/>
        <v>4.0900256183236561E-2</v>
      </c>
      <c r="I636" s="65">
        <f t="shared" si="57"/>
        <v>702.63000000000102</v>
      </c>
      <c r="J636" s="66" t="str">
        <f t="shared" si="58"/>
        <v>Ativo</v>
      </c>
      <c r="K636" s="40" t="s">
        <v>15537</v>
      </c>
      <c r="L636" s="69" t="str">
        <f t="shared" si="59"/>
        <v>Aguardando rentabilidade</v>
      </c>
    </row>
    <row r="637" spans="1:12" x14ac:dyDescent="0.25">
      <c r="A637" s="39">
        <v>44118</v>
      </c>
      <c r="B637" s="61">
        <f t="shared" si="54"/>
        <v>2020</v>
      </c>
      <c r="C637" s="60" t="str">
        <f t="shared" si="55"/>
        <v>Outubro</v>
      </c>
      <c r="D637" s="40" t="s">
        <v>1927</v>
      </c>
      <c r="E637" s="40" t="s">
        <v>2543</v>
      </c>
      <c r="F637" s="41">
        <v>19262.97</v>
      </c>
      <c r="G637" s="42">
        <v>17976.2</v>
      </c>
      <c r="H637" s="64">
        <f t="shared" si="56"/>
        <v>-6.6800187094721131E-2</v>
      </c>
      <c r="I637" s="65">
        <f t="shared" si="57"/>
        <v>-1286.7700000000004</v>
      </c>
      <c r="J637" s="66" t="str">
        <f t="shared" si="58"/>
        <v>Pendente</v>
      </c>
      <c r="K637" s="40" t="s">
        <v>15536</v>
      </c>
      <c r="L637" s="69" t="str">
        <f t="shared" si="59"/>
        <v>Aguardando rentabilidade</v>
      </c>
    </row>
    <row r="638" spans="1:12" ht="15" customHeight="1" x14ac:dyDescent="0.25">
      <c r="A638" s="39">
        <v>45758</v>
      </c>
      <c r="B638" s="61">
        <f t="shared" si="54"/>
        <v>2025</v>
      </c>
      <c r="C638" s="60" t="str">
        <f t="shared" si="55"/>
        <v>Abril</v>
      </c>
      <c r="D638" s="40" t="s">
        <v>1923</v>
      </c>
      <c r="E638" s="40" t="s">
        <v>2544</v>
      </c>
      <c r="F638" s="41">
        <v>39222.160000000003</v>
      </c>
      <c r="G638" s="42">
        <v>40669.46</v>
      </c>
      <c r="H638" s="64">
        <f t="shared" si="56"/>
        <v>3.6900058538336375E-2</v>
      </c>
      <c r="I638" s="65">
        <f t="shared" si="57"/>
        <v>1447.2999999999956</v>
      </c>
      <c r="J638" s="66" t="str">
        <f t="shared" si="58"/>
        <v>Ativo</v>
      </c>
      <c r="K638" s="40" t="s">
        <v>15532</v>
      </c>
      <c r="L638" s="69" t="str">
        <f t="shared" si="59"/>
        <v>Investimento de Longo Prazo</v>
      </c>
    </row>
    <row r="639" spans="1:12" ht="15" customHeight="1" x14ac:dyDescent="0.25">
      <c r="A639" s="39">
        <v>44250</v>
      </c>
      <c r="B639" s="61">
        <f t="shared" si="54"/>
        <v>2021</v>
      </c>
      <c r="C639" s="60" t="str">
        <f t="shared" si="55"/>
        <v>Fevereiro</v>
      </c>
      <c r="D639" s="40" t="s">
        <v>1928</v>
      </c>
      <c r="E639" s="40" t="s">
        <v>2545</v>
      </c>
      <c r="F639" s="41">
        <v>32748.639999999999</v>
      </c>
      <c r="G639" s="42">
        <v>32853.440000000002</v>
      </c>
      <c r="H639" s="64">
        <f t="shared" si="56"/>
        <v>3.2001328910147998E-3</v>
      </c>
      <c r="I639" s="65">
        <f t="shared" si="57"/>
        <v>104.80000000000291</v>
      </c>
      <c r="J639" s="66" t="str">
        <f t="shared" si="58"/>
        <v>Ativo</v>
      </c>
      <c r="K639" s="40" t="s">
        <v>15537</v>
      </c>
      <c r="L639" s="69" t="str">
        <f t="shared" si="59"/>
        <v>Aguardando rentabilidade</v>
      </c>
    </row>
    <row r="640" spans="1:12" ht="15" customHeight="1" x14ac:dyDescent="0.25">
      <c r="A640" s="39">
        <v>44248</v>
      </c>
      <c r="B640" s="61">
        <f t="shared" si="54"/>
        <v>2021</v>
      </c>
      <c r="C640" s="60" t="str">
        <f t="shared" si="55"/>
        <v>Fevereiro</v>
      </c>
      <c r="D640" s="40" t="s">
        <v>1930</v>
      </c>
      <c r="E640" s="40" t="s">
        <v>2546</v>
      </c>
      <c r="F640" s="41">
        <v>3505.14</v>
      </c>
      <c r="G640" s="42">
        <v>3466.93</v>
      </c>
      <c r="H640" s="64">
        <f t="shared" si="56"/>
        <v>-1.090113376355867E-2</v>
      </c>
      <c r="I640" s="65">
        <f t="shared" si="57"/>
        <v>-38.210000000000036</v>
      </c>
      <c r="J640" s="66" t="str">
        <f t="shared" si="58"/>
        <v>Ativo</v>
      </c>
      <c r="K640" s="40" t="s">
        <v>15538</v>
      </c>
      <c r="L640" s="69" t="str">
        <f t="shared" si="59"/>
        <v>Aguardando rentabilidade</v>
      </c>
    </row>
    <row r="641" spans="1:12" ht="15" customHeight="1" x14ac:dyDescent="0.25">
      <c r="A641" s="39">
        <v>44469</v>
      </c>
      <c r="B641" s="61">
        <f t="shared" si="54"/>
        <v>2021</v>
      </c>
      <c r="C641" s="60" t="str">
        <f t="shared" si="55"/>
        <v>Setembro</v>
      </c>
      <c r="D641" s="40" t="s">
        <v>1930</v>
      </c>
      <c r="E641" s="40" t="s">
        <v>2547</v>
      </c>
      <c r="F641" s="41">
        <v>44305.48</v>
      </c>
      <c r="G641" s="42">
        <v>48337.279999999999</v>
      </c>
      <c r="H641" s="64">
        <f t="shared" si="56"/>
        <v>9.100002979315415E-2</v>
      </c>
      <c r="I641" s="65">
        <f t="shared" si="57"/>
        <v>4031.7999999999956</v>
      </c>
      <c r="J641" s="66" t="str">
        <f t="shared" si="58"/>
        <v>Pendente</v>
      </c>
      <c r="K641" s="40" t="s">
        <v>15538</v>
      </c>
      <c r="L641" s="69" t="str">
        <f t="shared" si="59"/>
        <v>Rendimento estável</v>
      </c>
    </row>
    <row r="642" spans="1:12" x14ac:dyDescent="0.25">
      <c r="A642" s="39">
        <v>44091</v>
      </c>
      <c r="B642" s="61">
        <f t="shared" ref="B642:B705" si="60">YEAR(A642)</f>
        <v>2020</v>
      </c>
      <c r="C642" s="60" t="str">
        <f t="shared" ref="C642:C705" si="61">PROPER(TEXT(A642,"mmmm"))</f>
        <v>Setembro</v>
      </c>
      <c r="D642" s="40" t="s">
        <v>1927</v>
      </c>
      <c r="E642" s="40" t="s">
        <v>2160</v>
      </c>
      <c r="F642" s="41">
        <v>8185.14</v>
      </c>
      <c r="G642" s="42">
        <v>8214.61</v>
      </c>
      <c r="H642" s="64">
        <f t="shared" ref="H642:H705" si="62">(G642-F642)/F642</f>
        <v>3.6004271154800351E-3</v>
      </c>
      <c r="I642" s="65">
        <f t="shared" ref="I642:I705" si="63">G642-F642</f>
        <v>29.470000000000255</v>
      </c>
      <c r="J642" s="66" t="str">
        <f t="shared" ref="J642:J705" si="64">IF(AND(OR($D642="Ações",$D642="Criptomoedas",$D642="ETFs",$D642="Fundos",$D642="Imóveis"),$H642&lt;=-10%),"Resgatado",IF(AND(OR($D642="Ações",$D642="Criptomoedas",$D642="ETFs",$D642="Fundos",$D642="Imóveis"),$H642&lt;=-5%),"Pendente",IF(AND(OR($D642="Ações",$D642="Criptomoedas",$D642="ETFs",$D642="Fundos",$D642="Imóveis"),$H642&lt;=-3%),"Ativo",IF(AND(OR($D642="Ações",$D642="Criptomoedas",$D642="ETFs",$D642="Fundos",$D642="Imóveis"),$H642&lt;=7%),"Ativo",IF(AND(OR($D642="Ações",$D642="Criptomoedas",$D642="ETFs",$D642="Fundos",$D642="Imóveis"),$H642&lt;=15%),"Pendente",IF(AND(OR($D642="Ações",$D642="Criptomoedas",$D642="ETFs",$D642="Fundos",$D642="Imóveis"),$H642&lt;=20%),"Resgatado",IF(AND(OR($D642="Poupança",$D642="Renda Fixa",$D642="Tesouro Direto"),$H642&lt;=7%),"Ativo",IF(AND(OR($D642="Poupança",$D642="Renda Fixa",$D642="Tesouro Direto"),$H642&lt;=15%),"Pendente",IF(AND(OR($D642="Poupança",$D642="Renda Fixa",$D642="Tesouro Direto"),$H642&lt;=20%),"Resgatado","")))))))))</f>
        <v>Ativo</v>
      </c>
      <c r="K642" s="40" t="s">
        <v>15536</v>
      </c>
      <c r="L642" s="69" t="str">
        <f t="shared" ref="L642:L705" si="65">IF(AND(OR($D642="Ações",$D642="Criptomoedas",$D642="ETFs",$D642="Fundos",$D642="Imóveis"),$H642&lt;=-10%),"Resgate realizado",IF(AND(OR($D642="Ações",$D642="Criptomoedas",$D642="ETFs",$D642="Fundos",$D642="Imóveis"),$H642&lt;=-5%),"Aguardando rentabilidade",IF(AND(OR($D642="Ações",$D642="Criptomoedas",$D642="ETFs",$D642="Fundos",$D642="Imóveis"),$H642&lt;=-3%),"Aguardando rentabilidade",IF(AND(OR($D642="Ações",$D642="Criptomoedas",$D642="ETFs",$D642="Fundos",$D642="Imóveis"),$H642&lt;=7%),"Aguardando rentabilidade",IF(AND(OR($D642="Ações",$D642="Criptomoedas",$D642="ETFs",$D642="Fundos",$D642="Imóveis"),$H642&lt;=15%),"Rendimento estável",IF(AND(OR($D642="Ações",$D642="Criptomoedas",$D642="ETFs",$D642="Fundos",$D642="Imóveis"),$H642&lt;=20%),"Aplicação de Curto Prazo",IF(AND(OR($D642="Poupança",$D642="Renda Fixa",$D642="Tesouro Direto"),$H642&lt;=7%),"Investimento de Longo Prazo",IF(AND(OR($D642="Poupança",$D642="Renda Fixa",$D642="Tesouro Direto"),$H642&lt;=15%),"Rendimento estável",IF(AND(OR($D642="Poupança",$D642="Renda Fixa",$D642="Tesouro Direto"),$H642&lt;=20%),"Dividendos Recebidos","")))))))))</f>
        <v>Aguardando rentabilidade</v>
      </c>
    </row>
    <row r="643" spans="1:12" ht="15" customHeight="1" x14ac:dyDescent="0.25">
      <c r="A643" s="39">
        <v>44970</v>
      </c>
      <c r="B643" s="61">
        <f t="shared" si="60"/>
        <v>2023</v>
      </c>
      <c r="C643" s="60" t="str">
        <f t="shared" si="61"/>
        <v>Fevereiro</v>
      </c>
      <c r="D643" s="40" t="s">
        <v>1924</v>
      </c>
      <c r="E643" s="40" t="s">
        <v>2548</v>
      </c>
      <c r="F643" s="41">
        <v>18182.77</v>
      </c>
      <c r="G643" s="42">
        <v>19706.490000000002</v>
      </c>
      <c r="H643" s="64">
        <f t="shared" si="62"/>
        <v>8.3800213058846426E-2</v>
      </c>
      <c r="I643" s="65">
        <f t="shared" si="63"/>
        <v>1523.7200000000012</v>
      </c>
      <c r="J643" s="66" t="str">
        <f t="shared" si="64"/>
        <v>Pendente</v>
      </c>
      <c r="K643" s="40" t="s">
        <v>15533</v>
      </c>
      <c r="L643" s="69" t="str">
        <f t="shared" si="65"/>
        <v>Rendimento estável</v>
      </c>
    </row>
    <row r="644" spans="1:12" ht="15" customHeight="1" x14ac:dyDescent="0.25">
      <c r="A644" s="39">
        <v>44198</v>
      </c>
      <c r="B644" s="61">
        <f t="shared" si="60"/>
        <v>2021</v>
      </c>
      <c r="C644" s="60" t="str">
        <f t="shared" si="61"/>
        <v>Janeiro</v>
      </c>
      <c r="D644" s="40" t="s">
        <v>1924</v>
      </c>
      <c r="E644" s="40" t="s">
        <v>2549</v>
      </c>
      <c r="F644" s="41">
        <v>4033.23</v>
      </c>
      <c r="G644" s="42">
        <v>3734.77</v>
      </c>
      <c r="H644" s="64">
        <f t="shared" si="62"/>
        <v>-7.4000242981431763E-2</v>
      </c>
      <c r="I644" s="65">
        <f t="shared" si="63"/>
        <v>-298.46000000000004</v>
      </c>
      <c r="J644" s="66" t="str">
        <f t="shared" si="64"/>
        <v>Ativo</v>
      </c>
      <c r="K644" s="40" t="s">
        <v>15533</v>
      </c>
      <c r="L644" s="69" t="str">
        <f t="shared" si="65"/>
        <v>Investimento de Longo Prazo</v>
      </c>
    </row>
    <row r="645" spans="1:12" ht="15" customHeight="1" x14ac:dyDescent="0.25">
      <c r="A645" s="39">
        <v>45370</v>
      </c>
      <c r="B645" s="61">
        <f t="shared" si="60"/>
        <v>2024</v>
      </c>
      <c r="C645" s="60" t="str">
        <f t="shared" si="61"/>
        <v>Março</v>
      </c>
      <c r="D645" s="40" t="s">
        <v>1927</v>
      </c>
      <c r="E645" s="40" t="s">
        <v>2550</v>
      </c>
      <c r="F645" s="41">
        <v>32291.95</v>
      </c>
      <c r="G645" s="42">
        <v>31436.21</v>
      </c>
      <c r="H645" s="64">
        <f t="shared" si="62"/>
        <v>-2.6500102966838534E-2</v>
      </c>
      <c r="I645" s="65">
        <f t="shared" si="63"/>
        <v>-855.7400000000016</v>
      </c>
      <c r="J645" s="66" t="str">
        <f t="shared" si="64"/>
        <v>Ativo</v>
      </c>
      <c r="K645" s="40" t="s">
        <v>15536</v>
      </c>
      <c r="L645" s="69" t="str">
        <f t="shared" si="65"/>
        <v>Aguardando rentabilidade</v>
      </c>
    </row>
    <row r="646" spans="1:12" ht="15" customHeight="1" x14ac:dyDescent="0.25">
      <c r="A646" s="39">
        <v>44661</v>
      </c>
      <c r="B646" s="61">
        <f t="shared" si="60"/>
        <v>2022</v>
      </c>
      <c r="C646" s="60" t="str">
        <f t="shared" si="61"/>
        <v>Abril</v>
      </c>
      <c r="D646" s="40" t="s">
        <v>1926</v>
      </c>
      <c r="E646" s="40" t="s">
        <v>2551</v>
      </c>
      <c r="F646" s="41">
        <v>35383.31</v>
      </c>
      <c r="G646" s="42">
        <v>40085.75</v>
      </c>
      <c r="H646" s="64">
        <f t="shared" si="62"/>
        <v>0.13289994633062885</v>
      </c>
      <c r="I646" s="65">
        <f t="shared" si="63"/>
        <v>4702.4400000000023</v>
      </c>
      <c r="J646" s="66" t="str">
        <f t="shared" si="64"/>
        <v>Pendente</v>
      </c>
      <c r="K646" s="40" t="s">
        <v>15535</v>
      </c>
      <c r="L646" s="69" t="str">
        <f t="shared" si="65"/>
        <v>Rendimento estável</v>
      </c>
    </row>
    <row r="647" spans="1:12" ht="15" customHeight="1" x14ac:dyDescent="0.25">
      <c r="A647" s="39">
        <v>45449</v>
      </c>
      <c r="B647" s="61">
        <f t="shared" si="60"/>
        <v>2024</v>
      </c>
      <c r="C647" s="60" t="str">
        <f t="shared" si="61"/>
        <v>Junho</v>
      </c>
      <c r="D647" s="40" t="s">
        <v>1926</v>
      </c>
      <c r="E647" s="40" t="s">
        <v>2552</v>
      </c>
      <c r="F647" s="41">
        <v>29965.84</v>
      </c>
      <c r="G647" s="42">
        <v>35755.24</v>
      </c>
      <c r="H647" s="64">
        <f t="shared" si="62"/>
        <v>0.19319999038905628</v>
      </c>
      <c r="I647" s="65">
        <f t="shared" si="63"/>
        <v>5789.3999999999978</v>
      </c>
      <c r="J647" s="66" t="str">
        <f t="shared" si="64"/>
        <v>Resgatado</v>
      </c>
      <c r="K647" s="40" t="s">
        <v>15535</v>
      </c>
      <c r="L647" s="69" t="str">
        <f t="shared" si="65"/>
        <v>Aplicação de Curto Prazo</v>
      </c>
    </row>
    <row r="648" spans="1:12" ht="15" customHeight="1" x14ac:dyDescent="0.25">
      <c r="A648" s="39">
        <v>45535</v>
      </c>
      <c r="B648" s="61">
        <f t="shared" si="60"/>
        <v>2024</v>
      </c>
      <c r="C648" s="60" t="str">
        <f t="shared" si="61"/>
        <v>Agosto</v>
      </c>
      <c r="D648" s="40" t="s">
        <v>1929</v>
      </c>
      <c r="E648" s="40" t="s">
        <v>2553</v>
      </c>
      <c r="F648" s="41">
        <v>19991.38</v>
      </c>
      <c r="G648" s="42">
        <v>22040.5</v>
      </c>
      <c r="H648" s="64">
        <f t="shared" si="62"/>
        <v>0.10250017757653543</v>
      </c>
      <c r="I648" s="65">
        <f t="shared" si="63"/>
        <v>2049.119999999999</v>
      </c>
      <c r="J648" s="66" t="str">
        <f t="shared" si="64"/>
        <v>Pendente</v>
      </c>
      <c r="K648" s="40" t="s">
        <v>15532</v>
      </c>
      <c r="L648" s="69" t="str">
        <f t="shared" si="65"/>
        <v>Rendimento estável</v>
      </c>
    </row>
    <row r="649" spans="1:12" ht="15" customHeight="1" x14ac:dyDescent="0.25">
      <c r="A649" s="39">
        <v>45660</v>
      </c>
      <c r="B649" s="61">
        <f t="shared" si="60"/>
        <v>2025</v>
      </c>
      <c r="C649" s="60" t="str">
        <f t="shared" si="61"/>
        <v>Janeiro</v>
      </c>
      <c r="D649" s="40" t="s">
        <v>1928</v>
      </c>
      <c r="E649" s="40" t="s">
        <v>2554</v>
      </c>
      <c r="F649" s="41">
        <v>11520.12</v>
      </c>
      <c r="G649" s="42">
        <v>12396.8</v>
      </c>
      <c r="H649" s="64">
        <f t="shared" si="62"/>
        <v>7.6099901737134545E-2</v>
      </c>
      <c r="I649" s="65">
        <f t="shared" si="63"/>
        <v>876.67999999999847</v>
      </c>
      <c r="J649" s="66" t="str">
        <f t="shared" si="64"/>
        <v>Pendente</v>
      </c>
      <c r="K649" s="40" t="s">
        <v>15537</v>
      </c>
      <c r="L649" s="69" t="str">
        <f t="shared" si="65"/>
        <v>Rendimento estável</v>
      </c>
    </row>
    <row r="650" spans="1:12" ht="15" customHeight="1" x14ac:dyDescent="0.25">
      <c r="A650" s="39">
        <v>45805</v>
      </c>
      <c r="B650" s="61">
        <f t="shared" si="60"/>
        <v>2025</v>
      </c>
      <c r="C650" s="60" t="str">
        <f t="shared" si="61"/>
        <v>Maio</v>
      </c>
      <c r="D650" s="40" t="s">
        <v>1929</v>
      </c>
      <c r="E650" s="40" t="s">
        <v>2555</v>
      </c>
      <c r="F650" s="41">
        <v>7110.01</v>
      </c>
      <c r="G650" s="42">
        <v>6470.82</v>
      </c>
      <c r="H650" s="64">
        <f t="shared" si="62"/>
        <v>-8.9900014205324674E-2</v>
      </c>
      <c r="I650" s="65">
        <f t="shared" si="63"/>
        <v>-639.19000000000051</v>
      </c>
      <c r="J650" s="66" t="str">
        <f t="shared" si="64"/>
        <v>Ativo</v>
      </c>
      <c r="K650" s="40" t="s">
        <v>15532</v>
      </c>
      <c r="L650" s="69" t="str">
        <f t="shared" si="65"/>
        <v>Investimento de Longo Prazo</v>
      </c>
    </row>
    <row r="651" spans="1:12" ht="15" customHeight="1" x14ac:dyDescent="0.25">
      <c r="A651" s="39">
        <v>44327</v>
      </c>
      <c r="B651" s="61">
        <f t="shared" si="60"/>
        <v>2021</v>
      </c>
      <c r="C651" s="60" t="str">
        <f t="shared" si="61"/>
        <v>Maio</v>
      </c>
      <c r="D651" s="40" t="s">
        <v>1923</v>
      </c>
      <c r="E651" s="40" t="s">
        <v>2556</v>
      </c>
      <c r="F651" s="41">
        <v>45256.93</v>
      </c>
      <c r="G651" s="42">
        <v>42591.3</v>
      </c>
      <c r="H651" s="64">
        <f t="shared" si="62"/>
        <v>-5.889992980080614E-2</v>
      </c>
      <c r="I651" s="65">
        <f t="shared" si="63"/>
        <v>-2665.6299999999974</v>
      </c>
      <c r="J651" s="66" t="str">
        <f t="shared" si="64"/>
        <v>Ativo</v>
      </c>
      <c r="K651" s="40" t="s">
        <v>15532</v>
      </c>
      <c r="L651" s="69" t="str">
        <f t="shared" si="65"/>
        <v>Investimento de Longo Prazo</v>
      </c>
    </row>
    <row r="652" spans="1:12" ht="15" customHeight="1" x14ac:dyDescent="0.25">
      <c r="A652" s="39">
        <v>45800</v>
      </c>
      <c r="B652" s="61">
        <f t="shared" si="60"/>
        <v>2025</v>
      </c>
      <c r="C652" s="60" t="str">
        <f t="shared" si="61"/>
        <v>Maio</v>
      </c>
      <c r="D652" s="40" t="s">
        <v>1925</v>
      </c>
      <c r="E652" s="40" t="s">
        <v>2557</v>
      </c>
      <c r="F652" s="41">
        <v>20232.09</v>
      </c>
      <c r="G652" s="42">
        <v>20766.22</v>
      </c>
      <c r="H652" s="64">
        <f t="shared" si="62"/>
        <v>2.6400139580241143E-2</v>
      </c>
      <c r="I652" s="65">
        <f t="shared" si="63"/>
        <v>534.13000000000102</v>
      </c>
      <c r="J652" s="66" t="str">
        <f t="shared" si="64"/>
        <v>Ativo</v>
      </c>
      <c r="K652" s="40" t="s">
        <v>15534</v>
      </c>
      <c r="L652" s="69" t="str">
        <f t="shared" si="65"/>
        <v>Aguardando rentabilidade</v>
      </c>
    </row>
    <row r="653" spans="1:12" ht="15" customHeight="1" x14ac:dyDescent="0.25">
      <c r="A653" s="39">
        <v>44862</v>
      </c>
      <c r="B653" s="61">
        <f t="shared" si="60"/>
        <v>2022</v>
      </c>
      <c r="C653" s="60" t="str">
        <f t="shared" si="61"/>
        <v>Outubro</v>
      </c>
      <c r="D653" s="40" t="s">
        <v>1927</v>
      </c>
      <c r="E653" s="40" t="s">
        <v>2558</v>
      </c>
      <c r="F653" s="41">
        <v>4851.4799999999996</v>
      </c>
      <c r="G653" s="42">
        <v>5593.27</v>
      </c>
      <c r="H653" s="64">
        <f t="shared" si="62"/>
        <v>0.15289973368951348</v>
      </c>
      <c r="I653" s="65">
        <f t="shared" si="63"/>
        <v>741.79000000000087</v>
      </c>
      <c r="J653" s="66" t="str">
        <f t="shared" si="64"/>
        <v>Resgatado</v>
      </c>
      <c r="K653" s="40" t="s">
        <v>15536</v>
      </c>
      <c r="L653" s="69" t="str">
        <f t="shared" si="65"/>
        <v>Aplicação de Curto Prazo</v>
      </c>
    </row>
    <row r="654" spans="1:12" ht="15" customHeight="1" x14ac:dyDescent="0.25">
      <c r="A654" s="39">
        <v>45183</v>
      </c>
      <c r="B654" s="61">
        <f t="shared" si="60"/>
        <v>2023</v>
      </c>
      <c r="C654" s="60" t="str">
        <f t="shared" si="61"/>
        <v>Setembro</v>
      </c>
      <c r="D654" s="40" t="s">
        <v>1923</v>
      </c>
      <c r="E654" s="40" t="s">
        <v>2559</v>
      </c>
      <c r="F654" s="41">
        <v>45488.83</v>
      </c>
      <c r="G654" s="42">
        <v>43146.16</v>
      </c>
      <c r="H654" s="64">
        <f t="shared" si="62"/>
        <v>-5.149989568867782E-2</v>
      </c>
      <c r="I654" s="65">
        <f t="shared" si="63"/>
        <v>-2342.6699999999983</v>
      </c>
      <c r="J654" s="66" t="str">
        <f t="shared" si="64"/>
        <v>Ativo</v>
      </c>
      <c r="K654" s="40" t="s">
        <v>15532</v>
      </c>
      <c r="L654" s="69" t="str">
        <f t="shared" si="65"/>
        <v>Investimento de Longo Prazo</v>
      </c>
    </row>
    <row r="655" spans="1:12" ht="15" customHeight="1" x14ac:dyDescent="0.25">
      <c r="A655" s="39">
        <v>45120</v>
      </c>
      <c r="B655" s="61">
        <f t="shared" si="60"/>
        <v>2023</v>
      </c>
      <c r="C655" s="60" t="str">
        <f t="shared" si="61"/>
        <v>Julho</v>
      </c>
      <c r="D655" s="40" t="s">
        <v>1923</v>
      </c>
      <c r="E655" s="40" t="s">
        <v>2560</v>
      </c>
      <c r="F655" s="41">
        <v>6028.03</v>
      </c>
      <c r="G655" s="42">
        <v>5903.25</v>
      </c>
      <c r="H655" s="64">
        <f t="shared" si="62"/>
        <v>-2.069996333793955E-2</v>
      </c>
      <c r="I655" s="65">
        <f t="shared" si="63"/>
        <v>-124.77999999999975</v>
      </c>
      <c r="J655" s="66" t="str">
        <f t="shared" si="64"/>
        <v>Ativo</v>
      </c>
      <c r="K655" s="40" t="s">
        <v>15532</v>
      </c>
      <c r="L655" s="69" t="str">
        <f t="shared" si="65"/>
        <v>Investimento de Longo Prazo</v>
      </c>
    </row>
    <row r="656" spans="1:12" ht="15" customHeight="1" x14ac:dyDescent="0.25">
      <c r="A656" s="39">
        <v>44358</v>
      </c>
      <c r="B656" s="61">
        <f t="shared" si="60"/>
        <v>2021</v>
      </c>
      <c r="C656" s="60" t="str">
        <f t="shared" si="61"/>
        <v>Junho</v>
      </c>
      <c r="D656" s="40" t="s">
        <v>1924</v>
      </c>
      <c r="E656" s="40" t="s">
        <v>2561</v>
      </c>
      <c r="F656" s="41">
        <v>36283.760000000002</v>
      </c>
      <c r="G656" s="42">
        <v>40235.06</v>
      </c>
      <c r="H656" s="64">
        <f t="shared" si="62"/>
        <v>0.10889995965137007</v>
      </c>
      <c r="I656" s="65">
        <f t="shared" si="63"/>
        <v>3951.2999999999956</v>
      </c>
      <c r="J656" s="66" t="str">
        <f t="shared" si="64"/>
        <v>Pendente</v>
      </c>
      <c r="K656" s="40" t="s">
        <v>15533</v>
      </c>
      <c r="L656" s="69" t="str">
        <f t="shared" si="65"/>
        <v>Rendimento estável</v>
      </c>
    </row>
    <row r="657" spans="1:12" ht="15" customHeight="1" x14ac:dyDescent="0.25">
      <c r="A657" s="39">
        <v>44321</v>
      </c>
      <c r="B657" s="61">
        <f t="shared" si="60"/>
        <v>2021</v>
      </c>
      <c r="C657" s="60" t="str">
        <f t="shared" si="61"/>
        <v>Maio</v>
      </c>
      <c r="D657" s="40" t="s">
        <v>1928</v>
      </c>
      <c r="E657" s="40" t="s">
        <v>2562</v>
      </c>
      <c r="F657" s="41">
        <v>42953.34</v>
      </c>
      <c r="G657" s="42">
        <v>50019.16</v>
      </c>
      <c r="H657" s="64">
        <f t="shared" si="62"/>
        <v>0.16449989686483071</v>
      </c>
      <c r="I657" s="65">
        <f t="shared" si="63"/>
        <v>7065.820000000007</v>
      </c>
      <c r="J657" s="66" t="str">
        <f t="shared" si="64"/>
        <v>Resgatado</v>
      </c>
      <c r="K657" s="40" t="s">
        <v>15537</v>
      </c>
      <c r="L657" s="69" t="str">
        <f t="shared" si="65"/>
        <v>Aplicação de Curto Prazo</v>
      </c>
    </row>
    <row r="658" spans="1:12" ht="15" customHeight="1" x14ac:dyDescent="0.25">
      <c r="A658" s="39">
        <v>45294</v>
      </c>
      <c r="B658" s="61">
        <f t="shared" si="60"/>
        <v>2024</v>
      </c>
      <c r="C658" s="60" t="str">
        <f t="shared" si="61"/>
        <v>Janeiro</v>
      </c>
      <c r="D658" s="40" t="s">
        <v>1925</v>
      </c>
      <c r="E658" s="40" t="s">
        <v>2563</v>
      </c>
      <c r="F658" s="41">
        <v>30157.97</v>
      </c>
      <c r="G658" s="42">
        <v>35963.379999999997</v>
      </c>
      <c r="H658" s="64">
        <f t="shared" si="62"/>
        <v>0.19250002569801603</v>
      </c>
      <c r="I658" s="65">
        <f t="shared" si="63"/>
        <v>5805.4099999999962</v>
      </c>
      <c r="J658" s="66" t="str">
        <f t="shared" si="64"/>
        <v>Resgatado</v>
      </c>
      <c r="K658" s="40" t="s">
        <v>15534</v>
      </c>
      <c r="L658" s="69" t="str">
        <f t="shared" si="65"/>
        <v>Aplicação de Curto Prazo</v>
      </c>
    </row>
    <row r="659" spans="1:12" ht="15" customHeight="1" x14ac:dyDescent="0.25">
      <c r="A659" s="39">
        <v>45903</v>
      </c>
      <c r="B659" s="61">
        <f t="shared" si="60"/>
        <v>2025</v>
      </c>
      <c r="C659" s="60" t="str">
        <f t="shared" si="61"/>
        <v>Setembro</v>
      </c>
      <c r="D659" s="40" t="s">
        <v>1923</v>
      </c>
      <c r="E659" s="40" t="s">
        <v>2564</v>
      </c>
      <c r="F659" s="41">
        <v>28422.560000000001</v>
      </c>
      <c r="G659" s="42">
        <v>26134.54</v>
      </c>
      <c r="H659" s="64">
        <f t="shared" si="62"/>
        <v>-8.0500137918611145E-2</v>
      </c>
      <c r="I659" s="65">
        <f t="shared" si="63"/>
        <v>-2288.0200000000004</v>
      </c>
      <c r="J659" s="66" t="str">
        <f t="shared" si="64"/>
        <v>Ativo</v>
      </c>
      <c r="K659" s="40" t="s">
        <v>15532</v>
      </c>
      <c r="L659" s="69" t="str">
        <f t="shared" si="65"/>
        <v>Investimento de Longo Prazo</v>
      </c>
    </row>
    <row r="660" spans="1:12" x14ac:dyDescent="0.25">
      <c r="A660" s="39">
        <v>44195</v>
      </c>
      <c r="B660" s="61">
        <f t="shared" si="60"/>
        <v>2020</v>
      </c>
      <c r="C660" s="60" t="str">
        <f t="shared" si="61"/>
        <v>Dezembro</v>
      </c>
      <c r="D660" s="40" t="s">
        <v>1930</v>
      </c>
      <c r="E660" s="40" t="s">
        <v>2565</v>
      </c>
      <c r="F660" s="41">
        <v>4564.41</v>
      </c>
      <c r="G660" s="42">
        <v>4668.0200000000004</v>
      </c>
      <c r="H660" s="64">
        <f t="shared" si="62"/>
        <v>2.2699538385026891E-2</v>
      </c>
      <c r="I660" s="65">
        <f t="shared" si="63"/>
        <v>103.61000000000058</v>
      </c>
      <c r="J660" s="66" t="str">
        <f t="shared" si="64"/>
        <v>Ativo</v>
      </c>
      <c r="K660" s="40" t="s">
        <v>15538</v>
      </c>
      <c r="L660" s="69" t="str">
        <f t="shared" si="65"/>
        <v>Aguardando rentabilidade</v>
      </c>
    </row>
    <row r="661" spans="1:12" ht="15" customHeight="1" x14ac:dyDescent="0.25">
      <c r="A661" s="39">
        <v>44460</v>
      </c>
      <c r="B661" s="61">
        <f t="shared" si="60"/>
        <v>2021</v>
      </c>
      <c r="C661" s="60" t="str">
        <f t="shared" si="61"/>
        <v>Setembro</v>
      </c>
      <c r="D661" s="40" t="s">
        <v>1925</v>
      </c>
      <c r="E661" s="40" t="s">
        <v>2566</v>
      </c>
      <c r="F661" s="41">
        <v>48209.54</v>
      </c>
      <c r="G661" s="42">
        <v>45210.91</v>
      </c>
      <c r="H661" s="64">
        <f t="shared" si="62"/>
        <v>-6.2199929723453021E-2</v>
      </c>
      <c r="I661" s="65">
        <f t="shared" si="63"/>
        <v>-2998.6299999999974</v>
      </c>
      <c r="J661" s="66" t="str">
        <f t="shared" si="64"/>
        <v>Pendente</v>
      </c>
      <c r="K661" s="40" t="s">
        <v>15534</v>
      </c>
      <c r="L661" s="69" t="str">
        <f t="shared" si="65"/>
        <v>Aguardando rentabilidade</v>
      </c>
    </row>
    <row r="662" spans="1:12" ht="15" customHeight="1" x14ac:dyDescent="0.25">
      <c r="A662" s="39">
        <v>45701</v>
      </c>
      <c r="B662" s="61">
        <f t="shared" si="60"/>
        <v>2025</v>
      </c>
      <c r="C662" s="60" t="str">
        <f t="shared" si="61"/>
        <v>Fevereiro</v>
      </c>
      <c r="D662" s="40" t="s">
        <v>1928</v>
      </c>
      <c r="E662" s="40" t="s">
        <v>2567</v>
      </c>
      <c r="F662" s="41">
        <v>45990.95</v>
      </c>
      <c r="G662" s="42">
        <v>48640.03</v>
      </c>
      <c r="H662" s="64">
        <f t="shared" si="62"/>
        <v>5.7600027831562553E-2</v>
      </c>
      <c r="I662" s="65">
        <f t="shared" si="63"/>
        <v>2649.0800000000017</v>
      </c>
      <c r="J662" s="66" t="str">
        <f t="shared" si="64"/>
        <v>Ativo</v>
      </c>
      <c r="K662" s="40" t="s">
        <v>15537</v>
      </c>
      <c r="L662" s="69" t="str">
        <f t="shared" si="65"/>
        <v>Aguardando rentabilidade</v>
      </c>
    </row>
    <row r="663" spans="1:12" ht="15" customHeight="1" x14ac:dyDescent="0.25">
      <c r="A663" s="39">
        <v>45141</v>
      </c>
      <c r="B663" s="61">
        <f t="shared" si="60"/>
        <v>2023</v>
      </c>
      <c r="C663" s="60" t="str">
        <f t="shared" si="61"/>
        <v>Agosto</v>
      </c>
      <c r="D663" s="40" t="s">
        <v>1925</v>
      </c>
      <c r="E663" s="40" t="s">
        <v>2568</v>
      </c>
      <c r="F663" s="41">
        <v>34930.699999999997</v>
      </c>
      <c r="G663" s="42">
        <v>41326.51</v>
      </c>
      <c r="H663" s="64">
        <f t="shared" si="62"/>
        <v>0.18309996650510885</v>
      </c>
      <c r="I663" s="65">
        <f t="shared" si="63"/>
        <v>6395.8100000000049</v>
      </c>
      <c r="J663" s="66" t="str">
        <f t="shared" si="64"/>
        <v>Resgatado</v>
      </c>
      <c r="K663" s="40" t="s">
        <v>15534</v>
      </c>
      <c r="L663" s="69" t="str">
        <f t="shared" si="65"/>
        <v>Aplicação de Curto Prazo</v>
      </c>
    </row>
    <row r="664" spans="1:12" ht="15" customHeight="1" x14ac:dyDescent="0.25">
      <c r="A664" s="39">
        <v>44572</v>
      </c>
      <c r="B664" s="61">
        <f t="shared" si="60"/>
        <v>2022</v>
      </c>
      <c r="C664" s="60" t="str">
        <f t="shared" si="61"/>
        <v>Janeiro</v>
      </c>
      <c r="D664" s="40" t="s">
        <v>1923</v>
      </c>
      <c r="E664" s="40" t="s">
        <v>2569</v>
      </c>
      <c r="F664" s="41">
        <v>5047.3100000000004</v>
      </c>
      <c r="G664" s="42">
        <v>5794.82</v>
      </c>
      <c r="H664" s="64">
        <f t="shared" si="62"/>
        <v>0.1481006714467705</v>
      </c>
      <c r="I664" s="65">
        <f t="shared" si="63"/>
        <v>747.50999999999931</v>
      </c>
      <c r="J664" s="66" t="str">
        <f t="shared" si="64"/>
        <v>Pendente</v>
      </c>
      <c r="K664" s="40" t="s">
        <v>15532</v>
      </c>
      <c r="L664" s="69" t="str">
        <f t="shared" si="65"/>
        <v>Rendimento estável</v>
      </c>
    </row>
    <row r="665" spans="1:12" ht="15" customHeight="1" x14ac:dyDescent="0.25">
      <c r="A665" s="39">
        <v>44534</v>
      </c>
      <c r="B665" s="61">
        <f t="shared" si="60"/>
        <v>2021</v>
      </c>
      <c r="C665" s="60" t="str">
        <f t="shared" si="61"/>
        <v>Dezembro</v>
      </c>
      <c r="D665" s="40" t="s">
        <v>1923</v>
      </c>
      <c r="E665" s="40" t="s">
        <v>2570</v>
      </c>
      <c r="F665" s="41">
        <v>1687.08</v>
      </c>
      <c r="G665" s="42">
        <v>1821.37</v>
      </c>
      <c r="H665" s="64">
        <f t="shared" si="62"/>
        <v>7.9599070583493359E-2</v>
      </c>
      <c r="I665" s="65">
        <f t="shared" si="63"/>
        <v>134.28999999999996</v>
      </c>
      <c r="J665" s="66" t="str">
        <f t="shared" si="64"/>
        <v>Pendente</v>
      </c>
      <c r="K665" s="40" t="s">
        <v>15532</v>
      </c>
      <c r="L665" s="69" t="str">
        <f t="shared" si="65"/>
        <v>Rendimento estável</v>
      </c>
    </row>
    <row r="666" spans="1:12" x14ac:dyDescent="0.25">
      <c r="A666" s="39">
        <v>44149</v>
      </c>
      <c r="B666" s="61">
        <f t="shared" si="60"/>
        <v>2020</v>
      </c>
      <c r="C666" s="60" t="str">
        <f t="shared" si="61"/>
        <v>Novembro</v>
      </c>
      <c r="D666" s="40" t="s">
        <v>1926</v>
      </c>
      <c r="E666" s="40" t="s">
        <v>2571</v>
      </c>
      <c r="F666" s="41">
        <v>34660.82</v>
      </c>
      <c r="G666" s="42">
        <v>33593.269999999997</v>
      </c>
      <c r="H666" s="64">
        <f t="shared" si="62"/>
        <v>-3.0799906061080001E-2</v>
      </c>
      <c r="I666" s="65">
        <f t="shared" si="63"/>
        <v>-1067.5500000000029</v>
      </c>
      <c r="J666" s="66" t="str">
        <f t="shared" si="64"/>
        <v>Ativo</v>
      </c>
      <c r="K666" s="40" t="s">
        <v>15535</v>
      </c>
      <c r="L666" s="69" t="str">
        <f t="shared" si="65"/>
        <v>Aguardando rentabilidade</v>
      </c>
    </row>
    <row r="667" spans="1:12" ht="15" customHeight="1" x14ac:dyDescent="0.25">
      <c r="A667" s="39">
        <v>44439</v>
      </c>
      <c r="B667" s="61">
        <f t="shared" si="60"/>
        <v>2021</v>
      </c>
      <c r="C667" s="60" t="str">
        <f t="shared" si="61"/>
        <v>Agosto</v>
      </c>
      <c r="D667" s="40" t="s">
        <v>1924</v>
      </c>
      <c r="E667" s="40" t="s">
        <v>2572</v>
      </c>
      <c r="F667" s="41">
        <v>45427.98</v>
      </c>
      <c r="G667" s="42">
        <v>50352.37</v>
      </c>
      <c r="H667" s="64">
        <f t="shared" si="62"/>
        <v>0.10839993325699269</v>
      </c>
      <c r="I667" s="65">
        <f t="shared" si="63"/>
        <v>4924.3899999999994</v>
      </c>
      <c r="J667" s="66" t="str">
        <f t="shared" si="64"/>
        <v>Pendente</v>
      </c>
      <c r="K667" s="40" t="s">
        <v>15533</v>
      </c>
      <c r="L667" s="69" t="str">
        <f t="shared" si="65"/>
        <v>Rendimento estável</v>
      </c>
    </row>
    <row r="668" spans="1:12" ht="15" customHeight="1" x14ac:dyDescent="0.25">
      <c r="A668" s="39">
        <v>44466</v>
      </c>
      <c r="B668" s="61">
        <f t="shared" si="60"/>
        <v>2021</v>
      </c>
      <c r="C668" s="60" t="str">
        <f t="shared" si="61"/>
        <v>Setembro</v>
      </c>
      <c r="D668" s="40" t="s">
        <v>1928</v>
      </c>
      <c r="E668" s="40" t="s">
        <v>2020</v>
      </c>
      <c r="F668" s="41">
        <v>2715.56</v>
      </c>
      <c r="G668" s="42">
        <v>2509.7199999999998</v>
      </c>
      <c r="H668" s="64">
        <f t="shared" si="62"/>
        <v>-7.5800203272989794E-2</v>
      </c>
      <c r="I668" s="65">
        <f t="shared" si="63"/>
        <v>-205.84000000000015</v>
      </c>
      <c r="J668" s="66" t="str">
        <f t="shared" si="64"/>
        <v>Pendente</v>
      </c>
      <c r="K668" s="40" t="s">
        <v>15537</v>
      </c>
      <c r="L668" s="69" t="str">
        <f t="shared" si="65"/>
        <v>Aguardando rentabilidade</v>
      </c>
    </row>
    <row r="669" spans="1:12" ht="15" customHeight="1" x14ac:dyDescent="0.25">
      <c r="A669" s="39">
        <v>44220</v>
      </c>
      <c r="B669" s="61">
        <f t="shared" si="60"/>
        <v>2021</v>
      </c>
      <c r="C669" s="60" t="str">
        <f t="shared" si="61"/>
        <v>Janeiro</v>
      </c>
      <c r="D669" s="40" t="s">
        <v>1930</v>
      </c>
      <c r="E669" s="40" t="s">
        <v>2573</v>
      </c>
      <c r="F669" s="41">
        <v>11083.32</v>
      </c>
      <c r="G669" s="42">
        <v>13258.98</v>
      </c>
      <c r="H669" s="64">
        <f t="shared" si="62"/>
        <v>0.19630038652678078</v>
      </c>
      <c r="I669" s="65">
        <f t="shared" si="63"/>
        <v>2175.66</v>
      </c>
      <c r="J669" s="66" t="str">
        <f t="shared" si="64"/>
        <v>Resgatado</v>
      </c>
      <c r="K669" s="40" t="s">
        <v>15538</v>
      </c>
      <c r="L669" s="69" t="str">
        <f t="shared" si="65"/>
        <v>Aplicação de Curto Prazo</v>
      </c>
    </row>
    <row r="670" spans="1:12" ht="15" customHeight="1" x14ac:dyDescent="0.25">
      <c r="A670" s="39">
        <v>45703</v>
      </c>
      <c r="B670" s="61">
        <f t="shared" si="60"/>
        <v>2025</v>
      </c>
      <c r="C670" s="60" t="str">
        <f t="shared" si="61"/>
        <v>Fevereiro</v>
      </c>
      <c r="D670" s="40" t="s">
        <v>1929</v>
      </c>
      <c r="E670" s="40" t="s">
        <v>2574</v>
      </c>
      <c r="F670" s="41">
        <v>42551.22</v>
      </c>
      <c r="G670" s="42">
        <v>50001.94</v>
      </c>
      <c r="H670" s="64">
        <f t="shared" si="62"/>
        <v>0.17510003238450039</v>
      </c>
      <c r="I670" s="65">
        <f t="shared" si="63"/>
        <v>7450.7200000000012</v>
      </c>
      <c r="J670" s="66" t="str">
        <f t="shared" si="64"/>
        <v>Resgatado</v>
      </c>
      <c r="K670" s="40" t="s">
        <v>15532</v>
      </c>
      <c r="L670" s="69" t="str">
        <f t="shared" si="65"/>
        <v>Dividendos Recebidos</v>
      </c>
    </row>
    <row r="671" spans="1:12" ht="15" customHeight="1" x14ac:dyDescent="0.25">
      <c r="A671" s="39">
        <v>44569</v>
      </c>
      <c r="B671" s="61">
        <f t="shared" si="60"/>
        <v>2022</v>
      </c>
      <c r="C671" s="60" t="str">
        <f t="shared" si="61"/>
        <v>Janeiro</v>
      </c>
      <c r="D671" s="40" t="s">
        <v>1929</v>
      </c>
      <c r="E671" s="40" t="s">
        <v>2575</v>
      </c>
      <c r="F671" s="41">
        <v>37818.03</v>
      </c>
      <c r="G671" s="42">
        <v>43434.01</v>
      </c>
      <c r="H671" s="64">
        <f t="shared" si="62"/>
        <v>0.14850006729594331</v>
      </c>
      <c r="I671" s="65">
        <f t="shared" si="63"/>
        <v>5615.9800000000032</v>
      </c>
      <c r="J671" s="66" t="str">
        <f t="shared" si="64"/>
        <v>Pendente</v>
      </c>
      <c r="K671" s="40" t="s">
        <v>15532</v>
      </c>
      <c r="L671" s="69" t="str">
        <f t="shared" si="65"/>
        <v>Rendimento estável</v>
      </c>
    </row>
    <row r="672" spans="1:12" ht="15" customHeight="1" x14ac:dyDescent="0.25">
      <c r="A672" s="39">
        <v>45722</v>
      </c>
      <c r="B672" s="61">
        <f t="shared" si="60"/>
        <v>2025</v>
      </c>
      <c r="C672" s="60" t="str">
        <f t="shared" si="61"/>
        <v>Março</v>
      </c>
      <c r="D672" s="40" t="s">
        <v>1929</v>
      </c>
      <c r="E672" s="40" t="s">
        <v>2576</v>
      </c>
      <c r="F672" s="41">
        <v>29893.46</v>
      </c>
      <c r="G672" s="42">
        <v>34320.68</v>
      </c>
      <c r="H672" s="64">
        <f t="shared" si="62"/>
        <v>0.14809995229725836</v>
      </c>
      <c r="I672" s="65">
        <f t="shared" si="63"/>
        <v>4427.2200000000012</v>
      </c>
      <c r="J672" s="66" t="str">
        <f t="shared" si="64"/>
        <v>Pendente</v>
      </c>
      <c r="K672" s="40" t="s">
        <v>15532</v>
      </c>
      <c r="L672" s="69" t="str">
        <f t="shared" si="65"/>
        <v>Rendimento estável</v>
      </c>
    </row>
    <row r="673" spans="1:12" ht="15" customHeight="1" x14ac:dyDescent="0.25">
      <c r="A673" s="39">
        <v>44252</v>
      </c>
      <c r="B673" s="61">
        <f t="shared" si="60"/>
        <v>2021</v>
      </c>
      <c r="C673" s="60" t="str">
        <f t="shared" si="61"/>
        <v>Fevereiro</v>
      </c>
      <c r="D673" s="40" t="s">
        <v>1928</v>
      </c>
      <c r="E673" s="40" t="s">
        <v>2577</v>
      </c>
      <c r="F673" s="41">
        <v>31629.08</v>
      </c>
      <c r="G673" s="42">
        <v>37920.1</v>
      </c>
      <c r="H673" s="64">
        <f t="shared" si="62"/>
        <v>0.19889987315470437</v>
      </c>
      <c r="I673" s="65">
        <f t="shared" si="63"/>
        <v>6291.0199999999968</v>
      </c>
      <c r="J673" s="66" t="str">
        <f t="shared" si="64"/>
        <v>Resgatado</v>
      </c>
      <c r="K673" s="40" t="s">
        <v>15537</v>
      </c>
      <c r="L673" s="69" t="str">
        <f t="shared" si="65"/>
        <v>Aplicação de Curto Prazo</v>
      </c>
    </row>
    <row r="674" spans="1:12" ht="15" customHeight="1" x14ac:dyDescent="0.25">
      <c r="A674" s="39">
        <v>45622</v>
      </c>
      <c r="B674" s="61">
        <f t="shared" si="60"/>
        <v>2024</v>
      </c>
      <c r="C674" s="60" t="str">
        <f t="shared" si="61"/>
        <v>Novembro</v>
      </c>
      <c r="D674" s="40" t="s">
        <v>1926</v>
      </c>
      <c r="E674" s="40" t="s">
        <v>2578</v>
      </c>
      <c r="F674" s="41">
        <v>46221.919999999998</v>
      </c>
      <c r="G674" s="42">
        <v>52836.28</v>
      </c>
      <c r="H674" s="64">
        <f t="shared" si="62"/>
        <v>0.14310007026969024</v>
      </c>
      <c r="I674" s="65">
        <f t="shared" si="63"/>
        <v>6614.3600000000006</v>
      </c>
      <c r="J674" s="66" t="str">
        <f t="shared" si="64"/>
        <v>Pendente</v>
      </c>
      <c r="K674" s="40" t="s">
        <v>15535</v>
      </c>
      <c r="L674" s="69" t="str">
        <f t="shared" si="65"/>
        <v>Rendimento estável</v>
      </c>
    </row>
    <row r="675" spans="1:12" ht="15" customHeight="1" x14ac:dyDescent="0.25">
      <c r="A675" s="39">
        <v>45383</v>
      </c>
      <c r="B675" s="61">
        <f t="shared" si="60"/>
        <v>2024</v>
      </c>
      <c r="C675" s="60" t="str">
        <f t="shared" si="61"/>
        <v>Abril</v>
      </c>
      <c r="D675" s="40" t="s">
        <v>1927</v>
      </c>
      <c r="E675" s="40" t="s">
        <v>2579</v>
      </c>
      <c r="F675" s="41">
        <v>27394.09</v>
      </c>
      <c r="G675" s="42">
        <v>30478.66</v>
      </c>
      <c r="H675" s="64">
        <f t="shared" si="62"/>
        <v>0.11259983448984798</v>
      </c>
      <c r="I675" s="65">
        <f t="shared" si="63"/>
        <v>3084.5699999999997</v>
      </c>
      <c r="J675" s="66" t="str">
        <f t="shared" si="64"/>
        <v>Pendente</v>
      </c>
      <c r="K675" s="40" t="s">
        <v>15536</v>
      </c>
      <c r="L675" s="69" t="str">
        <f t="shared" si="65"/>
        <v>Rendimento estável</v>
      </c>
    </row>
    <row r="676" spans="1:12" ht="15" customHeight="1" x14ac:dyDescent="0.25">
      <c r="A676" s="39">
        <v>45754</v>
      </c>
      <c r="B676" s="61">
        <f t="shared" si="60"/>
        <v>2025</v>
      </c>
      <c r="C676" s="60" t="str">
        <f t="shared" si="61"/>
        <v>Abril</v>
      </c>
      <c r="D676" s="40" t="s">
        <v>1926</v>
      </c>
      <c r="E676" s="40" t="s">
        <v>2580</v>
      </c>
      <c r="F676" s="41">
        <v>9446.52</v>
      </c>
      <c r="G676" s="42">
        <v>11140.28</v>
      </c>
      <c r="H676" s="64">
        <f t="shared" si="62"/>
        <v>0.17929989032998397</v>
      </c>
      <c r="I676" s="65">
        <f t="shared" si="63"/>
        <v>1693.7600000000002</v>
      </c>
      <c r="J676" s="66" t="str">
        <f t="shared" si="64"/>
        <v>Resgatado</v>
      </c>
      <c r="K676" s="40" t="s">
        <v>15535</v>
      </c>
      <c r="L676" s="69" t="str">
        <f t="shared" si="65"/>
        <v>Aplicação de Curto Prazo</v>
      </c>
    </row>
    <row r="677" spans="1:12" ht="15" customHeight="1" x14ac:dyDescent="0.25">
      <c r="A677" s="39">
        <v>44850</v>
      </c>
      <c r="B677" s="61">
        <f t="shared" si="60"/>
        <v>2022</v>
      </c>
      <c r="C677" s="60" t="str">
        <f t="shared" si="61"/>
        <v>Outubro</v>
      </c>
      <c r="D677" s="40" t="s">
        <v>1927</v>
      </c>
      <c r="E677" s="40" t="s">
        <v>2581</v>
      </c>
      <c r="F677" s="41">
        <v>35354.050000000003</v>
      </c>
      <c r="G677" s="42">
        <v>38401.57</v>
      </c>
      <c r="H677" s="64">
        <f t="shared" si="62"/>
        <v>8.6200025173919156E-2</v>
      </c>
      <c r="I677" s="65">
        <f t="shared" si="63"/>
        <v>3047.5199999999968</v>
      </c>
      <c r="J677" s="66" t="str">
        <f t="shared" si="64"/>
        <v>Pendente</v>
      </c>
      <c r="K677" s="40" t="s">
        <v>15536</v>
      </c>
      <c r="L677" s="69" t="str">
        <f t="shared" si="65"/>
        <v>Rendimento estável</v>
      </c>
    </row>
    <row r="678" spans="1:12" ht="15" customHeight="1" x14ac:dyDescent="0.25">
      <c r="A678" s="39">
        <v>44661</v>
      </c>
      <c r="B678" s="61">
        <f t="shared" si="60"/>
        <v>2022</v>
      </c>
      <c r="C678" s="60" t="str">
        <f t="shared" si="61"/>
        <v>Abril</v>
      </c>
      <c r="D678" s="40" t="s">
        <v>1925</v>
      </c>
      <c r="E678" s="40" t="s">
        <v>2151</v>
      </c>
      <c r="F678" s="41">
        <v>11595.9</v>
      </c>
      <c r="G678" s="42">
        <v>13109.16</v>
      </c>
      <c r="H678" s="64">
        <f t="shared" si="62"/>
        <v>0.13049957312498386</v>
      </c>
      <c r="I678" s="65">
        <f t="shared" si="63"/>
        <v>1513.2600000000002</v>
      </c>
      <c r="J678" s="66" t="str">
        <f t="shared" si="64"/>
        <v>Pendente</v>
      </c>
      <c r="K678" s="40" t="s">
        <v>15534</v>
      </c>
      <c r="L678" s="69" t="str">
        <f t="shared" si="65"/>
        <v>Rendimento estável</v>
      </c>
    </row>
    <row r="679" spans="1:12" x14ac:dyDescent="0.25">
      <c r="A679" s="39">
        <v>43855</v>
      </c>
      <c r="B679" s="61">
        <f t="shared" si="60"/>
        <v>2020</v>
      </c>
      <c r="C679" s="60" t="str">
        <f t="shared" si="61"/>
        <v>Janeiro</v>
      </c>
      <c r="D679" s="40" t="s">
        <v>1927</v>
      </c>
      <c r="E679" s="40" t="s">
        <v>2582</v>
      </c>
      <c r="F679" s="41">
        <v>22626.080000000002</v>
      </c>
      <c r="G679" s="42">
        <v>26167.06</v>
      </c>
      <c r="H679" s="64">
        <f t="shared" si="62"/>
        <v>0.15649993282088631</v>
      </c>
      <c r="I679" s="65">
        <f t="shared" si="63"/>
        <v>3540.9799999999996</v>
      </c>
      <c r="J679" s="66" t="str">
        <f t="shared" si="64"/>
        <v>Resgatado</v>
      </c>
      <c r="K679" s="40" t="s">
        <v>15536</v>
      </c>
      <c r="L679" s="69" t="str">
        <f t="shared" si="65"/>
        <v>Aplicação de Curto Prazo</v>
      </c>
    </row>
    <row r="680" spans="1:12" ht="15" customHeight="1" x14ac:dyDescent="0.25">
      <c r="A680" s="39">
        <v>45131</v>
      </c>
      <c r="B680" s="61">
        <f t="shared" si="60"/>
        <v>2023</v>
      </c>
      <c r="C680" s="60" t="str">
        <f t="shared" si="61"/>
        <v>Julho</v>
      </c>
      <c r="D680" s="40" t="s">
        <v>1928</v>
      </c>
      <c r="E680" s="40" t="s">
        <v>2583</v>
      </c>
      <c r="F680" s="41">
        <v>35234.5</v>
      </c>
      <c r="G680" s="42">
        <v>36390.19</v>
      </c>
      <c r="H680" s="64">
        <f t="shared" si="62"/>
        <v>3.2799954589961607E-2</v>
      </c>
      <c r="I680" s="65">
        <f t="shared" si="63"/>
        <v>1155.6900000000023</v>
      </c>
      <c r="J680" s="66" t="str">
        <f t="shared" si="64"/>
        <v>Ativo</v>
      </c>
      <c r="K680" s="40" t="s">
        <v>15537</v>
      </c>
      <c r="L680" s="69" t="str">
        <f t="shared" si="65"/>
        <v>Aguardando rentabilidade</v>
      </c>
    </row>
    <row r="681" spans="1:12" ht="15" customHeight="1" x14ac:dyDescent="0.25">
      <c r="A681" s="39">
        <v>45916</v>
      </c>
      <c r="B681" s="61">
        <f t="shared" si="60"/>
        <v>2025</v>
      </c>
      <c r="C681" s="60" t="str">
        <f t="shared" si="61"/>
        <v>Setembro</v>
      </c>
      <c r="D681" s="40" t="s">
        <v>1928</v>
      </c>
      <c r="E681" s="40" t="s">
        <v>2584</v>
      </c>
      <c r="F681" s="41">
        <v>41674.870000000003</v>
      </c>
      <c r="G681" s="42">
        <v>42245.82</v>
      </c>
      <c r="H681" s="64">
        <f t="shared" si="62"/>
        <v>1.3700102723775672E-2</v>
      </c>
      <c r="I681" s="65">
        <f t="shared" si="63"/>
        <v>570.94999999999709</v>
      </c>
      <c r="J681" s="66" t="str">
        <f t="shared" si="64"/>
        <v>Ativo</v>
      </c>
      <c r="K681" s="40" t="s">
        <v>15537</v>
      </c>
      <c r="L681" s="69" t="str">
        <f t="shared" si="65"/>
        <v>Aguardando rentabilidade</v>
      </c>
    </row>
    <row r="682" spans="1:12" x14ac:dyDescent="0.25">
      <c r="A682" s="39">
        <v>43946</v>
      </c>
      <c r="B682" s="61">
        <f t="shared" si="60"/>
        <v>2020</v>
      </c>
      <c r="C682" s="60" t="str">
        <f t="shared" si="61"/>
        <v>Abril</v>
      </c>
      <c r="D682" s="40" t="s">
        <v>1927</v>
      </c>
      <c r="E682" s="40" t="s">
        <v>2585</v>
      </c>
      <c r="F682" s="41">
        <v>13394.54</v>
      </c>
      <c r="G682" s="42">
        <v>13477.59</v>
      </c>
      <c r="H682" s="64">
        <f t="shared" si="62"/>
        <v>6.200287579864577E-3</v>
      </c>
      <c r="I682" s="65">
        <f t="shared" si="63"/>
        <v>83.049999999999272</v>
      </c>
      <c r="J682" s="66" t="str">
        <f t="shared" si="64"/>
        <v>Ativo</v>
      </c>
      <c r="K682" s="40" t="s">
        <v>15536</v>
      </c>
      <c r="L682" s="69" t="str">
        <f t="shared" si="65"/>
        <v>Aguardando rentabilidade</v>
      </c>
    </row>
    <row r="683" spans="1:12" ht="15" customHeight="1" x14ac:dyDescent="0.25">
      <c r="A683" s="39">
        <v>44685</v>
      </c>
      <c r="B683" s="61">
        <f t="shared" si="60"/>
        <v>2022</v>
      </c>
      <c r="C683" s="60" t="str">
        <f t="shared" si="61"/>
        <v>Maio</v>
      </c>
      <c r="D683" s="40" t="s">
        <v>1927</v>
      </c>
      <c r="E683" s="40" t="s">
        <v>2586</v>
      </c>
      <c r="F683" s="41">
        <v>24085.86</v>
      </c>
      <c r="G683" s="42">
        <v>27298.91</v>
      </c>
      <c r="H683" s="64">
        <f t="shared" si="62"/>
        <v>0.13339984538646324</v>
      </c>
      <c r="I683" s="65">
        <f t="shared" si="63"/>
        <v>3213.0499999999993</v>
      </c>
      <c r="J683" s="66" t="str">
        <f t="shared" si="64"/>
        <v>Pendente</v>
      </c>
      <c r="K683" s="40" t="s">
        <v>15536</v>
      </c>
      <c r="L683" s="69" t="str">
        <f t="shared" si="65"/>
        <v>Rendimento estável</v>
      </c>
    </row>
    <row r="684" spans="1:12" ht="15" customHeight="1" x14ac:dyDescent="0.25">
      <c r="A684" s="39">
        <v>45836</v>
      </c>
      <c r="B684" s="61">
        <f t="shared" si="60"/>
        <v>2025</v>
      </c>
      <c r="C684" s="60" t="str">
        <f t="shared" si="61"/>
        <v>Junho</v>
      </c>
      <c r="D684" s="40" t="s">
        <v>1923</v>
      </c>
      <c r="E684" s="40" t="s">
        <v>1993</v>
      </c>
      <c r="F684" s="41">
        <v>14021.57</v>
      </c>
      <c r="G684" s="42">
        <v>12626.42</v>
      </c>
      <c r="H684" s="64">
        <f t="shared" si="62"/>
        <v>-9.9500269941240505E-2</v>
      </c>
      <c r="I684" s="65">
        <f t="shared" si="63"/>
        <v>-1395.1499999999996</v>
      </c>
      <c r="J684" s="66" t="str">
        <f t="shared" si="64"/>
        <v>Ativo</v>
      </c>
      <c r="K684" s="40" t="s">
        <v>15532</v>
      </c>
      <c r="L684" s="69" t="str">
        <f t="shared" si="65"/>
        <v>Investimento de Longo Prazo</v>
      </c>
    </row>
    <row r="685" spans="1:12" ht="15" customHeight="1" x14ac:dyDescent="0.25">
      <c r="A685" s="39">
        <v>45744</v>
      </c>
      <c r="B685" s="61">
        <f t="shared" si="60"/>
        <v>2025</v>
      </c>
      <c r="C685" s="60" t="str">
        <f t="shared" si="61"/>
        <v>Março</v>
      </c>
      <c r="D685" s="40" t="s">
        <v>1927</v>
      </c>
      <c r="E685" s="40" t="s">
        <v>2587</v>
      </c>
      <c r="F685" s="41">
        <v>24801.87</v>
      </c>
      <c r="G685" s="42">
        <v>26947.23</v>
      </c>
      <c r="H685" s="64">
        <f t="shared" si="62"/>
        <v>8.6499929239206588E-2</v>
      </c>
      <c r="I685" s="65">
        <f t="shared" si="63"/>
        <v>2145.3600000000006</v>
      </c>
      <c r="J685" s="66" t="str">
        <f t="shared" si="64"/>
        <v>Pendente</v>
      </c>
      <c r="K685" s="40" t="s">
        <v>15536</v>
      </c>
      <c r="L685" s="69" t="str">
        <f t="shared" si="65"/>
        <v>Rendimento estável</v>
      </c>
    </row>
    <row r="686" spans="1:12" ht="15" customHeight="1" x14ac:dyDescent="0.25">
      <c r="A686" s="39">
        <v>44535</v>
      </c>
      <c r="B686" s="61">
        <f t="shared" si="60"/>
        <v>2021</v>
      </c>
      <c r="C686" s="60" t="str">
        <f t="shared" si="61"/>
        <v>Dezembro</v>
      </c>
      <c r="D686" s="40" t="s">
        <v>1925</v>
      </c>
      <c r="E686" s="40" t="s">
        <v>2588</v>
      </c>
      <c r="F686" s="41">
        <v>32603.52</v>
      </c>
      <c r="G686" s="42">
        <v>38563.440000000002</v>
      </c>
      <c r="H686" s="64">
        <f t="shared" si="62"/>
        <v>0.18279989399917559</v>
      </c>
      <c r="I686" s="65">
        <f t="shared" si="63"/>
        <v>5959.9200000000019</v>
      </c>
      <c r="J686" s="66" t="str">
        <f t="shared" si="64"/>
        <v>Resgatado</v>
      </c>
      <c r="K686" s="40" t="s">
        <v>15534</v>
      </c>
      <c r="L686" s="69" t="str">
        <f t="shared" si="65"/>
        <v>Aplicação de Curto Prazo</v>
      </c>
    </row>
    <row r="687" spans="1:12" ht="15" customHeight="1" x14ac:dyDescent="0.25">
      <c r="A687" s="39">
        <v>44475</v>
      </c>
      <c r="B687" s="61">
        <f t="shared" si="60"/>
        <v>2021</v>
      </c>
      <c r="C687" s="60" t="str">
        <f t="shared" si="61"/>
        <v>Outubro</v>
      </c>
      <c r="D687" s="40" t="s">
        <v>1925</v>
      </c>
      <c r="E687" s="40" t="s">
        <v>2589</v>
      </c>
      <c r="F687" s="41">
        <v>44638.74</v>
      </c>
      <c r="G687" s="42">
        <v>44875.33</v>
      </c>
      <c r="H687" s="64">
        <f t="shared" si="62"/>
        <v>5.3001047968648709E-3</v>
      </c>
      <c r="I687" s="65">
        <f t="shared" si="63"/>
        <v>236.59000000000378</v>
      </c>
      <c r="J687" s="66" t="str">
        <f t="shared" si="64"/>
        <v>Ativo</v>
      </c>
      <c r="K687" s="40" t="s">
        <v>15534</v>
      </c>
      <c r="L687" s="69" t="str">
        <f t="shared" si="65"/>
        <v>Aguardando rentabilidade</v>
      </c>
    </row>
    <row r="688" spans="1:12" ht="15" customHeight="1" x14ac:dyDescent="0.25">
      <c r="A688" s="39">
        <v>45087</v>
      </c>
      <c r="B688" s="61">
        <f t="shared" si="60"/>
        <v>2023</v>
      </c>
      <c r="C688" s="60" t="str">
        <f t="shared" si="61"/>
        <v>Junho</v>
      </c>
      <c r="D688" s="40" t="s">
        <v>1928</v>
      </c>
      <c r="E688" s="40" t="s">
        <v>2590</v>
      </c>
      <c r="F688" s="41">
        <v>30585.55</v>
      </c>
      <c r="G688" s="42">
        <v>30524.38</v>
      </c>
      <c r="H688" s="64">
        <f t="shared" si="62"/>
        <v>-1.9999640353041961E-3</v>
      </c>
      <c r="I688" s="65">
        <f t="shared" si="63"/>
        <v>-61.169999999998254</v>
      </c>
      <c r="J688" s="66" t="str">
        <f t="shared" si="64"/>
        <v>Ativo</v>
      </c>
      <c r="K688" s="40" t="s">
        <v>15537</v>
      </c>
      <c r="L688" s="69" t="str">
        <f t="shared" si="65"/>
        <v>Aguardando rentabilidade</v>
      </c>
    </row>
    <row r="689" spans="1:12" ht="15" customHeight="1" x14ac:dyDescent="0.25">
      <c r="A689" s="39">
        <v>44517</v>
      </c>
      <c r="B689" s="61">
        <f t="shared" si="60"/>
        <v>2021</v>
      </c>
      <c r="C689" s="60" t="str">
        <f t="shared" si="61"/>
        <v>Novembro</v>
      </c>
      <c r="D689" s="40" t="s">
        <v>1930</v>
      </c>
      <c r="E689" s="40" t="s">
        <v>2591</v>
      </c>
      <c r="F689" s="41">
        <v>29774.83</v>
      </c>
      <c r="G689" s="42">
        <v>35464.800000000003</v>
      </c>
      <c r="H689" s="64">
        <f t="shared" si="62"/>
        <v>0.19109999956338963</v>
      </c>
      <c r="I689" s="65">
        <f t="shared" si="63"/>
        <v>5689.9700000000012</v>
      </c>
      <c r="J689" s="66" t="str">
        <f t="shared" si="64"/>
        <v>Resgatado</v>
      </c>
      <c r="K689" s="40" t="s">
        <v>15538</v>
      </c>
      <c r="L689" s="69" t="str">
        <f t="shared" si="65"/>
        <v>Aplicação de Curto Prazo</v>
      </c>
    </row>
    <row r="690" spans="1:12" ht="15" customHeight="1" x14ac:dyDescent="0.25">
      <c r="A690" s="39">
        <v>44330</v>
      </c>
      <c r="B690" s="61">
        <f t="shared" si="60"/>
        <v>2021</v>
      </c>
      <c r="C690" s="60" t="str">
        <f t="shared" si="61"/>
        <v>Maio</v>
      </c>
      <c r="D690" s="40" t="s">
        <v>1927</v>
      </c>
      <c r="E690" s="40" t="s">
        <v>2592</v>
      </c>
      <c r="F690" s="41">
        <v>45826.23</v>
      </c>
      <c r="G690" s="42">
        <v>46229.5</v>
      </c>
      <c r="H690" s="64">
        <f t="shared" si="62"/>
        <v>8.7999820190313889E-3</v>
      </c>
      <c r="I690" s="65">
        <f t="shared" si="63"/>
        <v>403.2699999999968</v>
      </c>
      <c r="J690" s="66" t="str">
        <f t="shared" si="64"/>
        <v>Ativo</v>
      </c>
      <c r="K690" s="40" t="s">
        <v>15536</v>
      </c>
      <c r="L690" s="69" t="str">
        <f t="shared" si="65"/>
        <v>Aguardando rentabilidade</v>
      </c>
    </row>
    <row r="691" spans="1:12" x14ac:dyDescent="0.25">
      <c r="A691" s="39">
        <v>43958</v>
      </c>
      <c r="B691" s="61">
        <f t="shared" si="60"/>
        <v>2020</v>
      </c>
      <c r="C691" s="60" t="str">
        <f t="shared" si="61"/>
        <v>Maio</v>
      </c>
      <c r="D691" s="40" t="s">
        <v>1927</v>
      </c>
      <c r="E691" s="40" t="s">
        <v>2593</v>
      </c>
      <c r="F691" s="41">
        <v>27737.43</v>
      </c>
      <c r="G691" s="42">
        <v>28647.22</v>
      </c>
      <c r="H691" s="64">
        <f t="shared" si="62"/>
        <v>3.2800082776234168E-2</v>
      </c>
      <c r="I691" s="65">
        <f t="shared" si="63"/>
        <v>909.79000000000087</v>
      </c>
      <c r="J691" s="66" t="str">
        <f t="shared" si="64"/>
        <v>Ativo</v>
      </c>
      <c r="K691" s="40" t="s">
        <v>15536</v>
      </c>
      <c r="L691" s="69" t="str">
        <f t="shared" si="65"/>
        <v>Aguardando rentabilidade</v>
      </c>
    </row>
    <row r="692" spans="1:12" ht="15" customHeight="1" x14ac:dyDescent="0.25">
      <c r="A692" s="39">
        <v>45273</v>
      </c>
      <c r="B692" s="61">
        <f t="shared" si="60"/>
        <v>2023</v>
      </c>
      <c r="C692" s="60" t="str">
        <f t="shared" si="61"/>
        <v>Dezembro</v>
      </c>
      <c r="D692" s="40" t="s">
        <v>1924</v>
      </c>
      <c r="E692" s="40" t="s">
        <v>2594</v>
      </c>
      <c r="F692" s="41">
        <v>34329.379999999997</v>
      </c>
      <c r="G692" s="42">
        <v>32856.65</v>
      </c>
      <c r="H692" s="64">
        <f t="shared" si="62"/>
        <v>-4.2899988289913656E-2</v>
      </c>
      <c r="I692" s="65">
        <f t="shared" si="63"/>
        <v>-1472.7299999999959</v>
      </c>
      <c r="J692" s="66" t="str">
        <f t="shared" si="64"/>
        <v>Ativo</v>
      </c>
      <c r="K692" s="40" t="s">
        <v>15533</v>
      </c>
      <c r="L692" s="69" t="str">
        <f t="shared" si="65"/>
        <v>Investimento de Longo Prazo</v>
      </c>
    </row>
    <row r="693" spans="1:12" ht="15" customHeight="1" x14ac:dyDescent="0.25">
      <c r="A693" s="39">
        <v>45644</v>
      </c>
      <c r="B693" s="61">
        <f t="shared" si="60"/>
        <v>2024</v>
      </c>
      <c r="C693" s="60" t="str">
        <f t="shared" si="61"/>
        <v>Dezembro</v>
      </c>
      <c r="D693" s="40" t="s">
        <v>1927</v>
      </c>
      <c r="E693" s="40" t="s">
        <v>2014</v>
      </c>
      <c r="F693" s="41">
        <v>27157.19</v>
      </c>
      <c r="G693" s="42">
        <v>32338.78</v>
      </c>
      <c r="H693" s="64">
        <f t="shared" si="62"/>
        <v>0.19079993180443192</v>
      </c>
      <c r="I693" s="65">
        <f t="shared" si="63"/>
        <v>5181.59</v>
      </c>
      <c r="J693" s="66" t="str">
        <f t="shared" si="64"/>
        <v>Resgatado</v>
      </c>
      <c r="K693" s="40" t="s">
        <v>15536</v>
      </c>
      <c r="L693" s="69" t="str">
        <f t="shared" si="65"/>
        <v>Aplicação de Curto Prazo</v>
      </c>
    </row>
    <row r="694" spans="1:12" x14ac:dyDescent="0.25">
      <c r="A694" s="39">
        <v>43906</v>
      </c>
      <c r="B694" s="61">
        <f t="shared" si="60"/>
        <v>2020</v>
      </c>
      <c r="C694" s="60" t="str">
        <f t="shared" si="61"/>
        <v>Março</v>
      </c>
      <c r="D694" s="40" t="s">
        <v>1928</v>
      </c>
      <c r="E694" s="40" t="s">
        <v>2595</v>
      </c>
      <c r="F694" s="41">
        <v>17027.52</v>
      </c>
      <c r="G694" s="42">
        <v>17962.330000000002</v>
      </c>
      <c r="H694" s="64">
        <f t="shared" si="62"/>
        <v>5.489995019826735E-2</v>
      </c>
      <c r="I694" s="65">
        <f t="shared" si="63"/>
        <v>934.81000000000131</v>
      </c>
      <c r="J694" s="66" t="str">
        <f t="shared" si="64"/>
        <v>Ativo</v>
      </c>
      <c r="K694" s="40" t="s">
        <v>15537</v>
      </c>
      <c r="L694" s="69" t="str">
        <f t="shared" si="65"/>
        <v>Aguardando rentabilidade</v>
      </c>
    </row>
    <row r="695" spans="1:12" ht="15" customHeight="1" x14ac:dyDescent="0.25">
      <c r="A695" s="39">
        <v>44290</v>
      </c>
      <c r="B695" s="61">
        <f t="shared" si="60"/>
        <v>2021</v>
      </c>
      <c r="C695" s="60" t="str">
        <f t="shared" si="61"/>
        <v>Abril</v>
      </c>
      <c r="D695" s="40" t="s">
        <v>1930</v>
      </c>
      <c r="E695" s="40" t="s">
        <v>2596</v>
      </c>
      <c r="F695" s="41">
        <v>23836.59</v>
      </c>
      <c r="G695" s="42">
        <v>27059.3</v>
      </c>
      <c r="H695" s="64">
        <f t="shared" si="62"/>
        <v>0.13520012719940222</v>
      </c>
      <c r="I695" s="65">
        <f t="shared" si="63"/>
        <v>3222.7099999999991</v>
      </c>
      <c r="J695" s="66" t="str">
        <f t="shared" si="64"/>
        <v>Pendente</v>
      </c>
      <c r="K695" s="40" t="s">
        <v>15538</v>
      </c>
      <c r="L695" s="69" t="str">
        <f t="shared" si="65"/>
        <v>Rendimento estável</v>
      </c>
    </row>
    <row r="696" spans="1:12" ht="15" customHeight="1" x14ac:dyDescent="0.25">
      <c r="A696" s="39">
        <v>45341</v>
      </c>
      <c r="B696" s="61">
        <f t="shared" si="60"/>
        <v>2024</v>
      </c>
      <c r="C696" s="60" t="str">
        <f t="shared" si="61"/>
        <v>Fevereiro</v>
      </c>
      <c r="D696" s="40" t="s">
        <v>1929</v>
      </c>
      <c r="E696" s="40" t="s">
        <v>2597</v>
      </c>
      <c r="F696" s="41">
        <v>45077.31</v>
      </c>
      <c r="G696" s="42">
        <v>42683.7</v>
      </c>
      <c r="H696" s="64">
        <f t="shared" si="62"/>
        <v>-5.3100107348907924E-2</v>
      </c>
      <c r="I696" s="65">
        <f t="shared" si="63"/>
        <v>-2393.6100000000006</v>
      </c>
      <c r="J696" s="66" t="str">
        <f t="shared" si="64"/>
        <v>Ativo</v>
      </c>
      <c r="K696" s="40" t="s">
        <v>15532</v>
      </c>
      <c r="L696" s="69" t="str">
        <f t="shared" si="65"/>
        <v>Investimento de Longo Prazo</v>
      </c>
    </row>
    <row r="697" spans="1:12" x14ac:dyDescent="0.25">
      <c r="A697" s="39">
        <v>43909</v>
      </c>
      <c r="B697" s="61">
        <f t="shared" si="60"/>
        <v>2020</v>
      </c>
      <c r="C697" s="60" t="str">
        <f t="shared" si="61"/>
        <v>Março</v>
      </c>
      <c r="D697" s="40" t="s">
        <v>1927</v>
      </c>
      <c r="E697" s="40" t="s">
        <v>2598</v>
      </c>
      <c r="F697" s="41">
        <v>29296.5</v>
      </c>
      <c r="G697" s="42">
        <v>34446.82</v>
      </c>
      <c r="H697" s="64">
        <f t="shared" si="62"/>
        <v>0.17579983957127984</v>
      </c>
      <c r="I697" s="65">
        <f t="shared" si="63"/>
        <v>5150.32</v>
      </c>
      <c r="J697" s="66" t="str">
        <f t="shared" si="64"/>
        <v>Resgatado</v>
      </c>
      <c r="K697" s="40" t="s">
        <v>15536</v>
      </c>
      <c r="L697" s="69" t="str">
        <f t="shared" si="65"/>
        <v>Aplicação de Curto Prazo</v>
      </c>
    </row>
    <row r="698" spans="1:12" ht="15" customHeight="1" x14ac:dyDescent="0.25">
      <c r="A698" s="39">
        <v>44295</v>
      </c>
      <c r="B698" s="61">
        <f t="shared" si="60"/>
        <v>2021</v>
      </c>
      <c r="C698" s="60" t="str">
        <f t="shared" si="61"/>
        <v>Abril</v>
      </c>
      <c r="D698" s="40" t="s">
        <v>1927</v>
      </c>
      <c r="E698" s="40" t="s">
        <v>2190</v>
      </c>
      <c r="F698" s="41">
        <v>32485.24</v>
      </c>
      <c r="G698" s="42">
        <v>36493.919999999998</v>
      </c>
      <c r="H698" s="64">
        <f t="shared" si="62"/>
        <v>0.12340004260396403</v>
      </c>
      <c r="I698" s="65">
        <f t="shared" si="63"/>
        <v>4008.6799999999967</v>
      </c>
      <c r="J698" s="66" t="str">
        <f t="shared" si="64"/>
        <v>Pendente</v>
      </c>
      <c r="K698" s="40" t="s">
        <v>15536</v>
      </c>
      <c r="L698" s="69" t="str">
        <f t="shared" si="65"/>
        <v>Rendimento estável</v>
      </c>
    </row>
    <row r="699" spans="1:12" ht="15" customHeight="1" x14ac:dyDescent="0.25">
      <c r="A699" s="39">
        <v>45616</v>
      </c>
      <c r="B699" s="61">
        <f t="shared" si="60"/>
        <v>2024</v>
      </c>
      <c r="C699" s="60" t="str">
        <f t="shared" si="61"/>
        <v>Novembro</v>
      </c>
      <c r="D699" s="40" t="s">
        <v>1930</v>
      </c>
      <c r="E699" s="40" t="s">
        <v>2599</v>
      </c>
      <c r="F699" s="41">
        <v>12513.43</v>
      </c>
      <c r="G699" s="42">
        <v>12558.48</v>
      </c>
      <c r="H699" s="64">
        <f t="shared" si="62"/>
        <v>3.6001320181596312E-3</v>
      </c>
      <c r="I699" s="65">
        <f t="shared" si="63"/>
        <v>45.049999999999272</v>
      </c>
      <c r="J699" s="66" t="str">
        <f t="shared" si="64"/>
        <v>Ativo</v>
      </c>
      <c r="K699" s="40" t="s">
        <v>15538</v>
      </c>
      <c r="L699" s="69" t="str">
        <f t="shared" si="65"/>
        <v>Aguardando rentabilidade</v>
      </c>
    </row>
    <row r="700" spans="1:12" ht="15" customHeight="1" x14ac:dyDescent="0.25">
      <c r="A700" s="39">
        <v>44384</v>
      </c>
      <c r="B700" s="61">
        <f t="shared" si="60"/>
        <v>2021</v>
      </c>
      <c r="C700" s="60" t="str">
        <f t="shared" si="61"/>
        <v>Julho</v>
      </c>
      <c r="D700" s="40" t="s">
        <v>1930</v>
      </c>
      <c r="E700" s="40" t="s">
        <v>2600</v>
      </c>
      <c r="F700" s="41">
        <v>5905.68</v>
      </c>
      <c r="G700" s="42">
        <v>6731.29</v>
      </c>
      <c r="H700" s="64">
        <f t="shared" si="62"/>
        <v>0.13979931184893182</v>
      </c>
      <c r="I700" s="65">
        <f t="shared" si="63"/>
        <v>825.60999999999967</v>
      </c>
      <c r="J700" s="66" t="str">
        <f t="shared" si="64"/>
        <v>Pendente</v>
      </c>
      <c r="K700" s="40" t="s">
        <v>15538</v>
      </c>
      <c r="L700" s="69" t="str">
        <f t="shared" si="65"/>
        <v>Rendimento estável</v>
      </c>
    </row>
    <row r="701" spans="1:12" ht="15" customHeight="1" x14ac:dyDescent="0.25">
      <c r="A701" s="39">
        <v>44428</v>
      </c>
      <c r="B701" s="61">
        <f t="shared" si="60"/>
        <v>2021</v>
      </c>
      <c r="C701" s="60" t="str">
        <f t="shared" si="61"/>
        <v>Agosto</v>
      </c>
      <c r="D701" s="40" t="s">
        <v>1923</v>
      </c>
      <c r="E701" s="40" t="s">
        <v>2601</v>
      </c>
      <c r="F701" s="41">
        <v>21717.759999999998</v>
      </c>
      <c r="G701" s="42">
        <v>24654</v>
      </c>
      <c r="H701" s="64">
        <f t="shared" si="62"/>
        <v>0.13519994695585558</v>
      </c>
      <c r="I701" s="65">
        <f t="shared" si="63"/>
        <v>2936.2400000000016</v>
      </c>
      <c r="J701" s="66" t="str">
        <f t="shared" si="64"/>
        <v>Pendente</v>
      </c>
      <c r="K701" s="40" t="s">
        <v>15532</v>
      </c>
      <c r="L701" s="69" t="str">
        <f t="shared" si="65"/>
        <v>Rendimento estável</v>
      </c>
    </row>
    <row r="702" spans="1:12" ht="15" customHeight="1" x14ac:dyDescent="0.25">
      <c r="A702" s="39">
        <v>45660</v>
      </c>
      <c r="B702" s="61">
        <f t="shared" si="60"/>
        <v>2025</v>
      </c>
      <c r="C702" s="60" t="str">
        <f t="shared" si="61"/>
        <v>Janeiro</v>
      </c>
      <c r="D702" s="40" t="s">
        <v>1927</v>
      </c>
      <c r="E702" s="40" t="s">
        <v>2602</v>
      </c>
      <c r="F702" s="41">
        <v>20802.96</v>
      </c>
      <c r="G702" s="42">
        <v>24302.02</v>
      </c>
      <c r="H702" s="64">
        <f t="shared" si="62"/>
        <v>0.16820010229313528</v>
      </c>
      <c r="I702" s="65">
        <f t="shared" si="63"/>
        <v>3499.0600000000013</v>
      </c>
      <c r="J702" s="66" t="str">
        <f t="shared" si="64"/>
        <v>Resgatado</v>
      </c>
      <c r="K702" s="40" t="s">
        <v>15536</v>
      </c>
      <c r="L702" s="69" t="str">
        <f t="shared" si="65"/>
        <v>Aplicação de Curto Prazo</v>
      </c>
    </row>
    <row r="703" spans="1:12" ht="15" customHeight="1" x14ac:dyDescent="0.25">
      <c r="A703" s="39">
        <v>45330</v>
      </c>
      <c r="B703" s="61">
        <f t="shared" si="60"/>
        <v>2024</v>
      </c>
      <c r="C703" s="60" t="str">
        <f t="shared" si="61"/>
        <v>Fevereiro</v>
      </c>
      <c r="D703" s="40" t="s">
        <v>1930</v>
      </c>
      <c r="E703" s="40" t="s">
        <v>2603</v>
      </c>
      <c r="F703" s="41">
        <v>30307.24</v>
      </c>
      <c r="G703" s="42">
        <v>32795.46</v>
      </c>
      <c r="H703" s="64">
        <f t="shared" si="62"/>
        <v>8.2099854688186633E-2</v>
      </c>
      <c r="I703" s="65">
        <f t="shared" si="63"/>
        <v>2488.2199999999975</v>
      </c>
      <c r="J703" s="66" t="str">
        <f t="shared" si="64"/>
        <v>Pendente</v>
      </c>
      <c r="K703" s="40" t="s">
        <v>15538</v>
      </c>
      <c r="L703" s="69" t="str">
        <f t="shared" si="65"/>
        <v>Rendimento estável</v>
      </c>
    </row>
    <row r="704" spans="1:12" x14ac:dyDescent="0.25">
      <c r="A704" s="39">
        <v>43867</v>
      </c>
      <c r="B704" s="61">
        <f t="shared" si="60"/>
        <v>2020</v>
      </c>
      <c r="C704" s="60" t="str">
        <f t="shared" si="61"/>
        <v>Fevereiro</v>
      </c>
      <c r="D704" s="40" t="s">
        <v>1929</v>
      </c>
      <c r="E704" s="40" t="s">
        <v>2604</v>
      </c>
      <c r="F704" s="41">
        <v>24221.5</v>
      </c>
      <c r="G704" s="42">
        <v>24705.93</v>
      </c>
      <c r="H704" s="64">
        <f t="shared" si="62"/>
        <v>2.0000000000000011E-2</v>
      </c>
      <c r="I704" s="65">
        <f t="shared" si="63"/>
        <v>484.43000000000029</v>
      </c>
      <c r="J704" s="66" t="str">
        <f t="shared" si="64"/>
        <v>Ativo</v>
      </c>
      <c r="K704" s="40" t="s">
        <v>15532</v>
      </c>
      <c r="L704" s="69" t="str">
        <f t="shared" si="65"/>
        <v>Investimento de Longo Prazo</v>
      </c>
    </row>
    <row r="705" spans="1:12" ht="15" customHeight="1" x14ac:dyDescent="0.25">
      <c r="A705" s="39">
        <v>44779</v>
      </c>
      <c r="B705" s="61">
        <f t="shared" si="60"/>
        <v>2022</v>
      </c>
      <c r="C705" s="60" t="str">
        <f t="shared" si="61"/>
        <v>Agosto</v>
      </c>
      <c r="D705" s="40" t="s">
        <v>1923</v>
      </c>
      <c r="E705" s="40" t="s">
        <v>2605</v>
      </c>
      <c r="F705" s="41">
        <v>34790.76</v>
      </c>
      <c r="G705" s="42">
        <v>36011.919999999998</v>
      </c>
      <c r="H705" s="64">
        <f t="shared" si="62"/>
        <v>3.5100124285873495E-2</v>
      </c>
      <c r="I705" s="65">
        <f t="shared" si="63"/>
        <v>1221.1599999999962</v>
      </c>
      <c r="J705" s="66" t="str">
        <f t="shared" si="64"/>
        <v>Ativo</v>
      </c>
      <c r="K705" s="40" t="s">
        <v>15532</v>
      </c>
      <c r="L705" s="69" t="str">
        <f t="shared" si="65"/>
        <v>Investimento de Longo Prazo</v>
      </c>
    </row>
    <row r="706" spans="1:12" ht="15" customHeight="1" x14ac:dyDescent="0.25">
      <c r="A706" s="39">
        <v>44480</v>
      </c>
      <c r="B706" s="61">
        <f t="shared" ref="B706:B769" si="66">YEAR(A706)</f>
        <v>2021</v>
      </c>
      <c r="C706" s="60" t="str">
        <f t="shared" ref="C706:C769" si="67">PROPER(TEXT(A706,"mmmm"))</f>
        <v>Outubro</v>
      </c>
      <c r="D706" s="40" t="s">
        <v>1925</v>
      </c>
      <c r="E706" s="40" t="s">
        <v>2606</v>
      </c>
      <c r="F706" s="41">
        <v>5830.94</v>
      </c>
      <c r="G706" s="42">
        <v>6574.97</v>
      </c>
      <c r="H706" s="64">
        <f t="shared" ref="H706:H769" si="68">(G706-F706)/F706</f>
        <v>0.12760035260181046</v>
      </c>
      <c r="I706" s="65">
        <f t="shared" ref="I706:I769" si="69">G706-F706</f>
        <v>744.03000000000065</v>
      </c>
      <c r="J706" s="66" t="str">
        <f t="shared" ref="J706:J769" si="70">IF(AND(OR($D706="Ações",$D706="Criptomoedas",$D706="ETFs",$D706="Fundos",$D706="Imóveis"),$H706&lt;=-10%),"Resgatado",IF(AND(OR($D706="Ações",$D706="Criptomoedas",$D706="ETFs",$D706="Fundos",$D706="Imóveis"),$H706&lt;=-5%),"Pendente",IF(AND(OR($D706="Ações",$D706="Criptomoedas",$D706="ETFs",$D706="Fundos",$D706="Imóveis"),$H706&lt;=-3%),"Ativo",IF(AND(OR($D706="Ações",$D706="Criptomoedas",$D706="ETFs",$D706="Fundos",$D706="Imóveis"),$H706&lt;=7%),"Ativo",IF(AND(OR($D706="Ações",$D706="Criptomoedas",$D706="ETFs",$D706="Fundos",$D706="Imóveis"),$H706&lt;=15%),"Pendente",IF(AND(OR($D706="Ações",$D706="Criptomoedas",$D706="ETFs",$D706="Fundos",$D706="Imóveis"),$H706&lt;=20%),"Resgatado",IF(AND(OR($D706="Poupança",$D706="Renda Fixa",$D706="Tesouro Direto"),$H706&lt;=7%),"Ativo",IF(AND(OR($D706="Poupança",$D706="Renda Fixa",$D706="Tesouro Direto"),$H706&lt;=15%),"Pendente",IF(AND(OR($D706="Poupança",$D706="Renda Fixa",$D706="Tesouro Direto"),$H706&lt;=20%),"Resgatado","")))))))))</f>
        <v>Pendente</v>
      </c>
      <c r="K706" s="40" t="s">
        <v>15534</v>
      </c>
      <c r="L706" s="69" t="str">
        <f t="shared" ref="L706:L769" si="71">IF(AND(OR($D706="Ações",$D706="Criptomoedas",$D706="ETFs",$D706="Fundos",$D706="Imóveis"),$H706&lt;=-10%),"Resgate realizado",IF(AND(OR($D706="Ações",$D706="Criptomoedas",$D706="ETFs",$D706="Fundos",$D706="Imóveis"),$H706&lt;=-5%),"Aguardando rentabilidade",IF(AND(OR($D706="Ações",$D706="Criptomoedas",$D706="ETFs",$D706="Fundos",$D706="Imóveis"),$H706&lt;=-3%),"Aguardando rentabilidade",IF(AND(OR($D706="Ações",$D706="Criptomoedas",$D706="ETFs",$D706="Fundos",$D706="Imóveis"),$H706&lt;=7%),"Aguardando rentabilidade",IF(AND(OR($D706="Ações",$D706="Criptomoedas",$D706="ETFs",$D706="Fundos",$D706="Imóveis"),$H706&lt;=15%),"Rendimento estável",IF(AND(OR($D706="Ações",$D706="Criptomoedas",$D706="ETFs",$D706="Fundos",$D706="Imóveis"),$H706&lt;=20%),"Aplicação de Curto Prazo",IF(AND(OR($D706="Poupança",$D706="Renda Fixa",$D706="Tesouro Direto"),$H706&lt;=7%),"Investimento de Longo Prazo",IF(AND(OR($D706="Poupança",$D706="Renda Fixa",$D706="Tesouro Direto"),$H706&lt;=15%),"Rendimento estável",IF(AND(OR($D706="Poupança",$D706="Renda Fixa",$D706="Tesouro Direto"),$H706&lt;=20%),"Dividendos Recebidos","")))))))))</f>
        <v>Rendimento estável</v>
      </c>
    </row>
    <row r="707" spans="1:12" ht="15" customHeight="1" x14ac:dyDescent="0.25">
      <c r="A707" s="39">
        <v>44478</v>
      </c>
      <c r="B707" s="61">
        <f t="shared" si="66"/>
        <v>2021</v>
      </c>
      <c r="C707" s="60" t="str">
        <f t="shared" si="67"/>
        <v>Outubro</v>
      </c>
      <c r="D707" s="40" t="s">
        <v>1929</v>
      </c>
      <c r="E707" s="40" t="s">
        <v>2607</v>
      </c>
      <c r="F707" s="41">
        <v>39493.769999999997</v>
      </c>
      <c r="G707" s="42">
        <v>43372.06</v>
      </c>
      <c r="H707" s="64">
        <f t="shared" si="68"/>
        <v>9.8200045222322438E-2</v>
      </c>
      <c r="I707" s="65">
        <f t="shared" si="69"/>
        <v>3878.2900000000009</v>
      </c>
      <c r="J707" s="66" t="str">
        <f t="shared" si="70"/>
        <v>Pendente</v>
      </c>
      <c r="K707" s="40" t="s">
        <v>15532</v>
      </c>
      <c r="L707" s="69" t="str">
        <f t="shared" si="71"/>
        <v>Rendimento estável</v>
      </c>
    </row>
    <row r="708" spans="1:12" ht="15" customHeight="1" x14ac:dyDescent="0.25">
      <c r="A708" s="39">
        <v>44442</v>
      </c>
      <c r="B708" s="61">
        <f t="shared" si="66"/>
        <v>2021</v>
      </c>
      <c r="C708" s="60" t="str">
        <f t="shared" si="67"/>
        <v>Setembro</v>
      </c>
      <c r="D708" s="40" t="s">
        <v>1926</v>
      </c>
      <c r="E708" s="40" t="s">
        <v>2608</v>
      </c>
      <c r="F708" s="41">
        <v>21162.89</v>
      </c>
      <c r="G708" s="42">
        <v>24449.49</v>
      </c>
      <c r="H708" s="64">
        <f t="shared" si="68"/>
        <v>0.15530015040478887</v>
      </c>
      <c r="I708" s="65">
        <f t="shared" si="69"/>
        <v>3286.6000000000022</v>
      </c>
      <c r="J708" s="66" t="str">
        <f t="shared" si="70"/>
        <v>Resgatado</v>
      </c>
      <c r="K708" s="40" t="s">
        <v>15535</v>
      </c>
      <c r="L708" s="69" t="str">
        <f t="shared" si="71"/>
        <v>Aplicação de Curto Prazo</v>
      </c>
    </row>
    <row r="709" spans="1:12" ht="15" customHeight="1" x14ac:dyDescent="0.25">
      <c r="A709" s="39">
        <v>44923</v>
      </c>
      <c r="B709" s="61">
        <f t="shared" si="66"/>
        <v>2022</v>
      </c>
      <c r="C709" s="60" t="str">
        <f t="shared" si="67"/>
        <v>Dezembro</v>
      </c>
      <c r="D709" s="40" t="s">
        <v>1927</v>
      </c>
      <c r="E709" s="40" t="s">
        <v>2609</v>
      </c>
      <c r="F709" s="41">
        <v>45193.81</v>
      </c>
      <c r="G709" s="42">
        <v>49830.69</v>
      </c>
      <c r="H709" s="64">
        <f t="shared" si="68"/>
        <v>0.10259989144531087</v>
      </c>
      <c r="I709" s="65">
        <f t="shared" si="69"/>
        <v>4636.8800000000047</v>
      </c>
      <c r="J709" s="66" t="str">
        <f t="shared" si="70"/>
        <v>Pendente</v>
      </c>
      <c r="K709" s="40" t="s">
        <v>15536</v>
      </c>
      <c r="L709" s="69" t="str">
        <f t="shared" si="71"/>
        <v>Rendimento estável</v>
      </c>
    </row>
    <row r="710" spans="1:12" ht="15" customHeight="1" x14ac:dyDescent="0.25">
      <c r="A710" s="39">
        <v>45582</v>
      </c>
      <c r="B710" s="61">
        <f t="shared" si="66"/>
        <v>2024</v>
      </c>
      <c r="C710" s="60" t="str">
        <f t="shared" si="67"/>
        <v>Outubro</v>
      </c>
      <c r="D710" s="40" t="s">
        <v>1930</v>
      </c>
      <c r="E710" s="40" t="s">
        <v>2610</v>
      </c>
      <c r="F710" s="41">
        <v>25321.57</v>
      </c>
      <c r="G710" s="42">
        <v>29061.57</v>
      </c>
      <c r="H710" s="64">
        <f t="shared" si="68"/>
        <v>0.14770016235170252</v>
      </c>
      <c r="I710" s="65">
        <f t="shared" si="69"/>
        <v>3740</v>
      </c>
      <c r="J710" s="66" t="str">
        <f t="shared" si="70"/>
        <v>Pendente</v>
      </c>
      <c r="K710" s="40" t="s">
        <v>15538</v>
      </c>
      <c r="L710" s="69" t="str">
        <f t="shared" si="71"/>
        <v>Rendimento estável</v>
      </c>
    </row>
    <row r="711" spans="1:12" ht="15" customHeight="1" x14ac:dyDescent="0.25">
      <c r="A711" s="39">
        <v>45657</v>
      </c>
      <c r="B711" s="61">
        <f t="shared" si="66"/>
        <v>2024</v>
      </c>
      <c r="C711" s="60" t="str">
        <f t="shared" si="67"/>
        <v>Dezembro</v>
      </c>
      <c r="D711" s="40" t="s">
        <v>1927</v>
      </c>
      <c r="E711" s="40" t="s">
        <v>2611</v>
      </c>
      <c r="F711" s="41">
        <v>3026.4</v>
      </c>
      <c r="G711" s="42">
        <v>3335.7</v>
      </c>
      <c r="H711" s="64">
        <f t="shared" si="68"/>
        <v>0.10220063441712916</v>
      </c>
      <c r="I711" s="65">
        <f t="shared" si="69"/>
        <v>309.29999999999973</v>
      </c>
      <c r="J711" s="66" t="str">
        <f t="shared" si="70"/>
        <v>Pendente</v>
      </c>
      <c r="K711" s="40" t="s">
        <v>15536</v>
      </c>
      <c r="L711" s="69" t="str">
        <f t="shared" si="71"/>
        <v>Rendimento estável</v>
      </c>
    </row>
    <row r="712" spans="1:12" ht="15" customHeight="1" x14ac:dyDescent="0.25">
      <c r="A712" s="39">
        <v>45428</v>
      </c>
      <c r="B712" s="61">
        <f t="shared" si="66"/>
        <v>2024</v>
      </c>
      <c r="C712" s="60" t="str">
        <f t="shared" si="67"/>
        <v>Maio</v>
      </c>
      <c r="D712" s="40" t="s">
        <v>1928</v>
      </c>
      <c r="E712" s="40" t="s">
        <v>2612</v>
      </c>
      <c r="F712" s="41">
        <v>48664.78</v>
      </c>
      <c r="G712" s="42">
        <v>47467.63</v>
      </c>
      <c r="H712" s="64">
        <f t="shared" si="68"/>
        <v>-2.4599926271114375E-2</v>
      </c>
      <c r="I712" s="65">
        <f t="shared" si="69"/>
        <v>-1197.1500000000015</v>
      </c>
      <c r="J712" s="66" t="str">
        <f t="shared" si="70"/>
        <v>Ativo</v>
      </c>
      <c r="K712" s="40" t="s">
        <v>15537</v>
      </c>
      <c r="L712" s="69" t="str">
        <f t="shared" si="71"/>
        <v>Aguardando rentabilidade</v>
      </c>
    </row>
    <row r="713" spans="1:12" ht="15" customHeight="1" x14ac:dyDescent="0.25">
      <c r="A713" s="39">
        <v>45645</v>
      </c>
      <c r="B713" s="61">
        <f t="shared" si="66"/>
        <v>2024</v>
      </c>
      <c r="C713" s="60" t="str">
        <f t="shared" si="67"/>
        <v>Dezembro</v>
      </c>
      <c r="D713" s="40" t="s">
        <v>1924</v>
      </c>
      <c r="E713" s="40" t="s">
        <v>2613</v>
      </c>
      <c r="F713" s="41">
        <v>7209.08</v>
      </c>
      <c r="G713" s="42">
        <v>8307.74</v>
      </c>
      <c r="H713" s="64">
        <f t="shared" si="68"/>
        <v>0.15239947399668194</v>
      </c>
      <c r="I713" s="65">
        <f t="shared" si="69"/>
        <v>1098.6599999999999</v>
      </c>
      <c r="J713" s="66" t="str">
        <f t="shared" si="70"/>
        <v>Resgatado</v>
      </c>
      <c r="K713" s="40" t="s">
        <v>15533</v>
      </c>
      <c r="L713" s="69" t="str">
        <f t="shared" si="71"/>
        <v>Dividendos Recebidos</v>
      </c>
    </row>
    <row r="714" spans="1:12" ht="15" customHeight="1" x14ac:dyDescent="0.25">
      <c r="A714" s="39">
        <v>45437</v>
      </c>
      <c r="B714" s="61">
        <f t="shared" si="66"/>
        <v>2024</v>
      </c>
      <c r="C714" s="60" t="str">
        <f t="shared" si="67"/>
        <v>Maio</v>
      </c>
      <c r="D714" s="40" t="s">
        <v>1927</v>
      </c>
      <c r="E714" s="40" t="s">
        <v>2614</v>
      </c>
      <c r="F714" s="41">
        <v>19269.349999999999</v>
      </c>
      <c r="G714" s="42">
        <v>21101.87</v>
      </c>
      <c r="H714" s="64">
        <f t="shared" si="68"/>
        <v>9.5100249878693394E-2</v>
      </c>
      <c r="I714" s="65">
        <f t="shared" si="69"/>
        <v>1832.5200000000004</v>
      </c>
      <c r="J714" s="66" t="str">
        <f t="shared" si="70"/>
        <v>Pendente</v>
      </c>
      <c r="K714" s="40" t="s">
        <v>15536</v>
      </c>
      <c r="L714" s="69" t="str">
        <f t="shared" si="71"/>
        <v>Rendimento estável</v>
      </c>
    </row>
    <row r="715" spans="1:12" ht="15" customHeight="1" x14ac:dyDescent="0.25">
      <c r="A715" s="39">
        <v>44716</v>
      </c>
      <c r="B715" s="61">
        <f t="shared" si="66"/>
        <v>2022</v>
      </c>
      <c r="C715" s="60" t="str">
        <f t="shared" si="67"/>
        <v>Junho</v>
      </c>
      <c r="D715" s="40" t="s">
        <v>1927</v>
      </c>
      <c r="E715" s="40" t="s">
        <v>2615</v>
      </c>
      <c r="F715" s="41">
        <v>21488.3</v>
      </c>
      <c r="G715" s="42">
        <v>20153.88</v>
      </c>
      <c r="H715" s="64">
        <f t="shared" si="68"/>
        <v>-6.2099840378252273E-2</v>
      </c>
      <c r="I715" s="65">
        <f t="shared" si="69"/>
        <v>-1334.4199999999983</v>
      </c>
      <c r="J715" s="66" t="str">
        <f t="shared" si="70"/>
        <v>Pendente</v>
      </c>
      <c r="K715" s="40" t="s">
        <v>15536</v>
      </c>
      <c r="L715" s="69" t="str">
        <f t="shared" si="71"/>
        <v>Aguardando rentabilidade</v>
      </c>
    </row>
    <row r="716" spans="1:12" ht="15" customHeight="1" x14ac:dyDescent="0.25">
      <c r="A716" s="39">
        <v>44541</v>
      </c>
      <c r="B716" s="61">
        <f t="shared" si="66"/>
        <v>2021</v>
      </c>
      <c r="C716" s="60" t="str">
        <f t="shared" si="67"/>
        <v>Dezembro</v>
      </c>
      <c r="D716" s="40" t="s">
        <v>1926</v>
      </c>
      <c r="E716" s="40" t="s">
        <v>2616</v>
      </c>
      <c r="F716" s="41">
        <v>5976.51</v>
      </c>
      <c r="G716" s="42">
        <v>5429.06</v>
      </c>
      <c r="H716" s="64">
        <f t="shared" si="68"/>
        <v>-9.1600281769795386E-2</v>
      </c>
      <c r="I716" s="65">
        <f t="shared" si="69"/>
        <v>-547.44999999999982</v>
      </c>
      <c r="J716" s="66" t="str">
        <f t="shared" si="70"/>
        <v>Pendente</v>
      </c>
      <c r="K716" s="40" t="s">
        <v>15535</v>
      </c>
      <c r="L716" s="69" t="str">
        <f t="shared" si="71"/>
        <v>Aguardando rentabilidade</v>
      </c>
    </row>
    <row r="717" spans="1:12" x14ac:dyDescent="0.25">
      <c r="A717" s="39">
        <v>44149</v>
      </c>
      <c r="B717" s="61">
        <f t="shared" si="66"/>
        <v>2020</v>
      </c>
      <c r="C717" s="60" t="str">
        <f t="shared" si="67"/>
        <v>Novembro</v>
      </c>
      <c r="D717" s="40" t="s">
        <v>1923</v>
      </c>
      <c r="E717" s="40" t="s">
        <v>2617</v>
      </c>
      <c r="F717" s="41">
        <v>43511.839999999997</v>
      </c>
      <c r="G717" s="42">
        <v>41997.63</v>
      </c>
      <c r="H717" s="64">
        <f t="shared" si="68"/>
        <v>-3.4799953300067278E-2</v>
      </c>
      <c r="I717" s="65">
        <f t="shared" si="69"/>
        <v>-1514.2099999999991</v>
      </c>
      <c r="J717" s="66" t="str">
        <f t="shared" si="70"/>
        <v>Ativo</v>
      </c>
      <c r="K717" s="40" t="s">
        <v>15532</v>
      </c>
      <c r="L717" s="69" t="str">
        <f t="shared" si="71"/>
        <v>Investimento de Longo Prazo</v>
      </c>
    </row>
    <row r="718" spans="1:12" ht="15" customHeight="1" x14ac:dyDescent="0.25">
      <c r="A718" s="39">
        <v>44290</v>
      </c>
      <c r="B718" s="61">
        <f t="shared" si="66"/>
        <v>2021</v>
      </c>
      <c r="C718" s="60" t="str">
        <f t="shared" si="67"/>
        <v>Abril</v>
      </c>
      <c r="D718" s="40" t="s">
        <v>1929</v>
      </c>
      <c r="E718" s="40" t="s">
        <v>2364</v>
      </c>
      <c r="F718" s="41">
        <v>31187.77</v>
      </c>
      <c r="G718" s="42">
        <v>34833.620000000003</v>
      </c>
      <c r="H718" s="64">
        <f t="shared" si="68"/>
        <v>0.11689998996401481</v>
      </c>
      <c r="I718" s="65">
        <f t="shared" si="69"/>
        <v>3645.8500000000022</v>
      </c>
      <c r="J718" s="66" t="str">
        <f t="shared" si="70"/>
        <v>Pendente</v>
      </c>
      <c r="K718" s="40" t="s">
        <v>15532</v>
      </c>
      <c r="L718" s="69" t="str">
        <f t="shared" si="71"/>
        <v>Rendimento estável</v>
      </c>
    </row>
    <row r="719" spans="1:12" x14ac:dyDescent="0.25">
      <c r="A719" s="39">
        <v>44005</v>
      </c>
      <c r="B719" s="61">
        <f t="shared" si="66"/>
        <v>2020</v>
      </c>
      <c r="C719" s="60" t="str">
        <f t="shared" si="67"/>
        <v>Junho</v>
      </c>
      <c r="D719" s="40" t="s">
        <v>1928</v>
      </c>
      <c r="E719" s="40" t="s">
        <v>2618</v>
      </c>
      <c r="F719" s="41">
        <v>22945.91</v>
      </c>
      <c r="G719" s="42">
        <v>26883.43</v>
      </c>
      <c r="H719" s="64">
        <f t="shared" si="68"/>
        <v>0.17160008036290567</v>
      </c>
      <c r="I719" s="65">
        <f t="shared" si="69"/>
        <v>3937.5200000000004</v>
      </c>
      <c r="J719" s="66" t="str">
        <f t="shared" si="70"/>
        <v>Resgatado</v>
      </c>
      <c r="K719" s="40" t="s">
        <v>15537</v>
      </c>
      <c r="L719" s="69" t="str">
        <f t="shared" si="71"/>
        <v>Aplicação de Curto Prazo</v>
      </c>
    </row>
    <row r="720" spans="1:12" ht="15" customHeight="1" x14ac:dyDescent="0.25">
      <c r="A720" s="39">
        <v>44966</v>
      </c>
      <c r="B720" s="61">
        <f t="shared" si="66"/>
        <v>2023</v>
      </c>
      <c r="C720" s="60" t="str">
        <f t="shared" si="67"/>
        <v>Fevereiro</v>
      </c>
      <c r="D720" s="40" t="s">
        <v>1930</v>
      </c>
      <c r="E720" s="40" t="s">
        <v>2619</v>
      </c>
      <c r="F720" s="41">
        <v>20637.47</v>
      </c>
      <c r="G720" s="42">
        <v>22013.99</v>
      </c>
      <c r="H720" s="64">
        <f t="shared" si="68"/>
        <v>6.6700036390119538E-2</v>
      </c>
      <c r="I720" s="65">
        <f t="shared" si="69"/>
        <v>1376.5200000000004</v>
      </c>
      <c r="J720" s="66" t="str">
        <f t="shared" si="70"/>
        <v>Ativo</v>
      </c>
      <c r="K720" s="40" t="s">
        <v>15538</v>
      </c>
      <c r="L720" s="69" t="str">
        <f t="shared" si="71"/>
        <v>Aguardando rentabilidade</v>
      </c>
    </row>
    <row r="721" spans="1:12" ht="15" customHeight="1" x14ac:dyDescent="0.25">
      <c r="A721" s="39">
        <v>44736</v>
      </c>
      <c r="B721" s="61">
        <f t="shared" si="66"/>
        <v>2022</v>
      </c>
      <c r="C721" s="60" t="str">
        <f t="shared" si="67"/>
        <v>Junho</v>
      </c>
      <c r="D721" s="40" t="s">
        <v>1930</v>
      </c>
      <c r="E721" s="40" t="s">
        <v>2620</v>
      </c>
      <c r="F721" s="41">
        <v>37105.26</v>
      </c>
      <c r="G721" s="42">
        <v>35083.019999999997</v>
      </c>
      <c r="H721" s="64">
        <f t="shared" si="68"/>
        <v>-5.4500089744688625E-2</v>
      </c>
      <c r="I721" s="65">
        <f t="shared" si="69"/>
        <v>-2022.2400000000052</v>
      </c>
      <c r="J721" s="66" t="str">
        <f t="shared" si="70"/>
        <v>Pendente</v>
      </c>
      <c r="K721" s="40" t="s">
        <v>15538</v>
      </c>
      <c r="L721" s="69" t="str">
        <f t="shared" si="71"/>
        <v>Aguardando rentabilidade</v>
      </c>
    </row>
    <row r="722" spans="1:12" x14ac:dyDescent="0.25">
      <c r="A722" s="39">
        <v>43891</v>
      </c>
      <c r="B722" s="61">
        <f t="shared" si="66"/>
        <v>2020</v>
      </c>
      <c r="C722" s="60" t="str">
        <f t="shared" si="67"/>
        <v>Março</v>
      </c>
      <c r="D722" s="40" t="s">
        <v>1930</v>
      </c>
      <c r="E722" s="40" t="s">
        <v>2621</v>
      </c>
      <c r="F722" s="41">
        <v>37748.43</v>
      </c>
      <c r="G722" s="42">
        <v>40039.760000000002</v>
      </c>
      <c r="H722" s="64">
        <f t="shared" si="68"/>
        <v>6.0700007920859271E-2</v>
      </c>
      <c r="I722" s="65">
        <f t="shared" si="69"/>
        <v>2291.3300000000017</v>
      </c>
      <c r="J722" s="66" t="str">
        <f t="shared" si="70"/>
        <v>Ativo</v>
      </c>
      <c r="K722" s="40" t="s">
        <v>15538</v>
      </c>
      <c r="L722" s="69" t="str">
        <f t="shared" si="71"/>
        <v>Aguardando rentabilidade</v>
      </c>
    </row>
    <row r="723" spans="1:12" x14ac:dyDescent="0.25">
      <c r="A723" s="39">
        <v>44162</v>
      </c>
      <c r="B723" s="61">
        <f t="shared" si="66"/>
        <v>2020</v>
      </c>
      <c r="C723" s="60" t="str">
        <f t="shared" si="67"/>
        <v>Novembro</v>
      </c>
      <c r="D723" s="40" t="s">
        <v>1924</v>
      </c>
      <c r="E723" s="40" t="s">
        <v>2622</v>
      </c>
      <c r="F723" s="41">
        <v>40556.550000000003</v>
      </c>
      <c r="G723" s="42">
        <v>40544.379999999997</v>
      </c>
      <c r="H723" s="64">
        <f t="shared" si="68"/>
        <v>-3.0007483378160935E-4</v>
      </c>
      <c r="I723" s="65">
        <f t="shared" si="69"/>
        <v>-12.17000000000553</v>
      </c>
      <c r="J723" s="66" t="str">
        <f t="shared" si="70"/>
        <v>Ativo</v>
      </c>
      <c r="K723" s="40" t="s">
        <v>15533</v>
      </c>
      <c r="L723" s="69" t="str">
        <f t="shared" si="71"/>
        <v>Investimento de Longo Prazo</v>
      </c>
    </row>
    <row r="724" spans="1:12" ht="15" customHeight="1" x14ac:dyDescent="0.25">
      <c r="A724" s="39">
        <v>45927</v>
      </c>
      <c r="B724" s="61">
        <f t="shared" si="66"/>
        <v>2025</v>
      </c>
      <c r="C724" s="60" t="str">
        <f t="shared" si="67"/>
        <v>Setembro</v>
      </c>
      <c r="D724" s="40" t="s">
        <v>1923</v>
      </c>
      <c r="E724" s="40" t="s">
        <v>2623</v>
      </c>
      <c r="F724" s="41">
        <v>44901.760000000002</v>
      </c>
      <c r="G724" s="42">
        <v>50685.11</v>
      </c>
      <c r="H724" s="64">
        <f t="shared" si="68"/>
        <v>0.12880007376102848</v>
      </c>
      <c r="I724" s="65">
        <f t="shared" si="69"/>
        <v>5783.3499999999985</v>
      </c>
      <c r="J724" s="66" t="str">
        <f t="shared" si="70"/>
        <v>Pendente</v>
      </c>
      <c r="K724" s="40" t="s">
        <v>15532</v>
      </c>
      <c r="L724" s="69" t="str">
        <f t="shared" si="71"/>
        <v>Rendimento estável</v>
      </c>
    </row>
    <row r="725" spans="1:12" ht="15" customHeight="1" x14ac:dyDescent="0.25">
      <c r="A725" s="39">
        <v>45476</v>
      </c>
      <c r="B725" s="61">
        <f t="shared" si="66"/>
        <v>2024</v>
      </c>
      <c r="C725" s="60" t="str">
        <f t="shared" si="67"/>
        <v>Julho</v>
      </c>
      <c r="D725" s="40" t="s">
        <v>1926</v>
      </c>
      <c r="E725" s="40" t="s">
        <v>2624</v>
      </c>
      <c r="F725" s="41">
        <v>39898.879999999997</v>
      </c>
      <c r="G725" s="42">
        <v>37393.230000000003</v>
      </c>
      <c r="H725" s="64">
        <f t="shared" si="68"/>
        <v>-6.2800008421288883E-2</v>
      </c>
      <c r="I725" s="65">
        <f t="shared" si="69"/>
        <v>-2505.6499999999942</v>
      </c>
      <c r="J725" s="66" t="str">
        <f t="shared" si="70"/>
        <v>Pendente</v>
      </c>
      <c r="K725" s="40" t="s">
        <v>15535</v>
      </c>
      <c r="L725" s="69" t="str">
        <f t="shared" si="71"/>
        <v>Aguardando rentabilidade</v>
      </c>
    </row>
    <row r="726" spans="1:12" ht="15" customHeight="1" x14ac:dyDescent="0.25">
      <c r="A726" s="39">
        <v>44395</v>
      </c>
      <c r="B726" s="61">
        <f t="shared" si="66"/>
        <v>2021</v>
      </c>
      <c r="C726" s="60" t="str">
        <f t="shared" si="67"/>
        <v>Julho</v>
      </c>
      <c r="D726" s="40" t="s">
        <v>1923</v>
      </c>
      <c r="E726" s="40" t="s">
        <v>2625</v>
      </c>
      <c r="F726" s="41">
        <v>18723.38</v>
      </c>
      <c r="G726" s="42">
        <v>19431.12</v>
      </c>
      <c r="H726" s="64">
        <f t="shared" si="68"/>
        <v>3.779979896792128E-2</v>
      </c>
      <c r="I726" s="65">
        <f t="shared" si="69"/>
        <v>707.73999999999796</v>
      </c>
      <c r="J726" s="66" t="str">
        <f t="shared" si="70"/>
        <v>Ativo</v>
      </c>
      <c r="K726" s="40" t="s">
        <v>15532</v>
      </c>
      <c r="L726" s="69" t="str">
        <f t="shared" si="71"/>
        <v>Investimento de Longo Prazo</v>
      </c>
    </row>
    <row r="727" spans="1:12" ht="15" customHeight="1" x14ac:dyDescent="0.25">
      <c r="A727" s="39">
        <v>45435</v>
      </c>
      <c r="B727" s="61">
        <f t="shared" si="66"/>
        <v>2024</v>
      </c>
      <c r="C727" s="60" t="str">
        <f t="shared" si="67"/>
        <v>Maio</v>
      </c>
      <c r="D727" s="40" t="s">
        <v>1930</v>
      </c>
      <c r="E727" s="40" t="s">
        <v>2626</v>
      </c>
      <c r="F727" s="41">
        <v>48331.1</v>
      </c>
      <c r="G727" s="42">
        <v>48335.93</v>
      </c>
      <c r="H727" s="64">
        <f t="shared" si="68"/>
        <v>9.9935652199137752E-5</v>
      </c>
      <c r="I727" s="65">
        <f t="shared" si="69"/>
        <v>4.8300000000017462</v>
      </c>
      <c r="J727" s="66" t="str">
        <f t="shared" si="70"/>
        <v>Ativo</v>
      </c>
      <c r="K727" s="40" t="s">
        <v>15538</v>
      </c>
      <c r="L727" s="69" t="str">
        <f t="shared" si="71"/>
        <v>Aguardando rentabilidade</v>
      </c>
    </row>
    <row r="728" spans="1:12" ht="15" customHeight="1" x14ac:dyDescent="0.25">
      <c r="A728" s="39">
        <v>44771</v>
      </c>
      <c r="B728" s="61">
        <f t="shared" si="66"/>
        <v>2022</v>
      </c>
      <c r="C728" s="60" t="str">
        <f t="shared" si="67"/>
        <v>Julho</v>
      </c>
      <c r="D728" s="40" t="s">
        <v>1926</v>
      </c>
      <c r="E728" s="40" t="s">
        <v>2627</v>
      </c>
      <c r="F728" s="41">
        <v>35283.03</v>
      </c>
      <c r="G728" s="42">
        <v>37890.449999999997</v>
      </c>
      <c r="H728" s="64">
        <f t="shared" si="68"/>
        <v>7.3900115721353812E-2</v>
      </c>
      <c r="I728" s="65">
        <f t="shared" si="69"/>
        <v>2607.4199999999983</v>
      </c>
      <c r="J728" s="66" t="str">
        <f t="shared" si="70"/>
        <v>Pendente</v>
      </c>
      <c r="K728" s="40" t="s">
        <v>15535</v>
      </c>
      <c r="L728" s="69" t="str">
        <f t="shared" si="71"/>
        <v>Rendimento estável</v>
      </c>
    </row>
    <row r="729" spans="1:12" ht="15" customHeight="1" x14ac:dyDescent="0.25">
      <c r="A729" s="39">
        <v>45080</v>
      </c>
      <c r="B729" s="61">
        <f t="shared" si="66"/>
        <v>2023</v>
      </c>
      <c r="C729" s="60" t="str">
        <f t="shared" si="67"/>
        <v>Junho</v>
      </c>
      <c r="D729" s="40" t="s">
        <v>1928</v>
      </c>
      <c r="E729" s="40" t="s">
        <v>2542</v>
      </c>
      <c r="F729" s="41">
        <v>18624.66</v>
      </c>
      <c r="G729" s="42">
        <v>16968.93</v>
      </c>
      <c r="H729" s="64">
        <f t="shared" si="68"/>
        <v>-8.8899877903811375E-2</v>
      </c>
      <c r="I729" s="65">
        <f t="shared" si="69"/>
        <v>-1655.7299999999996</v>
      </c>
      <c r="J729" s="66" t="str">
        <f t="shared" si="70"/>
        <v>Pendente</v>
      </c>
      <c r="K729" s="40" t="s">
        <v>15537</v>
      </c>
      <c r="L729" s="69" t="str">
        <f t="shared" si="71"/>
        <v>Aguardando rentabilidade</v>
      </c>
    </row>
    <row r="730" spans="1:12" ht="15" customHeight="1" x14ac:dyDescent="0.25">
      <c r="A730" s="39">
        <v>44198</v>
      </c>
      <c r="B730" s="61">
        <f t="shared" si="66"/>
        <v>2021</v>
      </c>
      <c r="C730" s="60" t="str">
        <f t="shared" si="67"/>
        <v>Janeiro</v>
      </c>
      <c r="D730" s="40" t="s">
        <v>1924</v>
      </c>
      <c r="E730" s="40" t="s">
        <v>2628</v>
      </c>
      <c r="F730" s="41">
        <v>49921.05</v>
      </c>
      <c r="G730" s="42">
        <v>50260.51</v>
      </c>
      <c r="H730" s="64">
        <f t="shared" si="68"/>
        <v>6.7999371006819591E-3</v>
      </c>
      <c r="I730" s="65">
        <f t="shared" si="69"/>
        <v>339.45999999999913</v>
      </c>
      <c r="J730" s="66" t="str">
        <f t="shared" si="70"/>
        <v>Ativo</v>
      </c>
      <c r="K730" s="40" t="s">
        <v>15533</v>
      </c>
      <c r="L730" s="69" t="str">
        <f t="shared" si="71"/>
        <v>Investimento de Longo Prazo</v>
      </c>
    </row>
    <row r="731" spans="1:12" ht="15" customHeight="1" x14ac:dyDescent="0.25">
      <c r="A731" s="39">
        <v>45918</v>
      </c>
      <c r="B731" s="61">
        <f t="shared" si="66"/>
        <v>2025</v>
      </c>
      <c r="C731" s="60" t="str">
        <f t="shared" si="67"/>
        <v>Setembro</v>
      </c>
      <c r="D731" s="40" t="s">
        <v>1925</v>
      </c>
      <c r="E731" s="40" t="s">
        <v>2629</v>
      </c>
      <c r="F731" s="41">
        <v>29134.34</v>
      </c>
      <c r="G731" s="42">
        <v>31310.68</v>
      </c>
      <c r="H731" s="64">
        <f t="shared" si="68"/>
        <v>7.4700164822680049E-2</v>
      </c>
      <c r="I731" s="65">
        <f t="shared" si="69"/>
        <v>2176.34</v>
      </c>
      <c r="J731" s="66" t="str">
        <f t="shared" si="70"/>
        <v>Pendente</v>
      </c>
      <c r="K731" s="40" t="s">
        <v>15534</v>
      </c>
      <c r="L731" s="69" t="str">
        <f t="shared" si="71"/>
        <v>Rendimento estável</v>
      </c>
    </row>
    <row r="732" spans="1:12" ht="15" customHeight="1" x14ac:dyDescent="0.25">
      <c r="A732" s="39">
        <v>44799</v>
      </c>
      <c r="B732" s="61">
        <f t="shared" si="66"/>
        <v>2022</v>
      </c>
      <c r="C732" s="60" t="str">
        <f t="shared" si="67"/>
        <v>Agosto</v>
      </c>
      <c r="D732" s="40" t="s">
        <v>1928</v>
      </c>
      <c r="E732" s="40" t="s">
        <v>2630</v>
      </c>
      <c r="F732" s="41">
        <v>26024.07</v>
      </c>
      <c r="G732" s="42">
        <v>30684.98</v>
      </c>
      <c r="H732" s="64">
        <f t="shared" si="68"/>
        <v>0.17909996399487091</v>
      </c>
      <c r="I732" s="65">
        <f t="shared" si="69"/>
        <v>4660.91</v>
      </c>
      <c r="J732" s="66" t="str">
        <f t="shared" si="70"/>
        <v>Resgatado</v>
      </c>
      <c r="K732" s="40" t="s">
        <v>15537</v>
      </c>
      <c r="L732" s="69" t="str">
        <f t="shared" si="71"/>
        <v>Aplicação de Curto Prazo</v>
      </c>
    </row>
    <row r="733" spans="1:12" ht="15" customHeight="1" x14ac:dyDescent="0.25">
      <c r="A733" s="39">
        <v>44394</v>
      </c>
      <c r="B733" s="61">
        <f t="shared" si="66"/>
        <v>2021</v>
      </c>
      <c r="C733" s="60" t="str">
        <f t="shared" si="67"/>
        <v>Julho</v>
      </c>
      <c r="D733" s="40" t="s">
        <v>1925</v>
      </c>
      <c r="E733" s="40" t="s">
        <v>2631</v>
      </c>
      <c r="F733" s="41">
        <v>18998.46</v>
      </c>
      <c r="G733" s="42">
        <v>20962.900000000001</v>
      </c>
      <c r="H733" s="64">
        <f t="shared" si="68"/>
        <v>0.10339995978621438</v>
      </c>
      <c r="I733" s="65">
        <f t="shared" si="69"/>
        <v>1964.4400000000023</v>
      </c>
      <c r="J733" s="66" t="str">
        <f t="shared" si="70"/>
        <v>Pendente</v>
      </c>
      <c r="K733" s="40" t="s">
        <v>15534</v>
      </c>
      <c r="L733" s="69" t="str">
        <f t="shared" si="71"/>
        <v>Rendimento estável</v>
      </c>
    </row>
    <row r="734" spans="1:12" ht="15" customHeight="1" x14ac:dyDescent="0.25">
      <c r="A734" s="39">
        <v>45794</v>
      </c>
      <c r="B734" s="61">
        <f t="shared" si="66"/>
        <v>2025</v>
      </c>
      <c r="C734" s="60" t="str">
        <f t="shared" si="67"/>
        <v>Maio</v>
      </c>
      <c r="D734" s="40" t="s">
        <v>1930</v>
      </c>
      <c r="E734" s="40" t="s">
        <v>2619</v>
      </c>
      <c r="F734" s="41">
        <v>41659.42</v>
      </c>
      <c r="G734" s="42">
        <v>41084.519999999997</v>
      </c>
      <c r="H734" s="64">
        <f t="shared" si="68"/>
        <v>-1.3800000096016734E-2</v>
      </c>
      <c r="I734" s="65">
        <f t="shared" si="69"/>
        <v>-574.90000000000146</v>
      </c>
      <c r="J734" s="66" t="str">
        <f t="shared" si="70"/>
        <v>Ativo</v>
      </c>
      <c r="K734" s="40" t="s">
        <v>15538</v>
      </c>
      <c r="L734" s="69" t="str">
        <f t="shared" si="71"/>
        <v>Aguardando rentabilidade</v>
      </c>
    </row>
    <row r="735" spans="1:12" ht="15" customHeight="1" x14ac:dyDescent="0.25">
      <c r="A735" s="39">
        <v>44280</v>
      </c>
      <c r="B735" s="61">
        <f t="shared" si="66"/>
        <v>2021</v>
      </c>
      <c r="C735" s="60" t="str">
        <f t="shared" si="67"/>
        <v>Março</v>
      </c>
      <c r="D735" s="40" t="s">
        <v>1924</v>
      </c>
      <c r="E735" s="40" t="s">
        <v>2632</v>
      </c>
      <c r="F735" s="41">
        <v>18237.099999999999</v>
      </c>
      <c r="G735" s="42">
        <v>17026.16</v>
      </c>
      <c r="H735" s="64">
        <f t="shared" si="68"/>
        <v>-6.6399811373518747E-2</v>
      </c>
      <c r="I735" s="65">
        <f t="shared" si="69"/>
        <v>-1210.9399999999987</v>
      </c>
      <c r="J735" s="66" t="str">
        <f t="shared" si="70"/>
        <v>Ativo</v>
      </c>
      <c r="K735" s="40" t="s">
        <v>15533</v>
      </c>
      <c r="L735" s="69" t="str">
        <f t="shared" si="71"/>
        <v>Investimento de Longo Prazo</v>
      </c>
    </row>
    <row r="736" spans="1:12" ht="15" customHeight="1" x14ac:dyDescent="0.25">
      <c r="A736" s="39">
        <v>44708</v>
      </c>
      <c r="B736" s="61">
        <f t="shared" si="66"/>
        <v>2022</v>
      </c>
      <c r="C736" s="60" t="str">
        <f t="shared" si="67"/>
        <v>Maio</v>
      </c>
      <c r="D736" s="40" t="s">
        <v>1928</v>
      </c>
      <c r="E736" s="40" t="s">
        <v>2633</v>
      </c>
      <c r="F736" s="41">
        <v>30749.29</v>
      </c>
      <c r="G736" s="42">
        <v>31733.27</v>
      </c>
      <c r="H736" s="64">
        <f t="shared" si="68"/>
        <v>3.2000088457326964E-2</v>
      </c>
      <c r="I736" s="65">
        <f t="shared" si="69"/>
        <v>983.97999999999956</v>
      </c>
      <c r="J736" s="66" t="str">
        <f t="shared" si="70"/>
        <v>Ativo</v>
      </c>
      <c r="K736" s="40" t="s">
        <v>15537</v>
      </c>
      <c r="L736" s="69" t="str">
        <f t="shared" si="71"/>
        <v>Aguardando rentabilidade</v>
      </c>
    </row>
    <row r="737" spans="1:12" ht="15" customHeight="1" x14ac:dyDescent="0.25">
      <c r="A737" s="39">
        <v>45892</v>
      </c>
      <c r="B737" s="61">
        <f t="shared" si="66"/>
        <v>2025</v>
      </c>
      <c r="C737" s="60" t="str">
        <f t="shared" si="67"/>
        <v>Agosto</v>
      </c>
      <c r="D737" s="40" t="s">
        <v>1928</v>
      </c>
      <c r="E737" s="40" t="s">
        <v>2634</v>
      </c>
      <c r="F737" s="41">
        <v>26500.58</v>
      </c>
      <c r="G737" s="42">
        <v>30897.03</v>
      </c>
      <c r="H737" s="64">
        <f t="shared" si="68"/>
        <v>0.16590014256291738</v>
      </c>
      <c r="I737" s="65">
        <f t="shared" si="69"/>
        <v>4396.4499999999971</v>
      </c>
      <c r="J737" s="66" t="str">
        <f t="shared" si="70"/>
        <v>Resgatado</v>
      </c>
      <c r="K737" s="40" t="s">
        <v>15537</v>
      </c>
      <c r="L737" s="69" t="str">
        <f t="shared" si="71"/>
        <v>Aplicação de Curto Prazo</v>
      </c>
    </row>
    <row r="738" spans="1:12" ht="15" customHeight="1" x14ac:dyDescent="0.25">
      <c r="A738" s="39">
        <v>45613</v>
      </c>
      <c r="B738" s="61">
        <f t="shared" si="66"/>
        <v>2024</v>
      </c>
      <c r="C738" s="60" t="str">
        <f t="shared" si="67"/>
        <v>Novembro</v>
      </c>
      <c r="D738" s="40" t="s">
        <v>1928</v>
      </c>
      <c r="E738" s="40" t="s">
        <v>2635</v>
      </c>
      <c r="F738" s="41">
        <v>30819.11</v>
      </c>
      <c r="G738" s="42">
        <v>28791.21</v>
      </c>
      <c r="H738" s="64">
        <f t="shared" si="68"/>
        <v>-6.5800083130239689E-2</v>
      </c>
      <c r="I738" s="65">
        <f t="shared" si="69"/>
        <v>-2027.9000000000015</v>
      </c>
      <c r="J738" s="66" t="str">
        <f t="shared" si="70"/>
        <v>Pendente</v>
      </c>
      <c r="K738" s="40" t="s">
        <v>15537</v>
      </c>
      <c r="L738" s="69" t="str">
        <f t="shared" si="71"/>
        <v>Aguardando rentabilidade</v>
      </c>
    </row>
    <row r="739" spans="1:12" ht="15" customHeight="1" x14ac:dyDescent="0.25">
      <c r="A739" s="39">
        <v>45906</v>
      </c>
      <c r="B739" s="61">
        <f t="shared" si="66"/>
        <v>2025</v>
      </c>
      <c r="C739" s="60" t="str">
        <f t="shared" si="67"/>
        <v>Setembro</v>
      </c>
      <c r="D739" s="40" t="s">
        <v>1924</v>
      </c>
      <c r="E739" s="40" t="s">
        <v>2636</v>
      </c>
      <c r="F739" s="41">
        <v>41502.239999999998</v>
      </c>
      <c r="G739" s="42">
        <v>37505.57</v>
      </c>
      <c r="H739" s="64">
        <f t="shared" si="68"/>
        <v>-9.6300103319724398E-2</v>
      </c>
      <c r="I739" s="65">
        <f t="shared" si="69"/>
        <v>-3996.6699999999983</v>
      </c>
      <c r="J739" s="66" t="str">
        <f t="shared" si="70"/>
        <v>Ativo</v>
      </c>
      <c r="K739" s="40" t="s">
        <v>15533</v>
      </c>
      <c r="L739" s="69" t="str">
        <f t="shared" si="71"/>
        <v>Investimento de Longo Prazo</v>
      </c>
    </row>
    <row r="740" spans="1:12" ht="15" customHeight="1" x14ac:dyDescent="0.25">
      <c r="A740" s="39">
        <v>44407</v>
      </c>
      <c r="B740" s="61">
        <f t="shared" si="66"/>
        <v>2021</v>
      </c>
      <c r="C740" s="60" t="str">
        <f t="shared" si="67"/>
        <v>Julho</v>
      </c>
      <c r="D740" s="40" t="s">
        <v>1929</v>
      </c>
      <c r="E740" s="40" t="s">
        <v>2637</v>
      </c>
      <c r="F740" s="41">
        <v>46248.81</v>
      </c>
      <c r="G740" s="42">
        <v>51419.43</v>
      </c>
      <c r="H740" s="64">
        <f t="shared" si="68"/>
        <v>0.11180006577466541</v>
      </c>
      <c r="I740" s="65">
        <f t="shared" si="69"/>
        <v>5170.6200000000026</v>
      </c>
      <c r="J740" s="66" t="str">
        <f t="shared" si="70"/>
        <v>Pendente</v>
      </c>
      <c r="K740" s="40" t="s">
        <v>15532</v>
      </c>
      <c r="L740" s="69" t="str">
        <f t="shared" si="71"/>
        <v>Rendimento estável</v>
      </c>
    </row>
    <row r="741" spans="1:12" ht="15" customHeight="1" x14ac:dyDescent="0.25">
      <c r="A741" s="39">
        <v>45115</v>
      </c>
      <c r="B741" s="61">
        <f t="shared" si="66"/>
        <v>2023</v>
      </c>
      <c r="C741" s="60" t="str">
        <f t="shared" si="67"/>
        <v>Julho</v>
      </c>
      <c r="D741" s="40" t="s">
        <v>1926</v>
      </c>
      <c r="E741" s="40" t="s">
        <v>2460</v>
      </c>
      <c r="F741" s="41">
        <v>45324.46</v>
      </c>
      <c r="G741" s="42">
        <v>52821.13</v>
      </c>
      <c r="H741" s="64">
        <f t="shared" si="68"/>
        <v>0.16540009522452112</v>
      </c>
      <c r="I741" s="65">
        <f t="shared" si="69"/>
        <v>7496.6699999999983</v>
      </c>
      <c r="J741" s="66" t="str">
        <f t="shared" si="70"/>
        <v>Resgatado</v>
      </c>
      <c r="K741" s="40" t="s">
        <v>15535</v>
      </c>
      <c r="L741" s="69" t="str">
        <f t="shared" si="71"/>
        <v>Aplicação de Curto Prazo</v>
      </c>
    </row>
    <row r="742" spans="1:12" ht="15" customHeight="1" x14ac:dyDescent="0.25">
      <c r="A742" s="39">
        <v>44936</v>
      </c>
      <c r="B742" s="61">
        <f t="shared" si="66"/>
        <v>2023</v>
      </c>
      <c r="C742" s="60" t="str">
        <f t="shared" si="67"/>
        <v>Janeiro</v>
      </c>
      <c r="D742" s="40" t="s">
        <v>1924</v>
      </c>
      <c r="E742" s="40" t="s">
        <v>2638</v>
      </c>
      <c r="F742" s="41">
        <v>26043.34</v>
      </c>
      <c r="G742" s="42">
        <v>25574.560000000001</v>
      </c>
      <c r="H742" s="64">
        <f t="shared" si="68"/>
        <v>-1.7999995392296027E-2</v>
      </c>
      <c r="I742" s="65">
        <f t="shared" si="69"/>
        <v>-468.77999999999884</v>
      </c>
      <c r="J742" s="66" t="str">
        <f t="shared" si="70"/>
        <v>Ativo</v>
      </c>
      <c r="K742" s="40" t="s">
        <v>15533</v>
      </c>
      <c r="L742" s="69" t="str">
        <f t="shared" si="71"/>
        <v>Investimento de Longo Prazo</v>
      </c>
    </row>
    <row r="743" spans="1:12" ht="15" customHeight="1" x14ac:dyDescent="0.25">
      <c r="A743" s="39">
        <v>45452</v>
      </c>
      <c r="B743" s="61">
        <f t="shared" si="66"/>
        <v>2024</v>
      </c>
      <c r="C743" s="60" t="str">
        <f t="shared" si="67"/>
        <v>Junho</v>
      </c>
      <c r="D743" s="40" t="s">
        <v>1929</v>
      </c>
      <c r="E743" s="40" t="s">
        <v>2639</v>
      </c>
      <c r="F743" s="41">
        <v>14417.49</v>
      </c>
      <c r="G743" s="42">
        <v>13888.37</v>
      </c>
      <c r="H743" s="64">
        <f t="shared" si="68"/>
        <v>-3.6699869394742013E-2</v>
      </c>
      <c r="I743" s="65">
        <f t="shared" si="69"/>
        <v>-529.11999999999898</v>
      </c>
      <c r="J743" s="66" t="str">
        <f t="shared" si="70"/>
        <v>Ativo</v>
      </c>
      <c r="K743" s="40" t="s">
        <v>15532</v>
      </c>
      <c r="L743" s="69" t="str">
        <f t="shared" si="71"/>
        <v>Investimento de Longo Prazo</v>
      </c>
    </row>
    <row r="744" spans="1:12" ht="15" customHeight="1" x14ac:dyDescent="0.25">
      <c r="A744" s="39">
        <v>45505</v>
      </c>
      <c r="B744" s="61">
        <f t="shared" si="66"/>
        <v>2024</v>
      </c>
      <c r="C744" s="60" t="str">
        <f t="shared" si="67"/>
        <v>Agosto</v>
      </c>
      <c r="D744" s="40" t="s">
        <v>1930</v>
      </c>
      <c r="E744" s="40" t="s">
        <v>2640</v>
      </c>
      <c r="F744" s="41">
        <v>19923.78</v>
      </c>
      <c r="G744" s="42">
        <v>23221.17</v>
      </c>
      <c r="H744" s="64">
        <f t="shared" si="68"/>
        <v>0.1655002213435402</v>
      </c>
      <c r="I744" s="65">
        <f t="shared" si="69"/>
        <v>3297.3899999999994</v>
      </c>
      <c r="J744" s="66" t="str">
        <f t="shared" si="70"/>
        <v>Resgatado</v>
      </c>
      <c r="K744" s="40" t="s">
        <v>15538</v>
      </c>
      <c r="L744" s="69" t="str">
        <f t="shared" si="71"/>
        <v>Aplicação de Curto Prazo</v>
      </c>
    </row>
    <row r="745" spans="1:12" ht="15" customHeight="1" x14ac:dyDescent="0.25">
      <c r="A745" s="39">
        <v>45471</v>
      </c>
      <c r="B745" s="61">
        <f t="shared" si="66"/>
        <v>2024</v>
      </c>
      <c r="C745" s="60" t="str">
        <f t="shared" si="67"/>
        <v>Junho</v>
      </c>
      <c r="D745" s="40" t="s">
        <v>1928</v>
      </c>
      <c r="E745" s="40" t="s">
        <v>2641</v>
      </c>
      <c r="F745" s="41">
        <v>47520.42</v>
      </c>
      <c r="G745" s="42">
        <v>46118.57</v>
      </c>
      <c r="H745" s="64">
        <f t="shared" si="68"/>
        <v>-2.9499949705831696E-2</v>
      </c>
      <c r="I745" s="65">
        <f t="shared" si="69"/>
        <v>-1401.8499999999985</v>
      </c>
      <c r="J745" s="66" t="str">
        <f t="shared" si="70"/>
        <v>Ativo</v>
      </c>
      <c r="K745" s="40" t="s">
        <v>15537</v>
      </c>
      <c r="L745" s="69" t="str">
        <f t="shared" si="71"/>
        <v>Aguardando rentabilidade</v>
      </c>
    </row>
    <row r="746" spans="1:12" ht="15" customHeight="1" x14ac:dyDescent="0.25">
      <c r="A746" s="39">
        <v>44903</v>
      </c>
      <c r="B746" s="61">
        <f t="shared" si="66"/>
        <v>2022</v>
      </c>
      <c r="C746" s="60" t="str">
        <f t="shared" si="67"/>
        <v>Dezembro</v>
      </c>
      <c r="D746" s="40" t="s">
        <v>1923</v>
      </c>
      <c r="E746" s="40" t="s">
        <v>2642</v>
      </c>
      <c r="F746" s="41">
        <v>10186.57</v>
      </c>
      <c r="G746" s="42">
        <v>11133.92</v>
      </c>
      <c r="H746" s="64">
        <f t="shared" si="68"/>
        <v>9.2999900849844497E-2</v>
      </c>
      <c r="I746" s="65">
        <f t="shared" si="69"/>
        <v>947.35000000000036</v>
      </c>
      <c r="J746" s="66" t="str">
        <f t="shared" si="70"/>
        <v>Pendente</v>
      </c>
      <c r="K746" s="40" t="s">
        <v>15532</v>
      </c>
      <c r="L746" s="69" t="str">
        <f t="shared" si="71"/>
        <v>Rendimento estável</v>
      </c>
    </row>
    <row r="747" spans="1:12" x14ac:dyDescent="0.25">
      <c r="A747" s="39">
        <v>43967</v>
      </c>
      <c r="B747" s="61">
        <f t="shared" si="66"/>
        <v>2020</v>
      </c>
      <c r="C747" s="60" t="str">
        <f t="shared" si="67"/>
        <v>Maio</v>
      </c>
      <c r="D747" s="40" t="s">
        <v>1925</v>
      </c>
      <c r="E747" s="40" t="s">
        <v>2643</v>
      </c>
      <c r="F747" s="41">
        <v>45095.32</v>
      </c>
      <c r="G747" s="42">
        <v>41307.31</v>
      </c>
      <c r="H747" s="64">
        <f t="shared" si="68"/>
        <v>-8.4000069186780407E-2</v>
      </c>
      <c r="I747" s="65">
        <f t="shared" si="69"/>
        <v>-3788.010000000002</v>
      </c>
      <c r="J747" s="66" t="str">
        <f t="shared" si="70"/>
        <v>Pendente</v>
      </c>
      <c r="K747" s="40" t="s">
        <v>15534</v>
      </c>
      <c r="L747" s="69" t="str">
        <f t="shared" si="71"/>
        <v>Aguardando rentabilidade</v>
      </c>
    </row>
    <row r="748" spans="1:12" ht="15" customHeight="1" x14ac:dyDescent="0.25">
      <c r="A748" s="39">
        <v>44953</v>
      </c>
      <c r="B748" s="61">
        <f t="shared" si="66"/>
        <v>2023</v>
      </c>
      <c r="C748" s="60" t="str">
        <f t="shared" si="67"/>
        <v>Janeiro</v>
      </c>
      <c r="D748" s="40" t="s">
        <v>1928</v>
      </c>
      <c r="E748" s="40" t="s">
        <v>2644</v>
      </c>
      <c r="F748" s="41">
        <v>2644.02</v>
      </c>
      <c r="G748" s="42">
        <v>3034.28</v>
      </c>
      <c r="H748" s="64">
        <f t="shared" si="68"/>
        <v>0.14760100150528371</v>
      </c>
      <c r="I748" s="65">
        <f t="shared" si="69"/>
        <v>390.26000000000022</v>
      </c>
      <c r="J748" s="66" t="str">
        <f t="shared" si="70"/>
        <v>Pendente</v>
      </c>
      <c r="K748" s="40" t="s">
        <v>15537</v>
      </c>
      <c r="L748" s="69" t="str">
        <f t="shared" si="71"/>
        <v>Rendimento estável</v>
      </c>
    </row>
    <row r="749" spans="1:12" ht="15" customHeight="1" x14ac:dyDescent="0.25">
      <c r="A749" s="39">
        <v>44350</v>
      </c>
      <c r="B749" s="61">
        <f t="shared" si="66"/>
        <v>2021</v>
      </c>
      <c r="C749" s="60" t="str">
        <f t="shared" si="67"/>
        <v>Junho</v>
      </c>
      <c r="D749" s="40" t="s">
        <v>1925</v>
      </c>
      <c r="E749" s="40" t="s">
        <v>2645</v>
      </c>
      <c r="F749" s="41">
        <v>20369.759999999998</v>
      </c>
      <c r="G749" s="42">
        <v>23351.89</v>
      </c>
      <c r="H749" s="64">
        <f t="shared" si="68"/>
        <v>0.14639985939942352</v>
      </c>
      <c r="I749" s="65">
        <f t="shared" si="69"/>
        <v>2982.130000000001</v>
      </c>
      <c r="J749" s="66" t="str">
        <f t="shared" si="70"/>
        <v>Pendente</v>
      </c>
      <c r="K749" s="40" t="s">
        <v>15534</v>
      </c>
      <c r="L749" s="69" t="str">
        <f t="shared" si="71"/>
        <v>Rendimento estável</v>
      </c>
    </row>
    <row r="750" spans="1:12" ht="15" customHeight="1" x14ac:dyDescent="0.25">
      <c r="A750" s="39">
        <v>45931</v>
      </c>
      <c r="B750" s="61">
        <f t="shared" si="66"/>
        <v>2025</v>
      </c>
      <c r="C750" s="60" t="str">
        <f t="shared" si="67"/>
        <v>Outubro</v>
      </c>
      <c r="D750" s="40" t="s">
        <v>1929</v>
      </c>
      <c r="E750" s="40" t="s">
        <v>2646</v>
      </c>
      <c r="F750" s="41">
        <v>44354.35</v>
      </c>
      <c r="G750" s="42">
        <v>51078.47</v>
      </c>
      <c r="H750" s="64">
        <f t="shared" si="68"/>
        <v>0.15160001217467967</v>
      </c>
      <c r="I750" s="65">
        <f t="shared" si="69"/>
        <v>6724.1200000000026</v>
      </c>
      <c r="J750" s="66" t="str">
        <f t="shared" si="70"/>
        <v>Resgatado</v>
      </c>
      <c r="K750" s="40" t="s">
        <v>15532</v>
      </c>
      <c r="L750" s="69" t="str">
        <f t="shared" si="71"/>
        <v>Dividendos Recebidos</v>
      </c>
    </row>
    <row r="751" spans="1:12" ht="15" customHeight="1" x14ac:dyDescent="0.25">
      <c r="A751" s="39">
        <v>45764</v>
      </c>
      <c r="B751" s="61">
        <f t="shared" si="66"/>
        <v>2025</v>
      </c>
      <c r="C751" s="60" t="str">
        <f t="shared" si="67"/>
        <v>Abril</v>
      </c>
      <c r="D751" s="40" t="s">
        <v>1930</v>
      </c>
      <c r="E751" s="40" t="s">
        <v>2075</v>
      </c>
      <c r="F751" s="41">
        <v>15618.83</v>
      </c>
      <c r="G751" s="42">
        <v>18722.29</v>
      </c>
      <c r="H751" s="64">
        <f t="shared" si="68"/>
        <v>0.19869990261754567</v>
      </c>
      <c r="I751" s="65">
        <f t="shared" si="69"/>
        <v>3103.4600000000009</v>
      </c>
      <c r="J751" s="66" t="str">
        <f t="shared" si="70"/>
        <v>Resgatado</v>
      </c>
      <c r="K751" s="40" t="s">
        <v>15538</v>
      </c>
      <c r="L751" s="69" t="str">
        <f t="shared" si="71"/>
        <v>Aplicação de Curto Prazo</v>
      </c>
    </row>
    <row r="752" spans="1:12" x14ac:dyDescent="0.25">
      <c r="A752" s="39">
        <v>44151</v>
      </c>
      <c r="B752" s="61">
        <f t="shared" si="66"/>
        <v>2020</v>
      </c>
      <c r="C752" s="60" t="str">
        <f t="shared" si="67"/>
        <v>Novembro</v>
      </c>
      <c r="D752" s="40" t="s">
        <v>1925</v>
      </c>
      <c r="E752" s="40" t="s">
        <v>2647</v>
      </c>
      <c r="F752" s="41">
        <v>11452.52</v>
      </c>
      <c r="G752" s="42">
        <v>10829.5</v>
      </c>
      <c r="H752" s="64">
        <f t="shared" si="68"/>
        <v>-5.4400254267183153E-2</v>
      </c>
      <c r="I752" s="65">
        <f t="shared" si="69"/>
        <v>-623.02000000000044</v>
      </c>
      <c r="J752" s="66" t="str">
        <f t="shared" si="70"/>
        <v>Pendente</v>
      </c>
      <c r="K752" s="40" t="s">
        <v>15534</v>
      </c>
      <c r="L752" s="69" t="str">
        <f t="shared" si="71"/>
        <v>Aguardando rentabilidade</v>
      </c>
    </row>
    <row r="753" spans="1:12" ht="15" customHeight="1" x14ac:dyDescent="0.25">
      <c r="A753" s="39">
        <v>45690</v>
      </c>
      <c r="B753" s="61">
        <f t="shared" si="66"/>
        <v>2025</v>
      </c>
      <c r="C753" s="60" t="str">
        <f t="shared" si="67"/>
        <v>Fevereiro</v>
      </c>
      <c r="D753" s="40" t="s">
        <v>1926</v>
      </c>
      <c r="E753" s="40" t="s">
        <v>2648</v>
      </c>
      <c r="F753" s="41">
        <v>19828.46</v>
      </c>
      <c r="G753" s="42">
        <v>18835.05</v>
      </c>
      <c r="H753" s="64">
        <f t="shared" si="68"/>
        <v>-5.0100209496854516E-2</v>
      </c>
      <c r="I753" s="65">
        <f t="shared" si="69"/>
        <v>-993.40999999999985</v>
      </c>
      <c r="J753" s="66" t="str">
        <f t="shared" si="70"/>
        <v>Pendente</v>
      </c>
      <c r="K753" s="40" t="s">
        <v>15535</v>
      </c>
      <c r="L753" s="69" t="str">
        <f t="shared" si="71"/>
        <v>Aguardando rentabilidade</v>
      </c>
    </row>
    <row r="754" spans="1:12" ht="15" customHeight="1" x14ac:dyDescent="0.25">
      <c r="A754" s="39">
        <v>44358</v>
      </c>
      <c r="B754" s="61">
        <f t="shared" si="66"/>
        <v>2021</v>
      </c>
      <c r="C754" s="60" t="str">
        <f t="shared" si="67"/>
        <v>Junho</v>
      </c>
      <c r="D754" s="40" t="s">
        <v>1926</v>
      </c>
      <c r="E754" s="40" t="s">
        <v>2649</v>
      </c>
      <c r="F754" s="41">
        <v>25592.240000000002</v>
      </c>
      <c r="G754" s="42">
        <v>25103.43</v>
      </c>
      <c r="H754" s="64">
        <f t="shared" si="68"/>
        <v>-1.909993029136962E-2</v>
      </c>
      <c r="I754" s="65">
        <f t="shared" si="69"/>
        <v>-488.81000000000131</v>
      </c>
      <c r="J754" s="66" t="str">
        <f t="shared" si="70"/>
        <v>Ativo</v>
      </c>
      <c r="K754" s="40" t="s">
        <v>15535</v>
      </c>
      <c r="L754" s="69" t="str">
        <f t="shared" si="71"/>
        <v>Aguardando rentabilidade</v>
      </c>
    </row>
    <row r="755" spans="1:12" ht="15" customHeight="1" x14ac:dyDescent="0.25">
      <c r="A755" s="39">
        <v>45011</v>
      </c>
      <c r="B755" s="61">
        <f t="shared" si="66"/>
        <v>2023</v>
      </c>
      <c r="C755" s="60" t="str">
        <f t="shared" si="67"/>
        <v>Março</v>
      </c>
      <c r="D755" s="40" t="s">
        <v>1923</v>
      </c>
      <c r="E755" s="40" t="s">
        <v>2650</v>
      </c>
      <c r="F755" s="41">
        <v>39701.339999999997</v>
      </c>
      <c r="G755" s="42">
        <v>37748.03</v>
      </c>
      <c r="H755" s="64">
        <f t="shared" si="68"/>
        <v>-4.9200102565807549E-2</v>
      </c>
      <c r="I755" s="65">
        <f t="shared" si="69"/>
        <v>-1953.3099999999977</v>
      </c>
      <c r="J755" s="66" t="str">
        <f t="shared" si="70"/>
        <v>Ativo</v>
      </c>
      <c r="K755" s="40" t="s">
        <v>15532</v>
      </c>
      <c r="L755" s="69" t="str">
        <f t="shared" si="71"/>
        <v>Investimento de Longo Prazo</v>
      </c>
    </row>
    <row r="756" spans="1:12" ht="15" customHeight="1" x14ac:dyDescent="0.25">
      <c r="A756" s="39">
        <v>44320</v>
      </c>
      <c r="B756" s="61">
        <f t="shared" si="66"/>
        <v>2021</v>
      </c>
      <c r="C756" s="60" t="str">
        <f t="shared" si="67"/>
        <v>Maio</v>
      </c>
      <c r="D756" s="40" t="s">
        <v>1924</v>
      </c>
      <c r="E756" s="40" t="s">
        <v>2651</v>
      </c>
      <c r="F756" s="41">
        <v>30439.97</v>
      </c>
      <c r="G756" s="42">
        <v>29100.61</v>
      </c>
      <c r="H756" s="64">
        <f t="shared" si="68"/>
        <v>-4.4000043364037497E-2</v>
      </c>
      <c r="I756" s="65">
        <f t="shared" si="69"/>
        <v>-1339.3600000000006</v>
      </c>
      <c r="J756" s="66" t="str">
        <f t="shared" si="70"/>
        <v>Ativo</v>
      </c>
      <c r="K756" s="40" t="s">
        <v>15533</v>
      </c>
      <c r="L756" s="69" t="str">
        <f t="shared" si="71"/>
        <v>Investimento de Longo Prazo</v>
      </c>
    </row>
    <row r="757" spans="1:12" x14ac:dyDescent="0.25">
      <c r="A757" s="39">
        <v>44052</v>
      </c>
      <c r="B757" s="61">
        <f t="shared" si="66"/>
        <v>2020</v>
      </c>
      <c r="C757" s="60" t="str">
        <f t="shared" si="67"/>
        <v>Agosto</v>
      </c>
      <c r="D757" s="40" t="s">
        <v>1930</v>
      </c>
      <c r="E757" s="40" t="s">
        <v>2652</v>
      </c>
      <c r="F757" s="41">
        <v>2542.64</v>
      </c>
      <c r="G757" s="42">
        <v>2554.08</v>
      </c>
      <c r="H757" s="64">
        <f t="shared" si="68"/>
        <v>4.4992606110184907E-3</v>
      </c>
      <c r="I757" s="65">
        <f t="shared" si="69"/>
        <v>11.440000000000055</v>
      </c>
      <c r="J757" s="66" t="str">
        <f t="shared" si="70"/>
        <v>Ativo</v>
      </c>
      <c r="K757" s="40" t="s">
        <v>15538</v>
      </c>
      <c r="L757" s="69" t="str">
        <f t="shared" si="71"/>
        <v>Aguardando rentabilidade</v>
      </c>
    </row>
    <row r="758" spans="1:12" ht="15" customHeight="1" x14ac:dyDescent="0.25">
      <c r="A758" s="39">
        <v>45262</v>
      </c>
      <c r="B758" s="61">
        <f t="shared" si="66"/>
        <v>2023</v>
      </c>
      <c r="C758" s="60" t="str">
        <f t="shared" si="67"/>
        <v>Dezembro</v>
      </c>
      <c r="D758" s="40" t="s">
        <v>1929</v>
      </c>
      <c r="E758" s="40" t="s">
        <v>2653</v>
      </c>
      <c r="F758" s="41">
        <v>8783.2099999999991</v>
      </c>
      <c r="G758" s="42">
        <v>9567.5499999999993</v>
      </c>
      <c r="H758" s="64">
        <f t="shared" si="68"/>
        <v>8.9299925653605033E-2</v>
      </c>
      <c r="I758" s="65">
        <f t="shared" si="69"/>
        <v>784.34000000000015</v>
      </c>
      <c r="J758" s="66" t="str">
        <f t="shared" si="70"/>
        <v>Pendente</v>
      </c>
      <c r="K758" s="40" t="s">
        <v>15532</v>
      </c>
      <c r="L758" s="69" t="str">
        <f t="shared" si="71"/>
        <v>Rendimento estável</v>
      </c>
    </row>
    <row r="759" spans="1:12" ht="15" customHeight="1" x14ac:dyDescent="0.25">
      <c r="A759" s="39">
        <v>45656</v>
      </c>
      <c r="B759" s="61">
        <f t="shared" si="66"/>
        <v>2024</v>
      </c>
      <c r="C759" s="60" t="str">
        <f t="shared" si="67"/>
        <v>Dezembro</v>
      </c>
      <c r="D759" s="40" t="s">
        <v>1926</v>
      </c>
      <c r="E759" s="40" t="s">
        <v>2654</v>
      </c>
      <c r="F759" s="41">
        <v>22224.240000000002</v>
      </c>
      <c r="G759" s="42">
        <v>22228.68</v>
      </c>
      <c r="H759" s="64">
        <f t="shared" si="68"/>
        <v>1.9978185980707057E-4</v>
      </c>
      <c r="I759" s="65">
        <f t="shared" si="69"/>
        <v>4.4399999999986903</v>
      </c>
      <c r="J759" s="66" t="str">
        <f t="shared" si="70"/>
        <v>Ativo</v>
      </c>
      <c r="K759" s="40" t="s">
        <v>15535</v>
      </c>
      <c r="L759" s="69" t="str">
        <f t="shared" si="71"/>
        <v>Aguardando rentabilidade</v>
      </c>
    </row>
    <row r="760" spans="1:12" ht="15" customHeight="1" x14ac:dyDescent="0.25">
      <c r="A760" s="39">
        <v>44320</v>
      </c>
      <c r="B760" s="61">
        <f t="shared" si="66"/>
        <v>2021</v>
      </c>
      <c r="C760" s="60" t="str">
        <f t="shared" si="67"/>
        <v>Maio</v>
      </c>
      <c r="D760" s="40" t="s">
        <v>1926</v>
      </c>
      <c r="E760" s="40" t="s">
        <v>2655</v>
      </c>
      <c r="F760" s="41">
        <v>39054.81</v>
      </c>
      <c r="G760" s="42">
        <v>38199.51</v>
      </c>
      <c r="H760" s="64">
        <f t="shared" si="68"/>
        <v>-2.189999131989109E-2</v>
      </c>
      <c r="I760" s="65">
        <f t="shared" si="69"/>
        <v>-855.29999999999563</v>
      </c>
      <c r="J760" s="66" t="str">
        <f t="shared" si="70"/>
        <v>Ativo</v>
      </c>
      <c r="K760" s="40" t="s">
        <v>15535</v>
      </c>
      <c r="L760" s="69" t="str">
        <f t="shared" si="71"/>
        <v>Aguardando rentabilidade</v>
      </c>
    </row>
    <row r="761" spans="1:12" ht="15" customHeight="1" x14ac:dyDescent="0.25">
      <c r="A761" s="39">
        <v>45036</v>
      </c>
      <c r="B761" s="61">
        <f t="shared" si="66"/>
        <v>2023</v>
      </c>
      <c r="C761" s="60" t="str">
        <f t="shared" si="67"/>
        <v>Abril</v>
      </c>
      <c r="D761" s="40" t="s">
        <v>1927</v>
      </c>
      <c r="E761" s="40" t="s">
        <v>2294</v>
      </c>
      <c r="F761" s="41">
        <v>24238.2</v>
      </c>
      <c r="G761" s="42">
        <v>26829.26</v>
      </c>
      <c r="H761" s="64">
        <f t="shared" si="68"/>
        <v>0.10689985229926305</v>
      </c>
      <c r="I761" s="65">
        <f t="shared" si="69"/>
        <v>2591.0599999999977</v>
      </c>
      <c r="J761" s="66" t="str">
        <f t="shared" si="70"/>
        <v>Pendente</v>
      </c>
      <c r="K761" s="40" t="s">
        <v>15536</v>
      </c>
      <c r="L761" s="69" t="str">
        <f t="shared" si="71"/>
        <v>Rendimento estável</v>
      </c>
    </row>
    <row r="762" spans="1:12" ht="15" customHeight="1" x14ac:dyDescent="0.25">
      <c r="A762" s="39">
        <v>44609</v>
      </c>
      <c r="B762" s="61">
        <f t="shared" si="66"/>
        <v>2022</v>
      </c>
      <c r="C762" s="60" t="str">
        <f t="shared" si="67"/>
        <v>Fevereiro</v>
      </c>
      <c r="D762" s="40" t="s">
        <v>1928</v>
      </c>
      <c r="E762" s="40" t="s">
        <v>2656</v>
      </c>
      <c r="F762" s="41">
        <v>43075.93</v>
      </c>
      <c r="G762" s="42">
        <v>43554.07</v>
      </c>
      <c r="H762" s="64">
        <f t="shared" si="68"/>
        <v>1.1099934464560588E-2</v>
      </c>
      <c r="I762" s="65">
        <f t="shared" si="69"/>
        <v>478.13999999999942</v>
      </c>
      <c r="J762" s="66" t="str">
        <f t="shared" si="70"/>
        <v>Ativo</v>
      </c>
      <c r="K762" s="40" t="s">
        <v>15537</v>
      </c>
      <c r="L762" s="69" t="str">
        <f t="shared" si="71"/>
        <v>Aguardando rentabilidade</v>
      </c>
    </row>
    <row r="763" spans="1:12" ht="15" customHeight="1" x14ac:dyDescent="0.25">
      <c r="A763" s="39">
        <v>45481</v>
      </c>
      <c r="B763" s="61">
        <f t="shared" si="66"/>
        <v>2024</v>
      </c>
      <c r="C763" s="60" t="str">
        <f t="shared" si="67"/>
        <v>Julho</v>
      </c>
      <c r="D763" s="40" t="s">
        <v>1929</v>
      </c>
      <c r="E763" s="40" t="s">
        <v>2657</v>
      </c>
      <c r="F763" s="41">
        <v>12285.18</v>
      </c>
      <c r="G763" s="42">
        <v>11408.02</v>
      </c>
      <c r="H763" s="64">
        <f t="shared" si="68"/>
        <v>-7.1399849249258032E-2</v>
      </c>
      <c r="I763" s="65">
        <f t="shared" si="69"/>
        <v>-877.15999999999985</v>
      </c>
      <c r="J763" s="66" t="str">
        <f t="shared" si="70"/>
        <v>Ativo</v>
      </c>
      <c r="K763" s="40" t="s">
        <v>15532</v>
      </c>
      <c r="L763" s="69" t="str">
        <f t="shared" si="71"/>
        <v>Investimento de Longo Prazo</v>
      </c>
    </row>
    <row r="764" spans="1:12" x14ac:dyDescent="0.25">
      <c r="A764" s="39">
        <v>43955</v>
      </c>
      <c r="B764" s="61">
        <f t="shared" si="66"/>
        <v>2020</v>
      </c>
      <c r="C764" s="60" t="str">
        <f t="shared" si="67"/>
        <v>Maio</v>
      </c>
      <c r="D764" s="40" t="s">
        <v>1923</v>
      </c>
      <c r="E764" s="40" t="s">
        <v>2658</v>
      </c>
      <c r="F764" s="41">
        <v>42853.94</v>
      </c>
      <c r="G764" s="42">
        <v>39159.93</v>
      </c>
      <c r="H764" s="64">
        <f t="shared" si="68"/>
        <v>-8.6200008680648782E-2</v>
      </c>
      <c r="I764" s="65">
        <f t="shared" si="69"/>
        <v>-3694.010000000002</v>
      </c>
      <c r="J764" s="66" t="str">
        <f t="shared" si="70"/>
        <v>Ativo</v>
      </c>
      <c r="K764" s="40" t="s">
        <v>15532</v>
      </c>
      <c r="L764" s="69" t="str">
        <f t="shared" si="71"/>
        <v>Investimento de Longo Prazo</v>
      </c>
    </row>
    <row r="765" spans="1:12" x14ac:dyDescent="0.25">
      <c r="A765" s="39">
        <v>44034</v>
      </c>
      <c r="B765" s="61">
        <f t="shared" si="66"/>
        <v>2020</v>
      </c>
      <c r="C765" s="60" t="str">
        <f t="shared" si="67"/>
        <v>Julho</v>
      </c>
      <c r="D765" s="40" t="s">
        <v>1930</v>
      </c>
      <c r="E765" s="40" t="s">
        <v>2659</v>
      </c>
      <c r="F765" s="41">
        <v>28454.12</v>
      </c>
      <c r="G765" s="42">
        <v>28852.48</v>
      </c>
      <c r="H765" s="64">
        <f t="shared" si="68"/>
        <v>1.400008153476546E-2</v>
      </c>
      <c r="I765" s="65">
        <f t="shared" si="69"/>
        <v>398.36000000000058</v>
      </c>
      <c r="J765" s="66" t="str">
        <f t="shared" si="70"/>
        <v>Ativo</v>
      </c>
      <c r="K765" s="40" t="s">
        <v>15538</v>
      </c>
      <c r="L765" s="69" t="str">
        <f t="shared" si="71"/>
        <v>Aguardando rentabilidade</v>
      </c>
    </row>
    <row r="766" spans="1:12" ht="15" customHeight="1" x14ac:dyDescent="0.25">
      <c r="A766" s="39">
        <v>45374</v>
      </c>
      <c r="B766" s="61">
        <f t="shared" si="66"/>
        <v>2024</v>
      </c>
      <c r="C766" s="60" t="str">
        <f t="shared" si="67"/>
        <v>Março</v>
      </c>
      <c r="D766" s="40" t="s">
        <v>1923</v>
      </c>
      <c r="E766" s="40" t="s">
        <v>2660</v>
      </c>
      <c r="F766" s="41">
        <v>32503.47</v>
      </c>
      <c r="G766" s="42">
        <v>34073.39</v>
      </c>
      <c r="H766" s="64">
        <f t="shared" si="68"/>
        <v>4.8300073807504187E-2</v>
      </c>
      <c r="I766" s="65">
        <f t="shared" si="69"/>
        <v>1569.9199999999983</v>
      </c>
      <c r="J766" s="66" t="str">
        <f t="shared" si="70"/>
        <v>Ativo</v>
      </c>
      <c r="K766" s="40" t="s">
        <v>15532</v>
      </c>
      <c r="L766" s="69" t="str">
        <f t="shared" si="71"/>
        <v>Investimento de Longo Prazo</v>
      </c>
    </row>
    <row r="767" spans="1:12" ht="15" customHeight="1" x14ac:dyDescent="0.25">
      <c r="A767" s="39">
        <v>45424</v>
      </c>
      <c r="B767" s="61">
        <f t="shared" si="66"/>
        <v>2024</v>
      </c>
      <c r="C767" s="60" t="str">
        <f t="shared" si="67"/>
        <v>Maio</v>
      </c>
      <c r="D767" s="40" t="s">
        <v>1926</v>
      </c>
      <c r="E767" s="40" t="s">
        <v>2661</v>
      </c>
      <c r="F767" s="41">
        <v>5463.17</v>
      </c>
      <c r="G767" s="42">
        <v>6278.27</v>
      </c>
      <c r="H767" s="64">
        <f t="shared" si="68"/>
        <v>0.14919909137002882</v>
      </c>
      <c r="I767" s="65">
        <f t="shared" si="69"/>
        <v>815.10000000000036</v>
      </c>
      <c r="J767" s="66" t="str">
        <f t="shared" si="70"/>
        <v>Pendente</v>
      </c>
      <c r="K767" s="40" t="s">
        <v>15535</v>
      </c>
      <c r="L767" s="69" t="str">
        <f t="shared" si="71"/>
        <v>Rendimento estável</v>
      </c>
    </row>
    <row r="768" spans="1:12" ht="15" customHeight="1" x14ac:dyDescent="0.25">
      <c r="A768" s="39">
        <v>45134</v>
      </c>
      <c r="B768" s="61">
        <f t="shared" si="66"/>
        <v>2023</v>
      </c>
      <c r="C768" s="60" t="str">
        <f t="shared" si="67"/>
        <v>Julho</v>
      </c>
      <c r="D768" s="40" t="s">
        <v>1926</v>
      </c>
      <c r="E768" s="40" t="s">
        <v>2662</v>
      </c>
      <c r="F768" s="41">
        <v>45465.42</v>
      </c>
      <c r="G768" s="42">
        <v>52035.17</v>
      </c>
      <c r="H768" s="64">
        <f t="shared" si="68"/>
        <v>0.14449992983678586</v>
      </c>
      <c r="I768" s="65">
        <f t="shared" si="69"/>
        <v>6569.75</v>
      </c>
      <c r="J768" s="66" t="str">
        <f t="shared" si="70"/>
        <v>Pendente</v>
      </c>
      <c r="K768" s="40" t="s">
        <v>15535</v>
      </c>
      <c r="L768" s="69" t="str">
        <f t="shared" si="71"/>
        <v>Rendimento estável</v>
      </c>
    </row>
    <row r="769" spans="1:12" ht="15" customHeight="1" x14ac:dyDescent="0.25">
      <c r="A769" s="39">
        <v>45219</v>
      </c>
      <c r="B769" s="61">
        <f t="shared" si="66"/>
        <v>2023</v>
      </c>
      <c r="C769" s="60" t="str">
        <f t="shared" si="67"/>
        <v>Outubro</v>
      </c>
      <c r="D769" s="40" t="s">
        <v>1928</v>
      </c>
      <c r="E769" s="40" t="s">
        <v>2663</v>
      </c>
      <c r="F769" s="41">
        <v>22216.720000000001</v>
      </c>
      <c r="G769" s="42">
        <v>21834.59</v>
      </c>
      <c r="H769" s="64">
        <f t="shared" si="68"/>
        <v>-1.7200108746925784E-2</v>
      </c>
      <c r="I769" s="65">
        <f t="shared" si="69"/>
        <v>-382.13000000000102</v>
      </c>
      <c r="J769" s="66" t="str">
        <f t="shared" si="70"/>
        <v>Ativo</v>
      </c>
      <c r="K769" s="40" t="s">
        <v>15537</v>
      </c>
      <c r="L769" s="69" t="str">
        <f t="shared" si="71"/>
        <v>Aguardando rentabilidade</v>
      </c>
    </row>
    <row r="770" spans="1:12" x14ac:dyDescent="0.25">
      <c r="A770" s="39">
        <v>44104</v>
      </c>
      <c r="B770" s="61">
        <f t="shared" ref="B770:B833" si="72">YEAR(A770)</f>
        <v>2020</v>
      </c>
      <c r="C770" s="60" t="str">
        <f t="shared" ref="C770:C833" si="73">PROPER(TEXT(A770,"mmmm"))</f>
        <v>Setembro</v>
      </c>
      <c r="D770" s="40" t="s">
        <v>1928</v>
      </c>
      <c r="E770" s="40" t="s">
        <v>2044</v>
      </c>
      <c r="F770" s="41">
        <v>38140.36</v>
      </c>
      <c r="G770" s="42">
        <v>39597.32</v>
      </c>
      <c r="H770" s="64">
        <f t="shared" ref="H770:H833" si="74">(G770-F770)/F770</f>
        <v>3.819995406440839E-2</v>
      </c>
      <c r="I770" s="65">
        <f t="shared" ref="I770:I833" si="75">G770-F770</f>
        <v>1456.9599999999991</v>
      </c>
      <c r="J770" s="66" t="str">
        <f t="shared" ref="J770:J833" si="76">IF(AND(OR($D770="Ações",$D770="Criptomoedas",$D770="ETFs",$D770="Fundos",$D770="Imóveis"),$H770&lt;=-10%),"Resgatado",IF(AND(OR($D770="Ações",$D770="Criptomoedas",$D770="ETFs",$D770="Fundos",$D770="Imóveis"),$H770&lt;=-5%),"Pendente",IF(AND(OR($D770="Ações",$D770="Criptomoedas",$D770="ETFs",$D770="Fundos",$D770="Imóveis"),$H770&lt;=-3%),"Ativo",IF(AND(OR($D770="Ações",$D770="Criptomoedas",$D770="ETFs",$D770="Fundos",$D770="Imóveis"),$H770&lt;=7%),"Ativo",IF(AND(OR($D770="Ações",$D770="Criptomoedas",$D770="ETFs",$D770="Fundos",$D770="Imóveis"),$H770&lt;=15%),"Pendente",IF(AND(OR($D770="Ações",$D770="Criptomoedas",$D770="ETFs",$D770="Fundos",$D770="Imóveis"),$H770&lt;=20%),"Resgatado",IF(AND(OR($D770="Poupança",$D770="Renda Fixa",$D770="Tesouro Direto"),$H770&lt;=7%),"Ativo",IF(AND(OR($D770="Poupança",$D770="Renda Fixa",$D770="Tesouro Direto"),$H770&lt;=15%),"Pendente",IF(AND(OR($D770="Poupança",$D770="Renda Fixa",$D770="Tesouro Direto"),$H770&lt;=20%),"Resgatado","")))))))))</f>
        <v>Ativo</v>
      </c>
      <c r="K770" s="40" t="s">
        <v>15537</v>
      </c>
      <c r="L770" s="69" t="str">
        <f t="shared" ref="L770:L833" si="77">IF(AND(OR($D770="Ações",$D770="Criptomoedas",$D770="ETFs",$D770="Fundos",$D770="Imóveis"),$H770&lt;=-10%),"Resgate realizado",IF(AND(OR($D770="Ações",$D770="Criptomoedas",$D770="ETFs",$D770="Fundos",$D770="Imóveis"),$H770&lt;=-5%),"Aguardando rentabilidade",IF(AND(OR($D770="Ações",$D770="Criptomoedas",$D770="ETFs",$D770="Fundos",$D770="Imóveis"),$H770&lt;=-3%),"Aguardando rentabilidade",IF(AND(OR($D770="Ações",$D770="Criptomoedas",$D770="ETFs",$D770="Fundos",$D770="Imóveis"),$H770&lt;=7%),"Aguardando rentabilidade",IF(AND(OR($D770="Ações",$D770="Criptomoedas",$D770="ETFs",$D770="Fundos",$D770="Imóveis"),$H770&lt;=15%),"Rendimento estável",IF(AND(OR($D770="Ações",$D770="Criptomoedas",$D770="ETFs",$D770="Fundos",$D770="Imóveis"),$H770&lt;=20%),"Aplicação de Curto Prazo",IF(AND(OR($D770="Poupança",$D770="Renda Fixa",$D770="Tesouro Direto"),$H770&lt;=7%),"Investimento de Longo Prazo",IF(AND(OR($D770="Poupança",$D770="Renda Fixa",$D770="Tesouro Direto"),$H770&lt;=15%),"Rendimento estável",IF(AND(OR($D770="Poupança",$D770="Renda Fixa",$D770="Tesouro Direto"),$H770&lt;=20%),"Dividendos Recebidos","")))))))))</f>
        <v>Aguardando rentabilidade</v>
      </c>
    </row>
    <row r="771" spans="1:12" ht="15" customHeight="1" x14ac:dyDescent="0.25">
      <c r="A771" s="39">
        <v>45075</v>
      </c>
      <c r="B771" s="61">
        <f t="shared" si="72"/>
        <v>2023</v>
      </c>
      <c r="C771" s="60" t="str">
        <f t="shared" si="73"/>
        <v>Maio</v>
      </c>
      <c r="D771" s="40" t="s">
        <v>1923</v>
      </c>
      <c r="E771" s="40" t="s">
        <v>2664</v>
      </c>
      <c r="F771" s="41">
        <v>11346.69</v>
      </c>
      <c r="G771" s="42">
        <v>12253.29</v>
      </c>
      <c r="H771" s="64">
        <f t="shared" si="74"/>
        <v>7.9899953202211424E-2</v>
      </c>
      <c r="I771" s="65">
        <f t="shared" si="75"/>
        <v>906.60000000000036</v>
      </c>
      <c r="J771" s="66" t="str">
        <f t="shared" si="76"/>
        <v>Pendente</v>
      </c>
      <c r="K771" s="40" t="s">
        <v>15532</v>
      </c>
      <c r="L771" s="69" t="str">
        <f t="shared" si="77"/>
        <v>Rendimento estável</v>
      </c>
    </row>
    <row r="772" spans="1:12" ht="15" customHeight="1" x14ac:dyDescent="0.25">
      <c r="A772" s="39">
        <v>45026</v>
      </c>
      <c r="B772" s="61">
        <f t="shared" si="72"/>
        <v>2023</v>
      </c>
      <c r="C772" s="60" t="str">
        <f t="shared" si="73"/>
        <v>Abril</v>
      </c>
      <c r="D772" s="40" t="s">
        <v>1928</v>
      </c>
      <c r="E772" s="40" t="s">
        <v>2665</v>
      </c>
      <c r="F772" s="41">
        <v>10524.7</v>
      </c>
      <c r="G772" s="42">
        <v>11279.32</v>
      </c>
      <c r="H772" s="64">
        <f t="shared" si="74"/>
        <v>7.1699905935561012E-2</v>
      </c>
      <c r="I772" s="65">
        <f t="shared" si="75"/>
        <v>754.61999999999898</v>
      </c>
      <c r="J772" s="66" t="str">
        <f t="shared" si="76"/>
        <v>Pendente</v>
      </c>
      <c r="K772" s="40" t="s">
        <v>15537</v>
      </c>
      <c r="L772" s="69" t="str">
        <f t="shared" si="77"/>
        <v>Rendimento estável</v>
      </c>
    </row>
    <row r="773" spans="1:12" ht="15" customHeight="1" x14ac:dyDescent="0.25">
      <c r="A773" s="39">
        <v>45754</v>
      </c>
      <c r="B773" s="61">
        <f t="shared" si="72"/>
        <v>2025</v>
      </c>
      <c r="C773" s="60" t="str">
        <f t="shared" si="73"/>
        <v>Abril</v>
      </c>
      <c r="D773" s="40" t="s">
        <v>1925</v>
      </c>
      <c r="E773" s="40" t="s">
        <v>2666</v>
      </c>
      <c r="F773" s="41">
        <v>17377.240000000002</v>
      </c>
      <c r="G773" s="42">
        <v>19568.509999999998</v>
      </c>
      <c r="H773" s="64">
        <f t="shared" si="74"/>
        <v>0.12610000207167515</v>
      </c>
      <c r="I773" s="65">
        <f t="shared" si="75"/>
        <v>2191.2699999999968</v>
      </c>
      <c r="J773" s="66" t="str">
        <f t="shared" si="76"/>
        <v>Pendente</v>
      </c>
      <c r="K773" s="40" t="s">
        <v>15534</v>
      </c>
      <c r="L773" s="69" t="str">
        <f t="shared" si="77"/>
        <v>Rendimento estável</v>
      </c>
    </row>
    <row r="774" spans="1:12" ht="15" customHeight="1" x14ac:dyDescent="0.25">
      <c r="A774" s="39">
        <v>45817</v>
      </c>
      <c r="B774" s="61">
        <f t="shared" si="72"/>
        <v>2025</v>
      </c>
      <c r="C774" s="60" t="str">
        <f t="shared" si="73"/>
        <v>Junho</v>
      </c>
      <c r="D774" s="40" t="s">
        <v>1929</v>
      </c>
      <c r="E774" s="40" t="s">
        <v>2667</v>
      </c>
      <c r="F774" s="41">
        <v>40369.93</v>
      </c>
      <c r="G774" s="42">
        <v>45202.21</v>
      </c>
      <c r="H774" s="64">
        <f t="shared" si="74"/>
        <v>0.11969998461726336</v>
      </c>
      <c r="I774" s="65">
        <f t="shared" si="75"/>
        <v>4832.2799999999988</v>
      </c>
      <c r="J774" s="66" t="str">
        <f t="shared" si="76"/>
        <v>Pendente</v>
      </c>
      <c r="K774" s="40" t="s">
        <v>15532</v>
      </c>
      <c r="L774" s="69" t="str">
        <f t="shared" si="77"/>
        <v>Rendimento estável</v>
      </c>
    </row>
    <row r="775" spans="1:12" ht="15" customHeight="1" x14ac:dyDescent="0.25">
      <c r="A775" s="39">
        <v>45827</v>
      </c>
      <c r="B775" s="61">
        <f t="shared" si="72"/>
        <v>2025</v>
      </c>
      <c r="C775" s="60" t="str">
        <f t="shared" si="73"/>
        <v>Junho</v>
      </c>
      <c r="D775" s="40" t="s">
        <v>1926</v>
      </c>
      <c r="E775" s="40" t="s">
        <v>2668</v>
      </c>
      <c r="F775" s="41">
        <v>40546.019999999997</v>
      </c>
      <c r="G775" s="42">
        <v>43980.27</v>
      </c>
      <c r="H775" s="64">
        <f t="shared" si="74"/>
        <v>8.4700051940979668E-2</v>
      </c>
      <c r="I775" s="65">
        <f t="shared" si="75"/>
        <v>3434.25</v>
      </c>
      <c r="J775" s="66" t="str">
        <f t="shared" si="76"/>
        <v>Pendente</v>
      </c>
      <c r="K775" s="40" t="s">
        <v>15535</v>
      </c>
      <c r="L775" s="69" t="str">
        <f t="shared" si="77"/>
        <v>Rendimento estável</v>
      </c>
    </row>
    <row r="776" spans="1:12" ht="15" customHeight="1" x14ac:dyDescent="0.25">
      <c r="A776" s="39">
        <v>45584</v>
      </c>
      <c r="B776" s="61">
        <f t="shared" si="72"/>
        <v>2024</v>
      </c>
      <c r="C776" s="60" t="str">
        <f t="shared" si="73"/>
        <v>Outubro</v>
      </c>
      <c r="D776" s="40" t="s">
        <v>1930</v>
      </c>
      <c r="E776" s="40" t="s">
        <v>2669</v>
      </c>
      <c r="F776" s="41">
        <v>28554.2</v>
      </c>
      <c r="G776" s="42">
        <v>32154.880000000001</v>
      </c>
      <c r="H776" s="64">
        <f t="shared" si="74"/>
        <v>0.12609983820243609</v>
      </c>
      <c r="I776" s="65">
        <f t="shared" si="75"/>
        <v>3600.6800000000003</v>
      </c>
      <c r="J776" s="66" t="str">
        <f t="shared" si="76"/>
        <v>Pendente</v>
      </c>
      <c r="K776" s="40" t="s">
        <v>15538</v>
      </c>
      <c r="L776" s="69" t="str">
        <f t="shared" si="77"/>
        <v>Rendimento estável</v>
      </c>
    </row>
    <row r="777" spans="1:12" x14ac:dyDescent="0.25">
      <c r="A777" s="39">
        <v>43925</v>
      </c>
      <c r="B777" s="61">
        <f t="shared" si="72"/>
        <v>2020</v>
      </c>
      <c r="C777" s="60" t="str">
        <f t="shared" si="73"/>
        <v>Abril</v>
      </c>
      <c r="D777" s="40" t="s">
        <v>1926</v>
      </c>
      <c r="E777" s="40" t="s">
        <v>2670</v>
      </c>
      <c r="F777" s="41">
        <v>40033.19</v>
      </c>
      <c r="G777" s="42">
        <v>39588.82</v>
      </c>
      <c r="H777" s="64">
        <f t="shared" si="74"/>
        <v>-1.110003974202412E-2</v>
      </c>
      <c r="I777" s="65">
        <f t="shared" si="75"/>
        <v>-444.37000000000262</v>
      </c>
      <c r="J777" s="66" t="str">
        <f t="shared" si="76"/>
        <v>Ativo</v>
      </c>
      <c r="K777" s="40" t="s">
        <v>15535</v>
      </c>
      <c r="L777" s="69" t="str">
        <f t="shared" si="77"/>
        <v>Aguardando rentabilidade</v>
      </c>
    </row>
    <row r="778" spans="1:12" ht="15" customHeight="1" x14ac:dyDescent="0.25">
      <c r="A778" s="39">
        <v>44570</v>
      </c>
      <c r="B778" s="61">
        <f t="shared" si="72"/>
        <v>2022</v>
      </c>
      <c r="C778" s="60" t="str">
        <f t="shared" si="73"/>
        <v>Janeiro</v>
      </c>
      <c r="D778" s="40" t="s">
        <v>1925</v>
      </c>
      <c r="E778" s="40" t="s">
        <v>2671</v>
      </c>
      <c r="F778" s="41">
        <v>35741.410000000003</v>
      </c>
      <c r="G778" s="42">
        <v>34218.83</v>
      </c>
      <c r="H778" s="64">
        <f t="shared" si="74"/>
        <v>-4.2599886238399706E-2</v>
      </c>
      <c r="I778" s="65">
        <f t="shared" si="75"/>
        <v>-1522.5800000000017</v>
      </c>
      <c r="J778" s="66" t="str">
        <f t="shared" si="76"/>
        <v>Ativo</v>
      </c>
      <c r="K778" s="40" t="s">
        <v>15534</v>
      </c>
      <c r="L778" s="69" t="str">
        <f t="shared" si="77"/>
        <v>Aguardando rentabilidade</v>
      </c>
    </row>
    <row r="779" spans="1:12" ht="15" customHeight="1" x14ac:dyDescent="0.25">
      <c r="A779" s="39">
        <v>45815</v>
      </c>
      <c r="B779" s="61">
        <f t="shared" si="72"/>
        <v>2025</v>
      </c>
      <c r="C779" s="60" t="str">
        <f t="shared" si="73"/>
        <v>Junho</v>
      </c>
      <c r="D779" s="40" t="s">
        <v>1923</v>
      </c>
      <c r="E779" s="40" t="s">
        <v>2672</v>
      </c>
      <c r="F779" s="41">
        <v>36236.46</v>
      </c>
      <c r="G779" s="42">
        <v>37689.54</v>
      </c>
      <c r="H779" s="64">
        <f t="shared" si="74"/>
        <v>4.0099943537531033E-2</v>
      </c>
      <c r="I779" s="65">
        <f t="shared" si="75"/>
        <v>1453.0800000000017</v>
      </c>
      <c r="J779" s="66" t="str">
        <f t="shared" si="76"/>
        <v>Ativo</v>
      </c>
      <c r="K779" s="40" t="s">
        <v>15532</v>
      </c>
      <c r="L779" s="69" t="str">
        <f t="shared" si="77"/>
        <v>Investimento de Longo Prazo</v>
      </c>
    </row>
    <row r="780" spans="1:12" x14ac:dyDescent="0.25">
      <c r="A780" s="39">
        <v>43871</v>
      </c>
      <c r="B780" s="61">
        <f t="shared" si="72"/>
        <v>2020</v>
      </c>
      <c r="C780" s="60" t="str">
        <f t="shared" si="73"/>
        <v>Fevereiro</v>
      </c>
      <c r="D780" s="40" t="s">
        <v>1925</v>
      </c>
      <c r="E780" s="40" t="s">
        <v>2673</v>
      </c>
      <c r="F780" s="41">
        <v>7956.16</v>
      </c>
      <c r="G780" s="42">
        <v>7620.41</v>
      </c>
      <c r="H780" s="64">
        <f t="shared" si="74"/>
        <v>-4.2200006033061177E-2</v>
      </c>
      <c r="I780" s="65">
        <f t="shared" si="75"/>
        <v>-335.75</v>
      </c>
      <c r="J780" s="66" t="str">
        <f t="shared" si="76"/>
        <v>Ativo</v>
      </c>
      <c r="K780" s="40" t="s">
        <v>15534</v>
      </c>
      <c r="L780" s="69" t="str">
        <f t="shared" si="77"/>
        <v>Aguardando rentabilidade</v>
      </c>
    </row>
    <row r="781" spans="1:12" x14ac:dyDescent="0.25">
      <c r="A781" s="39">
        <v>44117</v>
      </c>
      <c r="B781" s="61">
        <f t="shared" si="72"/>
        <v>2020</v>
      </c>
      <c r="C781" s="60" t="str">
        <f t="shared" si="73"/>
        <v>Outubro</v>
      </c>
      <c r="D781" s="40" t="s">
        <v>1923</v>
      </c>
      <c r="E781" s="40" t="s">
        <v>2674</v>
      </c>
      <c r="F781" s="41">
        <v>7317.54</v>
      </c>
      <c r="G781" s="42">
        <v>6915.08</v>
      </c>
      <c r="H781" s="64">
        <f t="shared" si="74"/>
        <v>-5.4999357707644927E-2</v>
      </c>
      <c r="I781" s="65">
        <f t="shared" si="75"/>
        <v>-402.46000000000004</v>
      </c>
      <c r="J781" s="66" t="str">
        <f t="shared" si="76"/>
        <v>Ativo</v>
      </c>
      <c r="K781" s="40" t="s">
        <v>15532</v>
      </c>
      <c r="L781" s="69" t="str">
        <f t="shared" si="77"/>
        <v>Investimento de Longo Prazo</v>
      </c>
    </row>
    <row r="782" spans="1:12" ht="15" customHeight="1" x14ac:dyDescent="0.25">
      <c r="A782" s="39">
        <v>45336</v>
      </c>
      <c r="B782" s="61">
        <f t="shared" si="72"/>
        <v>2024</v>
      </c>
      <c r="C782" s="60" t="str">
        <f t="shared" si="73"/>
        <v>Fevereiro</v>
      </c>
      <c r="D782" s="40" t="s">
        <v>1930</v>
      </c>
      <c r="E782" s="40" t="s">
        <v>2675</v>
      </c>
      <c r="F782" s="41">
        <v>9665.8799999999992</v>
      </c>
      <c r="G782" s="42">
        <v>11320.68</v>
      </c>
      <c r="H782" s="64">
        <f t="shared" si="74"/>
        <v>0.17120013904579834</v>
      </c>
      <c r="I782" s="65">
        <f t="shared" si="75"/>
        <v>1654.8000000000011</v>
      </c>
      <c r="J782" s="66" t="str">
        <f t="shared" si="76"/>
        <v>Resgatado</v>
      </c>
      <c r="K782" s="40" t="s">
        <v>15538</v>
      </c>
      <c r="L782" s="69" t="str">
        <f t="shared" si="77"/>
        <v>Aplicação de Curto Prazo</v>
      </c>
    </row>
    <row r="783" spans="1:12" x14ac:dyDescent="0.25">
      <c r="A783" s="39">
        <v>43979</v>
      </c>
      <c r="B783" s="61">
        <f t="shared" si="72"/>
        <v>2020</v>
      </c>
      <c r="C783" s="60" t="str">
        <f t="shared" si="73"/>
        <v>Maio</v>
      </c>
      <c r="D783" s="40" t="s">
        <v>1930</v>
      </c>
      <c r="E783" s="40" t="s">
        <v>2676</v>
      </c>
      <c r="F783" s="41">
        <v>12475.39</v>
      </c>
      <c r="G783" s="42">
        <v>12441.71</v>
      </c>
      <c r="H783" s="64">
        <f t="shared" si="74"/>
        <v>-2.6997151992843747E-3</v>
      </c>
      <c r="I783" s="65">
        <f t="shared" si="75"/>
        <v>-33.680000000000291</v>
      </c>
      <c r="J783" s="66" t="str">
        <f t="shared" si="76"/>
        <v>Ativo</v>
      </c>
      <c r="K783" s="40" t="s">
        <v>15538</v>
      </c>
      <c r="L783" s="69" t="str">
        <f t="shared" si="77"/>
        <v>Aguardando rentabilidade</v>
      </c>
    </row>
    <row r="784" spans="1:12" x14ac:dyDescent="0.25">
      <c r="A784" s="39">
        <v>43846</v>
      </c>
      <c r="B784" s="61">
        <f t="shared" si="72"/>
        <v>2020</v>
      </c>
      <c r="C784" s="60" t="str">
        <f t="shared" si="73"/>
        <v>Janeiro</v>
      </c>
      <c r="D784" s="40" t="s">
        <v>1929</v>
      </c>
      <c r="E784" s="40" t="s">
        <v>2153</v>
      </c>
      <c r="F784" s="41">
        <v>32038.43</v>
      </c>
      <c r="G784" s="42">
        <v>32403.67</v>
      </c>
      <c r="H784" s="64">
        <f t="shared" si="74"/>
        <v>1.1400059241354772E-2</v>
      </c>
      <c r="I784" s="65">
        <f t="shared" si="75"/>
        <v>365.23999999999796</v>
      </c>
      <c r="J784" s="66" t="str">
        <f t="shared" si="76"/>
        <v>Ativo</v>
      </c>
      <c r="K784" s="40" t="s">
        <v>15532</v>
      </c>
      <c r="L784" s="69" t="str">
        <f t="shared" si="77"/>
        <v>Investimento de Longo Prazo</v>
      </c>
    </row>
    <row r="785" spans="1:12" x14ac:dyDescent="0.25">
      <c r="A785" s="39">
        <v>44159</v>
      </c>
      <c r="B785" s="61">
        <f t="shared" si="72"/>
        <v>2020</v>
      </c>
      <c r="C785" s="60" t="str">
        <f t="shared" si="73"/>
        <v>Novembro</v>
      </c>
      <c r="D785" s="40" t="s">
        <v>1925</v>
      </c>
      <c r="E785" s="40" t="s">
        <v>2677</v>
      </c>
      <c r="F785" s="41">
        <v>11190.24</v>
      </c>
      <c r="G785" s="42">
        <v>10842.22</v>
      </c>
      <c r="H785" s="64">
        <f t="shared" si="74"/>
        <v>-3.1100315989648162E-2</v>
      </c>
      <c r="I785" s="65">
        <f t="shared" si="75"/>
        <v>-348.02000000000044</v>
      </c>
      <c r="J785" s="66" t="str">
        <f t="shared" si="76"/>
        <v>Ativo</v>
      </c>
      <c r="K785" s="40" t="s">
        <v>15534</v>
      </c>
      <c r="L785" s="69" t="str">
        <f t="shared" si="77"/>
        <v>Aguardando rentabilidade</v>
      </c>
    </row>
    <row r="786" spans="1:12" ht="15" customHeight="1" x14ac:dyDescent="0.25">
      <c r="A786" s="39">
        <v>45235</v>
      </c>
      <c r="B786" s="61">
        <f t="shared" si="72"/>
        <v>2023</v>
      </c>
      <c r="C786" s="60" t="str">
        <f t="shared" si="73"/>
        <v>Novembro</v>
      </c>
      <c r="D786" s="40" t="s">
        <v>1926</v>
      </c>
      <c r="E786" s="40" t="s">
        <v>2678</v>
      </c>
      <c r="F786" s="41">
        <v>4077.1</v>
      </c>
      <c r="G786" s="42">
        <v>4693.97</v>
      </c>
      <c r="H786" s="64">
        <f t="shared" si="74"/>
        <v>0.15130116994922871</v>
      </c>
      <c r="I786" s="65">
        <f t="shared" si="75"/>
        <v>616.87000000000035</v>
      </c>
      <c r="J786" s="66" t="str">
        <f t="shared" si="76"/>
        <v>Resgatado</v>
      </c>
      <c r="K786" s="40" t="s">
        <v>15535</v>
      </c>
      <c r="L786" s="69" t="str">
        <f t="shared" si="77"/>
        <v>Aplicação de Curto Prazo</v>
      </c>
    </row>
    <row r="787" spans="1:12" ht="15" customHeight="1" x14ac:dyDescent="0.25">
      <c r="A787" s="39">
        <v>45278</v>
      </c>
      <c r="B787" s="61">
        <f t="shared" si="72"/>
        <v>2023</v>
      </c>
      <c r="C787" s="60" t="str">
        <f t="shared" si="73"/>
        <v>Dezembro</v>
      </c>
      <c r="D787" s="40" t="s">
        <v>1924</v>
      </c>
      <c r="E787" s="40" t="s">
        <v>2679</v>
      </c>
      <c r="F787" s="41">
        <v>32479.64</v>
      </c>
      <c r="G787" s="42">
        <v>29952.720000000001</v>
      </c>
      <c r="H787" s="64">
        <f t="shared" si="74"/>
        <v>-7.7800123400382462E-2</v>
      </c>
      <c r="I787" s="65">
        <f t="shared" si="75"/>
        <v>-2526.9199999999983</v>
      </c>
      <c r="J787" s="66" t="str">
        <f t="shared" si="76"/>
        <v>Ativo</v>
      </c>
      <c r="K787" s="40" t="s">
        <v>15533</v>
      </c>
      <c r="L787" s="69" t="str">
        <f t="shared" si="77"/>
        <v>Investimento de Longo Prazo</v>
      </c>
    </row>
    <row r="788" spans="1:12" ht="15" customHeight="1" x14ac:dyDescent="0.25">
      <c r="A788" s="39">
        <v>44576</v>
      </c>
      <c r="B788" s="61">
        <f t="shared" si="72"/>
        <v>2022</v>
      </c>
      <c r="C788" s="60" t="str">
        <f t="shared" si="73"/>
        <v>Janeiro</v>
      </c>
      <c r="D788" s="40" t="s">
        <v>1924</v>
      </c>
      <c r="E788" s="40" t="s">
        <v>2680</v>
      </c>
      <c r="F788" s="41">
        <v>12820.31</v>
      </c>
      <c r="G788" s="42">
        <v>13140.82</v>
      </c>
      <c r="H788" s="64">
        <f t="shared" si="74"/>
        <v>2.5000175502776473E-2</v>
      </c>
      <c r="I788" s="65">
        <f t="shared" si="75"/>
        <v>320.51000000000022</v>
      </c>
      <c r="J788" s="66" t="str">
        <f t="shared" si="76"/>
        <v>Ativo</v>
      </c>
      <c r="K788" s="40" t="s">
        <v>15533</v>
      </c>
      <c r="L788" s="69" t="str">
        <f t="shared" si="77"/>
        <v>Investimento de Longo Prazo</v>
      </c>
    </row>
    <row r="789" spans="1:12" ht="15" customHeight="1" x14ac:dyDescent="0.25">
      <c r="A789" s="39">
        <v>45461</v>
      </c>
      <c r="B789" s="61">
        <f t="shared" si="72"/>
        <v>2024</v>
      </c>
      <c r="C789" s="60" t="str">
        <f t="shared" si="73"/>
        <v>Junho</v>
      </c>
      <c r="D789" s="40" t="s">
        <v>1928</v>
      </c>
      <c r="E789" s="40" t="s">
        <v>2681</v>
      </c>
      <c r="F789" s="41">
        <v>3683.83</v>
      </c>
      <c r="G789" s="42">
        <v>4014.27</v>
      </c>
      <c r="H789" s="64">
        <f t="shared" si="74"/>
        <v>8.9700121884017464E-2</v>
      </c>
      <c r="I789" s="65">
        <f t="shared" si="75"/>
        <v>330.44000000000005</v>
      </c>
      <c r="J789" s="66" t="str">
        <f t="shared" si="76"/>
        <v>Pendente</v>
      </c>
      <c r="K789" s="40" t="s">
        <v>15537</v>
      </c>
      <c r="L789" s="69" t="str">
        <f t="shared" si="77"/>
        <v>Rendimento estável</v>
      </c>
    </row>
    <row r="790" spans="1:12" ht="15" customHeight="1" x14ac:dyDescent="0.25">
      <c r="A790" s="39">
        <v>45312</v>
      </c>
      <c r="B790" s="61">
        <f t="shared" si="72"/>
        <v>2024</v>
      </c>
      <c r="C790" s="60" t="str">
        <f t="shared" si="73"/>
        <v>Janeiro</v>
      </c>
      <c r="D790" s="40" t="s">
        <v>1928</v>
      </c>
      <c r="E790" s="40" t="s">
        <v>2682</v>
      </c>
      <c r="F790" s="41">
        <v>27218.54</v>
      </c>
      <c r="G790" s="42">
        <v>27869.06</v>
      </c>
      <c r="H790" s="64">
        <f t="shared" si="74"/>
        <v>2.3899885886605247E-2</v>
      </c>
      <c r="I790" s="65">
        <f t="shared" si="75"/>
        <v>650.52000000000044</v>
      </c>
      <c r="J790" s="66" t="str">
        <f t="shared" si="76"/>
        <v>Ativo</v>
      </c>
      <c r="K790" s="40" t="s">
        <v>15537</v>
      </c>
      <c r="L790" s="69" t="str">
        <f t="shared" si="77"/>
        <v>Aguardando rentabilidade</v>
      </c>
    </row>
    <row r="791" spans="1:12" ht="15" customHeight="1" x14ac:dyDescent="0.25">
      <c r="A791" s="39">
        <v>45687</v>
      </c>
      <c r="B791" s="61">
        <f t="shared" si="72"/>
        <v>2025</v>
      </c>
      <c r="C791" s="60" t="str">
        <f t="shared" si="73"/>
        <v>Janeiro</v>
      </c>
      <c r="D791" s="40" t="s">
        <v>1925</v>
      </c>
      <c r="E791" s="40" t="s">
        <v>2683</v>
      </c>
      <c r="F791" s="41">
        <v>25349.17</v>
      </c>
      <c r="G791" s="42">
        <v>29169.29</v>
      </c>
      <c r="H791" s="64">
        <f t="shared" si="74"/>
        <v>0.150700003195371</v>
      </c>
      <c r="I791" s="65">
        <f t="shared" si="75"/>
        <v>3820.1200000000026</v>
      </c>
      <c r="J791" s="66" t="str">
        <f t="shared" si="76"/>
        <v>Resgatado</v>
      </c>
      <c r="K791" s="40" t="s">
        <v>15534</v>
      </c>
      <c r="L791" s="69" t="str">
        <f t="shared" si="77"/>
        <v>Aplicação de Curto Prazo</v>
      </c>
    </row>
    <row r="792" spans="1:12" ht="15" customHeight="1" x14ac:dyDescent="0.25">
      <c r="A792" s="39">
        <v>44871</v>
      </c>
      <c r="B792" s="61">
        <f t="shared" si="72"/>
        <v>2022</v>
      </c>
      <c r="C792" s="60" t="str">
        <f t="shared" si="73"/>
        <v>Novembro</v>
      </c>
      <c r="D792" s="40" t="s">
        <v>1923</v>
      </c>
      <c r="E792" s="40" t="s">
        <v>2684</v>
      </c>
      <c r="F792" s="41">
        <v>22404.32</v>
      </c>
      <c r="G792" s="42">
        <v>25462.51</v>
      </c>
      <c r="H792" s="64">
        <f t="shared" si="74"/>
        <v>0.13650001428295966</v>
      </c>
      <c r="I792" s="65">
        <f t="shared" si="75"/>
        <v>3058.1899999999987</v>
      </c>
      <c r="J792" s="66" t="str">
        <f t="shared" si="76"/>
        <v>Pendente</v>
      </c>
      <c r="K792" s="40" t="s">
        <v>15532</v>
      </c>
      <c r="L792" s="69" t="str">
        <f t="shared" si="77"/>
        <v>Rendimento estável</v>
      </c>
    </row>
    <row r="793" spans="1:12" ht="15" customHeight="1" x14ac:dyDescent="0.25">
      <c r="A793" s="39">
        <v>44990</v>
      </c>
      <c r="B793" s="61">
        <f t="shared" si="72"/>
        <v>2023</v>
      </c>
      <c r="C793" s="60" t="str">
        <f t="shared" si="73"/>
        <v>Março</v>
      </c>
      <c r="D793" s="40" t="s">
        <v>1927</v>
      </c>
      <c r="E793" s="40" t="s">
        <v>2685</v>
      </c>
      <c r="F793" s="41">
        <v>27527.439999999999</v>
      </c>
      <c r="G793" s="42">
        <v>30310.46</v>
      </c>
      <c r="H793" s="64">
        <f t="shared" si="74"/>
        <v>0.10109984800620765</v>
      </c>
      <c r="I793" s="65">
        <f t="shared" si="75"/>
        <v>2783.0200000000004</v>
      </c>
      <c r="J793" s="66" t="str">
        <f t="shared" si="76"/>
        <v>Pendente</v>
      </c>
      <c r="K793" s="40" t="s">
        <v>15536</v>
      </c>
      <c r="L793" s="69" t="str">
        <f t="shared" si="77"/>
        <v>Rendimento estável</v>
      </c>
    </row>
    <row r="794" spans="1:12" ht="15" customHeight="1" x14ac:dyDescent="0.25">
      <c r="A794" s="39">
        <v>44945</v>
      </c>
      <c r="B794" s="61">
        <f t="shared" si="72"/>
        <v>2023</v>
      </c>
      <c r="C794" s="60" t="str">
        <f t="shared" si="73"/>
        <v>Janeiro</v>
      </c>
      <c r="D794" s="40" t="s">
        <v>1929</v>
      </c>
      <c r="E794" s="40" t="s">
        <v>2686</v>
      </c>
      <c r="F794" s="41">
        <v>25597.66</v>
      </c>
      <c r="G794" s="42">
        <v>24978.2</v>
      </c>
      <c r="H794" s="64">
        <f t="shared" si="74"/>
        <v>-2.419986826920895E-2</v>
      </c>
      <c r="I794" s="65">
        <f t="shared" si="75"/>
        <v>-619.45999999999913</v>
      </c>
      <c r="J794" s="66" t="str">
        <f t="shared" si="76"/>
        <v>Ativo</v>
      </c>
      <c r="K794" s="40" t="s">
        <v>15532</v>
      </c>
      <c r="L794" s="69" t="str">
        <f t="shared" si="77"/>
        <v>Investimento de Longo Prazo</v>
      </c>
    </row>
    <row r="795" spans="1:12" x14ac:dyDescent="0.25">
      <c r="A795" s="39">
        <v>44040</v>
      </c>
      <c r="B795" s="61">
        <f t="shared" si="72"/>
        <v>2020</v>
      </c>
      <c r="C795" s="60" t="str">
        <f t="shared" si="73"/>
        <v>Julho</v>
      </c>
      <c r="D795" s="40" t="s">
        <v>1923</v>
      </c>
      <c r="E795" s="40" t="s">
        <v>2089</v>
      </c>
      <c r="F795" s="41">
        <v>17427.25</v>
      </c>
      <c r="G795" s="42">
        <v>16186.43</v>
      </c>
      <c r="H795" s="64">
        <f t="shared" si="74"/>
        <v>-7.1199988523720018E-2</v>
      </c>
      <c r="I795" s="65">
        <f t="shared" si="75"/>
        <v>-1240.8199999999997</v>
      </c>
      <c r="J795" s="66" t="str">
        <f t="shared" si="76"/>
        <v>Ativo</v>
      </c>
      <c r="K795" s="40" t="s">
        <v>15532</v>
      </c>
      <c r="L795" s="69" t="str">
        <f t="shared" si="77"/>
        <v>Investimento de Longo Prazo</v>
      </c>
    </row>
    <row r="796" spans="1:12" ht="15" customHeight="1" x14ac:dyDescent="0.25">
      <c r="A796" s="39">
        <v>45015</v>
      </c>
      <c r="B796" s="61">
        <f t="shared" si="72"/>
        <v>2023</v>
      </c>
      <c r="C796" s="60" t="str">
        <f t="shared" si="73"/>
        <v>Março</v>
      </c>
      <c r="D796" s="40" t="s">
        <v>1924</v>
      </c>
      <c r="E796" s="40" t="s">
        <v>2687</v>
      </c>
      <c r="F796" s="41">
        <v>30541.51</v>
      </c>
      <c r="G796" s="42">
        <v>33644.53</v>
      </c>
      <c r="H796" s="64">
        <f t="shared" si="74"/>
        <v>0.10160008460616389</v>
      </c>
      <c r="I796" s="65">
        <f t="shared" si="75"/>
        <v>3103.0200000000004</v>
      </c>
      <c r="J796" s="66" t="str">
        <f t="shared" si="76"/>
        <v>Pendente</v>
      </c>
      <c r="K796" s="40" t="s">
        <v>15533</v>
      </c>
      <c r="L796" s="69" t="str">
        <f t="shared" si="77"/>
        <v>Rendimento estável</v>
      </c>
    </row>
    <row r="797" spans="1:12" x14ac:dyDescent="0.25">
      <c r="A797" s="39">
        <v>44130</v>
      </c>
      <c r="B797" s="61">
        <f t="shared" si="72"/>
        <v>2020</v>
      </c>
      <c r="C797" s="60" t="str">
        <f t="shared" si="73"/>
        <v>Outubro</v>
      </c>
      <c r="D797" s="40" t="s">
        <v>1928</v>
      </c>
      <c r="E797" s="40" t="s">
        <v>2688</v>
      </c>
      <c r="F797" s="41">
        <v>13251.32</v>
      </c>
      <c r="G797" s="42">
        <v>12001.72</v>
      </c>
      <c r="H797" s="64">
        <f t="shared" si="74"/>
        <v>-9.4300039543230435E-2</v>
      </c>
      <c r="I797" s="65">
        <f t="shared" si="75"/>
        <v>-1249.6000000000004</v>
      </c>
      <c r="J797" s="66" t="str">
        <f t="shared" si="76"/>
        <v>Pendente</v>
      </c>
      <c r="K797" s="40" t="s">
        <v>15537</v>
      </c>
      <c r="L797" s="69" t="str">
        <f t="shared" si="77"/>
        <v>Aguardando rentabilidade</v>
      </c>
    </row>
    <row r="798" spans="1:12" x14ac:dyDescent="0.25">
      <c r="A798" s="39">
        <v>44035</v>
      </c>
      <c r="B798" s="61">
        <f t="shared" si="72"/>
        <v>2020</v>
      </c>
      <c r="C798" s="60" t="str">
        <f t="shared" si="73"/>
        <v>Julho</v>
      </c>
      <c r="D798" s="40" t="s">
        <v>1930</v>
      </c>
      <c r="E798" s="40" t="s">
        <v>2689</v>
      </c>
      <c r="F798" s="41">
        <v>48419.85</v>
      </c>
      <c r="G798" s="42">
        <v>48618.37</v>
      </c>
      <c r="H798" s="64">
        <f t="shared" si="74"/>
        <v>4.0999713960287792E-3</v>
      </c>
      <c r="I798" s="65">
        <f t="shared" si="75"/>
        <v>198.52000000000407</v>
      </c>
      <c r="J798" s="66" t="str">
        <f t="shared" si="76"/>
        <v>Ativo</v>
      </c>
      <c r="K798" s="40" t="s">
        <v>15538</v>
      </c>
      <c r="L798" s="69" t="str">
        <f t="shared" si="77"/>
        <v>Aguardando rentabilidade</v>
      </c>
    </row>
    <row r="799" spans="1:12" x14ac:dyDescent="0.25">
      <c r="A799" s="39">
        <v>44081</v>
      </c>
      <c r="B799" s="61">
        <f t="shared" si="72"/>
        <v>2020</v>
      </c>
      <c r="C799" s="60" t="str">
        <f t="shared" si="73"/>
        <v>Setembro</v>
      </c>
      <c r="D799" s="40" t="s">
        <v>1926</v>
      </c>
      <c r="E799" s="40" t="s">
        <v>2690</v>
      </c>
      <c r="F799" s="41">
        <v>20666.78</v>
      </c>
      <c r="G799" s="42">
        <v>20933.38</v>
      </c>
      <c r="H799" s="64">
        <f t="shared" si="74"/>
        <v>1.2899929258452561E-2</v>
      </c>
      <c r="I799" s="65">
        <f t="shared" si="75"/>
        <v>266.60000000000218</v>
      </c>
      <c r="J799" s="66" t="str">
        <f t="shared" si="76"/>
        <v>Ativo</v>
      </c>
      <c r="K799" s="40" t="s">
        <v>15535</v>
      </c>
      <c r="L799" s="69" t="str">
        <f t="shared" si="77"/>
        <v>Aguardando rentabilidade</v>
      </c>
    </row>
    <row r="800" spans="1:12" ht="15" customHeight="1" x14ac:dyDescent="0.25">
      <c r="A800" s="39">
        <v>45180</v>
      </c>
      <c r="B800" s="61">
        <f t="shared" si="72"/>
        <v>2023</v>
      </c>
      <c r="C800" s="60" t="str">
        <f t="shared" si="73"/>
        <v>Setembro</v>
      </c>
      <c r="D800" s="40" t="s">
        <v>1929</v>
      </c>
      <c r="E800" s="40" t="s">
        <v>2691</v>
      </c>
      <c r="F800" s="41">
        <v>47630.93</v>
      </c>
      <c r="G800" s="42">
        <v>53375.22</v>
      </c>
      <c r="H800" s="64">
        <f t="shared" si="74"/>
        <v>0.12059999668282775</v>
      </c>
      <c r="I800" s="65">
        <f t="shared" si="75"/>
        <v>5744.2900000000009</v>
      </c>
      <c r="J800" s="66" t="str">
        <f t="shared" si="76"/>
        <v>Pendente</v>
      </c>
      <c r="K800" s="40" t="s">
        <v>15532</v>
      </c>
      <c r="L800" s="69" t="str">
        <f t="shared" si="77"/>
        <v>Rendimento estável</v>
      </c>
    </row>
    <row r="801" spans="1:12" x14ac:dyDescent="0.25">
      <c r="A801" s="39">
        <v>43937</v>
      </c>
      <c r="B801" s="61">
        <f t="shared" si="72"/>
        <v>2020</v>
      </c>
      <c r="C801" s="60" t="str">
        <f t="shared" si="73"/>
        <v>Abril</v>
      </c>
      <c r="D801" s="40" t="s">
        <v>1929</v>
      </c>
      <c r="E801" s="40" t="s">
        <v>2692</v>
      </c>
      <c r="F801" s="41">
        <v>19711.939999999999</v>
      </c>
      <c r="G801" s="42">
        <v>18785.48</v>
      </c>
      <c r="H801" s="64">
        <f t="shared" si="74"/>
        <v>-4.6999940137804765E-2</v>
      </c>
      <c r="I801" s="65">
        <f t="shared" si="75"/>
        <v>-926.45999999999913</v>
      </c>
      <c r="J801" s="66" t="str">
        <f t="shared" si="76"/>
        <v>Ativo</v>
      </c>
      <c r="K801" s="40" t="s">
        <v>15532</v>
      </c>
      <c r="L801" s="69" t="str">
        <f t="shared" si="77"/>
        <v>Investimento de Longo Prazo</v>
      </c>
    </row>
    <row r="802" spans="1:12" ht="15" customHeight="1" x14ac:dyDescent="0.25">
      <c r="A802" s="39">
        <v>44937</v>
      </c>
      <c r="B802" s="61">
        <f t="shared" si="72"/>
        <v>2023</v>
      </c>
      <c r="C802" s="60" t="str">
        <f t="shared" si="73"/>
        <v>Janeiro</v>
      </c>
      <c r="D802" s="40" t="s">
        <v>1928</v>
      </c>
      <c r="E802" s="40" t="s">
        <v>2068</v>
      </c>
      <c r="F802" s="41">
        <v>35989.03</v>
      </c>
      <c r="G802" s="42">
        <v>39598.730000000003</v>
      </c>
      <c r="H802" s="64">
        <f t="shared" si="74"/>
        <v>0.10030000808579738</v>
      </c>
      <c r="I802" s="65">
        <f t="shared" si="75"/>
        <v>3609.7000000000044</v>
      </c>
      <c r="J802" s="66" t="str">
        <f t="shared" si="76"/>
        <v>Pendente</v>
      </c>
      <c r="K802" s="40" t="s">
        <v>15537</v>
      </c>
      <c r="L802" s="69" t="str">
        <f t="shared" si="77"/>
        <v>Rendimento estável</v>
      </c>
    </row>
    <row r="803" spans="1:12" x14ac:dyDescent="0.25">
      <c r="A803" s="39">
        <v>44069</v>
      </c>
      <c r="B803" s="61">
        <f t="shared" si="72"/>
        <v>2020</v>
      </c>
      <c r="C803" s="60" t="str">
        <f t="shared" si="73"/>
        <v>Agosto</v>
      </c>
      <c r="D803" s="40" t="s">
        <v>1928</v>
      </c>
      <c r="E803" s="40" t="s">
        <v>2222</v>
      </c>
      <c r="F803" s="41">
        <v>36323.269999999997</v>
      </c>
      <c r="G803" s="42">
        <v>37532.83</v>
      </c>
      <c r="H803" s="64">
        <f t="shared" si="74"/>
        <v>3.3299865348026349E-2</v>
      </c>
      <c r="I803" s="65">
        <f t="shared" si="75"/>
        <v>1209.5600000000049</v>
      </c>
      <c r="J803" s="66" t="str">
        <f t="shared" si="76"/>
        <v>Ativo</v>
      </c>
      <c r="K803" s="40" t="s">
        <v>15537</v>
      </c>
      <c r="L803" s="69" t="str">
        <f t="shared" si="77"/>
        <v>Aguardando rentabilidade</v>
      </c>
    </row>
    <row r="804" spans="1:12" ht="15" customHeight="1" x14ac:dyDescent="0.25">
      <c r="A804" s="39">
        <v>44821</v>
      </c>
      <c r="B804" s="61">
        <f t="shared" si="72"/>
        <v>2022</v>
      </c>
      <c r="C804" s="60" t="str">
        <f t="shared" si="73"/>
        <v>Setembro</v>
      </c>
      <c r="D804" s="40" t="s">
        <v>1925</v>
      </c>
      <c r="E804" s="40" t="s">
        <v>2693</v>
      </c>
      <c r="F804" s="41">
        <v>34579.56</v>
      </c>
      <c r="G804" s="42">
        <v>40610.239999999998</v>
      </c>
      <c r="H804" s="64">
        <f t="shared" si="74"/>
        <v>0.17440013695952178</v>
      </c>
      <c r="I804" s="65">
        <f t="shared" si="75"/>
        <v>6030.68</v>
      </c>
      <c r="J804" s="66" t="str">
        <f t="shared" si="76"/>
        <v>Resgatado</v>
      </c>
      <c r="K804" s="40" t="s">
        <v>15534</v>
      </c>
      <c r="L804" s="69" t="str">
        <f t="shared" si="77"/>
        <v>Aplicação de Curto Prazo</v>
      </c>
    </row>
    <row r="805" spans="1:12" ht="15" customHeight="1" x14ac:dyDescent="0.25">
      <c r="A805" s="39">
        <v>45395</v>
      </c>
      <c r="B805" s="61">
        <f t="shared" si="72"/>
        <v>2024</v>
      </c>
      <c r="C805" s="60" t="str">
        <f t="shared" si="73"/>
        <v>Abril</v>
      </c>
      <c r="D805" s="40" t="s">
        <v>1925</v>
      </c>
      <c r="E805" s="40" t="s">
        <v>2694</v>
      </c>
      <c r="F805" s="41">
        <v>41324.74</v>
      </c>
      <c r="G805" s="42">
        <v>44122.42</v>
      </c>
      <c r="H805" s="64">
        <f t="shared" si="74"/>
        <v>6.7699881475358353E-2</v>
      </c>
      <c r="I805" s="65">
        <f t="shared" si="75"/>
        <v>2797.6800000000003</v>
      </c>
      <c r="J805" s="66" t="str">
        <f t="shared" si="76"/>
        <v>Ativo</v>
      </c>
      <c r="K805" s="40" t="s">
        <v>15534</v>
      </c>
      <c r="L805" s="69" t="str">
        <f t="shared" si="77"/>
        <v>Aguardando rentabilidade</v>
      </c>
    </row>
    <row r="806" spans="1:12" ht="15" customHeight="1" x14ac:dyDescent="0.25">
      <c r="A806" s="39">
        <v>45853</v>
      </c>
      <c r="B806" s="61">
        <f t="shared" si="72"/>
        <v>2025</v>
      </c>
      <c r="C806" s="60" t="str">
        <f t="shared" si="73"/>
        <v>Julho</v>
      </c>
      <c r="D806" s="40" t="s">
        <v>1927</v>
      </c>
      <c r="E806" s="40" t="s">
        <v>2695</v>
      </c>
      <c r="F806" s="41">
        <v>9483.4599999999991</v>
      </c>
      <c r="G806" s="42">
        <v>11264.45</v>
      </c>
      <c r="H806" s="64">
        <f t="shared" si="74"/>
        <v>0.18779960056772546</v>
      </c>
      <c r="I806" s="65">
        <f t="shared" si="75"/>
        <v>1780.9900000000016</v>
      </c>
      <c r="J806" s="66" t="str">
        <f t="shared" si="76"/>
        <v>Resgatado</v>
      </c>
      <c r="K806" s="40" t="s">
        <v>15536</v>
      </c>
      <c r="L806" s="69" t="str">
        <f t="shared" si="77"/>
        <v>Aplicação de Curto Prazo</v>
      </c>
    </row>
    <row r="807" spans="1:12" ht="15" customHeight="1" x14ac:dyDescent="0.25">
      <c r="A807" s="39">
        <v>45451</v>
      </c>
      <c r="B807" s="61">
        <f t="shared" si="72"/>
        <v>2024</v>
      </c>
      <c r="C807" s="60" t="str">
        <f t="shared" si="73"/>
        <v>Junho</v>
      </c>
      <c r="D807" s="40" t="s">
        <v>1924</v>
      </c>
      <c r="E807" s="40" t="s">
        <v>2696</v>
      </c>
      <c r="F807" s="41">
        <v>45775.9</v>
      </c>
      <c r="G807" s="42">
        <v>47350.59</v>
      </c>
      <c r="H807" s="64">
        <f t="shared" si="74"/>
        <v>3.4399979028265859E-2</v>
      </c>
      <c r="I807" s="65">
        <f t="shared" si="75"/>
        <v>1574.6899999999951</v>
      </c>
      <c r="J807" s="66" t="str">
        <f t="shared" si="76"/>
        <v>Ativo</v>
      </c>
      <c r="K807" s="40" t="s">
        <v>15533</v>
      </c>
      <c r="L807" s="69" t="str">
        <f t="shared" si="77"/>
        <v>Investimento de Longo Prazo</v>
      </c>
    </row>
    <row r="808" spans="1:12" ht="15" customHeight="1" x14ac:dyDescent="0.25">
      <c r="A808" s="39">
        <v>44542</v>
      </c>
      <c r="B808" s="61">
        <f t="shared" si="72"/>
        <v>2021</v>
      </c>
      <c r="C808" s="60" t="str">
        <f t="shared" si="73"/>
        <v>Dezembro</v>
      </c>
      <c r="D808" s="40" t="s">
        <v>1927</v>
      </c>
      <c r="E808" s="40" t="s">
        <v>2697</v>
      </c>
      <c r="F808" s="41">
        <v>4111.34</v>
      </c>
      <c r="G808" s="42">
        <v>4878.5200000000004</v>
      </c>
      <c r="H808" s="64">
        <f t="shared" si="74"/>
        <v>0.18660096221669828</v>
      </c>
      <c r="I808" s="65">
        <f t="shared" si="75"/>
        <v>767.18000000000029</v>
      </c>
      <c r="J808" s="66" t="str">
        <f t="shared" si="76"/>
        <v>Resgatado</v>
      </c>
      <c r="K808" s="40" t="s">
        <v>15536</v>
      </c>
      <c r="L808" s="69" t="str">
        <f t="shared" si="77"/>
        <v>Aplicação de Curto Prazo</v>
      </c>
    </row>
    <row r="809" spans="1:12" x14ac:dyDescent="0.25">
      <c r="A809" s="39">
        <v>44012</v>
      </c>
      <c r="B809" s="61">
        <f t="shared" si="72"/>
        <v>2020</v>
      </c>
      <c r="C809" s="60" t="str">
        <f t="shared" si="73"/>
        <v>Junho</v>
      </c>
      <c r="D809" s="40" t="s">
        <v>1923</v>
      </c>
      <c r="E809" s="40" t="s">
        <v>2698</v>
      </c>
      <c r="F809" s="41">
        <v>38749.120000000003</v>
      </c>
      <c r="G809" s="42">
        <v>44359.99</v>
      </c>
      <c r="H809" s="64">
        <f t="shared" si="74"/>
        <v>0.14479993352107079</v>
      </c>
      <c r="I809" s="65">
        <f t="shared" si="75"/>
        <v>5610.8699999999953</v>
      </c>
      <c r="J809" s="66" t="str">
        <f t="shared" si="76"/>
        <v>Pendente</v>
      </c>
      <c r="K809" s="40" t="s">
        <v>15532</v>
      </c>
      <c r="L809" s="69" t="str">
        <f t="shared" si="77"/>
        <v>Rendimento estável</v>
      </c>
    </row>
    <row r="810" spans="1:12" ht="15" customHeight="1" x14ac:dyDescent="0.25">
      <c r="A810" s="39">
        <v>44889</v>
      </c>
      <c r="B810" s="61">
        <f t="shared" si="72"/>
        <v>2022</v>
      </c>
      <c r="C810" s="60" t="str">
        <f t="shared" si="73"/>
        <v>Novembro</v>
      </c>
      <c r="D810" s="40" t="s">
        <v>1927</v>
      </c>
      <c r="E810" s="40" t="s">
        <v>2699</v>
      </c>
      <c r="F810" s="41">
        <v>869.28</v>
      </c>
      <c r="G810" s="42">
        <v>1034.3599999999999</v>
      </c>
      <c r="H810" s="64">
        <f t="shared" si="74"/>
        <v>0.18990428860666292</v>
      </c>
      <c r="I810" s="65">
        <f t="shared" si="75"/>
        <v>165.07999999999993</v>
      </c>
      <c r="J810" s="66" t="str">
        <f t="shared" si="76"/>
        <v>Resgatado</v>
      </c>
      <c r="K810" s="40" t="s">
        <v>15536</v>
      </c>
      <c r="L810" s="69" t="str">
        <f t="shared" si="77"/>
        <v>Aplicação de Curto Prazo</v>
      </c>
    </row>
    <row r="811" spans="1:12" x14ac:dyDescent="0.25">
      <c r="A811" s="39">
        <v>43861</v>
      </c>
      <c r="B811" s="61">
        <f t="shared" si="72"/>
        <v>2020</v>
      </c>
      <c r="C811" s="60" t="str">
        <f t="shared" si="73"/>
        <v>Janeiro</v>
      </c>
      <c r="D811" s="40" t="s">
        <v>1927</v>
      </c>
      <c r="E811" s="40" t="s">
        <v>2700</v>
      </c>
      <c r="F811" s="41">
        <v>37042.910000000003</v>
      </c>
      <c r="G811" s="42">
        <v>40210.080000000002</v>
      </c>
      <c r="H811" s="64">
        <f t="shared" si="74"/>
        <v>8.5500032259884493E-2</v>
      </c>
      <c r="I811" s="65">
        <f t="shared" si="75"/>
        <v>3167.1699999999983</v>
      </c>
      <c r="J811" s="66" t="str">
        <f t="shared" si="76"/>
        <v>Pendente</v>
      </c>
      <c r="K811" s="40" t="s">
        <v>15536</v>
      </c>
      <c r="L811" s="69" t="str">
        <f t="shared" si="77"/>
        <v>Rendimento estável</v>
      </c>
    </row>
    <row r="812" spans="1:12" ht="15" customHeight="1" x14ac:dyDescent="0.25">
      <c r="A812" s="39">
        <v>45814</v>
      </c>
      <c r="B812" s="61">
        <f t="shared" si="72"/>
        <v>2025</v>
      </c>
      <c r="C812" s="60" t="str">
        <f t="shared" si="73"/>
        <v>Junho</v>
      </c>
      <c r="D812" s="40" t="s">
        <v>1928</v>
      </c>
      <c r="E812" s="40" t="s">
        <v>2701</v>
      </c>
      <c r="F812" s="41">
        <v>26071.19</v>
      </c>
      <c r="G812" s="42">
        <v>24553.85</v>
      </c>
      <c r="H812" s="64">
        <f t="shared" si="74"/>
        <v>-5.819987503447293E-2</v>
      </c>
      <c r="I812" s="65">
        <f t="shared" si="75"/>
        <v>-1517.3400000000001</v>
      </c>
      <c r="J812" s="66" t="str">
        <f t="shared" si="76"/>
        <v>Pendente</v>
      </c>
      <c r="K812" s="40" t="s">
        <v>15537</v>
      </c>
      <c r="L812" s="69" t="str">
        <f t="shared" si="77"/>
        <v>Aguardando rentabilidade</v>
      </c>
    </row>
    <row r="813" spans="1:12" ht="15" customHeight="1" x14ac:dyDescent="0.25">
      <c r="A813" s="39">
        <v>45756</v>
      </c>
      <c r="B813" s="61">
        <f t="shared" si="72"/>
        <v>2025</v>
      </c>
      <c r="C813" s="60" t="str">
        <f t="shared" si="73"/>
        <v>Abril</v>
      </c>
      <c r="D813" s="40" t="s">
        <v>1930</v>
      </c>
      <c r="E813" s="40" t="s">
        <v>2702</v>
      </c>
      <c r="F813" s="41">
        <v>10160.99</v>
      </c>
      <c r="G813" s="42">
        <v>10690.38</v>
      </c>
      <c r="H813" s="64">
        <f t="shared" si="74"/>
        <v>5.2100238264184834E-2</v>
      </c>
      <c r="I813" s="65">
        <f t="shared" si="75"/>
        <v>529.38999999999942</v>
      </c>
      <c r="J813" s="66" t="str">
        <f t="shared" si="76"/>
        <v>Ativo</v>
      </c>
      <c r="K813" s="40" t="s">
        <v>15538</v>
      </c>
      <c r="L813" s="69" t="str">
        <f t="shared" si="77"/>
        <v>Aguardando rentabilidade</v>
      </c>
    </row>
    <row r="814" spans="1:12" ht="15" customHeight="1" x14ac:dyDescent="0.25">
      <c r="A814" s="39">
        <v>45185</v>
      </c>
      <c r="B814" s="61">
        <f t="shared" si="72"/>
        <v>2023</v>
      </c>
      <c r="C814" s="60" t="str">
        <f t="shared" si="73"/>
        <v>Setembro</v>
      </c>
      <c r="D814" s="40" t="s">
        <v>1925</v>
      </c>
      <c r="E814" s="40" t="s">
        <v>2703</v>
      </c>
      <c r="F814" s="41">
        <v>23225.56</v>
      </c>
      <c r="G814" s="42">
        <v>24893.16</v>
      </c>
      <c r="H814" s="64">
        <f t="shared" si="74"/>
        <v>7.1800206324411489E-2</v>
      </c>
      <c r="I814" s="65">
        <f t="shared" si="75"/>
        <v>1667.5999999999985</v>
      </c>
      <c r="J814" s="66" t="str">
        <f t="shared" si="76"/>
        <v>Pendente</v>
      </c>
      <c r="K814" s="40" t="s">
        <v>15534</v>
      </c>
      <c r="L814" s="69" t="str">
        <f t="shared" si="77"/>
        <v>Rendimento estável</v>
      </c>
    </row>
    <row r="815" spans="1:12" ht="15" customHeight="1" x14ac:dyDescent="0.25">
      <c r="A815" s="39">
        <v>44787</v>
      </c>
      <c r="B815" s="61">
        <f t="shared" si="72"/>
        <v>2022</v>
      </c>
      <c r="C815" s="60" t="str">
        <f t="shared" si="73"/>
        <v>Agosto</v>
      </c>
      <c r="D815" s="40" t="s">
        <v>1925</v>
      </c>
      <c r="E815" s="40" t="s">
        <v>2704</v>
      </c>
      <c r="F815" s="41">
        <v>8852.0499999999993</v>
      </c>
      <c r="G815" s="42">
        <v>9114.07</v>
      </c>
      <c r="H815" s="64">
        <f t="shared" si="74"/>
        <v>2.9599923181635943E-2</v>
      </c>
      <c r="I815" s="65">
        <f t="shared" si="75"/>
        <v>262.02000000000044</v>
      </c>
      <c r="J815" s="66" t="str">
        <f t="shared" si="76"/>
        <v>Ativo</v>
      </c>
      <c r="K815" s="40" t="s">
        <v>15534</v>
      </c>
      <c r="L815" s="69" t="str">
        <f t="shared" si="77"/>
        <v>Aguardando rentabilidade</v>
      </c>
    </row>
    <row r="816" spans="1:12" ht="15" customHeight="1" x14ac:dyDescent="0.25">
      <c r="A816" s="39">
        <v>44490</v>
      </c>
      <c r="B816" s="61">
        <f t="shared" si="72"/>
        <v>2021</v>
      </c>
      <c r="C816" s="60" t="str">
        <f t="shared" si="73"/>
        <v>Outubro</v>
      </c>
      <c r="D816" s="40" t="s">
        <v>1930</v>
      </c>
      <c r="E816" s="40" t="s">
        <v>2705</v>
      </c>
      <c r="F816" s="41">
        <v>39127.67</v>
      </c>
      <c r="G816" s="42">
        <v>44773.79</v>
      </c>
      <c r="H816" s="64">
        <f t="shared" si="74"/>
        <v>0.14429992892497823</v>
      </c>
      <c r="I816" s="65">
        <f t="shared" si="75"/>
        <v>5646.1200000000026</v>
      </c>
      <c r="J816" s="66" t="str">
        <f t="shared" si="76"/>
        <v>Pendente</v>
      </c>
      <c r="K816" s="40" t="s">
        <v>15538</v>
      </c>
      <c r="L816" s="69" t="str">
        <f t="shared" si="77"/>
        <v>Rendimento estável</v>
      </c>
    </row>
    <row r="817" spans="1:12" ht="15" customHeight="1" x14ac:dyDescent="0.25">
      <c r="A817" s="39">
        <v>45265</v>
      </c>
      <c r="B817" s="61">
        <f t="shared" si="72"/>
        <v>2023</v>
      </c>
      <c r="C817" s="60" t="str">
        <f t="shared" si="73"/>
        <v>Dezembro</v>
      </c>
      <c r="D817" s="40" t="s">
        <v>1928</v>
      </c>
      <c r="E817" s="40" t="s">
        <v>2595</v>
      </c>
      <c r="F817" s="41">
        <v>45341.86</v>
      </c>
      <c r="G817" s="42">
        <v>45477.89</v>
      </c>
      <c r="H817" s="64">
        <f t="shared" si="74"/>
        <v>3.0000974816648202E-3</v>
      </c>
      <c r="I817" s="65">
        <f t="shared" si="75"/>
        <v>136.02999999999884</v>
      </c>
      <c r="J817" s="66" t="str">
        <f t="shared" si="76"/>
        <v>Ativo</v>
      </c>
      <c r="K817" s="40" t="s">
        <v>15537</v>
      </c>
      <c r="L817" s="69" t="str">
        <f t="shared" si="77"/>
        <v>Aguardando rentabilidade</v>
      </c>
    </row>
    <row r="818" spans="1:12" ht="15" customHeight="1" x14ac:dyDescent="0.25">
      <c r="A818" s="39">
        <v>45575</v>
      </c>
      <c r="B818" s="61">
        <f t="shared" si="72"/>
        <v>2024</v>
      </c>
      <c r="C818" s="60" t="str">
        <f t="shared" si="73"/>
        <v>Outubro</v>
      </c>
      <c r="D818" s="40" t="s">
        <v>1925</v>
      </c>
      <c r="E818" s="40" t="s">
        <v>2706</v>
      </c>
      <c r="F818" s="41">
        <v>27463.7</v>
      </c>
      <c r="G818" s="42">
        <v>29968.39</v>
      </c>
      <c r="H818" s="64">
        <f t="shared" si="74"/>
        <v>9.1200020390551848E-2</v>
      </c>
      <c r="I818" s="65">
        <f t="shared" si="75"/>
        <v>2504.6899999999987</v>
      </c>
      <c r="J818" s="66" t="str">
        <f t="shared" si="76"/>
        <v>Pendente</v>
      </c>
      <c r="K818" s="40" t="s">
        <v>15534</v>
      </c>
      <c r="L818" s="69" t="str">
        <f t="shared" si="77"/>
        <v>Rendimento estável</v>
      </c>
    </row>
    <row r="819" spans="1:12" ht="15" customHeight="1" x14ac:dyDescent="0.25">
      <c r="A819" s="39">
        <v>45547</v>
      </c>
      <c r="B819" s="61">
        <f t="shared" si="72"/>
        <v>2024</v>
      </c>
      <c r="C819" s="60" t="str">
        <f t="shared" si="73"/>
        <v>Setembro</v>
      </c>
      <c r="D819" s="40" t="s">
        <v>1928</v>
      </c>
      <c r="E819" s="40" t="s">
        <v>2707</v>
      </c>
      <c r="F819" s="41">
        <v>7058.49</v>
      </c>
      <c r="G819" s="42">
        <v>7753.75</v>
      </c>
      <c r="H819" s="64">
        <f t="shared" si="74"/>
        <v>9.8499820783198702E-2</v>
      </c>
      <c r="I819" s="65">
        <f t="shared" si="75"/>
        <v>695.26000000000022</v>
      </c>
      <c r="J819" s="66" t="str">
        <f t="shared" si="76"/>
        <v>Pendente</v>
      </c>
      <c r="K819" s="40" t="s">
        <v>15537</v>
      </c>
      <c r="L819" s="69" t="str">
        <f t="shared" si="77"/>
        <v>Rendimento estável</v>
      </c>
    </row>
    <row r="820" spans="1:12" ht="15" customHeight="1" x14ac:dyDescent="0.25">
      <c r="A820" s="39">
        <v>45529</v>
      </c>
      <c r="B820" s="61">
        <f t="shared" si="72"/>
        <v>2024</v>
      </c>
      <c r="C820" s="60" t="str">
        <f t="shared" si="73"/>
        <v>Agosto</v>
      </c>
      <c r="D820" s="40" t="s">
        <v>1925</v>
      </c>
      <c r="E820" s="40" t="s">
        <v>2708</v>
      </c>
      <c r="F820" s="41">
        <v>44061.17</v>
      </c>
      <c r="G820" s="42">
        <v>42413.279999999999</v>
      </c>
      <c r="H820" s="64">
        <f t="shared" si="74"/>
        <v>-3.7400050883805387E-2</v>
      </c>
      <c r="I820" s="65">
        <f t="shared" si="75"/>
        <v>-1647.8899999999994</v>
      </c>
      <c r="J820" s="66" t="str">
        <f t="shared" si="76"/>
        <v>Ativo</v>
      </c>
      <c r="K820" s="40" t="s">
        <v>15534</v>
      </c>
      <c r="L820" s="69" t="str">
        <f t="shared" si="77"/>
        <v>Aguardando rentabilidade</v>
      </c>
    </row>
    <row r="821" spans="1:12" ht="15" customHeight="1" x14ac:dyDescent="0.25">
      <c r="A821" s="39">
        <v>45496</v>
      </c>
      <c r="B821" s="61">
        <f t="shared" si="72"/>
        <v>2024</v>
      </c>
      <c r="C821" s="60" t="str">
        <f t="shared" si="73"/>
        <v>Julho</v>
      </c>
      <c r="D821" s="40" t="s">
        <v>1925</v>
      </c>
      <c r="E821" s="40" t="s">
        <v>2709</v>
      </c>
      <c r="F821" s="41">
        <v>5435.34</v>
      </c>
      <c r="G821" s="42">
        <v>6026.16</v>
      </c>
      <c r="H821" s="64">
        <f t="shared" si="74"/>
        <v>0.10869973175551109</v>
      </c>
      <c r="I821" s="65">
        <f t="shared" si="75"/>
        <v>590.81999999999971</v>
      </c>
      <c r="J821" s="66" t="str">
        <f t="shared" si="76"/>
        <v>Pendente</v>
      </c>
      <c r="K821" s="40" t="s">
        <v>15534</v>
      </c>
      <c r="L821" s="69" t="str">
        <f t="shared" si="77"/>
        <v>Rendimento estável</v>
      </c>
    </row>
    <row r="822" spans="1:12" ht="15" customHeight="1" x14ac:dyDescent="0.25">
      <c r="A822" s="39">
        <v>44879</v>
      </c>
      <c r="B822" s="61">
        <f t="shared" si="72"/>
        <v>2022</v>
      </c>
      <c r="C822" s="60" t="str">
        <f t="shared" si="73"/>
        <v>Novembro</v>
      </c>
      <c r="D822" s="40" t="s">
        <v>1925</v>
      </c>
      <c r="E822" s="40" t="s">
        <v>2710</v>
      </c>
      <c r="F822" s="41">
        <v>38168.74</v>
      </c>
      <c r="G822" s="42">
        <v>37439.72</v>
      </c>
      <c r="H822" s="64">
        <f t="shared" si="74"/>
        <v>-1.9099923130813247E-2</v>
      </c>
      <c r="I822" s="65">
        <f t="shared" si="75"/>
        <v>-729.0199999999968</v>
      </c>
      <c r="J822" s="66" t="str">
        <f t="shared" si="76"/>
        <v>Ativo</v>
      </c>
      <c r="K822" s="40" t="s">
        <v>15534</v>
      </c>
      <c r="L822" s="69" t="str">
        <f t="shared" si="77"/>
        <v>Aguardando rentabilidade</v>
      </c>
    </row>
    <row r="823" spans="1:12" ht="15" customHeight="1" x14ac:dyDescent="0.25">
      <c r="A823" s="39">
        <v>44765</v>
      </c>
      <c r="B823" s="61">
        <f t="shared" si="72"/>
        <v>2022</v>
      </c>
      <c r="C823" s="60" t="str">
        <f t="shared" si="73"/>
        <v>Julho</v>
      </c>
      <c r="D823" s="40" t="s">
        <v>1925</v>
      </c>
      <c r="E823" s="40" t="s">
        <v>2711</v>
      </c>
      <c r="F823" s="41">
        <v>4066.24</v>
      </c>
      <c r="G823" s="42">
        <v>4301.2700000000004</v>
      </c>
      <c r="H823" s="64">
        <f t="shared" si="74"/>
        <v>5.7800326591642567E-2</v>
      </c>
      <c r="I823" s="65">
        <f t="shared" si="75"/>
        <v>235.03000000000065</v>
      </c>
      <c r="J823" s="66" t="str">
        <f t="shared" si="76"/>
        <v>Ativo</v>
      </c>
      <c r="K823" s="40" t="s">
        <v>15534</v>
      </c>
      <c r="L823" s="69" t="str">
        <f t="shared" si="77"/>
        <v>Aguardando rentabilidade</v>
      </c>
    </row>
    <row r="824" spans="1:12" x14ac:dyDescent="0.25">
      <c r="A824" s="39">
        <v>44121</v>
      </c>
      <c r="B824" s="61">
        <f t="shared" si="72"/>
        <v>2020</v>
      </c>
      <c r="C824" s="60" t="str">
        <f t="shared" si="73"/>
        <v>Outubro</v>
      </c>
      <c r="D824" s="40" t="s">
        <v>1925</v>
      </c>
      <c r="E824" s="40" t="s">
        <v>2712</v>
      </c>
      <c r="F824" s="41">
        <v>29660.07</v>
      </c>
      <c r="G824" s="42">
        <v>27052.95</v>
      </c>
      <c r="H824" s="64">
        <f t="shared" si="74"/>
        <v>-8.7899994841549561E-2</v>
      </c>
      <c r="I824" s="65">
        <f t="shared" si="75"/>
        <v>-2607.119999999999</v>
      </c>
      <c r="J824" s="66" t="str">
        <f t="shared" si="76"/>
        <v>Pendente</v>
      </c>
      <c r="K824" s="40" t="s">
        <v>15534</v>
      </c>
      <c r="L824" s="69" t="str">
        <f t="shared" si="77"/>
        <v>Aguardando rentabilidade</v>
      </c>
    </row>
    <row r="825" spans="1:12" x14ac:dyDescent="0.25">
      <c r="A825" s="39">
        <v>43858</v>
      </c>
      <c r="B825" s="61">
        <f t="shared" si="72"/>
        <v>2020</v>
      </c>
      <c r="C825" s="60" t="str">
        <f t="shared" si="73"/>
        <v>Janeiro</v>
      </c>
      <c r="D825" s="40" t="s">
        <v>1927</v>
      </c>
      <c r="E825" s="40" t="s">
        <v>2713</v>
      </c>
      <c r="F825" s="41">
        <v>12338.45</v>
      </c>
      <c r="G825" s="42">
        <v>12463.07</v>
      </c>
      <c r="H825" s="64">
        <f t="shared" si="74"/>
        <v>1.0100134133541811E-2</v>
      </c>
      <c r="I825" s="65">
        <f t="shared" si="75"/>
        <v>124.61999999999898</v>
      </c>
      <c r="J825" s="66" t="str">
        <f t="shared" si="76"/>
        <v>Ativo</v>
      </c>
      <c r="K825" s="40" t="s">
        <v>15536</v>
      </c>
      <c r="L825" s="69" t="str">
        <f t="shared" si="77"/>
        <v>Aguardando rentabilidade</v>
      </c>
    </row>
    <row r="826" spans="1:12" ht="15" customHeight="1" x14ac:dyDescent="0.25">
      <c r="A826" s="39">
        <v>44660</v>
      </c>
      <c r="B826" s="61">
        <f t="shared" si="72"/>
        <v>2022</v>
      </c>
      <c r="C826" s="60" t="str">
        <f t="shared" si="73"/>
        <v>Abril</v>
      </c>
      <c r="D826" s="40" t="s">
        <v>1930</v>
      </c>
      <c r="E826" s="40" t="s">
        <v>2621</v>
      </c>
      <c r="F826" s="41">
        <v>38648.839999999997</v>
      </c>
      <c r="G826" s="42">
        <v>42571.7</v>
      </c>
      <c r="H826" s="64">
        <f t="shared" si="74"/>
        <v>0.10150007089475392</v>
      </c>
      <c r="I826" s="65">
        <f t="shared" si="75"/>
        <v>3922.8600000000006</v>
      </c>
      <c r="J826" s="66" t="str">
        <f t="shared" si="76"/>
        <v>Pendente</v>
      </c>
      <c r="K826" s="40" t="s">
        <v>15538</v>
      </c>
      <c r="L826" s="69" t="str">
        <f t="shared" si="77"/>
        <v>Rendimento estável</v>
      </c>
    </row>
    <row r="827" spans="1:12" ht="15" customHeight="1" x14ac:dyDescent="0.25">
      <c r="A827" s="39">
        <v>44206</v>
      </c>
      <c r="B827" s="61">
        <f t="shared" si="72"/>
        <v>2021</v>
      </c>
      <c r="C827" s="60" t="str">
        <f t="shared" si="73"/>
        <v>Janeiro</v>
      </c>
      <c r="D827" s="40" t="s">
        <v>1927</v>
      </c>
      <c r="E827" s="40" t="s">
        <v>2714</v>
      </c>
      <c r="F827" s="41">
        <v>10342.32</v>
      </c>
      <c r="G827" s="42">
        <v>11699.23</v>
      </c>
      <c r="H827" s="64">
        <f t="shared" si="74"/>
        <v>0.13119976949079123</v>
      </c>
      <c r="I827" s="65">
        <f t="shared" si="75"/>
        <v>1356.9099999999999</v>
      </c>
      <c r="J827" s="66" t="str">
        <f t="shared" si="76"/>
        <v>Pendente</v>
      </c>
      <c r="K827" s="40" t="s">
        <v>15536</v>
      </c>
      <c r="L827" s="69" t="str">
        <f t="shared" si="77"/>
        <v>Rendimento estável</v>
      </c>
    </row>
    <row r="828" spans="1:12" ht="15" customHeight="1" x14ac:dyDescent="0.25">
      <c r="A828" s="39">
        <v>45643</v>
      </c>
      <c r="B828" s="61">
        <f t="shared" si="72"/>
        <v>2024</v>
      </c>
      <c r="C828" s="60" t="str">
        <f t="shared" si="73"/>
        <v>Dezembro</v>
      </c>
      <c r="D828" s="40" t="s">
        <v>1930</v>
      </c>
      <c r="E828" s="40" t="s">
        <v>2715</v>
      </c>
      <c r="F828" s="41">
        <v>15298.93</v>
      </c>
      <c r="G828" s="42">
        <v>13917.44</v>
      </c>
      <c r="H828" s="64">
        <f t="shared" si="74"/>
        <v>-9.0299779134880659E-2</v>
      </c>
      <c r="I828" s="65">
        <f t="shared" si="75"/>
        <v>-1381.4899999999998</v>
      </c>
      <c r="J828" s="66" t="str">
        <f t="shared" si="76"/>
        <v>Pendente</v>
      </c>
      <c r="K828" s="40" t="s">
        <v>15538</v>
      </c>
      <c r="L828" s="69" t="str">
        <f t="shared" si="77"/>
        <v>Aguardando rentabilidade</v>
      </c>
    </row>
    <row r="829" spans="1:12" ht="15" customHeight="1" x14ac:dyDescent="0.25">
      <c r="A829" s="39">
        <v>44416</v>
      </c>
      <c r="B829" s="61">
        <f t="shared" si="72"/>
        <v>2021</v>
      </c>
      <c r="C829" s="60" t="str">
        <f t="shared" si="73"/>
        <v>Agosto</v>
      </c>
      <c r="D829" s="40" t="s">
        <v>1929</v>
      </c>
      <c r="E829" s="40" t="s">
        <v>2716</v>
      </c>
      <c r="F829" s="41">
        <v>17853.39</v>
      </c>
      <c r="G829" s="42">
        <v>17826.61</v>
      </c>
      <c r="H829" s="64">
        <f t="shared" si="74"/>
        <v>-1.4999952389993629E-3</v>
      </c>
      <c r="I829" s="65">
        <f t="shared" si="75"/>
        <v>-26.779999999998836</v>
      </c>
      <c r="J829" s="66" t="str">
        <f t="shared" si="76"/>
        <v>Ativo</v>
      </c>
      <c r="K829" s="40" t="s">
        <v>15532</v>
      </c>
      <c r="L829" s="69" t="str">
        <f t="shared" si="77"/>
        <v>Investimento de Longo Prazo</v>
      </c>
    </row>
    <row r="830" spans="1:12" ht="15" customHeight="1" x14ac:dyDescent="0.25">
      <c r="A830" s="39">
        <v>44350</v>
      </c>
      <c r="B830" s="61">
        <f t="shared" si="72"/>
        <v>2021</v>
      </c>
      <c r="C830" s="60" t="str">
        <f t="shared" si="73"/>
        <v>Junho</v>
      </c>
      <c r="D830" s="40" t="s">
        <v>1926</v>
      </c>
      <c r="E830" s="40" t="s">
        <v>2717</v>
      </c>
      <c r="F830" s="41">
        <v>49358.52</v>
      </c>
      <c r="G830" s="42">
        <v>47907.38</v>
      </c>
      <c r="H830" s="64">
        <f t="shared" si="74"/>
        <v>-2.9399990113155732E-2</v>
      </c>
      <c r="I830" s="65">
        <f t="shared" si="75"/>
        <v>-1451.1399999999994</v>
      </c>
      <c r="J830" s="66" t="str">
        <f t="shared" si="76"/>
        <v>Ativo</v>
      </c>
      <c r="K830" s="40" t="s">
        <v>15535</v>
      </c>
      <c r="L830" s="69" t="str">
        <f t="shared" si="77"/>
        <v>Aguardando rentabilidade</v>
      </c>
    </row>
    <row r="831" spans="1:12" ht="15" customHeight="1" x14ac:dyDescent="0.25">
      <c r="A831" s="39">
        <v>45842</v>
      </c>
      <c r="B831" s="61">
        <f t="shared" si="72"/>
        <v>2025</v>
      </c>
      <c r="C831" s="60" t="str">
        <f t="shared" si="73"/>
        <v>Julho</v>
      </c>
      <c r="D831" s="40" t="s">
        <v>1927</v>
      </c>
      <c r="E831" s="40" t="s">
        <v>2718</v>
      </c>
      <c r="F831" s="41">
        <v>9615.77</v>
      </c>
      <c r="G831" s="42">
        <v>9503.27</v>
      </c>
      <c r="H831" s="64">
        <f t="shared" si="74"/>
        <v>-1.1699531082794201E-2</v>
      </c>
      <c r="I831" s="65">
        <f t="shared" si="75"/>
        <v>-112.5</v>
      </c>
      <c r="J831" s="66" t="str">
        <f t="shared" si="76"/>
        <v>Ativo</v>
      </c>
      <c r="K831" s="40" t="s">
        <v>15536</v>
      </c>
      <c r="L831" s="69" t="str">
        <f t="shared" si="77"/>
        <v>Aguardando rentabilidade</v>
      </c>
    </row>
    <row r="832" spans="1:12" ht="15" customHeight="1" x14ac:dyDescent="0.25">
      <c r="A832" s="39">
        <v>45452</v>
      </c>
      <c r="B832" s="61">
        <f t="shared" si="72"/>
        <v>2024</v>
      </c>
      <c r="C832" s="60" t="str">
        <f t="shared" si="73"/>
        <v>Junho</v>
      </c>
      <c r="D832" s="40" t="s">
        <v>1925</v>
      </c>
      <c r="E832" s="40" t="s">
        <v>2719</v>
      </c>
      <c r="F832" s="41">
        <v>10296.1</v>
      </c>
      <c r="G832" s="42">
        <v>10258</v>
      </c>
      <c r="H832" s="64">
        <f t="shared" si="74"/>
        <v>-3.7004302600013948E-3</v>
      </c>
      <c r="I832" s="65">
        <f t="shared" si="75"/>
        <v>-38.100000000000364</v>
      </c>
      <c r="J832" s="66" t="str">
        <f t="shared" si="76"/>
        <v>Ativo</v>
      </c>
      <c r="K832" s="40" t="s">
        <v>15534</v>
      </c>
      <c r="L832" s="69" t="str">
        <f t="shared" si="77"/>
        <v>Aguardando rentabilidade</v>
      </c>
    </row>
    <row r="833" spans="1:12" ht="15" customHeight="1" x14ac:dyDescent="0.25">
      <c r="A833" s="39">
        <v>44661</v>
      </c>
      <c r="B833" s="61">
        <f t="shared" si="72"/>
        <v>2022</v>
      </c>
      <c r="C833" s="60" t="str">
        <f t="shared" si="73"/>
        <v>Abril</v>
      </c>
      <c r="D833" s="40" t="s">
        <v>1927</v>
      </c>
      <c r="E833" s="40" t="s">
        <v>2558</v>
      </c>
      <c r="F833" s="41">
        <v>12689.88</v>
      </c>
      <c r="G833" s="42">
        <v>14748.18</v>
      </c>
      <c r="H833" s="64">
        <f t="shared" si="74"/>
        <v>0.1622001153675213</v>
      </c>
      <c r="I833" s="65">
        <f t="shared" si="75"/>
        <v>2058.3000000000011</v>
      </c>
      <c r="J833" s="66" t="str">
        <f t="shared" si="76"/>
        <v>Resgatado</v>
      </c>
      <c r="K833" s="40" t="s">
        <v>15536</v>
      </c>
      <c r="L833" s="69" t="str">
        <f t="shared" si="77"/>
        <v>Aplicação de Curto Prazo</v>
      </c>
    </row>
    <row r="834" spans="1:12" ht="15" customHeight="1" x14ac:dyDescent="0.25">
      <c r="A834" s="39">
        <v>44463</v>
      </c>
      <c r="B834" s="61">
        <f t="shared" ref="B834:B897" si="78">YEAR(A834)</f>
        <v>2021</v>
      </c>
      <c r="C834" s="60" t="str">
        <f t="shared" ref="C834:C897" si="79">PROPER(TEXT(A834,"mmmm"))</f>
        <v>Setembro</v>
      </c>
      <c r="D834" s="40" t="s">
        <v>1926</v>
      </c>
      <c r="E834" s="40" t="s">
        <v>2720</v>
      </c>
      <c r="F834" s="41">
        <v>27155.89</v>
      </c>
      <c r="G834" s="42">
        <v>25874.13</v>
      </c>
      <c r="H834" s="64">
        <f t="shared" ref="H834:H897" si="80">(G834-F834)/F834</f>
        <v>-4.7200073354252005E-2</v>
      </c>
      <c r="I834" s="65">
        <f t="shared" ref="I834:I897" si="81">G834-F834</f>
        <v>-1281.7599999999984</v>
      </c>
      <c r="J834" s="66" t="str">
        <f t="shared" ref="J834:J897" si="82">IF(AND(OR($D834="Ações",$D834="Criptomoedas",$D834="ETFs",$D834="Fundos",$D834="Imóveis"),$H834&lt;=-10%),"Resgatado",IF(AND(OR($D834="Ações",$D834="Criptomoedas",$D834="ETFs",$D834="Fundos",$D834="Imóveis"),$H834&lt;=-5%),"Pendente",IF(AND(OR($D834="Ações",$D834="Criptomoedas",$D834="ETFs",$D834="Fundos",$D834="Imóveis"),$H834&lt;=-3%),"Ativo",IF(AND(OR($D834="Ações",$D834="Criptomoedas",$D834="ETFs",$D834="Fundos",$D834="Imóveis"),$H834&lt;=7%),"Ativo",IF(AND(OR($D834="Ações",$D834="Criptomoedas",$D834="ETFs",$D834="Fundos",$D834="Imóveis"),$H834&lt;=15%),"Pendente",IF(AND(OR($D834="Ações",$D834="Criptomoedas",$D834="ETFs",$D834="Fundos",$D834="Imóveis"),$H834&lt;=20%),"Resgatado",IF(AND(OR($D834="Poupança",$D834="Renda Fixa",$D834="Tesouro Direto"),$H834&lt;=7%),"Ativo",IF(AND(OR($D834="Poupança",$D834="Renda Fixa",$D834="Tesouro Direto"),$H834&lt;=15%),"Pendente",IF(AND(OR($D834="Poupança",$D834="Renda Fixa",$D834="Tesouro Direto"),$H834&lt;=20%),"Resgatado","")))))))))</f>
        <v>Ativo</v>
      </c>
      <c r="K834" s="40" t="s">
        <v>15535</v>
      </c>
      <c r="L834" s="69" t="str">
        <f t="shared" ref="L834:L897" si="83">IF(AND(OR($D834="Ações",$D834="Criptomoedas",$D834="ETFs",$D834="Fundos",$D834="Imóveis"),$H834&lt;=-10%),"Resgate realizado",IF(AND(OR($D834="Ações",$D834="Criptomoedas",$D834="ETFs",$D834="Fundos",$D834="Imóveis"),$H834&lt;=-5%),"Aguardando rentabilidade",IF(AND(OR($D834="Ações",$D834="Criptomoedas",$D834="ETFs",$D834="Fundos",$D834="Imóveis"),$H834&lt;=-3%),"Aguardando rentabilidade",IF(AND(OR($D834="Ações",$D834="Criptomoedas",$D834="ETFs",$D834="Fundos",$D834="Imóveis"),$H834&lt;=7%),"Aguardando rentabilidade",IF(AND(OR($D834="Ações",$D834="Criptomoedas",$D834="ETFs",$D834="Fundos",$D834="Imóveis"),$H834&lt;=15%),"Rendimento estável",IF(AND(OR($D834="Ações",$D834="Criptomoedas",$D834="ETFs",$D834="Fundos",$D834="Imóveis"),$H834&lt;=20%),"Aplicação de Curto Prazo",IF(AND(OR($D834="Poupança",$D834="Renda Fixa",$D834="Tesouro Direto"),$H834&lt;=7%),"Investimento de Longo Prazo",IF(AND(OR($D834="Poupança",$D834="Renda Fixa",$D834="Tesouro Direto"),$H834&lt;=15%),"Rendimento estável",IF(AND(OR($D834="Poupança",$D834="Renda Fixa",$D834="Tesouro Direto"),$H834&lt;=20%),"Dividendos Recebidos","")))))))))</f>
        <v>Aguardando rentabilidade</v>
      </c>
    </row>
    <row r="835" spans="1:12" x14ac:dyDescent="0.25">
      <c r="A835" s="39">
        <v>44001</v>
      </c>
      <c r="B835" s="61">
        <f t="shared" si="78"/>
        <v>2020</v>
      </c>
      <c r="C835" s="60" t="str">
        <f t="shared" si="79"/>
        <v>Junho</v>
      </c>
      <c r="D835" s="40" t="s">
        <v>1923</v>
      </c>
      <c r="E835" s="40" t="s">
        <v>2721</v>
      </c>
      <c r="F835" s="41">
        <v>3470.38</v>
      </c>
      <c r="G835" s="42">
        <v>3330.18</v>
      </c>
      <c r="H835" s="64">
        <f t="shared" si="80"/>
        <v>-4.0399034111538293E-2</v>
      </c>
      <c r="I835" s="65">
        <f t="shared" si="81"/>
        <v>-140.20000000000027</v>
      </c>
      <c r="J835" s="66" t="str">
        <f t="shared" si="82"/>
        <v>Ativo</v>
      </c>
      <c r="K835" s="40" t="s">
        <v>15532</v>
      </c>
      <c r="L835" s="69" t="str">
        <f t="shared" si="83"/>
        <v>Investimento de Longo Prazo</v>
      </c>
    </row>
    <row r="836" spans="1:12" x14ac:dyDescent="0.25">
      <c r="A836" s="39">
        <v>44066</v>
      </c>
      <c r="B836" s="61">
        <f t="shared" si="78"/>
        <v>2020</v>
      </c>
      <c r="C836" s="60" t="str">
        <f t="shared" si="79"/>
        <v>Agosto</v>
      </c>
      <c r="D836" s="40" t="s">
        <v>1927</v>
      </c>
      <c r="E836" s="40" t="s">
        <v>2303</v>
      </c>
      <c r="F836" s="41">
        <v>44580.24</v>
      </c>
      <c r="G836" s="42">
        <v>43595.02</v>
      </c>
      <c r="H836" s="64">
        <f t="shared" si="80"/>
        <v>-2.2099925886446579E-2</v>
      </c>
      <c r="I836" s="65">
        <f t="shared" si="81"/>
        <v>-985.22000000000116</v>
      </c>
      <c r="J836" s="66" t="str">
        <f t="shared" si="82"/>
        <v>Ativo</v>
      </c>
      <c r="K836" s="40" t="s">
        <v>15536</v>
      </c>
      <c r="L836" s="69" t="str">
        <f t="shared" si="83"/>
        <v>Aguardando rentabilidade</v>
      </c>
    </row>
    <row r="837" spans="1:12" x14ac:dyDescent="0.25">
      <c r="A837" s="39">
        <v>44178</v>
      </c>
      <c r="B837" s="61">
        <f t="shared" si="78"/>
        <v>2020</v>
      </c>
      <c r="C837" s="60" t="str">
        <f t="shared" si="79"/>
        <v>Dezembro</v>
      </c>
      <c r="D837" s="40" t="s">
        <v>1928</v>
      </c>
      <c r="E837" s="40" t="s">
        <v>2722</v>
      </c>
      <c r="F837" s="41">
        <v>26009.200000000001</v>
      </c>
      <c r="G837" s="42">
        <v>24365.42</v>
      </c>
      <c r="H837" s="64">
        <f t="shared" si="80"/>
        <v>-6.3199944634975413E-2</v>
      </c>
      <c r="I837" s="65">
        <f t="shared" si="81"/>
        <v>-1643.7800000000025</v>
      </c>
      <c r="J837" s="66" t="str">
        <f t="shared" si="82"/>
        <v>Pendente</v>
      </c>
      <c r="K837" s="40" t="s">
        <v>15537</v>
      </c>
      <c r="L837" s="69" t="str">
        <f t="shared" si="83"/>
        <v>Aguardando rentabilidade</v>
      </c>
    </row>
    <row r="838" spans="1:12" x14ac:dyDescent="0.25">
      <c r="A838" s="39">
        <v>44097</v>
      </c>
      <c r="B838" s="61">
        <f t="shared" si="78"/>
        <v>2020</v>
      </c>
      <c r="C838" s="60" t="str">
        <f t="shared" si="79"/>
        <v>Setembro</v>
      </c>
      <c r="D838" s="40" t="s">
        <v>1925</v>
      </c>
      <c r="E838" s="40" t="s">
        <v>2723</v>
      </c>
      <c r="F838" s="41">
        <v>15223.33</v>
      </c>
      <c r="G838" s="42">
        <v>13789.29</v>
      </c>
      <c r="H838" s="64">
        <f t="shared" si="80"/>
        <v>-9.4200152003536611E-2</v>
      </c>
      <c r="I838" s="65">
        <f t="shared" si="81"/>
        <v>-1434.0399999999991</v>
      </c>
      <c r="J838" s="66" t="str">
        <f t="shared" si="82"/>
        <v>Pendente</v>
      </c>
      <c r="K838" s="40" t="s">
        <v>15534</v>
      </c>
      <c r="L838" s="69" t="str">
        <f t="shared" si="83"/>
        <v>Aguardando rentabilidade</v>
      </c>
    </row>
    <row r="839" spans="1:12" ht="15" customHeight="1" x14ac:dyDescent="0.25">
      <c r="A839" s="39">
        <v>44401</v>
      </c>
      <c r="B839" s="61">
        <f t="shared" si="78"/>
        <v>2021</v>
      </c>
      <c r="C839" s="60" t="str">
        <f t="shared" si="79"/>
        <v>Julho</v>
      </c>
      <c r="D839" s="40" t="s">
        <v>1928</v>
      </c>
      <c r="E839" s="40" t="s">
        <v>2724</v>
      </c>
      <c r="F839" s="41">
        <v>32688.5</v>
      </c>
      <c r="G839" s="42">
        <v>32770.22</v>
      </c>
      <c r="H839" s="64">
        <f t="shared" si="80"/>
        <v>2.4999617602521119E-3</v>
      </c>
      <c r="I839" s="65">
        <f t="shared" si="81"/>
        <v>81.720000000001164</v>
      </c>
      <c r="J839" s="66" t="str">
        <f t="shared" si="82"/>
        <v>Ativo</v>
      </c>
      <c r="K839" s="40" t="s">
        <v>15537</v>
      </c>
      <c r="L839" s="69" t="str">
        <f t="shared" si="83"/>
        <v>Aguardando rentabilidade</v>
      </c>
    </row>
    <row r="840" spans="1:12" x14ac:dyDescent="0.25">
      <c r="A840" s="39">
        <v>43843</v>
      </c>
      <c r="B840" s="61">
        <f t="shared" si="78"/>
        <v>2020</v>
      </c>
      <c r="C840" s="60" t="str">
        <f t="shared" si="79"/>
        <v>Janeiro</v>
      </c>
      <c r="D840" s="40" t="s">
        <v>1929</v>
      </c>
      <c r="E840" s="40" t="s">
        <v>2725</v>
      </c>
      <c r="F840" s="41">
        <v>43234.2</v>
      </c>
      <c r="G840" s="42">
        <v>45858.52</v>
      </c>
      <c r="H840" s="64">
        <f t="shared" si="80"/>
        <v>6.0700093907138326E-2</v>
      </c>
      <c r="I840" s="65">
        <f t="shared" si="81"/>
        <v>2624.3199999999997</v>
      </c>
      <c r="J840" s="66" t="str">
        <f t="shared" si="82"/>
        <v>Ativo</v>
      </c>
      <c r="K840" s="40" t="s">
        <v>15532</v>
      </c>
      <c r="L840" s="69" t="str">
        <f t="shared" si="83"/>
        <v>Investimento de Longo Prazo</v>
      </c>
    </row>
    <row r="841" spans="1:12" ht="15" customHeight="1" x14ac:dyDescent="0.25">
      <c r="A841" s="39">
        <v>44479</v>
      </c>
      <c r="B841" s="61">
        <f t="shared" si="78"/>
        <v>2021</v>
      </c>
      <c r="C841" s="60" t="str">
        <f t="shared" si="79"/>
        <v>Outubro</v>
      </c>
      <c r="D841" s="40" t="s">
        <v>1926</v>
      </c>
      <c r="E841" s="40" t="s">
        <v>2726</v>
      </c>
      <c r="F841" s="41">
        <v>31231.9</v>
      </c>
      <c r="G841" s="42">
        <v>36188.400000000001</v>
      </c>
      <c r="H841" s="64">
        <f t="shared" si="80"/>
        <v>0.15869991899308078</v>
      </c>
      <c r="I841" s="65">
        <f t="shared" si="81"/>
        <v>4956.5</v>
      </c>
      <c r="J841" s="66" t="str">
        <f t="shared" si="82"/>
        <v>Resgatado</v>
      </c>
      <c r="K841" s="40" t="s">
        <v>15535</v>
      </c>
      <c r="L841" s="69" t="str">
        <f t="shared" si="83"/>
        <v>Aplicação de Curto Prazo</v>
      </c>
    </row>
    <row r="842" spans="1:12" ht="15" customHeight="1" x14ac:dyDescent="0.25">
      <c r="A842" s="39">
        <v>45564</v>
      </c>
      <c r="B842" s="61">
        <f t="shared" si="78"/>
        <v>2024</v>
      </c>
      <c r="C842" s="60" t="str">
        <f t="shared" si="79"/>
        <v>Setembro</v>
      </c>
      <c r="D842" s="40" t="s">
        <v>1928</v>
      </c>
      <c r="E842" s="40" t="s">
        <v>2727</v>
      </c>
      <c r="F842" s="41">
        <v>46867.06</v>
      </c>
      <c r="G842" s="42">
        <v>52678.58</v>
      </c>
      <c r="H842" s="64">
        <f t="shared" si="80"/>
        <v>0.12400009729648082</v>
      </c>
      <c r="I842" s="65">
        <f t="shared" si="81"/>
        <v>5811.5200000000041</v>
      </c>
      <c r="J842" s="66" t="str">
        <f t="shared" si="82"/>
        <v>Pendente</v>
      </c>
      <c r="K842" s="40" t="s">
        <v>15537</v>
      </c>
      <c r="L842" s="69" t="str">
        <f t="shared" si="83"/>
        <v>Rendimento estável</v>
      </c>
    </row>
    <row r="843" spans="1:12" ht="15" customHeight="1" x14ac:dyDescent="0.25">
      <c r="A843" s="39">
        <v>44245</v>
      </c>
      <c r="B843" s="61">
        <f t="shared" si="78"/>
        <v>2021</v>
      </c>
      <c r="C843" s="60" t="str">
        <f t="shared" si="79"/>
        <v>Fevereiro</v>
      </c>
      <c r="D843" s="40" t="s">
        <v>1929</v>
      </c>
      <c r="E843" s="40" t="s">
        <v>2728</v>
      </c>
      <c r="F843" s="41">
        <v>39024.97</v>
      </c>
      <c r="G843" s="42">
        <v>45093.35</v>
      </c>
      <c r="H843" s="64">
        <f t="shared" si="80"/>
        <v>0.15549992735420418</v>
      </c>
      <c r="I843" s="65">
        <f t="shared" si="81"/>
        <v>6068.3799999999974</v>
      </c>
      <c r="J843" s="66" t="str">
        <f t="shared" si="82"/>
        <v>Resgatado</v>
      </c>
      <c r="K843" s="40" t="s">
        <v>15532</v>
      </c>
      <c r="L843" s="69" t="str">
        <f t="shared" si="83"/>
        <v>Dividendos Recebidos</v>
      </c>
    </row>
    <row r="844" spans="1:12" ht="15" customHeight="1" x14ac:dyDescent="0.25">
      <c r="A844" s="39">
        <v>45437</v>
      </c>
      <c r="B844" s="61">
        <f t="shared" si="78"/>
        <v>2024</v>
      </c>
      <c r="C844" s="60" t="str">
        <f t="shared" si="79"/>
        <v>Maio</v>
      </c>
      <c r="D844" s="40" t="s">
        <v>1923</v>
      </c>
      <c r="E844" s="40" t="s">
        <v>2729</v>
      </c>
      <c r="F844" s="41">
        <v>6468.71</v>
      </c>
      <c r="G844" s="42">
        <v>6926.69</v>
      </c>
      <c r="H844" s="64">
        <f t="shared" si="80"/>
        <v>7.0799278372349284E-2</v>
      </c>
      <c r="I844" s="65">
        <f t="shared" si="81"/>
        <v>457.97999999999956</v>
      </c>
      <c r="J844" s="66" t="str">
        <f t="shared" si="82"/>
        <v>Pendente</v>
      </c>
      <c r="K844" s="40" t="s">
        <v>15532</v>
      </c>
      <c r="L844" s="69" t="str">
        <f t="shared" si="83"/>
        <v>Rendimento estável</v>
      </c>
    </row>
    <row r="845" spans="1:12" ht="15" customHeight="1" x14ac:dyDescent="0.25">
      <c r="A845" s="39">
        <v>45673</v>
      </c>
      <c r="B845" s="61">
        <f t="shared" si="78"/>
        <v>2025</v>
      </c>
      <c r="C845" s="60" t="str">
        <f t="shared" si="79"/>
        <v>Janeiro</v>
      </c>
      <c r="D845" s="40" t="s">
        <v>1930</v>
      </c>
      <c r="E845" s="40" t="s">
        <v>2730</v>
      </c>
      <c r="F845" s="41">
        <v>20960.64</v>
      </c>
      <c r="G845" s="42">
        <v>22006.58</v>
      </c>
      <c r="H845" s="64">
        <f t="shared" si="80"/>
        <v>4.9900193887209662E-2</v>
      </c>
      <c r="I845" s="65">
        <f t="shared" si="81"/>
        <v>1045.9400000000023</v>
      </c>
      <c r="J845" s="66" t="str">
        <f t="shared" si="82"/>
        <v>Ativo</v>
      </c>
      <c r="K845" s="40" t="s">
        <v>15538</v>
      </c>
      <c r="L845" s="69" t="str">
        <f t="shared" si="83"/>
        <v>Aguardando rentabilidade</v>
      </c>
    </row>
    <row r="846" spans="1:12" ht="15" customHeight="1" x14ac:dyDescent="0.25">
      <c r="A846" s="39">
        <v>45223</v>
      </c>
      <c r="B846" s="61">
        <f t="shared" si="78"/>
        <v>2023</v>
      </c>
      <c r="C846" s="60" t="str">
        <f t="shared" si="79"/>
        <v>Outubro</v>
      </c>
      <c r="D846" s="40" t="s">
        <v>1927</v>
      </c>
      <c r="E846" s="40" t="s">
        <v>2731</v>
      </c>
      <c r="F846" s="41">
        <v>21512.83</v>
      </c>
      <c r="G846" s="42">
        <v>21943.09</v>
      </c>
      <c r="H846" s="64">
        <f t="shared" si="80"/>
        <v>2.000015804522224E-2</v>
      </c>
      <c r="I846" s="65">
        <f t="shared" si="81"/>
        <v>430.2599999999984</v>
      </c>
      <c r="J846" s="66" t="str">
        <f t="shared" si="82"/>
        <v>Ativo</v>
      </c>
      <c r="K846" s="40" t="s">
        <v>15536</v>
      </c>
      <c r="L846" s="69" t="str">
        <f t="shared" si="83"/>
        <v>Aguardando rentabilidade</v>
      </c>
    </row>
    <row r="847" spans="1:12" ht="15" customHeight="1" x14ac:dyDescent="0.25">
      <c r="A847" s="39">
        <v>44344</v>
      </c>
      <c r="B847" s="61">
        <f t="shared" si="78"/>
        <v>2021</v>
      </c>
      <c r="C847" s="60" t="str">
        <f t="shared" si="79"/>
        <v>Maio</v>
      </c>
      <c r="D847" s="40" t="s">
        <v>1923</v>
      </c>
      <c r="E847" s="40" t="s">
        <v>2732</v>
      </c>
      <c r="F847" s="41">
        <v>14005.79</v>
      </c>
      <c r="G847" s="42">
        <v>15441.38</v>
      </c>
      <c r="H847" s="64">
        <f t="shared" si="80"/>
        <v>0.10249975188832607</v>
      </c>
      <c r="I847" s="65">
        <f t="shared" si="81"/>
        <v>1435.5899999999983</v>
      </c>
      <c r="J847" s="66" t="str">
        <f t="shared" si="82"/>
        <v>Pendente</v>
      </c>
      <c r="K847" s="40" t="s">
        <v>15532</v>
      </c>
      <c r="L847" s="69" t="str">
        <f t="shared" si="83"/>
        <v>Rendimento estável</v>
      </c>
    </row>
    <row r="848" spans="1:12" ht="15" customHeight="1" x14ac:dyDescent="0.25">
      <c r="A848" s="39">
        <v>45221</v>
      </c>
      <c r="B848" s="61">
        <f t="shared" si="78"/>
        <v>2023</v>
      </c>
      <c r="C848" s="60" t="str">
        <f t="shared" si="79"/>
        <v>Outubro</v>
      </c>
      <c r="D848" s="40" t="s">
        <v>1923</v>
      </c>
      <c r="E848" s="40" t="s">
        <v>2733</v>
      </c>
      <c r="F848" s="41">
        <v>27678.54</v>
      </c>
      <c r="G848" s="42">
        <v>28342.82</v>
      </c>
      <c r="H848" s="64">
        <f t="shared" si="80"/>
        <v>2.3999820799796477E-2</v>
      </c>
      <c r="I848" s="65">
        <f t="shared" si="81"/>
        <v>664.27999999999884</v>
      </c>
      <c r="J848" s="66" t="str">
        <f t="shared" si="82"/>
        <v>Ativo</v>
      </c>
      <c r="K848" s="40" t="s">
        <v>15532</v>
      </c>
      <c r="L848" s="69" t="str">
        <f t="shared" si="83"/>
        <v>Investimento de Longo Prazo</v>
      </c>
    </row>
    <row r="849" spans="1:12" ht="15" customHeight="1" x14ac:dyDescent="0.25">
      <c r="A849" s="39">
        <v>45618</v>
      </c>
      <c r="B849" s="61">
        <f t="shared" si="78"/>
        <v>2024</v>
      </c>
      <c r="C849" s="60" t="str">
        <f t="shared" si="79"/>
        <v>Novembro</v>
      </c>
      <c r="D849" s="40" t="s">
        <v>1929</v>
      </c>
      <c r="E849" s="40" t="s">
        <v>2734</v>
      </c>
      <c r="F849" s="41">
        <v>622.64</v>
      </c>
      <c r="G849" s="42">
        <v>645.42999999999995</v>
      </c>
      <c r="H849" s="64">
        <f t="shared" si="80"/>
        <v>3.6602209944751322E-2</v>
      </c>
      <c r="I849" s="65">
        <f t="shared" si="81"/>
        <v>22.789999999999964</v>
      </c>
      <c r="J849" s="66" t="str">
        <f t="shared" si="82"/>
        <v>Ativo</v>
      </c>
      <c r="K849" s="40" t="s">
        <v>15532</v>
      </c>
      <c r="L849" s="69" t="str">
        <f t="shared" si="83"/>
        <v>Investimento de Longo Prazo</v>
      </c>
    </row>
    <row r="850" spans="1:12" ht="15" customHeight="1" x14ac:dyDescent="0.25">
      <c r="A850" s="39">
        <v>44315</v>
      </c>
      <c r="B850" s="61">
        <f t="shared" si="78"/>
        <v>2021</v>
      </c>
      <c r="C850" s="60" t="str">
        <f t="shared" si="79"/>
        <v>Abril</v>
      </c>
      <c r="D850" s="40" t="s">
        <v>1926</v>
      </c>
      <c r="E850" s="40" t="s">
        <v>2735</v>
      </c>
      <c r="F850" s="41">
        <v>46318.94</v>
      </c>
      <c r="G850" s="42">
        <v>47569.55</v>
      </c>
      <c r="H850" s="64">
        <f t="shared" si="80"/>
        <v>2.6999970206572094E-2</v>
      </c>
      <c r="I850" s="65">
        <f t="shared" si="81"/>
        <v>1250.6100000000006</v>
      </c>
      <c r="J850" s="66" t="str">
        <f t="shared" si="82"/>
        <v>Ativo</v>
      </c>
      <c r="K850" s="40" t="s">
        <v>15535</v>
      </c>
      <c r="L850" s="69" t="str">
        <f t="shared" si="83"/>
        <v>Aguardando rentabilidade</v>
      </c>
    </row>
    <row r="851" spans="1:12" ht="15" customHeight="1" x14ac:dyDescent="0.25">
      <c r="A851" s="39">
        <v>44326</v>
      </c>
      <c r="B851" s="61">
        <f t="shared" si="78"/>
        <v>2021</v>
      </c>
      <c r="C851" s="60" t="str">
        <f t="shared" si="79"/>
        <v>Maio</v>
      </c>
      <c r="D851" s="40" t="s">
        <v>1925</v>
      </c>
      <c r="E851" s="40" t="s">
        <v>2736</v>
      </c>
      <c r="F851" s="41">
        <v>46974.61</v>
      </c>
      <c r="G851" s="42">
        <v>46063.3</v>
      </c>
      <c r="H851" s="64">
        <f t="shared" si="80"/>
        <v>-1.940005462525389E-2</v>
      </c>
      <c r="I851" s="65">
        <f t="shared" si="81"/>
        <v>-911.30999999999767</v>
      </c>
      <c r="J851" s="66" t="str">
        <f t="shared" si="82"/>
        <v>Ativo</v>
      </c>
      <c r="K851" s="40" t="s">
        <v>15534</v>
      </c>
      <c r="L851" s="69" t="str">
        <f t="shared" si="83"/>
        <v>Aguardando rentabilidade</v>
      </c>
    </row>
    <row r="852" spans="1:12" ht="15" customHeight="1" x14ac:dyDescent="0.25">
      <c r="A852" s="39">
        <v>45400</v>
      </c>
      <c r="B852" s="61">
        <f t="shared" si="78"/>
        <v>2024</v>
      </c>
      <c r="C852" s="60" t="str">
        <f t="shared" si="79"/>
        <v>Abril</v>
      </c>
      <c r="D852" s="40" t="s">
        <v>1930</v>
      </c>
      <c r="E852" s="40" t="s">
        <v>2737</v>
      </c>
      <c r="F852" s="41">
        <v>21417.18</v>
      </c>
      <c r="G852" s="42">
        <v>20494.099999999999</v>
      </c>
      <c r="H852" s="64">
        <f t="shared" si="80"/>
        <v>-4.3099978615298642E-2</v>
      </c>
      <c r="I852" s="65">
        <f t="shared" si="81"/>
        <v>-923.08000000000175</v>
      </c>
      <c r="J852" s="66" t="str">
        <f t="shared" si="82"/>
        <v>Ativo</v>
      </c>
      <c r="K852" s="40" t="s">
        <v>15538</v>
      </c>
      <c r="L852" s="69" t="str">
        <f t="shared" si="83"/>
        <v>Aguardando rentabilidade</v>
      </c>
    </row>
    <row r="853" spans="1:12" ht="15" customHeight="1" x14ac:dyDescent="0.25">
      <c r="A853" s="39">
        <v>45451</v>
      </c>
      <c r="B853" s="61">
        <f t="shared" si="78"/>
        <v>2024</v>
      </c>
      <c r="C853" s="60" t="str">
        <f t="shared" si="79"/>
        <v>Junho</v>
      </c>
      <c r="D853" s="40" t="s">
        <v>1923</v>
      </c>
      <c r="E853" s="40" t="s">
        <v>2089</v>
      </c>
      <c r="F853" s="41">
        <v>14397.73</v>
      </c>
      <c r="G853" s="42">
        <v>16646.66</v>
      </c>
      <c r="H853" s="64">
        <f t="shared" si="80"/>
        <v>0.15620031768896905</v>
      </c>
      <c r="I853" s="65">
        <f t="shared" si="81"/>
        <v>2248.9300000000003</v>
      </c>
      <c r="J853" s="66" t="str">
        <f t="shared" si="82"/>
        <v>Resgatado</v>
      </c>
      <c r="K853" s="40" t="s">
        <v>15532</v>
      </c>
      <c r="L853" s="69" t="str">
        <f t="shared" si="83"/>
        <v>Dividendos Recebidos</v>
      </c>
    </row>
    <row r="854" spans="1:12" ht="15" customHeight="1" x14ac:dyDescent="0.25">
      <c r="A854" s="39">
        <v>44841</v>
      </c>
      <c r="B854" s="61">
        <f t="shared" si="78"/>
        <v>2022</v>
      </c>
      <c r="C854" s="60" t="str">
        <f t="shared" si="79"/>
        <v>Outubro</v>
      </c>
      <c r="D854" s="40" t="s">
        <v>1928</v>
      </c>
      <c r="E854" s="40" t="s">
        <v>2738</v>
      </c>
      <c r="F854" s="41">
        <v>36495.46</v>
      </c>
      <c r="G854" s="42">
        <v>34904.26</v>
      </c>
      <c r="H854" s="64">
        <f t="shared" si="80"/>
        <v>-4.3599943664225552E-2</v>
      </c>
      <c r="I854" s="65">
        <f t="shared" si="81"/>
        <v>-1591.1999999999971</v>
      </c>
      <c r="J854" s="66" t="str">
        <f t="shared" si="82"/>
        <v>Ativo</v>
      </c>
      <c r="K854" s="40" t="s">
        <v>15537</v>
      </c>
      <c r="L854" s="69" t="str">
        <f t="shared" si="83"/>
        <v>Aguardando rentabilidade</v>
      </c>
    </row>
    <row r="855" spans="1:12" ht="15" customHeight="1" x14ac:dyDescent="0.25">
      <c r="A855" s="39">
        <v>45201</v>
      </c>
      <c r="B855" s="61">
        <f t="shared" si="78"/>
        <v>2023</v>
      </c>
      <c r="C855" s="60" t="str">
        <f t="shared" si="79"/>
        <v>Outubro</v>
      </c>
      <c r="D855" s="40" t="s">
        <v>1927</v>
      </c>
      <c r="E855" s="40" t="s">
        <v>2739</v>
      </c>
      <c r="F855" s="41">
        <v>32689.08</v>
      </c>
      <c r="G855" s="42">
        <v>38501.199999999997</v>
      </c>
      <c r="H855" s="64">
        <f t="shared" si="80"/>
        <v>0.17780004821181861</v>
      </c>
      <c r="I855" s="65">
        <f t="shared" si="81"/>
        <v>5812.1199999999953</v>
      </c>
      <c r="J855" s="66" t="str">
        <f t="shared" si="82"/>
        <v>Resgatado</v>
      </c>
      <c r="K855" s="40" t="s">
        <v>15536</v>
      </c>
      <c r="L855" s="69" t="str">
        <f t="shared" si="83"/>
        <v>Aplicação de Curto Prazo</v>
      </c>
    </row>
    <row r="856" spans="1:12" ht="15" customHeight="1" x14ac:dyDescent="0.25">
      <c r="A856" s="39">
        <v>45834</v>
      </c>
      <c r="B856" s="61">
        <f t="shared" si="78"/>
        <v>2025</v>
      </c>
      <c r="C856" s="60" t="str">
        <f t="shared" si="79"/>
        <v>Junho</v>
      </c>
      <c r="D856" s="40" t="s">
        <v>1925</v>
      </c>
      <c r="E856" s="40" t="s">
        <v>2740</v>
      </c>
      <c r="F856" s="41">
        <v>28365.279999999999</v>
      </c>
      <c r="G856" s="42">
        <v>28569.51</v>
      </c>
      <c r="H856" s="64">
        <f t="shared" si="80"/>
        <v>7.1999994359301083E-3</v>
      </c>
      <c r="I856" s="65">
        <f t="shared" si="81"/>
        <v>204.22999999999956</v>
      </c>
      <c r="J856" s="66" t="str">
        <f t="shared" si="82"/>
        <v>Ativo</v>
      </c>
      <c r="K856" s="40" t="s">
        <v>15534</v>
      </c>
      <c r="L856" s="69" t="str">
        <f t="shared" si="83"/>
        <v>Aguardando rentabilidade</v>
      </c>
    </row>
    <row r="857" spans="1:12" ht="15" customHeight="1" x14ac:dyDescent="0.25">
      <c r="A857" s="39">
        <v>44790</v>
      </c>
      <c r="B857" s="61">
        <f t="shared" si="78"/>
        <v>2022</v>
      </c>
      <c r="C857" s="60" t="str">
        <f t="shared" si="79"/>
        <v>Agosto</v>
      </c>
      <c r="D857" s="40" t="s">
        <v>1930</v>
      </c>
      <c r="E857" s="40" t="s">
        <v>2741</v>
      </c>
      <c r="F857" s="41">
        <v>3140.3</v>
      </c>
      <c r="G857" s="42">
        <v>2833.18</v>
      </c>
      <c r="H857" s="64">
        <f t="shared" si="80"/>
        <v>-9.7799573289176295E-2</v>
      </c>
      <c r="I857" s="65">
        <f t="shared" si="81"/>
        <v>-307.12000000000035</v>
      </c>
      <c r="J857" s="66" t="str">
        <f t="shared" si="82"/>
        <v>Pendente</v>
      </c>
      <c r="K857" s="40" t="s">
        <v>15538</v>
      </c>
      <c r="L857" s="69" t="str">
        <f t="shared" si="83"/>
        <v>Aguardando rentabilidade</v>
      </c>
    </row>
    <row r="858" spans="1:12" ht="15" customHeight="1" x14ac:dyDescent="0.25">
      <c r="A858" s="39">
        <v>44426</v>
      </c>
      <c r="B858" s="61">
        <f t="shared" si="78"/>
        <v>2021</v>
      </c>
      <c r="C858" s="60" t="str">
        <f t="shared" si="79"/>
        <v>Agosto</v>
      </c>
      <c r="D858" s="40" t="s">
        <v>1925</v>
      </c>
      <c r="E858" s="40" t="s">
        <v>2742</v>
      </c>
      <c r="F858" s="41">
        <v>20410.04</v>
      </c>
      <c r="G858" s="42">
        <v>23059.26</v>
      </c>
      <c r="H858" s="64">
        <f t="shared" si="80"/>
        <v>0.12979984360638183</v>
      </c>
      <c r="I858" s="65">
        <f t="shared" si="81"/>
        <v>2649.2199999999975</v>
      </c>
      <c r="J858" s="66" t="str">
        <f t="shared" si="82"/>
        <v>Pendente</v>
      </c>
      <c r="K858" s="40" t="s">
        <v>15534</v>
      </c>
      <c r="L858" s="69" t="str">
        <f t="shared" si="83"/>
        <v>Rendimento estável</v>
      </c>
    </row>
    <row r="859" spans="1:12" x14ac:dyDescent="0.25">
      <c r="A859" s="39">
        <v>44186</v>
      </c>
      <c r="B859" s="61">
        <f t="shared" si="78"/>
        <v>2020</v>
      </c>
      <c r="C859" s="60" t="str">
        <f t="shared" si="79"/>
        <v>Dezembro</v>
      </c>
      <c r="D859" s="40" t="s">
        <v>1925</v>
      </c>
      <c r="E859" s="40" t="s">
        <v>2743</v>
      </c>
      <c r="F859" s="41">
        <v>32959.760000000002</v>
      </c>
      <c r="G859" s="42">
        <v>38876.04</v>
      </c>
      <c r="H859" s="64">
        <f t="shared" si="80"/>
        <v>0.17950009344728235</v>
      </c>
      <c r="I859" s="65">
        <f t="shared" si="81"/>
        <v>5916.2799999999988</v>
      </c>
      <c r="J859" s="66" t="str">
        <f t="shared" si="82"/>
        <v>Resgatado</v>
      </c>
      <c r="K859" s="40" t="s">
        <v>15534</v>
      </c>
      <c r="L859" s="69" t="str">
        <f t="shared" si="83"/>
        <v>Aplicação de Curto Prazo</v>
      </c>
    </row>
    <row r="860" spans="1:12" ht="15" customHeight="1" x14ac:dyDescent="0.25">
      <c r="A860" s="39">
        <v>45254</v>
      </c>
      <c r="B860" s="61">
        <f t="shared" si="78"/>
        <v>2023</v>
      </c>
      <c r="C860" s="60" t="str">
        <f t="shared" si="79"/>
        <v>Novembro</v>
      </c>
      <c r="D860" s="40" t="s">
        <v>1923</v>
      </c>
      <c r="E860" s="40" t="s">
        <v>2744</v>
      </c>
      <c r="F860" s="41">
        <v>19169.990000000002</v>
      </c>
      <c r="G860" s="42">
        <v>21625.67</v>
      </c>
      <c r="H860" s="64">
        <f t="shared" si="80"/>
        <v>0.12810022331780019</v>
      </c>
      <c r="I860" s="65">
        <f t="shared" si="81"/>
        <v>2455.6799999999967</v>
      </c>
      <c r="J860" s="66" t="str">
        <f t="shared" si="82"/>
        <v>Pendente</v>
      </c>
      <c r="K860" s="40" t="s">
        <v>15532</v>
      </c>
      <c r="L860" s="69" t="str">
        <f t="shared" si="83"/>
        <v>Rendimento estável</v>
      </c>
    </row>
    <row r="861" spans="1:12" ht="15" customHeight="1" x14ac:dyDescent="0.25">
      <c r="A861" s="39">
        <v>45301</v>
      </c>
      <c r="B861" s="61">
        <f t="shared" si="78"/>
        <v>2024</v>
      </c>
      <c r="C861" s="60" t="str">
        <f t="shared" si="79"/>
        <v>Janeiro</v>
      </c>
      <c r="D861" s="40" t="s">
        <v>1926</v>
      </c>
      <c r="E861" s="40" t="s">
        <v>2045</v>
      </c>
      <c r="F861" s="41">
        <v>22278.38</v>
      </c>
      <c r="G861" s="42">
        <v>23947.03</v>
      </c>
      <c r="H861" s="64">
        <f t="shared" si="80"/>
        <v>7.4899970285092446E-2</v>
      </c>
      <c r="I861" s="65">
        <f t="shared" si="81"/>
        <v>1668.6499999999978</v>
      </c>
      <c r="J861" s="66" t="str">
        <f t="shared" si="82"/>
        <v>Pendente</v>
      </c>
      <c r="K861" s="40" t="s">
        <v>15535</v>
      </c>
      <c r="L861" s="69" t="str">
        <f t="shared" si="83"/>
        <v>Rendimento estável</v>
      </c>
    </row>
    <row r="862" spans="1:12" ht="15" customHeight="1" x14ac:dyDescent="0.25">
      <c r="A862" s="39">
        <v>44977</v>
      </c>
      <c r="B862" s="61">
        <f t="shared" si="78"/>
        <v>2023</v>
      </c>
      <c r="C862" s="60" t="str">
        <f t="shared" si="79"/>
        <v>Fevereiro</v>
      </c>
      <c r="D862" s="40" t="s">
        <v>1930</v>
      </c>
      <c r="E862" s="40" t="s">
        <v>2745</v>
      </c>
      <c r="F862" s="41">
        <v>35609.94</v>
      </c>
      <c r="G862" s="42">
        <v>42386.51</v>
      </c>
      <c r="H862" s="64">
        <f t="shared" si="80"/>
        <v>0.19029995557420201</v>
      </c>
      <c r="I862" s="65">
        <f t="shared" si="81"/>
        <v>6776.57</v>
      </c>
      <c r="J862" s="66" t="str">
        <f t="shared" si="82"/>
        <v>Resgatado</v>
      </c>
      <c r="K862" s="40" t="s">
        <v>15538</v>
      </c>
      <c r="L862" s="69" t="str">
        <f t="shared" si="83"/>
        <v>Aplicação de Curto Prazo</v>
      </c>
    </row>
    <row r="863" spans="1:12" ht="15" customHeight="1" x14ac:dyDescent="0.25">
      <c r="A863" s="39">
        <v>45391</v>
      </c>
      <c r="B863" s="61">
        <f t="shared" si="78"/>
        <v>2024</v>
      </c>
      <c r="C863" s="60" t="str">
        <f t="shared" si="79"/>
        <v>Abril</v>
      </c>
      <c r="D863" s="40" t="s">
        <v>1924</v>
      </c>
      <c r="E863" s="40" t="s">
        <v>2746</v>
      </c>
      <c r="F863" s="41">
        <v>32803.32</v>
      </c>
      <c r="G863" s="42">
        <v>37651.65</v>
      </c>
      <c r="H863" s="64">
        <f t="shared" si="80"/>
        <v>0.14779997878263548</v>
      </c>
      <c r="I863" s="65">
        <f t="shared" si="81"/>
        <v>4848.3300000000017</v>
      </c>
      <c r="J863" s="66" t="str">
        <f t="shared" si="82"/>
        <v>Pendente</v>
      </c>
      <c r="K863" s="40" t="s">
        <v>15533</v>
      </c>
      <c r="L863" s="69" t="str">
        <f t="shared" si="83"/>
        <v>Rendimento estável</v>
      </c>
    </row>
    <row r="864" spans="1:12" ht="15" customHeight="1" x14ac:dyDescent="0.25">
      <c r="A864" s="39">
        <v>44607</v>
      </c>
      <c r="B864" s="61">
        <f t="shared" si="78"/>
        <v>2022</v>
      </c>
      <c r="C864" s="60" t="str">
        <f t="shared" si="79"/>
        <v>Fevereiro</v>
      </c>
      <c r="D864" s="40" t="s">
        <v>1927</v>
      </c>
      <c r="E864" s="40" t="s">
        <v>2747</v>
      </c>
      <c r="F864" s="41">
        <v>45885.43</v>
      </c>
      <c r="G864" s="42">
        <v>45596.35</v>
      </c>
      <c r="H864" s="64">
        <f t="shared" si="80"/>
        <v>-6.3000390319977772E-3</v>
      </c>
      <c r="I864" s="65">
        <f t="shared" si="81"/>
        <v>-289.08000000000175</v>
      </c>
      <c r="J864" s="66" t="str">
        <f t="shared" si="82"/>
        <v>Ativo</v>
      </c>
      <c r="K864" s="40" t="s">
        <v>15536</v>
      </c>
      <c r="L864" s="69" t="str">
        <f t="shared" si="83"/>
        <v>Aguardando rentabilidade</v>
      </c>
    </row>
    <row r="865" spans="1:12" x14ac:dyDescent="0.25">
      <c r="A865" s="39">
        <v>44165</v>
      </c>
      <c r="B865" s="61">
        <f t="shared" si="78"/>
        <v>2020</v>
      </c>
      <c r="C865" s="60" t="str">
        <f t="shared" si="79"/>
        <v>Novembro</v>
      </c>
      <c r="D865" s="40" t="s">
        <v>1924</v>
      </c>
      <c r="E865" s="40" t="s">
        <v>2748</v>
      </c>
      <c r="F865" s="41">
        <v>37300.980000000003</v>
      </c>
      <c r="G865" s="42">
        <v>39374.910000000003</v>
      </c>
      <c r="H865" s="64">
        <f t="shared" si="80"/>
        <v>5.559987968144537E-2</v>
      </c>
      <c r="I865" s="65">
        <f t="shared" si="81"/>
        <v>2073.9300000000003</v>
      </c>
      <c r="J865" s="66" t="str">
        <f t="shared" si="82"/>
        <v>Ativo</v>
      </c>
      <c r="K865" s="40" t="s">
        <v>15533</v>
      </c>
      <c r="L865" s="69" t="str">
        <f t="shared" si="83"/>
        <v>Investimento de Longo Prazo</v>
      </c>
    </row>
    <row r="866" spans="1:12" ht="15" customHeight="1" x14ac:dyDescent="0.25">
      <c r="A866" s="39">
        <v>45784</v>
      </c>
      <c r="B866" s="61">
        <f t="shared" si="78"/>
        <v>2025</v>
      </c>
      <c r="C866" s="60" t="str">
        <f t="shared" si="79"/>
        <v>Maio</v>
      </c>
      <c r="D866" s="40" t="s">
        <v>1929</v>
      </c>
      <c r="E866" s="40" t="s">
        <v>2749</v>
      </c>
      <c r="F866" s="41">
        <v>32709.84</v>
      </c>
      <c r="G866" s="42">
        <v>39186.39</v>
      </c>
      <c r="H866" s="64">
        <f t="shared" si="80"/>
        <v>0.19800005136069143</v>
      </c>
      <c r="I866" s="65">
        <f t="shared" si="81"/>
        <v>6476.5499999999993</v>
      </c>
      <c r="J866" s="66" t="str">
        <f t="shared" si="82"/>
        <v>Resgatado</v>
      </c>
      <c r="K866" s="40" t="s">
        <v>15532</v>
      </c>
      <c r="L866" s="69" t="str">
        <f t="shared" si="83"/>
        <v>Dividendos Recebidos</v>
      </c>
    </row>
    <row r="867" spans="1:12" ht="15" customHeight="1" x14ac:dyDescent="0.25">
      <c r="A867" s="39">
        <v>44540</v>
      </c>
      <c r="B867" s="61">
        <f t="shared" si="78"/>
        <v>2021</v>
      </c>
      <c r="C867" s="60" t="str">
        <f t="shared" si="79"/>
        <v>Dezembro</v>
      </c>
      <c r="D867" s="40" t="s">
        <v>1929</v>
      </c>
      <c r="E867" s="40" t="s">
        <v>2750</v>
      </c>
      <c r="F867" s="41">
        <v>43060.72</v>
      </c>
      <c r="G867" s="42">
        <v>51440.34</v>
      </c>
      <c r="H867" s="64">
        <f t="shared" si="80"/>
        <v>0.19460009029110509</v>
      </c>
      <c r="I867" s="65">
        <f t="shared" si="81"/>
        <v>8379.6199999999953</v>
      </c>
      <c r="J867" s="66" t="str">
        <f t="shared" si="82"/>
        <v>Resgatado</v>
      </c>
      <c r="K867" s="40" t="s">
        <v>15532</v>
      </c>
      <c r="L867" s="69" t="str">
        <f t="shared" si="83"/>
        <v>Dividendos Recebidos</v>
      </c>
    </row>
    <row r="868" spans="1:12" ht="15" customHeight="1" x14ac:dyDescent="0.25">
      <c r="A868" s="39">
        <v>45839</v>
      </c>
      <c r="B868" s="61">
        <f t="shared" si="78"/>
        <v>2025</v>
      </c>
      <c r="C868" s="60" t="str">
        <f t="shared" si="79"/>
        <v>Julho</v>
      </c>
      <c r="D868" s="40" t="s">
        <v>1925</v>
      </c>
      <c r="E868" s="40" t="s">
        <v>2751</v>
      </c>
      <c r="F868" s="41">
        <v>3390.61</v>
      </c>
      <c r="G868" s="42">
        <v>3852.41</v>
      </c>
      <c r="H868" s="64">
        <f t="shared" si="80"/>
        <v>0.13619968088338077</v>
      </c>
      <c r="I868" s="65">
        <f t="shared" si="81"/>
        <v>461.79999999999973</v>
      </c>
      <c r="J868" s="66" t="str">
        <f t="shared" si="82"/>
        <v>Pendente</v>
      </c>
      <c r="K868" s="40" t="s">
        <v>15534</v>
      </c>
      <c r="L868" s="69" t="str">
        <f t="shared" si="83"/>
        <v>Rendimento estável</v>
      </c>
    </row>
    <row r="869" spans="1:12" ht="15" customHeight="1" x14ac:dyDescent="0.25">
      <c r="A869" s="39">
        <v>45576</v>
      </c>
      <c r="B869" s="61">
        <f t="shared" si="78"/>
        <v>2024</v>
      </c>
      <c r="C869" s="60" t="str">
        <f t="shared" si="79"/>
        <v>Outubro</v>
      </c>
      <c r="D869" s="40" t="s">
        <v>1924</v>
      </c>
      <c r="E869" s="40" t="s">
        <v>2752</v>
      </c>
      <c r="F869" s="41">
        <v>5385.24</v>
      </c>
      <c r="G869" s="42">
        <v>5051.8900000000003</v>
      </c>
      <c r="H869" s="64">
        <f t="shared" si="80"/>
        <v>-6.1900676664363975E-2</v>
      </c>
      <c r="I869" s="65">
        <f t="shared" si="81"/>
        <v>-333.34999999999945</v>
      </c>
      <c r="J869" s="66" t="str">
        <f t="shared" si="82"/>
        <v>Ativo</v>
      </c>
      <c r="K869" s="40" t="s">
        <v>15533</v>
      </c>
      <c r="L869" s="69" t="str">
        <f t="shared" si="83"/>
        <v>Investimento de Longo Prazo</v>
      </c>
    </row>
    <row r="870" spans="1:12" ht="15" customHeight="1" x14ac:dyDescent="0.25">
      <c r="A870" s="39">
        <v>44534</v>
      </c>
      <c r="B870" s="61">
        <f t="shared" si="78"/>
        <v>2021</v>
      </c>
      <c r="C870" s="60" t="str">
        <f t="shared" si="79"/>
        <v>Dezembro</v>
      </c>
      <c r="D870" s="40" t="s">
        <v>1925</v>
      </c>
      <c r="E870" s="40" t="s">
        <v>2753</v>
      </c>
      <c r="F870" s="41">
        <v>29085.18</v>
      </c>
      <c r="G870" s="42">
        <v>28794.33</v>
      </c>
      <c r="H870" s="64">
        <f t="shared" si="80"/>
        <v>-9.9999381128120426E-3</v>
      </c>
      <c r="I870" s="65">
        <f t="shared" si="81"/>
        <v>-290.84999999999854</v>
      </c>
      <c r="J870" s="66" t="str">
        <f t="shared" si="82"/>
        <v>Ativo</v>
      </c>
      <c r="K870" s="40" t="s">
        <v>15534</v>
      </c>
      <c r="L870" s="69" t="str">
        <f t="shared" si="83"/>
        <v>Aguardando rentabilidade</v>
      </c>
    </row>
    <row r="871" spans="1:12" ht="15" customHeight="1" x14ac:dyDescent="0.25">
      <c r="A871" s="39">
        <v>45232</v>
      </c>
      <c r="B871" s="61">
        <f t="shared" si="78"/>
        <v>2023</v>
      </c>
      <c r="C871" s="60" t="str">
        <f t="shared" si="79"/>
        <v>Novembro</v>
      </c>
      <c r="D871" s="40" t="s">
        <v>1923</v>
      </c>
      <c r="E871" s="40" t="s">
        <v>2754</v>
      </c>
      <c r="F871" s="41">
        <v>33634.51</v>
      </c>
      <c r="G871" s="42">
        <v>40314.32</v>
      </c>
      <c r="H871" s="64">
        <f t="shared" si="80"/>
        <v>0.19859989041017684</v>
      </c>
      <c r="I871" s="65">
        <f t="shared" si="81"/>
        <v>6679.8099999999977</v>
      </c>
      <c r="J871" s="66" t="str">
        <f t="shared" si="82"/>
        <v>Resgatado</v>
      </c>
      <c r="K871" s="40" t="s">
        <v>15532</v>
      </c>
      <c r="L871" s="69" t="str">
        <f t="shared" si="83"/>
        <v>Dividendos Recebidos</v>
      </c>
    </row>
    <row r="872" spans="1:12" ht="15" customHeight="1" x14ac:dyDescent="0.25">
      <c r="A872" s="39">
        <v>44222</v>
      </c>
      <c r="B872" s="61">
        <f t="shared" si="78"/>
        <v>2021</v>
      </c>
      <c r="C872" s="60" t="str">
        <f t="shared" si="79"/>
        <v>Janeiro</v>
      </c>
      <c r="D872" s="40" t="s">
        <v>1930</v>
      </c>
      <c r="E872" s="40" t="s">
        <v>2027</v>
      </c>
      <c r="F872" s="41">
        <v>43748.9</v>
      </c>
      <c r="G872" s="42">
        <v>47178.81</v>
      </c>
      <c r="H872" s="64">
        <f t="shared" si="80"/>
        <v>7.8399914054981867E-2</v>
      </c>
      <c r="I872" s="65">
        <f t="shared" si="81"/>
        <v>3429.9099999999962</v>
      </c>
      <c r="J872" s="66" t="str">
        <f t="shared" si="82"/>
        <v>Pendente</v>
      </c>
      <c r="K872" s="40" t="s">
        <v>15538</v>
      </c>
      <c r="L872" s="69" t="str">
        <f t="shared" si="83"/>
        <v>Rendimento estável</v>
      </c>
    </row>
    <row r="873" spans="1:12" ht="15" customHeight="1" x14ac:dyDescent="0.25">
      <c r="A873" s="39">
        <v>44198</v>
      </c>
      <c r="B873" s="61">
        <f t="shared" si="78"/>
        <v>2021</v>
      </c>
      <c r="C873" s="60" t="str">
        <f t="shared" si="79"/>
        <v>Janeiro</v>
      </c>
      <c r="D873" s="40" t="s">
        <v>1928</v>
      </c>
      <c r="E873" s="40" t="s">
        <v>2755</v>
      </c>
      <c r="F873" s="41">
        <v>11794.4</v>
      </c>
      <c r="G873" s="42">
        <v>11909.99</v>
      </c>
      <c r="H873" s="64">
        <f t="shared" si="80"/>
        <v>9.8004137556806752E-3</v>
      </c>
      <c r="I873" s="65">
        <f t="shared" si="81"/>
        <v>115.59000000000015</v>
      </c>
      <c r="J873" s="66" t="str">
        <f t="shared" si="82"/>
        <v>Ativo</v>
      </c>
      <c r="K873" s="40" t="s">
        <v>15537</v>
      </c>
      <c r="L873" s="69" t="str">
        <f t="shared" si="83"/>
        <v>Aguardando rentabilidade</v>
      </c>
    </row>
    <row r="874" spans="1:12" ht="15" customHeight="1" x14ac:dyDescent="0.25">
      <c r="A874" s="39">
        <v>44382</v>
      </c>
      <c r="B874" s="61">
        <f t="shared" si="78"/>
        <v>2021</v>
      </c>
      <c r="C874" s="60" t="str">
        <f t="shared" si="79"/>
        <v>Julho</v>
      </c>
      <c r="D874" s="40" t="s">
        <v>1923</v>
      </c>
      <c r="E874" s="40" t="s">
        <v>2756</v>
      </c>
      <c r="F874" s="41">
        <v>9186.4699999999993</v>
      </c>
      <c r="G874" s="42">
        <v>10573.63</v>
      </c>
      <c r="H874" s="64">
        <f t="shared" si="80"/>
        <v>0.15100032983289555</v>
      </c>
      <c r="I874" s="65">
        <f t="shared" si="81"/>
        <v>1387.1599999999999</v>
      </c>
      <c r="J874" s="66" t="str">
        <f t="shared" si="82"/>
        <v>Resgatado</v>
      </c>
      <c r="K874" s="40" t="s">
        <v>15532</v>
      </c>
      <c r="L874" s="69" t="str">
        <f t="shared" si="83"/>
        <v>Dividendos Recebidos</v>
      </c>
    </row>
    <row r="875" spans="1:12" x14ac:dyDescent="0.25">
      <c r="A875" s="39">
        <v>43894</v>
      </c>
      <c r="B875" s="61">
        <f t="shared" si="78"/>
        <v>2020</v>
      </c>
      <c r="C875" s="60" t="str">
        <f t="shared" si="79"/>
        <v>Março</v>
      </c>
      <c r="D875" s="40" t="s">
        <v>1930</v>
      </c>
      <c r="E875" s="40" t="s">
        <v>2757</v>
      </c>
      <c r="F875" s="41">
        <v>46130.23</v>
      </c>
      <c r="G875" s="42">
        <v>54964.17</v>
      </c>
      <c r="H875" s="64">
        <f t="shared" si="80"/>
        <v>0.19150002070225955</v>
      </c>
      <c r="I875" s="65">
        <f t="shared" si="81"/>
        <v>8833.9399999999951</v>
      </c>
      <c r="J875" s="66" t="str">
        <f t="shared" si="82"/>
        <v>Resgatado</v>
      </c>
      <c r="K875" s="40" t="s">
        <v>15538</v>
      </c>
      <c r="L875" s="69" t="str">
        <f t="shared" si="83"/>
        <v>Aplicação de Curto Prazo</v>
      </c>
    </row>
    <row r="876" spans="1:12" ht="15" customHeight="1" x14ac:dyDescent="0.25">
      <c r="A876" s="39">
        <v>44411</v>
      </c>
      <c r="B876" s="61">
        <f t="shared" si="78"/>
        <v>2021</v>
      </c>
      <c r="C876" s="60" t="str">
        <f t="shared" si="79"/>
        <v>Agosto</v>
      </c>
      <c r="D876" s="40" t="s">
        <v>1928</v>
      </c>
      <c r="E876" s="40" t="s">
        <v>2758</v>
      </c>
      <c r="F876" s="41">
        <v>41251.5</v>
      </c>
      <c r="G876" s="42">
        <v>47971.37</v>
      </c>
      <c r="H876" s="64">
        <f t="shared" si="80"/>
        <v>0.16290001575700283</v>
      </c>
      <c r="I876" s="65">
        <f t="shared" si="81"/>
        <v>6719.8700000000026</v>
      </c>
      <c r="J876" s="66" t="str">
        <f t="shared" si="82"/>
        <v>Resgatado</v>
      </c>
      <c r="K876" s="40" t="s">
        <v>15537</v>
      </c>
      <c r="L876" s="69" t="str">
        <f t="shared" si="83"/>
        <v>Aplicação de Curto Prazo</v>
      </c>
    </row>
    <row r="877" spans="1:12" ht="15" customHeight="1" x14ac:dyDescent="0.25">
      <c r="A877" s="39">
        <v>44526</v>
      </c>
      <c r="B877" s="61">
        <f t="shared" si="78"/>
        <v>2021</v>
      </c>
      <c r="C877" s="60" t="str">
        <f t="shared" si="79"/>
        <v>Novembro</v>
      </c>
      <c r="D877" s="40" t="s">
        <v>1928</v>
      </c>
      <c r="E877" s="40" t="s">
        <v>2759</v>
      </c>
      <c r="F877" s="41">
        <v>47209.17</v>
      </c>
      <c r="G877" s="42">
        <v>56325.26</v>
      </c>
      <c r="H877" s="64">
        <f t="shared" si="80"/>
        <v>0.19309998460044953</v>
      </c>
      <c r="I877" s="65">
        <f t="shared" si="81"/>
        <v>9116.0900000000038</v>
      </c>
      <c r="J877" s="66" t="str">
        <f t="shared" si="82"/>
        <v>Resgatado</v>
      </c>
      <c r="K877" s="40" t="s">
        <v>15537</v>
      </c>
      <c r="L877" s="69" t="str">
        <f t="shared" si="83"/>
        <v>Aplicação de Curto Prazo</v>
      </c>
    </row>
    <row r="878" spans="1:12" x14ac:dyDescent="0.25">
      <c r="A878" s="39">
        <v>44062</v>
      </c>
      <c r="B878" s="61">
        <f t="shared" si="78"/>
        <v>2020</v>
      </c>
      <c r="C878" s="60" t="str">
        <f t="shared" si="79"/>
        <v>Agosto</v>
      </c>
      <c r="D878" s="40" t="s">
        <v>1928</v>
      </c>
      <c r="E878" s="40" t="s">
        <v>2760</v>
      </c>
      <c r="F878" s="41">
        <v>647.16999999999996</v>
      </c>
      <c r="G878" s="42">
        <v>729.36</v>
      </c>
      <c r="H878" s="64">
        <f t="shared" si="80"/>
        <v>0.1269990883384583</v>
      </c>
      <c r="I878" s="65">
        <f t="shared" si="81"/>
        <v>82.190000000000055</v>
      </c>
      <c r="J878" s="66" t="str">
        <f t="shared" si="82"/>
        <v>Pendente</v>
      </c>
      <c r="K878" s="40" t="s">
        <v>15537</v>
      </c>
      <c r="L878" s="69" t="str">
        <f t="shared" si="83"/>
        <v>Rendimento estável</v>
      </c>
    </row>
    <row r="879" spans="1:12" ht="15" customHeight="1" x14ac:dyDescent="0.25">
      <c r="A879" s="39">
        <v>45811</v>
      </c>
      <c r="B879" s="61">
        <f t="shared" si="78"/>
        <v>2025</v>
      </c>
      <c r="C879" s="60" t="str">
        <f t="shared" si="79"/>
        <v>Junho</v>
      </c>
      <c r="D879" s="40" t="s">
        <v>1930</v>
      </c>
      <c r="E879" s="40" t="s">
        <v>2761</v>
      </c>
      <c r="F879" s="41">
        <v>41981.96</v>
      </c>
      <c r="G879" s="42">
        <v>39840.879999999997</v>
      </c>
      <c r="H879" s="64">
        <f t="shared" si="80"/>
        <v>-5.1000000952790239E-2</v>
      </c>
      <c r="I879" s="65">
        <f t="shared" si="81"/>
        <v>-2141.0800000000017</v>
      </c>
      <c r="J879" s="66" t="str">
        <f t="shared" si="82"/>
        <v>Pendente</v>
      </c>
      <c r="K879" s="40" t="s">
        <v>15538</v>
      </c>
      <c r="L879" s="69" t="str">
        <f t="shared" si="83"/>
        <v>Aguardando rentabilidade</v>
      </c>
    </row>
    <row r="880" spans="1:12" ht="15" customHeight="1" x14ac:dyDescent="0.25">
      <c r="A880" s="39">
        <v>44343</v>
      </c>
      <c r="B880" s="61">
        <f t="shared" si="78"/>
        <v>2021</v>
      </c>
      <c r="C880" s="60" t="str">
        <f t="shared" si="79"/>
        <v>Maio</v>
      </c>
      <c r="D880" s="40" t="s">
        <v>1925</v>
      </c>
      <c r="E880" s="40" t="s">
        <v>2762</v>
      </c>
      <c r="F880" s="41">
        <v>38570.81</v>
      </c>
      <c r="G880" s="42">
        <v>42049.9</v>
      </c>
      <c r="H880" s="64">
        <f t="shared" si="80"/>
        <v>9.0200076171592036E-2</v>
      </c>
      <c r="I880" s="65">
        <f t="shared" si="81"/>
        <v>3479.0900000000038</v>
      </c>
      <c r="J880" s="66" t="str">
        <f t="shared" si="82"/>
        <v>Pendente</v>
      </c>
      <c r="K880" s="40" t="s">
        <v>15534</v>
      </c>
      <c r="L880" s="69" t="str">
        <f t="shared" si="83"/>
        <v>Rendimento estável</v>
      </c>
    </row>
    <row r="881" spans="1:12" ht="15" customHeight="1" x14ac:dyDescent="0.25">
      <c r="A881" s="39">
        <v>44276</v>
      </c>
      <c r="B881" s="61">
        <f t="shared" si="78"/>
        <v>2021</v>
      </c>
      <c r="C881" s="60" t="str">
        <f t="shared" si="79"/>
        <v>Março</v>
      </c>
      <c r="D881" s="40" t="s">
        <v>1930</v>
      </c>
      <c r="E881" s="40" t="s">
        <v>2763</v>
      </c>
      <c r="F881" s="41">
        <v>12451</v>
      </c>
      <c r="G881" s="42">
        <v>12963.98</v>
      </c>
      <c r="H881" s="64">
        <f t="shared" si="80"/>
        <v>4.1199903622198983E-2</v>
      </c>
      <c r="I881" s="65">
        <f t="shared" si="81"/>
        <v>512.97999999999956</v>
      </c>
      <c r="J881" s="66" t="str">
        <f t="shared" si="82"/>
        <v>Ativo</v>
      </c>
      <c r="K881" s="40" t="s">
        <v>15538</v>
      </c>
      <c r="L881" s="69" t="str">
        <f t="shared" si="83"/>
        <v>Aguardando rentabilidade</v>
      </c>
    </row>
    <row r="882" spans="1:12" ht="15" customHeight="1" x14ac:dyDescent="0.25">
      <c r="A882" s="39">
        <v>45815</v>
      </c>
      <c r="B882" s="61">
        <f t="shared" si="78"/>
        <v>2025</v>
      </c>
      <c r="C882" s="60" t="str">
        <f t="shared" si="79"/>
        <v>Junho</v>
      </c>
      <c r="D882" s="40" t="s">
        <v>1929</v>
      </c>
      <c r="E882" s="40" t="s">
        <v>2764</v>
      </c>
      <c r="F882" s="41">
        <v>15620.07</v>
      </c>
      <c r="G882" s="42">
        <v>16804.07</v>
      </c>
      <c r="H882" s="64">
        <f t="shared" si="80"/>
        <v>7.5799916389619248E-2</v>
      </c>
      <c r="I882" s="65">
        <f t="shared" si="81"/>
        <v>1184</v>
      </c>
      <c r="J882" s="66" t="str">
        <f t="shared" si="82"/>
        <v>Pendente</v>
      </c>
      <c r="K882" s="40" t="s">
        <v>15532</v>
      </c>
      <c r="L882" s="69" t="str">
        <f t="shared" si="83"/>
        <v>Rendimento estável</v>
      </c>
    </row>
    <row r="883" spans="1:12" ht="15" customHeight="1" x14ac:dyDescent="0.25">
      <c r="A883" s="39">
        <v>44738</v>
      </c>
      <c r="B883" s="61">
        <f t="shared" si="78"/>
        <v>2022</v>
      </c>
      <c r="C883" s="60" t="str">
        <f t="shared" si="79"/>
        <v>Junho</v>
      </c>
      <c r="D883" s="40" t="s">
        <v>1923</v>
      </c>
      <c r="E883" s="40" t="s">
        <v>2765</v>
      </c>
      <c r="F883" s="41">
        <v>23417.18</v>
      </c>
      <c r="G883" s="42">
        <v>27407.47</v>
      </c>
      <c r="H883" s="64">
        <f t="shared" si="80"/>
        <v>0.17040010795492885</v>
      </c>
      <c r="I883" s="65">
        <f t="shared" si="81"/>
        <v>3990.2900000000009</v>
      </c>
      <c r="J883" s="66" t="str">
        <f t="shared" si="82"/>
        <v>Resgatado</v>
      </c>
      <c r="K883" s="40" t="s">
        <v>15532</v>
      </c>
      <c r="L883" s="69" t="str">
        <f t="shared" si="83"/>
        <v>Dividendos Recebidos</v>
      </c>
    </row>
    <row r="884" spans="1:12" ht="15" customHeight="1" x14ac:dyDescent="0.25">
      <c r="A884" s="39">
        <v>44765</v>
      </c>
      <c r="B884" s="61">
        <f t="shared" si="78"/>
        <v>2022</v>
      </c>
      <c r="C884" s="60" t="str">
        <f t="shared" si="79"/>
        <v>Julho</v>
      </c>
      <c r="D884" s="40" t="s">
        <v>1927</v>
      </c>
      <c r="E884" s="40" t="s">
        <v>2766</v>
      </c>
      <c r="F884" s="41">
        <v>18202.04</v>
      </c>
      <c r="G884" s="42">
        <v>19985.84</v>
      </c>
      <c r="H884" s="64">
        <f t="shared" si="80"/>
        <v>9.8000004395111709E-2</v>
      </c>
      <c r="I884" s="65">
        <f t="shared" si="81"/>
        <v>1783.7999999999993</v>
      </c>
      <c r="J884" s="66" t="str">
        <f t="shared" si="82"/>
        <v>Pendente</v>
      </c>
      <c r="K884" s="40" t="s">
        <v>15536</v>
      </c>
      <c r="L884" s="69" t="str">
        <f t="shared" si="83"/>
        <v>Rendimento estável</v>
      </c>
    </row>
    <row r="885" spans="1:12" ht="15" customHeight="1" x14ac:dyDescent="0.25">
      <c r="A885" s="39">
        <v>45496</v>
      </c>
      <c r="B885" s="61">
        <f t="shared" si="78"/>
        <v>2024</v>
      </c>
      <c r="C885" s="60" t="str">
        <f t="shared" si="79"/>
        <v>Julho</v>
      </c>
      <c r="D885" s="40" t="s">
        <v>1927</v>
      </c>
      <c r="E885" s="40" t="s">
        <v>2767</v>
      </c>
      <c r="F885" s="41">
        <v>46569.760000000002</v>
      </c>
      <c r="G885" s="42">
        <v>47366.1</v>
      </c>
      <c r="H885" s="64">
        <f t="shared" si="80"/>
        <v>1.7099937813722821E-2</v>
      </c>
      <c r="I885" s="65">
        <f t="shared" si="81"/>
        <v>796.33999999999651</v>
      </c>
      <c r="J885" s="66" t="str">
        <f t="shared" si="82"/>
        <v>Ativo</v>
      </c>
      <c r="K885" s="40" t="s">
        <v>15536</v>
      </c>
      <c r="L885" s="69" t="str">
        <f t="shared" si="83"/>
        <v>Aguardando rentabilidade</v>
      </c>
    </row>
    <row r="886" spans="1:12" ht="15" customHeight="1" x14ac:dyDescent="0.25">
      <c r="A886" s="39">
        <v>45369</v>
      </c>
      <c r="B886" s="61">
        <f t="shared" si="78"/>
        <v>2024</v>
      </c>
      <c r="C886" s="60" t="str">
        <f t="shared" si="79"/>
        <v>Março</v>
      </c>
      <c r="D886" s="40" t="s">
        <v>1923</v>
      </c>
      <c r="E886" s="40" t="s">
        <v>2768</v>
      </c>
      <c r="F886" s="41">
        <v>43985.440000000002</v>
      </c>
      <c r="G886" s="42">
        <v>44359.32</v>
      </c>
      <c r="H886" s="64">
        <f t="shared" si="80"/>
        <v>8.5000854828324417E-3</v>
      </c>
      <c r="I886" s="65">
        <f t="shared" si="81"/>
        <v>373.87999999999738</v>
      </c>
      <c r="J886" s="66" t="str">
        <f t="shared" si="82"/>
        <v>Ativo</v>
      </c>
      <c r="K886" s="40" t="s">
        <v>15532</v>
      </c>
      <c r="L886" s="69" t="str">
        <f t="shared" si="83"/>
        <v>Investimento de Longo Prazo</v>
      </c>
    </row>
    <row r="887" spans="1:12" ht="15" customHeight="1" x14ac:dyDescent="0.25">
      <c r="A887" s="39">
        <v>45459</v>
      </c>
      <c r="B887" s="61">
        <f t="shared" si="78"/>
        <v>2024</v>
      </c>
      <c r="C887" s="60" t="str">
        <f t="shared" si="79"/>
        <v>Junho</v>
      </c>
      <c r="D887" s="40" t="s">
        <v>1923</v>
      </c>
      <c r="E887" s="40" t="s">
        <v>2467</v>
      </c>
      <c r="F887" s="41">
        <v>47021.69</v>
      </c>
      <c r="G887" s="42">
        <v>51977.78</v>
      </c>
      <c r="H887" s="64">
        <f t="shared" si="80"/>
        <v>0.10540008238751088</v>
      </c>
      <c r="I887" s="65">
        <f t="shared" si="81"/>
        <v>4956.0899999999965</v>
      </c>
      <c r="J887" s="66" t="str">
        <f t="shared" si="82"/>
        <v>Pendente</v>
      </c>
      <c r="K887" s="40" t="s">
        <v>15532</v>
      </c>
      <c r="L887" s="69" t="str">
        <f t="shared" si="83"/>
        <v>Rendimento estável</v>
      </c>
    </row>
    <row r="888" spans="1:12" ht="15" customHeight="1" x14ac:dyDescent="0.25">
      <c r="A888" s="39">
        <v>45353</v>
      </c>
      <c r="B888" s="61">
        <f t="shared" si="78"/>
        <v>2024</v>
      </c>
      <c r="C888" s="60" t="str">
        <f t="shared" si="79"/>
        <v>Março</v>
      </c>
      <c r="D888" s="40" t="s">
        <v>1930</v>
      </c>
      <c r="E888" s="40" t="s">
        <v>2769</v>
      </c>
      <c r="F888" s="41">
        <v>37976.35</v>
      </c>
      <c r="G888" s="42">
        <v>44022.18</v>
      </c>
      <c r="H888" s="64">
        <f t="shared" si="80"/>
        <v>0.15919987044568532</v>
      </c>
      <c r="I888" s="65">
        <f t="shared" si="81"/>
        <v>6045.8300000000017</v>
      </c>
      <c r="J888" s="66" t="str">
        <f t="shared" si="82"/>
        <v>Resgatado</v>
      </c>
      <c r="K888" s="40" t="s">
        <v>15538</v>
      </c>
      <c r="L888" s="69" t="str">
        <f t="shared" si="83"/>
        <v>Aplicação de Curto Prazo</v>
      </c>
    </row>
    <row r="889" spans="1:12" ht="15" customHeight="1" x14ac:dyDescent="0.25">
      <c r="A889" s="39">
        <v>45167</v>
      </c>
      <c r="B889" s="61">
        <f t="shared" si="78"/>
        <v>2023</v>
      </c>
      <c r="C889" s="60" t="str">
        <f t="shared" si="79"/>
        <v>Agosto</v>
      </c>
      <c r="D889" s="40" t="s">
        <v>1923</v>
      </c>
      <c r="E889" s="40" t="s">
        <v>2770</v>
      </c>
      <c r="F889" s="41">
        <v>1694.63</v>
      </c>
      <c r="G889" s="42">
        <v>1983.06</v>
      </c>
      <c r="H889" s="64">
        <f t="shared" si="80"/>
        <v>0.1702023450546726</v>
      </c>
      <c r="I889" s="65">
        <f t="shared" si="81"/>
        <v>288.42999999999984</v>
      </c>
      <c r="J889" s="66" t="str">
        <f t="shared" si="82"/>
        <v>Resgatado</v>
      </c>
      <c r="K889" s="40" t="s">
        <v>15532</v>
      </c>
      <c r="L889" s="69" t="str">
        <f t="shared" si="83"/>
        <v>Dividendos Recebidos</v>
      </c>
    </row>
    <row r="890" spans="1:12" ht="15" customHeight="1" x14ac:dyDescent="0.25">
      <c r="A890" s="39">
        <v>44582</v>
      </c>
      <c r="B890" s="61">
        <f t="shared" si="78"/>
        <v>2022</v>
      </c>
      <c r="C890" s="60" t="str">
        <f t="shared" si="79"/>
        <v>Janeiro</v>
      </c>
      <c r="D890" s="40" t="s">
        <v>1924</v>
      </c>
      <c r="E890" s="40" t="s">
        <v>2771</v>
      </c>
      <c r="F890" s="41">
        <v>48147.18</v>
      </c>
      <c r="G890" s="42">
        <v>55374.07</v>
      </c>
      <c r="H890" s="64">
        <f t="shared" si="80"/>
        <v>0.15009996431774403</v>
      </c>
      <c r="I890" s="65">
        <f t="shared" si="81"/>
        <v>7226.8899999999994</v>
      </c>
      <c r="J890" s="66" t="str">
        <f t="shared" si="82"/>
        <v>Resgatado</v>
      </c>
      <c r="K890" s="40" t="s">
        <v>15533</v>
      </c>
      <c r="L890" s="69" t="str">
        <f t="shared" si="83"/>
        <v>Dividendos Recebidos</v>
      </c>
    </row>
    <row r="891" spans="1:12" ht="15" customHeight="1" x14ac:dyDescent="0.25">
      <c r="A891" s="39">
        <v>44712</v>
      </c>
      <c r="B891" s="61">
        <f t="shared" si="78"/>
        <v>2022</v>
      </c>
      <c r="C891" s="60" t="str">
        <f t="shared" si="79"/>
        <v>Maio</v>
      </c>
      <c r="D891" s="40" t="s">
        <v>1926</v>
      </c>
      <c r="E891" s="40" t="s">
        <v>2772</v>
      </c>
      <c r="F891" s="41">
        <v>28895.72</v>
      </c>
      <c r="G891" s="42">
        <v>34163.410000000003</v>
      </c>
      <c r="H891" s="64">
        <f t="shared" si="80"/>
        <v>0.1823000084441572</v>
      </c>
      <c r="I891" s="65">
        <f t="shared" si="81"/>
        <v>5267.6900000000023</v>
      </c>
      <c r="J891" s="66" t="str">
        <f t="shared" si="82"/>
        <v>Resgatado</v>
      </c>
      <c r="K891" s="40" t="s">
        <v>15535</v>
      </c>
      <c r="L891" s="69" t="str">
        <f t="shared" si="83"/>
        <v>Aplicação de Curto Prazo</v>
      </c>
    </row>
    <row r="892" spans="1:12" ht="15" customHeight="1" x14ac:dyDescent="0.25">
      <c r="A892" s="39">
        <v>45692</v>
      </c>
      <c r="B892" s="61">
        <f t="shared" si="78"/>
        <v>2025</v>
      </c>
      <c r="C892" s="60" t="str">
        <f t="shared" si="79"/>
        <v>Fevereiro</v>
      </c>
      <c r="D892" s="40" t="s">
        <v>1923</v>
      </c>
      <c r="E892" s="40" t="s">
        <v>2378</v>
      </c>
      <c r="F892" s="41">
        <v>22685.39</v>
      </c>
      <c r="G892" s="42">
        <v>23306.97</v>
      </c>
      <c r="H892" s="64">
        <f t="shared" si="80"/>
        <v>2.740001384150776E-2</v>
      </c>
      <c r="I892" s="65">
        <f t="shared" si="81"/>
        <v>621.58000000000175</v>
      </c>
      <c r="J892" s="66" t="str">
        <f t="shared" si="82"/>
        <v>Ativo</v>
      </c>
      <c r="K892" s="40" t="s">
        <v>15532</v>
      </c>
      <c r="L892" s="69" t="str">
        <f t="shared" si="83"/>
        <v>Investimento de Longo Prazo</v>
      </c>
    </row>
    <row r="893" spans="1:12" x14ac:dyDescent="0.25">
      <c r="A893" s="39">
        <v>44054</v>
      </c>
      <c r="B893" s="61">
        <f t="shared" si="78"/>
        <v>2020</v>
      </c>
      <c r="C893" s="60" t="str">
        <f t="shared" si="79"/>
        <v>Agosto</v>
      </c>
      <c r="D893" s="40" t="s">
        <v>1926</v>
      </c>
      <c r="E893" s="40" t="s">
        <v>2773</v>
      </c>
      <c r="F893" s="41">
        <v>22973.14</v>
      </c>
      <c r="G893" s="42">
        <v>25945.86</v>
      </c>
      <c r="H893" s="64">
        <f t="shared" si="80"/>
        <v>0.1293998121284248</v>
      </c>
      <c r="I893" s="65">
        <f t="shared" si="81"/>
        <v>2972.7200000000012</v>
      </c>
      <c r="J893" s="66" t="str">
        <f t="shared" si="82"/>
        <v>Pendente</v>
      </c>
      <c r="K893" s="40" t="s">
        <v>15535</v>
      </c>
      <c r="L893" s="69" t="str">
        <f t="shared" si="83"/>
        <v>Rendimento estável</v>
      </c>
    </row>
    <row r="894" spans="1:12" ht="15" customHeight="1" x14ac:dyDescent="0.25">
      <c r="A894" s="39">
        <v>45429</v>
      </c>
      <c r="B894" s="61">
        <f t="shared" si="78"/>
        <v>2024</v>
      </c>
      <c r="C894" s="60" t="str">
        <f t="shared" si="79"/>
        <v>Maio</v>
      </c>
      <c r="D894" s="40" t="s">
        <v>1924</v>
      </c>
      <c r="E894" s="40" t="s">
        <v>2774</v>
      </c>
      <c r="F894" s="41">
        <v>36414.58</v>
      </c>
      <c r="G894" s="42">
        <v>33876.480000000003</v>
      </c>
      <c r="H894" s="64">
        <f t="shared" si="80"/>
        <v>-6.9700103639805777E-2</v>
      </c>
      <c r="I894" s="65">
        <f t="shared" si="81"/>
        <v>-2538.0999999999985</v>
      </c>
      <c r="J894" s="66" t="str">
        <f t="shared" si="82"/>
        <v>Ativo</v>
      </c>
      <c r="K894" s="40" t="s">
        <v>15533</v>
      </c>
      <c r="L894" s="69" t="str">
        <f t="shared" si="83"/>
        <v>Investimento de Longo Prazo</v>
      </c>
    </row>
    <row r="895" spans="1:12" ht="15" customHeight="1" x14ac:dyDescent="0.25">
      <c r="A895" s="39">
        <v>44327</v>
      </c>
      <c r="B895" s="61">
        <f t="shared" si="78"/>
        <v>2021</v>
      </c>
      <c r="C895" s="60" t="str">
        <f t="shared" si="79"/>
        <v>Maio</v>
      </c>
      <c r="D895" s="40" t="s">
        <v>1923</v>
      </c>
      <c r="E895" s="40" t="s">
        <v>2775</v>
      </c>
      <c r="F895" s="41">
        <v>9360.2199999999993</v>
      </c>
      <c r="G895" s="42">
        <v>10458.17</v>
      </c>
      <c r="H895" s="64">
        <f t="shared" si="80"/>
        <v>0.11729959338562564</v>
      </c>
      <c r="I895" s="65">
        <f t="shared" si="81"/>
        <v>1097.9500000000007</v>
      </c>
      <c r="J895" s="66" t="str">
        <f t="shared" si="82"/>
        <v>Pendente</v>
      </c>
      <c r="K895" s="40" t="s">
        <v>15532</v>
      </c>
      <c r="L895" s="69" t="str">
        <f t="shared" si="83"/>
        <v>Rendimento estável</v>
      </c>
    </row>
    <row r="896" spans="1:12" ht="15" customHeight="1" x14ac:dyDescent="0.25">
      <c r="A896" s="39">
        <v>44467</v>
      </c>
      <c r="B896" s="61">
        <f t="shared" si="78"/>
        <v>2021</v>
      </c>
      <c r="C896" s="60" t="str">
        <f t="shared" si="79"/>
        <v>Setembro</v>
      </c>
      <c r="D896" s="40" t="s">
        <v>1923</v>
      </c>
      <c r="E896" s="40" t="s">
        <v>2776</v>
      </c>
      <c r="F896" s="41">
        <v>19319.78</v>
      </c>
      <c r="G896" s="42">
        <v>23156.69</v>
      </c>
      <c r="H896" s="64">
        <f t="shared" si="80"/>
        <v>0.19860008757863704</v>
      </c>
      <c r="I896" s="65">
        <f t="shared" si="81"/>
        <v>3836.91</v>
      </c>
      <c r="J896" s="66" t="str">
        <f t="shared" si="82"/>
        <v>Resgatado</v>
      </c>
      <c r="K896" s="40" t="s">
        <v>15532</v>
      </c>
      <c r="L896" s="69" t="str">
        <f t="shared" si="83"/>
        <v>Dividendos Recebidos</v>
      </c>
    </row>
    <row r="897" spans="1:12" ht="15" customHeight="1" x14ac:dyDescent="0.25">
      <c r="A897" s="39">
        <v>45259</v>
      </c>
      <c r="B897" s="61">
        <f t="shared" si="78"/>
        <v>2023</v>
      </c>
      <c r="C897" s="60" t="str">
        <f t="shared" si="79"/>
        <v>Novembro</v>
      </c>
      <c r="D897" s="40" t="s">
        <v>1926</v>
      </c>
      <c r="E897" s="40" t="s">
        <v>2777</v>
      </c>
      <c r="F897" s="41">
        <v>41819.64</v>
      </c>
      <c r="G897" s="42">
        <v>45968.15</v>
      </c>
      <c r="H897" s="64">
        <f t="shared" si="80"/>
        <v>9.9200040937703002E-2</v>
      </c>
      <c r="I897" s="65">
        <f t="shared" si="81"/>
        <v>4148.510000000002</v>
      </c>
      <c r="J897" s="66" t="str">
        <f t="shared" si="82"/>
        <v>Pendente</v>
      </c>
      <c r="K897" s="40" t="s">
        <v>15535</v>
      </c>
      <c r="L897" s="69" t="str">
        <f t="shared" si="83"/>
        <v>Rendimento estável</v>
      </c>
    </row>
    <row r="898" spans="1:12" ht="15" customHeight="1" x14ac:dyDescent="0.25">
      <c r="A898" s="39">
        <v>45898</v>
      </c>
      <c r="B898" s="61">
        <f t="shared" ref="B898:B961" si="84">YEAR(A898)</f>
        <v>2025</v>
      </c>
      <c r="C898" s="60" t="str">
        <f t="shared" ref="C898:C961" si="85">PROPER(TEXT(A898,"mmmm"))</f>
        <v>Agosto</v>
      </c>
      <c r="D898" s="40" t="s">
        <v>1927</v>
      </c>
      <c r="E898" s="40" t="s">
        <v>2778</v>
      </c>
      <c r="F898" s="41">
        <v>5086.8900000000003</v>
      </c>
      <c r="G898" s="42">
        <v>4843.74</v>
      </c>
      <c r="H898" s="64">
        <f t="shared" ref="H898:H961" si="86">(G898-F898)/F898</f>
        <v>-4.7799343017049814E-2</v>
      </c>
      <c r="I898" s="65">
        <f t="shared" ref="I898:I961" si="87">G898-F898</f>
        <v>-243.15000000000055</v>
      </c>
      <c r="J898" s="66" t="str">
        <f t="shared" ref="J898:J961" si="88">IF(AND(OR($D898="Ações",$D898="Criptomoedas",$D898="ETFs",$D898="Fundos",$D898="Imóveis"),$H898&lt;=-10%),"Resgatado",IF(AND(OR($D898="Ações",$D898="Criptomoedas",$D898="ETFs",$D898="Fundos",$D898="Imóveis"),$H898&lt;=-5%),"Pendente",IF(AND(OR($D898="Ações",$D898="Criptomoedas",$D898="ETFs",$D898="Fundos",$D898="Imóveis"),$H898&lt;=-3%),"Ativo",IF(AND(OR($D898="Ações",$D898="Criptomoedas",$D898="ETFs",$D898="Fundos",$D898="Imóveis"),$H898&lt;=7%),"Ativo",IF(AND(OR($D898="Ações",$D898="Criptomoedas",$D898="ETFs",$D898="Fundos",$D898="Imóveis"),$H898&lt;=15%),"Pendente",IF(AND(OR($D898="Ações",$D898="Criptomoedas",$D898="ETFs",$D898="Fundos",$D898="Imóveis"),$H898&lt;=20%),"Resgatado",IF(AND(OR($D898="Poupança",$D898="Renda Fixa",$D898="Tesouro Direto"),$H898&lt;=7%),"Ativo",IF(AND(OR($D898="Poupança",$D898="Renda Fixa",$D898="Tesouro Direto"),$H898&lt;=15%),"Pendente",IF(AND(OR($D898="Poupança",$D898="Renda Fixa",$D898="Tesouro Direto"),$H898&lt;=20%),"Resgatado","")))))))))</f>
        <v>Ativo</v>
      </c>
      <c r="K898" s="40" t="s">
        <v>15536</v>
      </c>
      <c r="L898" s="69" t="str">
        <f t="shared" ref="L898:L961" si="89">IF(AND(OR($D898="Ações",$D898="Criptomoedas",$D898="ETFs",$D898="Fundos",$D898="Imóveis"),$H898&lt;=-10%),"Resgate realizado",IF(AND(OR($D898="Ações",$D898="Criptomoedas",$D898="ETFs",$D898="Fundos",$D898="Imóveis"),$H898&lt;=-5%),"Aguardando rentabilidade",IF(AND(OR($D898="Ações",$D898="Criptomoedas",$D898="ETFs",$D898="Fundos",$D898="Imóveis"),$H898&lt;=-3%),"Aguardando rentabilidade",IF(AND(OR($D898="Ações",$D898="Criptomoedas",$D898="ETFs",$D898="Fundos",$D898="Imóveis"),$H898&lt;=7%),"Aguardando rentabilidade",IF(AND(OR($D898="Ações",$D898="Criptomoedas",$D898="ETFs",$D898="Fundos",$D898="Imóveis"),$H898&lt;=15%),"Rendimento estável",IF(AND(OR($D898="Ações",$D898="Criptomoedas",$D898="ETFs",$D898="Fundos",$D898="Imóveis"),$H898&lt;=20%),"Aplicação de Curto Prazo",IF(AND(OR($D898="Poupança",$D898="Renda Fixa",$D898="Tesouro Direto"),$H898&lt;=7%),"Investimento de Longo Prazo",IF(AND(OR($D898="Poupança",$D898="Renda Fixa",$D898="Tesouro Direto"),$H898&lt;=15%),"Rendimento estável",IF(AND(OR($D898="Poupança",$D898="Renda Fixa",$D898="Tesouro Direto"),$H898&lt;=20%),"Dividendos Recebidos","")))))))))</f>
        <v>Aguardando rentabilidade</v>
      </c>
    </row>
    <row r="899" spans="1:12" ht="15" customHeight="1" x14ac:dyDescent="0.25">
      <c r="A899" s="39">
        <v>45782</v>
      </c>
      <c r="B899" s="61">
        <f t="shared" si="84"/>
        <v>2025</v>
      </c>
      <c r="C899" s="60" t="str">
        <f t="shared" si="85"/>
        <v>Maio</v>
      </c>
      <c r="D899" s="40" t="s">
        <v>1929</v>
      </c>
      <c r="E899" s="40" t="s">
        <v>2779</v>
      </c>
      <c r="F899" s="41">
        <v>26565.54</v>
      </c>
      <c r="G899" s="42">
        <v>31397.81</v>
      </c>
      <c r="H899" s="64">
        <f t="shared" si="86"/>
        <v>0.18189993502861226</v>
      </c>
      <c r="I899" s="65">
        <f t="shared" si="87"/>
        <v>4832.2700000000004</v>
      </c>
      <c r="J899" s="66" t="str">
        <f t="shared" si="88"/>
        <v>Resgatado</v>
      </c>
      <c r="K899" s="40" t="s">
        <v>15532</v>
      </c>
      <c r="L899" s="69" t="str">
        <f t="shared" si="89"/>
        <v>Dividendos Recebidos</v>
      </c>
    </row>
    <row r="900" spans="1:12" x14ac:dyDescent="0.25">
      <c r="A900" s="39">
        <v>44148</v>
      </c>
      <c r="B900" s="61">
        <f t="shared" si="84"/>
        <v>2020</v>
      </c>
      <c r="C900" s="60" t="str">
        <f t="shared" si="85"/>
        <v>Novembro</v>
      </c>
      <c r="D900" s="40" t="s">
        <v>1926</v>
      </c>
      <c r="E900" s="40" t="s">
        <v>2780</v>
      </c>
      <c r="F900" s="41">
        <v>3546.4</v>
      </c>
      <c r="G900" s="42">
        <v>4123.04</v>
      </c>
      <c r="H900" s="64">
        <f t="shared" si="86"/>
        <v>0.16259869163094964</v>
      </c>
      <c r="I900" s="65">
        <f t="shared" si="87"/>
        <v>576.63999999999987</v>
      </c>
      <c r="J900" s="66" t="str">
        <f t="shared" si="88"/>
        <v>Resgatado</v>
      </c>
      <c r="K900" s="40" t="s">
        <v>15535</v>
      </c>
      <c r="L900" s="69" t="str">
        <f t="shared" si="89"/>
        <v>Aplicação de Curto Prazo</v>
      </c>
    </row>
    <row r="901" spans="1:12" ht="15" customHeight="1" x14ac:dyDescent="0.25">
      <c r="A901" s="39">
        <v>44687</v>
      </c>
      <c r="B901" s="61">
        <f t="shared" si="84"/>
        <v>2022</v>
      </c>
      <c r="C901" s="60" t="str">
        <f t="shared" si="85"/>
        <v>Maio</v>
      </c>
      <c r="D901" s="40" t="s">
        <v>1924</v>
      </c>
      <c r="E901" s="40" t="s">
        <v>2781</v>
      </c>
      <c r="F901" s="41">
        <v>25432.53</v>
      </c>
      <c r="G901" s="42">
        <v>26233.65</v>
      </c>
      <c r="H901" s="64">
        <f t="shared" si="86"/>
        <v>3.1499815393907039E-2</v>
      </c>
      <c r="I901" s="65">
        <f t="shared" si="87"/>
        <v>801.12000000000262</v>
      </c>
      <c r="J901" s="66" t="str">
        <f t="shared" si="88"/>
        <v>Ativo</v>
      </c>
      <c r="K901" s="40" t="s">
        <v>15533</v>
      </c>
      <c r="L901" s="69" t="str">
        <f t="shared" si="89"/>
        <v>Investimento de Longo Prazo</v>
      </c>
    </row>
    <row r="902" spans="1:12" ht="15" customHeight="1" x14ac:dyDescent="0.25">
      <c r="A902" s="39">
        <v>45737</v>
      </c>
      <c r="B902" s="61">
        <f t="shared" si="84"/>
        <v>2025</v>
      </c>
      <c r="C902" s="60" t="str">
        <f t="shared" si="85"/>
        <v>Março</v>
      </c>
      <c r="D902" s="40" t="s">
        <v>1925</v>
      </c>
      <c r="E902" s="40" t="s">
        <v>2782</v>
      </c>
      <c r="F902" s="41">
        <v>24407.42</v>
      </c>
      <c r="G902" s="42">
        <v>26142.79</v>
      </c>
      <c r="H902" s="64">
        <f t="shared" si="86"/>
        <v>7.1100099887657225E-2</v>
      </c>
      <c r="I902" s="65">
        <f t="shared" si="87"/>
        <v>1735.3700000000026</v>
      </c>
      <c r="J902" s="66" t="str">
        <f t="shared" si="88"/>
        <v>Pendente</v>
      </c>
      <c r="K902" s="40" t="s">
        <v>15534</v>
      </c>
      <c r="L902" s="69" t="str">
        <f t="shared" si="89"/>
        <v>Rendimento estável</v>
      </c>
    </row>
    <row r="903" spans="1:12" ht="15" customHeight="1" x14ac:dyDescent="0.25">
      <c r="A903" s="39">
        <v>45644</v>
      </c>
      <c r="B903" s="61">
        <f t="shared" si="84"/>
        <v>2024</v>
      </c>
      <c r="C903" s="60" t="str">
        <f t="shared" si="85"/>
        <v>Dezembro</v>
      </c>
      <c r="D903" s="40" t="s">
        <v>1928</v>
      </c>
      <c r="E903" s="40" t="s">
        <v>2783</v>
      </c>
      <c r="F903" s="41">
        <v>35040</v>
      </c>
      <c r="G903" s="42">
        <v>38579.040000000001</v>
      </c>
      <c r="H903" s="64">
        <f t="shared" si="86"/>
        <v>0.10100000000000002</v>
      </c>
      <c r="I903" s="65">
        <f t="shared" si="87"/>
        <v>3539.0400000000009</v>
      </c>
      <c r="J903" s="66" t="str">
        <f t="shared" si="88"/>
        <v>Pendente</v>
      </c>
      <c r="K903" s="40" t="s">
        <v>15537</v>
      </c>
      <c r="L903" s="69" t="str">
        <f t="shared" si="89"/>
        <v>Rendimento estável</v>
      </c>
    </row>
    <row r="904" spans="1:12" ht="15" customHeight="1" x14ac:dyDescent="0.25">
      <c r="A904" s="39">
        <v>45027</v>
      </c>
      <c r="B904" s="61">
        <f t="shared" si="84"/>
        <v>2023</v>
      </c>
      <c r="C904" s="60" t="str">
        <f t="shared" si="85"/>
        <v>Abril</v>
      </c>
      <c r="D904" s="40" t="s">
        <v>1930</v>
      </c>
      <c r="E904" s="40" t="s">
        <v>2784</v>
      </c>
      <c r="F904" s="41">
        <v>8275.84</v>
      </c>
      <c r="G904" s="42">
        <v>7809.91</v>
      </c>
      <c r="H904" s="64">
        <f t="shared" si="86"/>
        <v>-5.6300025133400391E-2</v>
      </c>
      <c r="I904" s="65">
        <f t="shared" si="87"/>
        <v>-465.93000000000029</v>
      </c>
      <c r="J904" s="66" t="str">
        <f t="shared" si="88"/>
        <v>Pendente</v>
      </c>
      <c r="K904" s="40" t="s">
        <v>15538</v>
      </c>
      <c r="L904" s="69" t="str">
        <f t="shared" si="89"/>
        <v>Aguardando rentabilidade</v>
      </c>
    </row>
    <row r="905" spans="1:12" ht="15" customHeight="1" x14ac:dyDescent="0.25">
      <c r="A905" s="39">
        <v>44297</v>
      </c>
      <c r="B905" s="61">
        <f t="shared" si="84"/>
        <v>2021</v>
      </c>
      <c r="C905" s="60" t="str">
        <f t="shared" si="85"/>
        <v>Abril</v>
      </c>
      <c r="D905" s="40" t="s">
        <v>1928</v>
      </c>
      <c r="E905" s="40" t="s">
        <v>2785</v>
      </c>
      <c r="F905" s="41">
        <v>45588.55</v>
      </c>
      <c r="G905" s="42">
        <v>45720.76</v>
      </c>
      <c r="H905" s="64">
        <f t="shared" si="86"/>
        <v>2.9000703027404714E-3</v>
      </c>
      <c r="I905" s="65">
        <f t="shared" si="87"/>
        <v>132.20999999999913</v>
      </c>
      <c r="J905" s="66" t="str">
        <f t="shared" si="88"/>
        <v>Ativo</v>
      </c>
      <c r="K905" s="40" t="s">
        <v>15537</v>
      </c>
      <c r="L905" s="69" t="str">
        <f t="shared" si="89"/>
        <v>Aguardando rentabilidade</v>
      </c>
    </row>
    <row r="906" spans="1:12" ht="15" customHeight="1" x14ac:dyDescent="0.25">
      <c r="A906" s="39">
        <v>45711</v>
      </c>
      <c r="B906" s="61">
        <f t="shared" si="84"/>
        <v>2025</v>
      </c>
      <c r="C906" s="60" t="str">
        <f t="shared" si="85"/>
        <v>Fevereiro</v>
      </c>
      <c r="D906" s="40" t="s">
        <v>1928</v>
      </c>
      <c r="E906" s="40" t="s">
        <v>2786</v>
      </c>
      <c r="F906" s="41">
        <v>34336.769999999997</v>
      </c>
      <c r="G906" s="42">
        <v>40974.07</v>
      </c>
      <c r="H906" s="64">
        <f t="shared" si="86"/>
        <v>0.19330006870186112</v>
      </c>
      <c r="I906" s="65">
        <f t="shared" si="87"/>
        <v>6637.3000000000029</v>
      </c>
      <c r="J906" s="66" t="str">
        <f t="shared" si="88"/>
        <v>Resgatado</v>
      </c>
      <c r="K906" s="40" t="s">
        <v>15537</v>
      </c>
      <c r="L906" s="69" t="str">
        <f t="shared" si="89"/>
        <v>Aplicação de Curto Prazo</v>
      </c>
    </row>
    <row r="907" spans="1:12" ht="15" customHeight="1" x14ac:dyDescent="0.25">
      <c r="A907" s="39">
        <v>45726</v>
      </c>
      <c r="B907" s="61">
        <f t="shared" si="84"/>
        <v>2025</v>
      </c>
      <c r="C907" s="60" t="str">
        <f t="shared" si="85"/>
        <v>Março</v>
      </c>
      <c r="D907" s="40" t="s">
        <v>1928</v>
      </c>
      <c r="E907" s="40" t="s">
        <v>2787</v>
      </c>
      <c r="F907" s="41">
        <v>2645.8</v>
      </c>
      <c r="G907" s="42">
        <v>2693.42</v>
      </c>
      <c r="H907" s="64">
        <f t="shared" si="86"/>
        <v>1.7998336986922627E-2</v>
      </c>
      <c r="I907" s="65">
        <f t="shared" si="87"/>
        <v>47.619999999999891</v>
      </c>
      <c r="J907" s="66" t="str">
        <f t="shared" si="88"/>
        <v>Ativo</v>
      </c>
      <c r="K907" s="40" t="s">
        <v>15537</v>
      </c>
      <c r="L907" s="69" t="str">
        <f t="shared" si="89"/>
        <v>Aguardando rentabilidade</v>
      </c>
    </row>
    <row r="908" spans="1:12" ht="15" customHeight="1" x14ac:dyDescent="0.25">
      <c r="A908" s="39">
        <v>45508</v>
      </c>
      <c r="B908" s="61">
        <f t="shared" si="84"/>
        <v>2024</v>
      </c>
      <c r="C908" s="60" t="str">
        <f t="shared" si="85"/>
        <v>Agosto</v>
      </c>
      <c r="D908" s="40" t="s">
        <v>1930</v>
      </c>
      <c r="E908" s="40" t="s">
        <v>2788</v>
      </c>
      <c r="F908" s="41">
        <v>20659.77</v>
      </c>
      <c r="G908" s="42">
        <v>18633.05</v>
      </c>
      <c r="H908" s="64">
        <f t="shared" si="86"/>
        <v>-9.8099833638031847E-2</v>
      </c>
      <c r="I908" s="65">
        <f t="shared" si="87"/>
        <v>-2026.7200000000012</v>
      </c>
      <c r="J908" s="66" t="str">
        <f t="shared" si="88"/>
        <v>Pendente</v>
      </c>
      <c r="K908" s="40" t="s">
        <v>15538</v>
      </c>
      <c r="L908" s="69" t="str">
        <f t="shared" si="89"/>
        <v>Aguardando rentabilidade</v>
      </c>
    </row>
    <row r="909" spans="1:12" ht="15" customHeight="1" x14ac:dyDescent="0.25">
      <c r="A909" s="39">
        <v>45089</v>
      </c>
      <c r="B909" s="61">
        <f t="shared" si="84"/>
        <v>2023</v>
      </c>
      <c r="C909" s="60" t="str">
        <f t="shared" si="85"/>
        <v>Junho</v>
      </c>
      <c r="D909" s="40" t="s">
        <v>1928</v>
      </c>
      <c r="E909" s="40" t="s">
        <v>2789</v>
      </c>
      <c r="F909" s="41">
        <v>38908.6</v>
      </c>
      <c r="G909" s="42">
        <v>39052.559999999998</v>
      </c>
      <c r="H909" s="64">
        <f t="shared" si="86"/>
        <v>3.699953223708875E-3</v>
      </c>
      <c r="I909" s="65">
        <f t="shared" si="87"/>
        <v>143.95999999999913</v>
      </c>
      <c r="J909" s="66" t="str">
        <f t="shared" si="88"/>
        <v>Ativo</v>
      </c>
      <c r="K909" s="40" t="s">
        <v>15537</v>
      </c>
      <c r="L909" s="69" t="str">
        <f t="shared" si="89"/>
        <v>Aguardando rentabilidade</v>
      </c>
    </row>
    <row r="910" spans="1:12" x14ac:dyDescent="0.25">
      <c r="A910" s="39">
        <v>43918</v>
      </c>
      <c r="B910" s="61">
        <f t="shared" si="84"/>
        <v>2020</v>
      </c>
      <c r="C910" s="60" t="str">
        <f t="shared" si="85"/>
        <v>Março</v>
      </c>
      <c r="D910" s="40" t="s">
        <v>1924</v>
      </c>
      <c r="E910" s="40" t="s">
        <v>2790</v>
      </c>
      <c r="F910" s="41">
        <v>46799.55</v>
      </c>
      <c r="G910" s="42">
        <v>48442.21</v>
      </c>
      <c r="H910" s="64">
        <f t="shared" si="86"/>
        <v>3.5099910148708613E-2</v>
      </c>
      <c r="I910" s="65">
        <f t="shared" si="87"/>
        <v>1642.6599999999962</v>
      </c>
      <c r="J910" s="66" t="str">
        <f t="shared" si="88"/>
        <v>Ativo</v>
      </c>
      <c r="K910" s="40" t="s">
        <v>15533</v>
      </c>
      <c r="L910" s="69" t="str">
        <f t="shared" si="89"/>
        <v>Investimento de Longo Prazo</v>
      </c>
    </row>
    <row r="911" spans="1:12" x14ac:dyDescent="0.25">
      <c r="A911" s="39">
        <v>43933</v>
      </c>
      <c r="B911" s="61">
        <f t="shared" si="84"/>
        <v>2020</v>
      </c>
      <c r="C911" s="60" t="str">
        <f t="shared" si="85"/>
        <v>Abril</v>
      </c>
      <c r="D911" s="40" t="s">
        <v>1925</v>
      </c>
      <c r="E911" s="40" t="s">
        <v>2791</v>
      </c>
      <c r="F911" s="41">
        <v>35007.379999999997</v>
      </c>
      <c r="G911" s="42">
        <v>39726.370000000003</v>
      </c>
      <c r="H911" s="64">
        <f t="shared" si="86"/>
        <v>0.13479986220048473</v>
      </c>
      <c r="I911" s="65">
        <f t="shared" si="87"/>
        <v>4718.9900000000052</v>
      </c>
      <c r="J911" s="66" t="str">
        <f t="shared" si="88"/>
        <v>Pendente</v>
      </c>
      <c r="K911" s="40" t="s">
        <v>15534</v>
      </c>
      <c r="L911" s="69" t="str">
        <f t="shared" si="89"/>
        <v>Rendimento estável</v>
      </c>
    </row>
    <row r="912" spans="1:12" ht="15" customHeight="1" x14ac:dyDescent="0.25">
      <c r="A912" s="39">
        <v>44299</v>
      </c>
      <c r="B912" s="61">
        <f t="shared" si="84"/>
        <v>2021</v>
      </c>
      <c r="C912" s="60" t="str">
        <f t="shared" si="85"/>
        <v>Abril</v>
      </c>
      <c r="D912" s="40" t="s">
        <v>1927</v>
      </c>
      <c r="E912" s="40" t="s">
        <v>2792</v>
      </c>
      <c r="F912" s="41">
        <v>17540.060000000001</v>
      </c>
      <c r="G912" s="42">
        <v>17012.099999999999</v>
      </c>
      <c r="H912" s="64">
        <f t="shared" si="86"/>
        <v>-3.0100239109786552E-2</v>
      </c>
      <c r="I912" s="65">
        <f t="shared" si="87"/>
        <v>-527.96000000000276</v>
      </c>
      <c r="J912" s="66" t="str">
        <f t="shared" si="88"/>
        <v>Ativo</v>
      </c>
      <c r="K912" s="40" t="s">
        <v>15536</v>
      </c>
      <c r="L912" s="69" t="str">
        <f t="shared" si="89"/>
        <v>Aguardando rentabilidade</v>
      </c>
    </row>
    <row r="913" spans="1:12" ht="15" customHeight="1" x14ac:dyDescent="0.25">
      <c r="A913" s="39">
        <v>45734</v>
      </c>
      <c r="B913" s="61">
        <f t="shared" si="84"/>
        <v>2025</v>
      </c>
      <c r="C913" s="60" t="str">
        <f t="shared" si="85"/>
        <v>Março</v>
      </c>
      <c r="D913" s="40" t="s">
        <v>1929</v>
      </c>
      <c r="E913" s="40" t="s">
        <v>2793</v>
      </c>
      <c r="F913" s="41">
        <v>9721.7999999999993</v>
      </c>
      <c r="G913" s="42">
        <v>11626.3</v>
      </c>
      <c r="H913" s="64">
        <f t="shared" si="86"/>
        <v>0.19589993622580182</v>
      </c>
      <c r="I913" s="65">
        <f t="shared" si="87"/>
        <v>1904.5</v>
      </c>
      <c r="J913" s="66" t="str">
        <f t="shared" si="88"/>
        <v>Resgatado</v>
      </c>
      <c r="K913" s="40" t="s">
        <v>15532</v>
      </c>
      <c r="L913" s="69" t="str">
        <f t="shared" si="89"/>
        <v>Dividendos Recebidos</v>
      </c>
    </row>
    <row r="914" spans="1:12" ht="15" customHeight="1" x14ac:dyDescent="0.25">
      <c r="A914" s="39">
        <v>45603</v>
      </c>
      <c r="B914" s="61">
        <f t="shared" si="84"/>
        <v>2024</v>
      </c>
      <c r="C914" s="60" t="str">
        <f t="shared" si="85"/>
        <v>Novembro</v>
      </c>
      <c r="D914" s="40" t="s">
        <v>1925</v>
      </c>
      <c r="E914" s="40" t="s">
        <v>2794</v>
      </c>
      <c r="F914" s="41">
        <v>47350.85</v>
      </c>
      <c r="G914" s="42">
        <v>48113.2</v>
      </c>
      <c r="H914" s="64">
        <f t="shared" si="86"/>
        <v>1.6100027771412732E-2</v>
      </c>
      <c r="I914" s="65">
        <f t="shared" si="87"/>
        <v>762.34999999999854</v>
      </c>
      <c r="J914" s="66" t="str">
        <f t="shared" si="88"/>
        <v>Ativo</v>
      </c>
      <c r="K914" s="40" t="s">
        <v>15534</v>
      </c>
      <c r="L914" s="69" t="str">
        <f t="shared" si="89"/>
        <v>Aguardando rentabilidade</v>
      </c>
    </row>
    <row r="915" spans="1:12" ht="15" customHeight="1" x14ac:dyDescent="0.25">
      <c r="A915" s="39">
        <v>44623</v>
      </c>
      <c r="B915" s="61">
        <f t="shared" si="84"/>
        <v>2022</v>
      </c>
      <c r="C915" s="60" t="str">
        <f t="shared" si="85"/>
        <v>Março</v>
      </c>
      <c r="D915" s="40" t="s">
        <v>1928</v>
      </c>
      <c r="E915" s="40" t="s">
        <v>2795</v>
      </c>
      <c r="F915" s="41">
        <v>16474.11</v>
      </c>
      <c r="G915" s="42">
        <v>15016.15</v>
      </c>
      <c r="H915" s="64">
        <f t="shared" si="86"/>
        <v>-8.8500076787152743E-2</v>
      </c>
      <c r="I915" s="65">
        <f t="shared" si="87"/>
        <v>-1457.9600000000009</v>
      </c>
      <c r="J915" s="66" t="str">
        <f t="shared" si="88"/>
        <v>Pendente</v>
      </c>
      <c r="K915" s="40" t="s">
        <v>15537</v>
      </c>
      <c r="L915" s="69" t="str">
        <f t="shared" si="89"/>
        <v>Aguardando rentabilidade</v>
      </c>
    </row>
    <row r="916" spans="1:12" x14ac:dyDescent="0.25">
      <c r="A916" s="39">
        <v>44144</v>
      </c>
      <c r="B916" s="61">
        <f t="shared" si="84"/>
        <v>2020</v>
      </c>
      <c r="C916" s="60" t="str">
        <f t="shared" si="85"/>
        <v>Novembro</v>
      </c>
      <c r="D916" s="40" t="s">
        <v>1928</v>
      </c>
      <c r="E916" s="40" t="s">
        <v>2796</v>
      </c>
      <c r="F916" s="41">
        <v>11455.08</v>
      </c>
      <c r="G916" s="42">
        <v>11948.79</v>
      </c>
      <c r="H916" s="64">
        <f t="shared" si="86"/>
        <v>4.3099655349417107E-2</v>
      </c>
      <c r="I916" s="65">
        <f t="shared" si="87"/>
        <v>493.71000000000095</v>
      </c>
      <c r="J916" s="66" t="str">
        <f t="shared" si="88"/>
        <v>Ativo</v>
      </c>
      <c r="K916" s="40" t="s">
        <v>15537</v>
      </c>
      <c r="L916" s="69" t="str">
        <f t="shared" si="89"/>
        <v>Aguardando rentabilidade</v>
      </c>
    </row>
    <row r="917" spans="1:12" ht="15" customHeight="1" x14ac:dyDescent="0.25">
      <c r="A917" s="39">
        <v>44599</v>
      </c>
      <c r="B917" s="61">
        <f t="shared" si="84"/>
        <v>2022</v>
      </c>
      <c r="C917" s="60" t="str">
        <f t="shared" si="85"/>
        <v>Fevereiro</v>
      </c>
      <c r="D917" s="40" t="s">
        <v>1929</v>
      </c>
      <c r="E917" s="40" t="s">
        <v>2653</v>
      </c>
      <c r="F917" s="41">
        <v>43123.11</v>
      </c>
      <c r="G917" s="42">
        <v>40958.33</v>
      </c>
      <c r="H917" s="64">
        <f t="shared" si="86"/>
        <v>-5.0199997170890479E-2</v>
      </c>
      <c r="I917" s="65">
        <f t="shared" si="87"/>
        <v>-2164.7799999999988</v>
      </c>
      <c r="J917" s="66" t="str">
        <f t="shared" si="88"/>
        <v>Ativo</v>
      </c>
      <c r="K917" s="40" t="s">
        <v>15532</v>
      </c>
      <c r="L917" s="69" t="str">
        <f t="shared" si="89"/>
        <v>Investimento de Longo Prazo</v>
      </c>
    </row>
    <row r="918" spans="1:12" ht="15" customHeight="1" x14ac:dyDescent="0.25">
      <c r="A918" s="39">
        <v>44205</v>
      </c>
      <c r="B918" s="61">
        <f t="shared" si="84"/>
        <v>2021</v>
      </c>
      <c r="C918" s="60" t="str">
        <f t="shared" si="85"/>
        <v>Janeiro</v>
      </c>
      <c r="D918" s="40" t="s">
        <v>1930</v>
      </c>
      <c r="E918" s="40" t="s">
        <v>2797</v>
      </c>
      <c r="F918" s="41">
        <v>28332.59</v>
      </c>
      <c r="G918" s="42">
        <v>27799.94</v>
      </c>
      <c r="H918" s="64">
        <f t="shared" si="86"/>
        <v>-1.8799904985742619E-2</v>
      </c>
      <c r="I918" s="65">
        <f t="shared" si="87"/>
        <v>-532.65000000000146</v>
      </c>
      <c r="J918" s="66" t="str">
        <f t="shared" si="88"/>
        <v>Ativo</v>
      </c>
      <c r="K918" s="40" t="s">
        <v>15538</v>
      </c>
      <c r="L918" s="69" t="str">
        <f t="shared" si="89"/>
        <v>Aguardando rentabilidade</v>
      </c>
    </row>
    <row r="919" spans="1:12" x14ac:dyDescent="0.25">
      <c r="A919" s="39">
        <v>44126</v>
      </c>
      <c r="B919" s="61">
        <f t="shared" si="84"/>
        <v>2020</v>
      </c>
      <c r="C919" s="60" t="str">
        <f t="shared" si="85"/>
        <v>Outubro</v>
      </c>
      <c r="D919" s="40" t="s">
        <v>1925</v>
      </c>
      <c r="E919" s="40" t="s">
        <v>2798</v>
      </c>
      <c r="F919" s="41">
        <v>15336.68</v>
      </c>
      <c r="G919" s="42">
        <v>14491.63</v>
      </c>
      <c r="H919" s="64">
        <f t="shared" si="86"/>
        <v>-5.5099930363025185E-2</v>
      </c>
      <c r="I919" s="65">
        <f t="shared" si="87"/>
        <v>-845.05000000000109</v>
      </c>
      <c r="J919" s="66" t="str">
        <f t="shared" si="88"/>
        <v>Pendente</v>
      </c>
      <c r="K919" s="40" t="s">
        <v>15534</v>
      </c>
      <c r="L919" s="69" t="str">
        <f t="shared" si="89"/>
        <v>Aguardando rentabilidade</v>
      </c>
    </row>
    <row r="920" spans="1:12" ht="15" customHeight="1" x14ac:dyDescent="0.25">
      <c r="A920" s="39">
        <v>45529</v>
      </c>
      <c r="B920" s="61">
        <f t="shared" si="84"/>
        <v>2024</v>
      </c>
      <c r="C920" s="60" t="str">
        <f t="shared" si="85"/>
        <v>Agosto</v>
      </c>
      <c r="D920" s="40" t="s">
        <v>1930</v>
      </c>
      <c r="E920" s="40" t="s">
        <v>2799</v>
      </c>
      <c r="F920" s="41">
        <v>43797.86</v>
      </c>
      <c r="G920" s="42">
        <v>46894.37</v>
      </c>
      <c r="H920" s="64">
        <f t="shared" si="86"/>
        <v>7.0700029636151213E-2</v>
      </c>
      <c r="I920" s="65">
        <f t="shared" si="87"/>
        <v>3096.510000000002</v>
      </c>
      <c r="J920" s="66" t="str">
        <f t="shared" si="88"/>
        <v>Pendente</v>
      </c>
      <c r="K920" s="40" t="s">
        <v>15538</v>
      </c>
      <c r="L920" s="69" t="str">
        <f t="shared" si="89"/>
        <v>Rendimento estável</v>
      </c>
    </row>
    <row r="921" spans="1:12" ht="15" customHeight="1" x14ac:dyDescent="0.25">
      <c r="A921" s="39">
        <v>45775</v>
      </c>
      <c r="B921" s="61">
        <f t="shared" si="84"/>
        <v>2025</v>
      </c>
      <c r="C921" s="60" t="str">
        <f t="shared" si="85"/>
        <v>Abril</v>
      </c>
      <c r="D921" s="40" t="s">
        <v>1930</v>
      </c>
      <c r="E921" s="40" t="s">
        <v>2800</v>
      </c>
      <c r="F921" s="41">
        <v>45642.38</v>
      </c>
      <c r="G921" s="42">
        <v>52356.37</v>
      </c>
      <c r="H921" s="64">
        <f t="shared" si="86"/>
        <v>0.14709991021502397</v>
      </c>
      <c r="I921" s="65">
        <f t="shared" si="87"/>
        <v>6713.9900000000052</v>
      </c>
      <c r="J921" s="66" t="str">
        <f t="shared" si="88"/>
        <v>Pendente</v>
      </c>
      <c r="K921" s="40" t="s">
        <v>15538</v>
      </c>
      <c r="L921" s="69" t="str">
        <f t="shared" si="89"/>
        <v>Rendimento estável</v>
      </c>
    </row>
    <row r="922" spans="1:12" ht="15" customHeight="1" x14ac:dyDescent="0.25">
      <c r="A922" s="39">
        <v>45600</v>
      </c>
      <c r="B922" s="61">
        <f t="shared" si="84"/>
        <v>2024</v>
      </c>
      <c r="C922" s="60" t="str">
        <f t="shared" si="85"/>
        <v>Novembro</v>
      </c>
      <c r="D922" s="40" t="s">
        <v>1923</v>
      </c>
      <c r="E922" s="40" t="s">
        <v>2801</v>
      </c>
      <c r="F922" s="41">
        <v>14047.34</v>
      </c>
      <c r="G922" s="42">
        <v>14756.73</v>
      </c>
      <c r="H922" s="64">
        <f t="shared" si="86"/>
        <v>5.0499952304137251E-2</v>
      </c>
      <c r="I922" s="65">
        <f t="shared" si="87"/>
        <v>709.38999999999942</v>
      </c>
      <c r="J922" s="66" t="str">
        <f t="shared" si="88"/>
        <v>Ativo</v>
      </c>
      <c r="K922" s="40" t="s">
        <v>15532</v>
      </c>
      <c r="L922" s="69" t="str">
        <f t="shared" si="89"/>
        <v>Investimento de Longo Prazo</v>
      </c>
    </row>
    <row r="923" spans="1:12" ht="15" customHeight="1" x14ac:dyDescent="0.25">
      <c r="A923" s="39">
        <v>44209</v>
      </c>
      <c r="B923" s="61">
        <f t="shared" si="84"/>
        <v>2021</v>
      </c>
      <c r="C923" s="60" t="str">
        <f t="shared" si="85"/>
        <v>Janeiro</v>
      </c>
      <c r="D923" s="40" t="s">
        <v>1923</v>
      </c>
      <c r="E923" s="40" t="s">
        <v>2802</v>
      </c>
      <c r="F923" s="41">
        <v>28587.9</v>
      </c>
      <c r="G923" s="42">
        <v>28201.96</v>
      </c>
      <c r="H923" s="64">
        <f t="shared" si="86"/>
        <v>-1.3500117182444402E-2</v>
      </c>
      <c r="I923" s="65">
        <f t="shared" si="87"/>
        <v>-385.94000000000233</v>
      </c>
      <c r="J923" s="66" t="str">
        <f t="shared" si="88"/>
        <v>Ativo</v>
      </c>
      <c r="K923" s="40" t="s">
        <v>15532</v>
      </c>
      <c r="L923" s="69" t="str">
        <f t="shared" si="89"/>
        <v>Investimento de Longo Prazo</v>
      </c>
    </row>
    <row r="924" spans="1:12" ht="15" customHeight="1" x14ac:dyDescent="0.25">
      <c r="A924" s="39">
        <v>45519</v>
      </c>
      <c r="B924" s="61">
        <f t="shared" si="84"/>
        <v>2024</v>
      </c>
      <c r="C924" s="60" t="str">
        <f t="shared" si="85"/>
        <v>Agosto</v>
      </c>
      <c r="D924" s="40" t="s">
        <v>1925</v>
      </c>
      <c r="E924" s="40" t="s">
        <v>2803</v>
      </c>
      <c r="F924" s="41">
        <v>45231.83</v>
      </c>
      <c r="G924" s="42">
        <v>48787.05</v>
      </c>
      <c r="H924" s="64">
        <f t="shared" si="86"/>
        <v>7.8599959364898594E-2</v>
      </c>
      <c r="I924" s="65">
        <f t="shared" si="87"/>
        <v>3555.2200000000012</v>
      </c>
      <c r="J924" s="66" t="str">
        <f t="shared" si="88"/>
        <v>Pendente</v>
      </c>
      <c r="K924" s="40" t="s">
        <v>15534</v>
      </c>
      <c r="L924" s="69" t="str">
        <f t="shared" si="89"/>
        <v>Rendimento estável</v>
      </c>
    </row>
    <row r="925" spans="1:12" ht="15" customHeight="1" x14ac:dyDescent="0.25">
      <c r="A925" s="39">
        <v>45803</v>
      </c>
      <c r="B925" s="61">
        <f t="shared" si="84"/>
        <v>2025</v>
      </c>
      <c r="C925" s="60" t="str">
        <f t="shared" si="85"/>
        <v>Maio</v>
      </c>
      <c r="D925" s="40" t="s">
        <v>1925</v>
      </c>
      <c r="E925" s="40" t="s">
        <v>2804</v>
      </c>
      <c r="F925" s="41">
        <v>24882.61</v>
      </c>
      <c r="G925" s="42">
        <v>28075.05</v>
      </c>
      <c r="H925" s="64">
        <f t="shared" si="86"/>
        <v>0.12830004569456332</v>
      </c>
      <c r="I925" s="65">
        <f t="shared" si="87"/>
        <v>3192.4399999999987</v>
      </c>
      <c r="J925" s="66" t="str">
        <f t="shared" si="88"/>
        <v>Pendente</v>
      </c>
      <c r="K925" s="40" t="s">
        <v>15534</v>
      </c>
      <c r="L925" s="69" t="str">
        <f t="shared" si="89"/>
        <v>Rendimento estável</v>
      </c>
    </row>
    <row r="926" spans="1:12" ht="15" customHeight="1" x14ac:dyDescent="0.25">
      <c r="A926" s="39">
        <v>45784</v>
      </c>
      <c r="B926" s="61">
        <f t="shared" si="84"/>
        <v>2025</v>
      </c>
      <c r="C926" s="60" t="str">
        <f t="shared" si="85"/>
        <v>Maio</v>
      </c>
      <c r="D926" s="40" t="s">
        <v>1926</v>
      </c>
      <c r="E926" s="40" t="s">
        <v>2805</v>
      </c>
      <c r="F926" s="41">
        <v>6969.37</v>
      </c>
      <c r="G926" s="42">
        <v>6602.08</v>
      </c>
      <c r="H926" s="64">
        <f t="shared" si="86"/>
        <v>-5.2700602780452174E-2</v>
      </c>
      <c r="I926" s="65">
        <f t="shared" si="87"/>
        <v>-367.28999999999996</v>
      </c>
      <c r="J926" s="66" t="str">
        <f t="shared" si="88"/>
        <v>Pendente</v>
      </c>
      <c r="K926" s="40" t="s">
        <v>15535</v>
      </c>
      <c r="L926" s="69" t="str">
        <f t="shared" si="89"/>
        <v>Aguardando rentabilidade</v>
      </c>
    </row>
    <row r="927" spans="1:12" ht="15" customHeight="1" x14ac:dyDescent="0.25">
      <c r="A927" s="39">
        <v>44731</v>
      </c>
      <c r="B927" s="61">
        <f t="shared" si="84"/>
        <v>2022</v>
      </c>
      <c r="C927" s="60" t="str">
        <f t="shared" si="85"/>
        <v>Junho</v>
      </c>
      <c r="D927" s="40" t="s">
        <v>1925</v>
      </c>
      <c r="E927" s="40" t="s">
        <v>2806</v>
      </c>
      <c r="F927" s="41">
        <v>33185.61</v>
      </c>
      <c r="G927" s="42">
        <v>34961.040000000001</v>
      </c>
      <c r="H927" s="64">
        <f t="shared" si="86"/>
        <v>5.3499995931971724E-2</v>
      </c>
      <c r="I927" s="65">
        <f t="shared" si="87"/>
        <v>1775.4300000000003</v>
      </c>
      <c r="J927" s="66" t="str">
        <f t="shared" si="88"/>
        <v>Ativo</v>
      </c>
      <c r="K927" s="40" t="s">
        <v>15534</v>
      </c>
      <c r="L927" s="69" t="str">
        <f t="shared" si="89"/>
        <v>Aguardando rentabilidade</v>
      </c>
    </row>
    <row r="928" spans="1:12" ht="15" customHeight="1" x14ac:dyDescent="0.25">
      <c r="A928" s="39">
        <v>45228</v>
      </c>
      <c r="B928" s="61">
        <f t="shared" si="84"/>
        <v>2023</v>
      </c>
      <c r="C928" s="60" t="str">
        <f t="shared" si="85"/>
        <v>Outubro</v>
      </c>
      <c r="D928" s="40" t="s">
        <v>1924</v>
      </c>
      <c r="E928" s="40" t="s">
        <v>2807</v>
      </c>
      <c r="F928" s="41">
        <v>5122.95</v>
      </c>
      <c r="G928" s="42">
        <v>5879.61</v>
      </c>
      <c r="H928" s="64">
        <f t="shared" si="86"/>
        <v>0.14770005563200889</v>
      </c>
      <c r="I928" s="65">
        <f t="shared" si="87"/>
        <v>756.65999999999985</v>
      </c>
      <c r="J928" s="66" t="str">
        <f t="shared" si="88"/>
        <v>Pendente</v>
      </c>
      <c r="K928" s="40" t="s">
        <v>15533</v>
      </c>
      <c r="L928" s="69" t="str">
        <f t="shared" si="89"/>
        <v>Rendimento estável</v>
      </c>
    </row>
    <row r="929" spans="1:12" x14ac:dyDescent="0.25">
      <c r="A929" s="39">
        <v>43966</v>
      </c>
      <c r="B929" s="61">
        <f t="shared" si="84"/>
        <v>2020</v>
      </c>
      <c r="C929" s="60" t="str">
        <f t="shared" si="85"/>
        <v>Maio</v>
      </c>
      <c r="D929" s="40" t="s">
        <v>1927</v>
      </c>
      <c r="E929" s="40" t="s">
        <v>2808</v>
      </c>
      <c r="F929" s="41">
        <v>22695.200000000001</v>
      </c>
      <c r="G929" s="42">
        <v>24345.14</v>
      </c>
      <c r="H929" s="64">
        <f t="shared" si="86"/>
        <v>7.2699954175332163E-2</v>
      </c>
      <c r="I929" s="65">
        <f t="shared" si="87"/>
        <v>1649.9399999999987</v>
      </c>
      <c r="J929" s="66" t="str">
        <f t="shared" si="88"/>
        <v>Pendente</v>
      </c>
      <c r="K929" s="40" t="s">
        <v>15536</v>
      </c>
      <c r="L929" s="69" t="str">
        <f t="shared" si="89"/>
        <v>Rendimento estável</v>
      </c>
    </row>
    <row r="930" spans="1:12" ht="15" customHeight="1" x14ac:dyDescent="0.25">
      <c r="A930" s="39">
        <v>45607</v>
      </c>
      <c r="B930" s="61">
        <f t="shared" si="84"/>
        <v>2024</v>
      </c>
      <c r="C930" s="60" t="str">
        <f t="shared" si="85"/>
        <v>Novembro</v>
      </c>
      <c r="D930" s="40" t="s">
        <v>1928</v>
      </c>
      <c r="E930" s="40" t="s">
        <v>2809</v>
      </c>
      <c r="F930" s="41">
        <v>40954.18</v>
      </c>
      <c r="G930" s="42">
        <v>47936.87</v>
      </c>
      <c r="H930" s="64">
        <f t="shared" si="86"/>
        <v>0.17050005640449895</v>
      </c>
      <c r="I930" s="65">
        <f t="shared" si="87"/>
        <v>6982.6900000000023</v>
      </c>
      <c r="J930" s="66" t="str">
        <f t="shared" si="88"/>
        <v>Resgatado</v>
      </c>
      <c r="K930" s="40" t="s">
        <v>15537</v>
      </c>
      <c r="L930" s="69" t="str">
        <f t="shared" si="89"/>
        <v>Aplicação de Curto Prazo</v>
      </c>
    </row>
    <row r="931" spans="1:12" ht="15" customHeight="1" x14ac:dyDescent="0.25">
      <c r="A931" s="39">
        <v>44867</v>
      </c>
      <c r="B931" s="61">
        <f t="shared" si="84"/>
        <v>2022</v>
      </c>
      <c r="C931" s="60" t="str">
        <f t="shared" si="85"/>
        <v>Novembro</v>
      </c>
      <c r="D931" s="40" t="s">
        <v>1927</v>
      </c>
      <c r="E931" s="40" t="s">
        <v>2713</v>
      </c>
      <c r="F931" s="41">
        <v>38382.1</v>
      </c>
      <c r="G931" s="42">
        <v>42680.9</v>
      </c>
      <c r="H931" s="64">
        <f t="shared" si="86"/>
        <v>0.11200012505829549</v>
      </c>
      <c r="I931" s="65">
        <f t="shared" si="87"/>
        <v>4298.8000000000029</v>
      </c>
      <c r="J931" s="66" t="str">
        <f t="shared" si="88"/>
        <v>Pendente</v>
      </c>
      <c r="K931" s="40" t="s">
        <v>15536</v>
      </c>
      <c r="L931" s="69" t="str">
        <f t="shared" si="89"/>
        <v>Rendimento estável</v>
      </c>
    </row>
    <row r="932" spans="1:12" x14ac:dyDescent="0.25">
      <c r="A932" s="39">
        <v>43881</v>
      </c>
      <c r="B932" s="61">
        <f t="shared" si="84"/>
        <v>2020</v>
      </c>
      <c r="C932" s="60" t="str">
        <f t="shared" si="85"/>
        <v>Fevereiro</v>
      </c>
      <c r="D932" s="40" t="s">
        <v>1925</v>
      </c>
      <c r="E932" s="40" t="s">
        <v>2810</v>
      </c>
      <c r="F932" s="41">
        <v>16585.5</v>
      </c>
      <c r="G932" s="42">
        <v>15363.15</v>
      </c>
      <c r="H932" s="64">
        <f t="shared" si="86"/>
        <v>-7.3699918603599548E-2</v>
      </c>
      <c r="I932" s="65">
        <f t="shared" si="87"/>
        <v>-1222.3500000000004</v>
      </c>
      <c r="J932" s="66" t="str">
        <f t="shared" si="88"/>
        <v>Pendente</v>
      </c>
      <c r="K932" s="40" t="s">
        <v>15534</v>
      </c>
      <c r="L932" s="69" t="str">
        <f t="shared" si="89"/>
        <v>Aguardando rentabilidade</v>
      </c>
    </row>
    <row r="933" spans="1:12" ht="15" customHeight="1" x14ac:dyDescent="0.25">
      <c r="A933" s="39">
        <v>44260</v>
      </c>
      <c r="B933" s="61">
        <f t="shared" si="84"/>
        <v>2021</v>
      </c>
      <c r="C933" s="60" t="str">
        <f t="shared" si="85"/>
        <v>Março</v>
      </c>
      <c r="D933" s="40" t="s">
        <v>1926</v>
      </c>
      <c r="E933" s="40" t="s">
        <v>2811</v>
      </c>
      <c r="F933" s="41">
        <v>32777.03</v>
      </c>
      <c r="G933" s="42">
        <v>33540.730000000003</v>
      </c>
      <c r="H933" s="64">
        <f t="shared" si="86"/>
        <v>2.3299853586490428E-2</v>
      </c>
      <c r="I933" s="65">
        <f t="shared" si="87"/>
        <v>763.70000000000437</v>
      </c>
      <c r="J933" s="66" t="str">
        <f t="shared" si="88"/>
        <v>Ativo</v>
      </c>
      <c r="K933" s="40" t="s">
        <v>15535</v>
      </c>
      <c r="L933" s="69" t="str">
        <f t="shared" si="89"/>
        <v>Aguardando rentabilidade</v>
      </c>
    </row>
    <row r="934" spans="1:12" ht="15" customHeight="1" x14ac:dyDescent="0.25">
      <c r="A934" s="39">
        <v>44989</v>
      </c>
      <c r="B934" s="61">
        <f t="shared" si="84"/>
        <v>2023</v>
      </c>
      <c r="C934" s="60" t="str">
        <f t="shared" si="85"/>
        <v>Março</v>
      </c>
      <c r="D934" s="40" t="s">
        <v>1927</v>
      </c>
      <c r="E934" s="40" t="s">
        <v>2812</v>
      </c>
      <c r="F934" s="41">
        <v>24727.439999999999</v>
      </c>
      <c r="G934" s="42">
        <v>28886.6</v>
      </c>
      <c r="H934" s="64">
        <f t="shared" si="86"/>
        <v>0.16820018570462611</v>
      </c>
      <c r="I934" s="65">
        <f t="shared" si="87"/>
        <v>4159.16</v>
      </c>
      <c r="J934" s="66" t="str">
        <f t="shared" si="88"/>
        <v>Resgatado</v>
      </c>
      <c r="K934" s="40" t="s">
        <v>15536</v>
      </c>
      <c r="L934" s="69" t="str">
        <f t="shared" si="89"/>
        <v>Aplicação de Curto Prazo</v>
      </c>
    </row>
    <row r="935" spans="1:12" x14ac:dyDescent="0.25">
      <c r="A935" s="39">
        <v>44056</v>
      </c>
      <c r="B935" s="61">
        <f t="shared" si="84"/>
        <v>2020</v>
      </c>
      <c r="C935" s="60" t="str">
        <f t="shared" si="85"/>
        <v>Agosto</v>
      </c>
      <c r="D935" s="40" t="s">
        <v>1923</v>
      </c>
      <c r="E935" s="40" t="s">
        <v>2813</v>
      </c>
      <c r="F935" s="41">
        <v>28470.14</v>
      </c>
      <c r="G935" s="42">
        <v>32760.59</v>
      </c>
      <c r="H935" s="64">
        <f t="shared" si="86"/>
        <v>0.15069999655779706</v>
      </c>
      <c r="I935" s="65">
        <f t="shared" si="87"/>
        <v>4290.4500000000007</v>
      </c>
      <c r="J935" s="66" t="str">
        <f t="shared" si="88"/>
        <v>Resgatado</v>
      </c>
      <c r="K935" s="40" t="s">
        <v>15532</v>
      </c>
      <c r="L935" s="69" t="str">
        <f t="shared" si="89"/>
        <v>Dividendos Recebidos</v>
      </c>
    </row>
    <row r="936" spans="1:12" x14ac:dyDescent="0.25">
      <c r="A936" s="39">
        <v>44163</v>
      </c>
      <c r="B936" s="61">
        <f t="shared" si="84"/>
        <v>2020</v>
      </c>
      <c r="C936" s="60" t="str">
        <f t="shared" si="85"/>
        <v>Novembro</v>
      </c>
      <c r="D936" s="40" t="s">
        <v>1929</v>
      </c>
      <c r="E936" s="40" t="s">
        <v>2814</v>
      </c>
      <c r="F936" s="41">
        <v>29969.84</v>
      </c>
      <c r="G936" s="42">
        <v>31432.37</v>
      </c>
      <c r="H936" s="64">
        <f t="shared" si="86"/>
        <v>4.8800060327315688E-2</v>
      </c>
      <c r="I936" s="65">
        <f t="shared" si="87"/>
        <v>1462.5299999999988</v>
      </c>
      <c r="J936" s="66" t="str">
        <f t="shared" si="88"/>
        <v>Ativo</v>
      </c>
      <c r="K936" s="40" t="s">
        <v>15532</v>
      </c>
      <c r="L936" s="69" t="str">
        <f t="shared" si="89"/>
        <v>Investimento de Longo Prazo</v>
      </c>
    </row>
    <row r="937" spans="1:12" ht="15" customHeight="1" x14ac:dyDescent="0.25">
      <c r="A937" s="39">
        <v>45563</v>
      </c>
      <c r="B937" s="61">
        <f t="shared" si="84"/>
        <v>2024</v>
      </c>
      <c r="C937" s="60" t="str">
        <f t="shared" si="85"/>
        <v>Setembro</v>
      </c>
      <c r="D937" s="40" t="s">
        <v>1929</v>
      </c>
      <c r="E937" s="40" t="s">
        <v>2815</v>
      </c>
      <c r="F937" s="41">
        <v>14769.92</v>
      </c>
      <c r="G937" s="42">
        <v>15725.53</v>
      </c>
      <c r="H937" s="64">
        <f t="shared" si="86"/>
        <v>6.4699741095415583E-2</v>
      </c>
      <c r="I937" s="65">
        <f t="shared" si="87"/>
        <v>955.61000000000058</v>
      </c>
      <c r="J937" s="66" t="str">
        <f t="shared" si="88"/>
        <v>Ativo</v>
      </c>
      <c r="K937" s="40" t="s">
        <v>15532</v>
      </c>
      <c r="L937" s="69" t="str">
        <f t="shared" si="89"/>
        <v>Investimento de Longo Prazo</v>
      </c>
    </row>
    <row r="938" spans="1:12" x14ac:dyDescent="0.25">
      <c r="A938" s="39">
        <v>44092</v>
      </c>
      <c r="B938" s="61">
        <f t="shared" si="84"/>
        <v>2020</v>
      </c>
      <c r="C938" s="60" t="str">
        <f t="shared" si="85"/>
        <v>Setembro</v>
      </c>
      <c r="D938" s="40" t="s">
        <v>1925</v>
      </c>
      <c r="E938" s="40" t="s">
        <v>2816</v>
      </c>
      <c r="F938" s="41">
        <v>18460.13</v>
      </c>
      <c r="G938" s="42">
        <v>20824.87</v>
      </c>
      <c r="H938" s="64">
        <f t="shared" si="86"/>
        <v>0.12809985628486895</v>
      </c>
      <c r="I938" s="65">
        <f t="shared" si="87"/>
        <v>2364.739999999998</v>
      </c>
      <c r="J938" s="66" t="str">
        <f t="shared" si="88"/>
        <v>Pendente</v>
      </c>
      <c r="K938" s="40" t="s">
        <v>15534</v>
      </c>
      <c r="L938" s="69" t="str">
        <f t="shared" si="89"/>
        <v>Rendimento estável</v>
      </c>
    </row>
    <row r="939" spans="1:12" ht="15" customHeight="1" x14ac:dyDescent="0.25">
      <c r="A939" s="39">
        <v>45767</v>
      </c>
      <c r="B939" s="61">
        <f t="shared" si="84"/>
        <v>2025</v>
      </c>
      <c r="C939" s="60" t="str">
        <f t="shared" si="85"/>
        <v>Abril</v>
      </c>
      <c r="D939" s="40" t="s">
        <v>1927</v>
      </c>
      <c r="E939" s="40" t="s">
        <v>2817</v>
      </c>
      <c r="F939" s="41">
        <v>23731.47</v>
      </c>
      <c r="G939" s="42">
        <v>28112.3</v>
      </c>
      <c r="H939" s="64">
        <f t="shared" si="86"/>
        <v>0.1846000268841331</v>
      </c>
      <c r="I939" s="65">
        <f t="shared" si="87"/>
        <v>4380.8299999999981</v>
      </c>
      <c r="J939" s="66" t="str">
        <f t="shared" si="88"/>
        <v>Resgatado</v>
      </c>
      <c r="K939" s="40" t="s">
        <v>15536</v>
      </c>
      <c r="L939" s="69" t="str">
        <f t="shared" si="89"/>
        <v>Aplicação de Curto Prazo</v>
      </c>
    </row>
    <row r="940" spans="1:12" ht="15" customHeight="1" x14ac:dyDescent="0.25">
      <c r="A940" s="39">
        <v>44443</v>
      </c>
      <c r="B940" s="61">
        <f t="shared" si="84"/>
        <v>2021</v>
      </c>
      <c r="C940" s="60" t="str">
        <f t="shared" si="85"/>
        <v>Setembro</v>
      </c>
      <c r="D940" s="40" t="s">
        <v>1928</v>
      </c>
      <c r="E940" s="40" t="s">
        <v>2818</v>
      </c>
      <c r="F940" s="41">
        <v>5064.7299999999996</v>
      </c>
      <c r="G940" s="42">
        <v>5925.73</v>
      </c>
      <c r="H940" s="64">
        <f t="shared" si="86"/>
        <v>0.16999919048004536</v>
      </c>
      <c r="I940" s="65">
        <f t="shared" si="87"/>
        <v>861</v>
      </c>
      <c r="J940" s="66" t="str">
        <f t="shared" si="88"/>
        <v>Resgatado</v>
      </c>
      <c r="K940" s="40" t="s">
        <v>15537</v>
      </c>
      <c r="L940" s="69" t="str">
        <f t="shared" si="89"/>
        <v>Aplicação de Curto Prazo</v>
      </c>
    </row>
    <row r="941" spans="1:12" ht="15" customHeight="1" x14ac:dyDescent="0.25">
      <c r="A941" s="39">
        <v>44398</v>
      </c>
      <c r="B941" s="61">
        <f t="shared" si="84"/>
        <v>2021</v>
      </c>
      <c r="C941" s="60" t="str">
        <f t="shared" si="85"/>
        <v>Julho</v>
      </c>
      <c r="D941" s="40" t="s">
        <v>1923</v>
      </c>
      <c r="E941" s="40" t="s">
        <v>2819</v>
      </c>
      <c r="F941" s="41">
        <v>15319.21</v>
      </c>
      <c r="G941" s="42">
        <v>14844.31</v>
      </c>
      <c r="H941" s="64">
        <f t="shared" si="86"/>
        <v>-3.1000293096053885E-2</v>
      </c>
      <c r="I941" s="65">
        <f t="shared" si="87"/>
        <v>-474.89999999999964</v>
      </c>
      <c r="J941" s="66" t="str">
        <f t="shared" si="88"/>
        <v>Ativo</v>
      </c>
      <c r="K941" s="40" t="s">
        <v>15532</v>
      </c>
      <c r="L941" s="69" t="str">
        <f t="shared" si="89"/>
        <v>Investimento de Longo Prazo</v>
      </c>
    </row>
    <row r="942" spans="1:12" x14ac:dyDescent="0.25">
      <c r="A942" s="39">
        <v>44014</v>
      </c>
      <c r="B942" s="61">
        <f t="shared" si="84"/>
        <v>2020</v>
      </c>
      <c r="C942" s="60" t="str">
        <f t="shared" si="85"/>
        <v>Julho</v>
      </c>
      <c r="D942" s="40" t="s">
        <v>1929</v>
      </c>
      <c r="E942" s="40" t="s">
        <v>2820</v>
      </c>
      <c r="F942" s="41">
        <v>32329.13</v>
      </c>
      <c r="G942" s="42">
        <v>32649.19</v>
      </c>
      <c r="H942" s="64">
        <f t="shared" si="86"/>
        <v>9.9000498930839672E-3</v>
      </c>
      <c r="I942" s="65">
        <f t="shared" si="87"/>
        <v>320.05999999999767</v>
      </c>
      <c r="J942" s="66" t="str">
        <f t="shared" si="88"/>
        <v>Ativo</v>
      </c>
      <c r="K942" s="40" t="s">
        <v>15532</v>
      </c>
      <c r="L942" s="69" t="str">
        <f t="shared" si="89"/>
        <v>Investimento de Longo Prazo</v>
      </c>
    </row>
    <row r="943" spans="1:12" ht="15" customHeight="1" x14ac:dyDescent="0.25">
      <c r="A943" s="39">
        <v>44494</v>
      </c>
      <c r="B943" s="61">
        <f t="shared" si="84"/>
        <v>2021</v>
      </c>
      <c r="C943" s="60" t="str">
        <f t="shared" si="85"/>
        <v>Outubro</v>
      </c>
      <c r="D943" s="40" t="s">
        <v>1928</v>
      </c>
      <c r="E943" s="40" t="s">
        <v>2821</v>
      </c>
      <c r="F943" s="41">
        <v>4099.6400000000003</v>
      </c>
      <c r="G943" s="42">
        <v>4600.62</v>
      </c>
      <c r="H943" s="64">
        <f t="shared" si="86"/>
        <v>0.12220097374403595</v>
      </c>
      <c r="I943" s="65">
        <f t="shared" si="87"/>
        <v>500.97999999999956</v>
      </c>
      <c r="J943" s="66" t="str">
        <f t="shared" si="88"/>
        <v>Pendente</v>
      </c>
      <c r="K943" s="40" t="s">
        <v>15537</v>
      </c>
      <c r="L943" s="69" t="str">
        <f t="shared" si="89"/>
        <v>Rendimento estável</v>
      </c>
    </row>
    <row r="944" spans="1:12" ht="15" customHeight="1" x14ac:dyDescent="0.25">
      <c r="A944" s="39">
        <v>45095</v>
      </c>
      <c r="B944" s="61">
        <f t="shared" si="84"/>
        <v>2023</v>
      </c>
      <c r="C944" s="60" t="str">
        <f t="shared" si="85"/>
        <v>Junho</v>
      </c>
      <c r="D944" s="40" t="s">
        <v>1926</v>
      </c>
      <c r="E944" s="40" t="s">
        <v>2822</v>
      </c>
      <c r="F944" s="41">
        <v>23832.52</v>
      </c>
      <c r="G944" s="42">
        <v>24933.58</v>
      </c>
      <c r="H944" s="64">
        <f t="shared" si="86"/>
        <v>4.6199898290235415E-2</v>
      </c>
      <c r="I944" s="65">
        <f t="shared" si="87"/>
        <v>1101.0600000000013</v>
      </c>
      <c r="J944" s="66" t="str">
        <f t="shared" si="88"/>
        <v>Ativo</v>
      </c>
      <c r="K944" s="40" t="s">
        <v>15535</v>
      </c>
      <c r="L944" s="69" t="str">
        <f t="shared" si="89"/>
        <v>Aguardando rentabilidade</v>
      </c>
    </row>
    <row r="945" spans="1:12" ht="15" customHeight="1" x14ac:dyDescent="0.25">
      <c r="A945" s="39">
        <v>44990</v>
      </c>
      <c r="B945" s="61">
        <f t="shared" si="84"/>
        <v>2023</v>
      </c>
      <c r="C945" s="60" t="str">
        <f t="shared" si="85"/>
        <v>Março</v>
      </c>
      <c r="D945" s="40" t="s">
        <v>1925</v>
      </c>
      <c r="E945" s="40" t="s">
        <v>2823</v>
      </c>
      <c r="F945" s="41">
        <v>11426.69</v>
      </c>
      <c r="G945" s="42">
        <v>10686.24</v>
      </c>
      <c r="H945" s="64">
        <f t="shared" si="86"/>
        <v>-6.48000427070307E-2</v>
      </c>
      <c r="I945" s="65">
        <f t="shared" si="87"/>
        <v>-740.45000000000073</v>
      </c>
      <c r="J945" s="66" t="str">
        <f t="shared" si="88"/>
        <v>Pendente</v>
      </c>
      <c r="K945" s="40" t="s">
        <v>15534</v>
      </c>
      <c r="L945" s="69" t="str">
        <f t="shared" si="89"/>
        <v>Aguardando rentabilidade</v>
      </c>
    </row>
    <row r="946" spans="1:12" ht="15" customHeight="1" x14ac:dyDescent="0.25">
      <c r="A946" s="39">
        <v>45112</v>
      </c>
      <c r="B946" s="61">
        <f t="shared" si="84"/>
        <v>2023</v>
      </c>
      <c r="C946" s="60" t="str">
        <f t="shared" si="85"/>
        <v>Julho</v>
      </c>
      <c r="D946" s="40" t="s">
        <v>1929</v>
      </c>
      <c r="E946" s="40" t="s">
        <v>2824</v>
      </c>
      <c r="F946" s="41">
        <v>21391.39</v>
      </c>
      <c r="G946" s="42">
        <v>21006.34</v>
      </c>
      <c r="H946" s="64">
        <f t="shared" si="86"/>
        <v>-1.8000232803945852E-2</v>
      </c>
      <c r="I946" s="65">
        <f t="shared" si="87"/>
        <v>-385.04999999999927</v>
      </c>
      <c r="J946" s="66" t="str">
        <f t="shared" si="88"/>
        <v>Ativo</v>
      </c>
      <c r="K946" s="40" t="s">
        <v>15532</v>
      </c>
      <c r="L946" s="69" t="str">
        <f t="shared" si="89"/>
        <v>Investimento de Longo Prazo</v>
      </c>
    </row>
    <row r="947" spans="1:12" ht="15" customHeight="1" x14ac:dyDescent="0.25">
      <c r="A947" s="39">
        <v>45845</v>
      </c>
      <c r="B947" s="61">
        <f t="shared" si="84"/>
        <v>2025</v>
      </c>
      <c r="C947" s="60" t="str">
        <f t="shared" si="85"/>
        <v>Julho</v>
      </c>
      <c r="D947" s="40" t="s">
        <v>1923</v>
      </c>
      <c r="E947" s="40" t="s">
        <v>2825</v>
      </c>
      <c r="F947" s="41">
        <v>29149.45</v>
      </c>
      <c r="G947" s="42">
        <v>32180.99</v>
      </c>
      <c r="H947" s="64">
        <f t="shared" si="86"/>
        <v>0.10399990394329912</v>
      </c>
      <c r="I947" s="65">
        <f t="shared" si="87"/>
        <v>3031.5400000000009</v>
      </c>
      <c r="J947" s="66" t="str">
        <f t="shared" si="88"/>
        <v>Pendente</v>
      </c>
      <c r="K947" s="40" t="s">
        <v>15532</v>
      </c>
      <c r="L947" s="69" t="str">
        <f t="shared" si="89"/>
        <v>Rendimento estável</v>
      </c>
    </row>
    <row r="948" spans="1:12" ht="15" customHeight="1" x14ac:dyDescent="0.25">
      <c r="A948" s="39">
        <v>45391</v>
      </c>
      <c r="B948" s="61">
        <f t="shared" si="84"/>
        <v>2024</v>
      </c>
      <c r="C948" s="60" t="str">
        <f t="shared" si="85"/>
        <v>Abril</v>
      </c>
      <c r="D948" s="40" t="s">
        <v>1929</v>
      </c>
      <c r="E948" s="40" t="s">
        <v>2826</v>
      </c>
      <c r="F948" s="41">
        <v>27752.92</v>
      </c>
      <c r="G948" s="42">
        <v>28999.03</v>
      </c>
      <c r="H948" s="64">
        <f t="shared" si="86"/>
        <v>4.4900140237495757E-2</v>
      </c>
      <c r="I948" s="65">
        <f t="shared" si="87"/>
        <v>1246.1100000000006</v>
      </c>
      <c r="J948" s="66" t="str">
        <f t="shared" si="88"/>
        <v>Ativo</v>
      </c>
      <c r="K948" s="40" t="s">
        <v>15532</v>
      </c>
      <c r="L948" s="69" t="str">
        <f t="shared" si="89"/>
        <v>Investimento de Longo Prazo</v>
      </c>
    </row>
    <row r="949" spans="1:12" ht="15" customHeight="1" x14ac:dyDescent="0.25">
      <c r="A949" s="39">
        <v>44579</v>
      </c>
      <c r="B949" s="61">
        <f t="shared" si="84"/>
        <v>2022</v>
      </c>
      <c r="C949" s="60" t="str">
        <f t="shared" si="85"/>
        <v>Janeiro</v>
      </c>
      <c r="D949" s="40" t="s">
        <v>1923</v>
      </c>
      <c r="E949" s="40" t="s">
        <v>2327</v>
      </c>
      <c r="F949" s="41">
        <v>20581.14</v>
      </c>
      <c r="G949" s="42">
        <v>21739.86</v>
      </c>
      <c r="H949" s="64">
        <f t="shared" si="86"/>
        <v>5.6300088333299379E-2</v>
      </c>
      <c r="I949" s="65">
        <f t="shared" si="87"/>
        <v>1158.7200000000012</v>
      </c>
      <c r="J949" s="66" t="str">
        <f t="shared" si="88"/>
        <v>Ativo</v>
      </c>
      <c r="K949" s="40" t="s">
        <v>15532</v>
      </c>
      <c r="L949" s="69" t="str">
        <f t="shared" si="89"/>
        <v>Investimento de Longo Prazo</v>
      </c>
    </row>
    <row r="950" spans="1:12" ht="15" customHeight="1" x14ac:dyDescent="0.25">
      <c r="A950" s="39">
        <v>44593</v>
      </c>
      <c r="B950" s="61">
        <f t="shared" si="84"/>
        <v>2022</v>
      </c>
      <c r="C950" s="60" t="str">
        <f t="shared" si="85"/>
        <v>Fevereiro</v>
      </c>
      <c r="D950" s="40" t="s">
        <v>1929</v>
      </c>
      <c r="E950" s="40" t="s">
        <v>2827</v>
      </c>
      <c r="F950" s="41">
        <v>6301.79</v>
      </c>
      <c r="G950" s="42">
        <v>5734</v>
      </c>
      <c r="H950" s="64">
        <f t="shared" si="86"/>
        <v>-9.0099797041792884E-2</v>
      </c>
      <c r="I950" s="65">
        <f t="shared" si="87"/>
        <v>-567.79</v>
      </c>
      <c r="J950" s="66" t="str">
        <f t="shared" si="88"/>
        <v>Ativo</v>
      </c>
      <c r="K950" s="40" t="s">
        <v>15532</v>
      </c>
      <c r="L950" s="69" t="str">
        <f t="shared" si="89"/>
        <v>Investimento de Longo Prazo</v>
      </c>
    </row>
    <row r="951" spans="1:12" ht="15" customHeight="1" x14ac:dyDescent="0.25">
      <c r="A951" s="39">
        <v>44601</v>
      </c>
      <c r="B951" s="61">
        <f t="shared" si="84"/>
        <v>2022</v>
      </c>
      <c r="C951" s="60" t="str">
        <f t="shared" si="85"/>
        <v>Fevereiro</v>
      </c>
      <c r="D951" s="40" t="s">
        <v>1925</v>
      </c>
      <c r="E951" s="40" t="s">
        <v>2712</v>
      </c>
      <c r="F951" s="41">
        <v>25463.8</v>
      </c>
      <c r="G951" s="42">
        <v>29828.3</v>
      </c>
      <c r="H951" s="64">
        <f t="shared" si="86"/>
        <v>0.17140018379032196</v>
      </c>
      <c r="I951" s="65">
        <f t="shared" si="87"/>
        <v>4364.5</v>
      </c>
      <c r="J951" s="66" t="str">
        <f t="shared" si="88"/>
        <v>Resgatado</v>
      </c>
      <c r="K951" s="40" t="s">
        <v>15534</v>
      </c>
      <c r="L951" s="69" t="str">
        <f t="shared" si="89"/>
        <v>Aplicação de Curto Prazo</v>
      </c>
    </row>
    <row r="952" spans="1:12" ht="15" customHeight="1" x14ac:dyDescent="0.25">
      <c r="A952" s="39">
        <v>45930</v>
      </c>
      <c r="B952" s="61">
        <f t="shared" si="84"/>
        <v>2025</v>
      </c>
      <c r="C952" s="60" t="str">
        <f t="shared" si="85"/>
        <v>Setembro</v>
      </c>
      <c r="D952" s="40" t="s">
        <v>1924</v>
      </c>
      <c r="E952" s="40" t="s">
        <v>2828</v>
      </c>
      <c r="F952" s="41">
        <v>2076.6</v>
      </c>
      <c r="G952" s="42">
        <v>1871.02</v>
      </c>
      <c r="H952" s="64">
        <f t="shared" si="86"/>
        <v>-9.8998362708273113E-2</v>
      </c>
      <c r="I952" s="65">
        <f t="shared" si="87"/>
        <v>-205.57999999999993</v>
      </c>
      <c r="J952" s="66" t="str">
        <f t="shared" si="88"/>
        <v>Ativo</v>
      </c>
      <c r="K952" s="40" t="s">
        <v>15533</v>
      </c>
      <c r="L952" s="69" t="str">
        <f t="shared" si="89"/>
        <v>Investimento de Longo Prazo</v>
      </c>
    </row>
    <row r="953" spans="1:12" ht="15" customHeight="1" x14ac:dyDescent="0.25">
      <c r="A953" s="39">
        <v>45898</v>
      </c>
      <c r="B953" s="61">
        <f t="shared" si="84"/>
        <v>2025</v>
      </c>
      <c r="C953" s="60" t="str">
        <f t="shared" si="85"/>
        <v>Agosto</v>
      </c>
      <c r="D953" s="40" t="s">
        <v>1925</v>
      </c>
      <c r="E953" s="40" t="s">
        <v>2829</v>
      </c>
      <c r="F953" s="41">
        <v>5000.25</v>
      </c>
      <c r="G953" s="42">
        <v>5195.26</v>
      </c>
      <c r="H953" s="64">
        <f t="shared" si="86"/>
        <v>3.9000049997500168E-2</v>
      </c>
      <c r="I953" s="65">
        <f t="shared" si="87"/>
        <v>195.01000000000022</v>
      </c>
      <c r="J953" s="66" t="str">
        <f t="shared" si="88"/>
        <v>Ativo</v>
      </c>
      <c r="K953" s="40" t="s">
        <v>15534</v>
      </c>
      <c r="L953" s="69" t="str">
        <f t="shared" si="89"/>
        <v>Aguardando rentabilidade</v>
      </c>
    </row>
    <row r="954" spans="1:12" x14ac:dyDescent="0.25">
      <c r="A954" s="39">
        <v>44050</v>
      </c>
      <c r="B954" s="61">
        <f t="shared" si="84"/>
        <v>2020</v>
      </c>
      <c r="C954" s="60" t="str">
        <f t="shared" si="85"/>
        <v>Agosto</v>
      </c>
      <c r="D954" s="40" t="s">
        <v>1925</v>
      </c>
      <c r="E954" s="40" t="s">
        <v>2830</v>
      </c>
      <c r="F954" s="41">
        <v>46435.88</v>
      </c>
      <c r="G954" s="42">
        <v>43858.69</v>
      </c>
      <c r="H954" s="64">
        <f t="shared" si="86"/>
        <v>-5.5499971143003972E-2</v>
      </c>
      <c r="I954" s="65">
        <f t="shared" si="87"/>
        <v>-2577.1899999999951</v>
      </c>
      <c r="J954" s="66" t="str">
        <f t="shared" si="88"/>
        <v>Pendente</v>
      </c>
      <c r="K954" s="40" t="s">
        <v>15534</v>
      </c>
      <c r="L954" s="69" t="str">
        <f t="shared" si="89"/>
        <v>Aguardando rentabilidade</v>
      </c>
    </row>
    <row r="955" spans="1:12" ht="15" customHeight="1" x14ac:dyDescent="0.25">
      <c r="A955" s="39">
        <v>44826</v>
      </c>
      <c r="B955" s="61">
        <f t="shared" si="84"/>
        <v>2022</v>
      </c>
      <c r="C955" s="60" t="str">
        <f t="shared" si="85"/>
        <v>Setembro</v>
      </c>
      <c r="D955" s="40" t="s">
        <v>1926</v>
      </c>
      <c r="E955" s="40" t="s">
        <v>2199</v>
      </c>
      <c r="F955" s="41">
        <v>39555.300000000003</v>
      </c>
      <c r="G955" s="42">
        <v>38716.730000000003</v>
      </c>
      <c r="H955" s="64">
        <f t="shared" si="86"/>
        <v>-2.1199940336693177E-2</v>
      </c>
      <c r="I955" s="65">
        <f t="shared" si="87"/>
        <v>-838.56999999999971</v>
      </c>
      <c r="J955" s="66" t="str">
        <f t="shared" si="88"/>
        <v>Ativo</v>
      </c>
      <c r="K955" s="40" t="s">
        <v>15535</v>
      </c>
      <c r="L955" s="69" t="str">
        <f t="shared" si="89"/>
        <v>Aguardando rentabilidade</v>
      </c>
    </row>
    <row r="956" spans="1:12" ht="15" customHeight="1" x14ac:dyDescent="0.25">
      <c r="A956" s="39">
        <v>45851</v>
      </c>
      <c r="B956" s="61">
        <f t="shared" si="84"/>
        <v>2025</v>
      </c>
      <c r="C956" s="60" t="str">
        <f t="shared" si="85"/>
        <v>Julho</v>
      </c>
      <c r="D956" s="40" t="s">
        <v>1929</v>
      </c>
      <c r="E956" s="40" t="s">
        <v>2831</v>
      </c>
      <c r="F956" s="41">
        <v>35227.54</v>
      </c>
      <c r="G956" s="42">
        <v>38662.230000000003</v>
      </c>
      <c r="H956" s="64">
        <f t="shared" si="86"/>
        <v>9.750013767637486E-2</v>
      </c>
      <c r="I956" s="65">
        <f t="shared" si="87"/>
        <v>3434.6900000000023</v>
      </c>
      <c r="J956" s="66" t="str">
        <f t="shared" si="88"/>
        <v>Pendente</v>
      </c>
      <c r="K956" s="40" t="s">
        <v>15532</v>
      </c>
      <c r="L956" s="69" t="str">
        <f t="shared" si="89"/>
        <v>Rendimento estável</v>
      </c>
    </row>
    <row r="957" spans="1:12" ht="15" customHeight="1" x14ac:dyDescent="0.25">
      <c r="A957" s="39">
        <v>45639</v>
      </c>
      <c r="B957" s="61">
        <f t="shared" si="84"/>
        <v>2024</v>
      </c>
      <c r="C957" s="60" t="str">
        <f t="shared" si="85"/>
        <v>Dezembro</v>
      </c>
      <c r="D957" s="40" t="s">
        <v>1923</v>
      </c>
      <c r="E957" s="40" t="s">
        <v>2832</v>
      </c>
      <c r="F957" s="41">
        <v>23542.04</v>
      </c>
      <c r="G957" s="42">
        <v>27638.35</v>
      </c>
      <c r="H957" s="64">
        <f t="shared" si="86"/>
        <v>0.17399978931307555</v>
      </c>
      <c r="I957" s="65">
        <f t="shared" si="87"/>
        <v>4096.3099999999977</v>
      </c>
      <c r="J957" s="66" t="str">
        <f t="shared" si="88"/>
        <v>Resgatado</v>
      </c>
      <c r="K957" s="40" t="s">
        <v>15532</v>
      </c>
      <c r="L957" s="69" t="str">
        <f t="shared" si="89"/>
        <v>Dividendos Recebidos</v>
      </c>
    </row>
    <row r="958" spans="1:12" ht="15" customHeight="1" x14ac:dyDescent="0.25">
      <c r="A958" s="39">
        <v>44345</v>
      </c>
      <c r="B958" s="61">
        <f t="shared" si="84"/>
        <v>2021</v>
      </c>
      <c r="C958" s="60" t="str">
        <f t="shared" si="85"/>
        <v>Maio</v>
      </c>
      <c r="D958" s="40" t="s">
        <v>1930</v>
      </c>
      <c r="E958" s="40" t="s">
        <v>2833</v>
      </c>
      <c r="F958" s="41">
        <v>31154.86</v>
      </c>
      <c r="G958" s="42">
        <v>29104.87</v>
      </c>
      <c r="H958" s="64">
        <f t="shared" si="86"/>
        <v>-6.5800006804716871E-2</v>
      </c>
      <c r="I958" s="65">
        <f t="shared" si="87"/>
        <v>-2049.9900000000016</v>
      </c>
      <c r="J958" s="66" t="str">
        <f t="shared" si="88"/>
        <v>Pendente</v>
      </c>
      <c r="K958" s="40" t="s">
        <v>15538</v>
      </c>
      <c r="L958" s="69" t="str">
        <f t="shared" si="89"/>
        <v>Aguardando rentabilidade</v>
      </c>
    </row>
    <row r="959" spans="1:12" ht="15" customHeight="1" x14ac:dyDescent="0.25">
      <c r="A959" s="39">
        <v>45388</v>
      </c>
      <c r="B959" s="61">
        <f t="shared" si="84"/>
        <v>2024</v>
      </c>
      <c r="C959" s="60" t="str">
        <f t="shared" si="85"/>
        <v>Abril</v>
      </c>
      <c r="D959" s="40" t="s">
        <v>1930</v>
      </c>
      <c r="E959" s="40" t="s">
        <v>2834</v>
      </c>
      <c r="F959" s="41">
        <v>1119.93</v>
      </c>
      <c r="G959" s="42">
        <v>1116.01</v>
      </c>
      <c r="H959" s="64">
        <f t="shared" si="86"/>
        <v>-3.5002187636727945E-3</v>
      </c>
      <c r="I959" s="65">
        <f t="shared" si="87"/>
        <v>-3.9200000000000728</v>
      </c>
      <c r="J959" s="66" t="str">
        <f t="shared" si="88"/>
        <v>Ativo</v>
      </c>
      <c r="K959" s="40" t="s">
        <v>15538</v>
      </c>
      <c r="L959" s="69" t="str">
        <f t="shared" si="89"/>
        <v>Aguardando rentabilidade</v>
      </c>
    </row>
    <row r="960" spans="1:12" x14ac:dyDescent="0.25">
      <c r="A960" s="39">
        <v>44058</v>
      </c>
      <c r="B960" s="61">
        <f t="shared" si="84"/>
        <v>2020</v>
      </c>
      <c r="C960" s="60" t="str">
        <f t="shared" si="85"/>
        <v>Agosto</v>
      </c>
      <c r="D960" s="40" t="s">
        <v>1929</v>
      </c>
      <c r="E960" s="40" t="s">
        <v>2439</v>
      </c>
      <c r="F960" s="41">
        <v>7516.53</v>
      </c>
      <c r="G960" s="42">
        <v>7565.39</v>
      </c>
      <c r="H960" s="64">
        <f t="shared" si="86"/>
        <v>6.5003399174885998E-3</v>
      </c>
      <c r="I960" s="65">
        <f t="shared" si="87"/>
        <v>48.860000000000582</v>
      </c>
      <c r="J960" s="66" t="str">
        <f t="shared" si="88"/>
        <v>Ativo</v>
      </c>
      <c r="K960" s="40" t="s">
        <v>15532</v>
      </c>
      <c r="L960" s="69" t="str">
        <f t="shared" si="89"/>
        <v>Investimento de Longo Prazo</v>
      </c>
    </row>
    <row r="961" spans="1:12" ht="15" customHeight="1" x14ac:dyDescent="0.25">
      <c r="A961" s="39">
        <v>44453</v>
      </c>
      <c r="B961" s="61">
        <f t="shared" si="84"/>
        <v>2021</v>
      </c>
      <c r="C961" s="60" t="str">
        <f t="shared" si="85"/>
        <v>Setembro</v>
      </c>
      <c r="D961" s="40" t="s">
        <v>1929</v>
      </c>
      <c r="E961" s="40" t="s">
        <v>2835</v>
      </c>
      <c r="F961" s="41">
        <v>37449.129999999997</v>
      </c>
      <c r="G961" s="42">
        <v>43942.81</v>
      </c>
      <c r="H961" s="64">
        <f t="shared" si="86"/>
        <v>0.17340002291107967</v>
      </c>
      <c r="I961" s="65">
        <f t="shared" si="87"/>
        <v>6493.68</v>
      </c>
      <c r="J961" s="66" t="str">
        <f t="shared" si="88"/>
        <v>Resgatado</v>
      </c>
      <c r="K961" s="40" t="s">
        <v>15532</v>
      </c>
      <c r="L961" s="69" t="str">
        <f t="shared" si="89"/>
        <v>Dividendos Recebidos</v>
      </c>
    </row>
    <row r="962" spans="1:12" ht="15" customHeight="1" x14ac:dyDescent="0.25">
      <c r="A962" s="39">
        <v>45086</v>
      </c>
      <c r="B962" s="61">
        <f t="shared" ref="B962:B1025" si="90">YEAR(A962)</f>
        <v>2023</v>
      </c>
      <c r="C962" s="60" t="str">
        <f t="shared" ref="C962:C1025" si="91">PROPER(TEXT(A962,"mmmm"))</f>
        <v>Junho</v>
      </c>
      <c r="D962" s="40" t="s">
        <v>1923</v>
      </c>
      <c r="E962" s="40" t="s">
        <v>2836</v>
      </c>
      <c r="F962" s="41">
        <v>3445.87</v>
      </c>
      <c r="G962" s="42">
        <v>3850.76</v>
      </c>
      <c r="H962" s="64">
        <f t="shared" ref="H962:H1025" si="92">(G962-F962)/F962</f>
        <v>0.11750007980568052</v>
      </c>
      <c r="I962" s="65">
        <f t="shared" ref="I962:I1025" si="93">G962-F962</f>
        <v>404.89000000000033</v>
      </c>
      <c r="J962" s="66" t="str">
        <f t="shared" ref="J962:J1025" si="94">IF(AND(OR($D962="Ações",$D962="Criptomoedas",$D962="ETFs",$D962="Fundos",$D962="Imóveis"),$H962&lt;=-10%),"Resgatado",IF(AND(OR($D962="Ações",$D962="Criptomoedas",$D962="ETFs",$D962="Fundos",$D962="Imóveis"),$H962&lt;=-5%),"Pendente",IF(AND(OR($D962="Ações",$D962="Criptomoedas",$D962="ETFs",$D962="Fundos",$D962="Imóveis"),$H962&lt;=-3%),"Ativo",IF(AND(OR($D962="Ações",$D962="Criptomoedas",$D962="ETFs",$D962="Fundos",$D962="Imóveis"),$H962&lt;=7%),"Ativo",IF(AND(OR($D962="Ações",$D962="Criptomoedas",$D962="ETFs",$D962="Fundos",$D962="Imóveis"),$H962&lt;=15%),"Pendente",IF(AND(OR($D962="Ações",$D962="Criptomoedas",$D962="ETFs",$D962="Fundos",$D962="Imóveis"),$H962&lt;=20%),"Resgatado",IF(AND(OR($D962="Poupança",$D962="Renda Fixa",$D962="Tesouro Direto"),$H962&lt;=7%),"Ativo",IF(AND(OR($D962="Poupança",$D962="Renda Fixa",$D962="Tesouro Direto"),$H962&lt;=15%),"Pendente",IF(AND(OR($D962="Poupança",$D962="Renda Fixa",$D962="Tesouro Direto"),$H962&lt;=20%),"Resgatado","")))))))))</f>
        <v>Pendente</v>
      </c>
      <c r="K962" s="40" t="s">
        <v>15532</v>
      </c>
      <c r="L962" s="69" t="str">
        <f t="shared" ref="L962:L1025" si="95">IF(AND(OR($D962="Ações",$D962="Criptomoedas",$D962="ETFs",$D962="Fundos",$D962="Imóveis"),$H962&lt;=-10%),"Resgate realizado",IF(AND(OR($D962="Ações",$D962="Criptomoedas",$D962="ETFs",$D962="Fundos",$D962="Imóveis"),$H962&lt;=-5%),"Aguardando rentabilidade",IF(AND(OR($D962="Ações",$D962="Criptomoedas",$D962="ETFs",$D962="Fundos",$D962="Imóveis"),$H962&lt;=-3%),"Aguardando rentabilidade",IF(AND(OR($D962="Ações",$D962="Criptomoedas",$D962="ETFs",$D962="Fundos",$D962="Imóveis"),$H962&lt;=7%),"Aguardando rentabilidade",IF(AND(OR($D962="Ações",$D962="Criptomoedas",$D962="ETFs",$D962="Fundos",$D962="Imóveis"),$H962&lt;=15%),"Rendimento estável",IF(AND(OR($D962="Ações",$D962="Criptomoedas",$D962="ETFs",$D962="Fundos",$D962="Imóveis"),$H962&lt;=20%),"Aplicação de Curto Prazo",IF(AND(OR($D962="Poupança",$D962="Renda Fixa",$D962="Tesouro Direto"),$H962&lt;=7%),"Investimento de Longo Prazo",IF(AND(OR($D962="Poupança",$D962="Renda Fixa",$D962="Tesouro Direto"),$H962&lt;=15%),"Rendimento estável",IF(AND(OR($D962="Poupança",$D962="Renda Fixa",$D962="Tesouro Direto"),$H962&lt;=20%),"Dividendos Recebidos","")))))))))</f>
        <v>Rendimento estável</v>
      </c>
    </row>
    <row r="963" spans="1:12" x14ac:dyDescent="0.25">
      <c r="A963" s="39">
        <v>44006</v>
      </c>
      <c r="B963" s="61">
        <f t="shared" si="90"/>
        <v>2020</v>
      </c>
      <c r="C963" s="60" t="str">
        <f t="shared" si="91"/>
        <v>Junho</v>
      </c>
      <c r="D963" s="40" t="s">
        <v>1923</v>
      </c>
      <c r="E963" s="40" t="s">
        <v>2837</v>
      </c>
      <c r="F963" s="41">
        <v>45063.33</v>
      </c>
      <c r="G963" s="42">
        <v>41778.21</v>
      </c>
      <c r="H963" s="64">
        <f t="shared" si="92"/>
        <v>-7.2900071965387434E-2</v>
      </c>
      <c r="I963" s="65">
        <f t="shared" si="93"/>
        <v>-3285.1200000000026</v>
      </c>
      <c r="J963" s="66" t="str">
        <f t="shared" si="94"/>
        <v>Ativo</v>
      </c>
      <c r="K963" s="40" t="s">
        <v>15532</v>
      </c>
      <c r="L963" s="69" t="str">
        <f t="shared" si="95"/>
        <v>Investimento de Longo Prazo</v>
      </c>
    </row>
    <row r="964" spans="1:12" ht="15" customHeight="1" x14ac:dyDescent="0.25">
      <c r="A964" s="39">
        <v>44311</v>
      </c>
      <c r="B964" s="61">
        <f t="shared" si="90"/>
        <v>2021</v>
      </c>
      <c r="C964" s="60" t="str">
        <f t="shared" si="91"/>
        <v>Abril</v>
      </c>
      <c r="D964" s="40" t="s">
        <v>1923</v>
      </c>
      <c r="E964" s="40" t="s">
        <v>2838</v>
      </c>
      <c r="F964" s="41">
        <v>12226.84</v>
      </c>
      <c r="G964" s="42">
        <v>13680.61</v>
      </c>
      <c r="H964" s="64">
        <f t="shared" si="92"/>
        <v>0.11889989563942936</v>
      </c>
      <c r="I964" s="65">
        <f t="shared" si="93"/>
        <v>1453.7700000000004</v>
      </c>
      <c r="J964" s="66" t="str">
        <f t="shared" si="94"/>
        <v>Pendente</v>
      </c>
      <c r="K964" s="40" t="s">
        <v>15532</v>
      </c>
      <c r="L964" s="69" t="str">
        <f t="shared" si="95"/>
        <v>Rendimento estável</v>
      </c>
    </row>
    <row r="965" spans="1:12" ht="15" customHeight="1" x14ac:dyDescent="0.25">
      <c r="A965" s="39">
        <v>45076</v>
      </c>
      <c r="B965" s="61">
        <f t="shared" si="90"/>
        <v>2023</v>
      </c>
      <c r="C965" s="60" t="str">
        <f t="shared" si="91"/>
        <v>Maio</v>
      </c>
      <c r="D965" s="40" t="s">
        <v>1928</v>
      </c>
      <c r="E965" s="40" t="s">
        <v>2839</v>
      </c>
      <c r="F965" s="41">
        <v>13410.97</v>
      </c>
      <c r="G965" s="42">
        <v>13955.46</v>
      </c>
      <c r="H965" s="64">
        <f t="shared" si="92"/>
        <v>4.0600344344965338E-2</v>
      </c>
      <c r="I965" s="65">
        <f t="shared" si="93"/>
        <v>544.48999999999978</v>
      </c>
      <c r="J965" s="66" t="str">
        <f t="shared" si="94"/>
        <v>Ativo</v>
      </c>
      <c r="K965" s="40" t="s">
        <v>15537</v>
      </c>
      <c r="L965" s="69" t="str">
        <f t="shared" si="95"/>
        <v>Aguardando rentabilidade</v>
      </c>
    </row>
    <row r="966" spans="1:12" x14ac:dyDescent="0.25">
      <c r="A966" s="39">
        <v>43999</v>
      </c>
      <c r="B966" s="61">
        <f t="shared" si="90"/>
        <v>2020</v>
      </c>
      <c r="C966" s="60" t="str">
        <f t="shared" si="91"/>
        <v>Junho</v>
      </c>
      <c r="D966" s="40" t="s">
        <v>1924</v>
      </c>
      <c r="E966" s="40" t="s">
        <v>2840</v>
      </c>
      <c r="F966" s="41">
        <v>14261.17</v>
      </c>
      <c r="G966" s="42">
        <v>13342.75</v>
      </c>
      <c r="H966" s="64">
        <f t="shared" si="92"/>
        <v>-6.4400045718549043E-2</v>
      </c>
      <c r="I966" s="65">
        <f t="shared" si="93"/>
        <v>-918.42000000000007</v>
      </c>
      <c r="J966" s="66" t="str">
        <f t="shared" si="94"/>
        <v>Ativo</v>
      </c>
      <c r="K966" s="40" t="s">
        <v>15533</v>
      </c>
      <c r="L966" s="69" t="str">
        <f t="shared" si="95"/>
        <v>Investimento de Longo Prazo</v>
      </c>
    </row>
    <row r="967" spans="1:12" ht="15" customHeight="1" x14ac:dyDescent="0.25">
      <c r="A967" s="39">
        <v>45034</v>
      </c>
      <c r="B967" s="61">
        <f t="shared" si="90"/>
        <v>2023</v>
      </c>
      <c r="C967" s="60" t="str">
        <f t="shared" si="91"/>
        <v>Abril</v>
      </c>
      <c r="D967" s="40" t="s">
        <v>1926</v>
      </c>
      <c r="E967" s="40" t="s">
        <v>2471</v>
      </c>
      <c r="F967" s="41">
        <v>34228.339999999997</v>
      </c>
      <c r="G967" s="42">
        <v>31449</v>
      </c>
      <c r="H967" s="64">
        <f t="shared" si="92"/>
        <v>-8.1199964707607694E-2</v>
      </c>
      <c r="I967" s="65">
        <f t="shared" si="93"/>
        <v>-2779.3399999999965</v>
      </c>
      <c r="J967" s="66" t="str">
        <f t="shared" si="94"/>
        <v>Pendente</v>
      </c>
      <c r="K967" s="40" t="s">
        <v>15535</v>
      </c>
      <c r="L967" s="69" t="str">
        <f t="shared" si="95"/>
        <v>Aguardando rentabilidade</v>
      </c>
    </row>
    <row r="968" spans="1:12" x14ac:dyDescent="0.25">
      <c r="A968" s="39">
        <v>44145</v>
      </c>
      <c r="B968" s="61">
        <f t="shared" si="90"/>
        <v>2020</v>
      </c>
      <c r="C968" s="60" t="str">
        <f t="shared" si="91"/>
        <v>Novembro</v>
      </c>
      <c r="D968" s="40" t="s">
        <v>1929</v>
      </c>
      <c r="E968" s="40" t="s">
        <v>2841</v>
      </c>
      <c r="F968" s="41">
        <v>48087.040000000001</v>
      </c>
      <c r="G968" s="42">
        <v>55819.44</v>
      </c>
      <c r="H968" s="64">
        <f t="shared" si="92"/>
        <v>0.16080008251703581</v>
      </c>
      <c r="I968" s="65">
        <f t="shared" si="93"/>
        <v>7732.4000000000015</v>
      </c>
      <c r="J968" s="66" t="str">
        <f t="shared" si="94"/>
        <v>Resgatado</v>
      </c>
      <c r="K968" s="40" t="s">
        <v>15532</v>
      </c>
      <c r="L968" s="69" t="str">
        <f t="shared" si="95"/>
        <v>Dividendos Recebidos</v>
      </c>
    </row>
    <row r="969" spans="1:12" ht="15" customHeight="1" x14ac:dyDescent="0.25">
      <c r="A969" s="39">
        <v>45570</v>
      </c>
      <c r="B969" s="61">
        <f t="shared" si="90"/>
        <v>2024</v>
      </c>
      <c r="C969" s="60" t="str">
        <f t="shared" si="91"/>
        <v>Outubro</v>
      </c>
      <c r="D969" s="40" t="s">
        <v>1924</v>
      </c>
      <c r="E969" s="40" t="s">
        <v>2842</v>
      </c>
      <c r="F969" s="41">
        <v>15924.06</v>
      </c>
      <c r="G969" s="42">
        <v>17057.849999999999</v>
      </c>
      <c r="H969" s="64">
        <f t="shared" si="92"/>
        <v>7.119980708437415E-2</v>
      </c>
      <c r="I969" s="65">
        <f t="shared" si="93"/>
        <v>1133.7899999999991</v>
      </c>
      <c r="J969" s="66" t="str">
        <f t="shared" si="94"/>
        <v>Pendente</v>
      </c>
      <c r="K969" s="40" t="s">
        <v>15533</v>
      </c>
      <c r="L969" s="69" t="str">
        <f t="shared" si="95"/>
        <v>Rendimento estável</v>
      </c>
    </row>
    <row r="970" spans="1:12" x14ac:dyDescent="0.25">
      <c r="A970" s="39">
        <v>43940</v>
      </c>
      <c r="B970" s="61">
        <f t="shared" si="90"/>
        <v>2020</v>
      </c>
      <c r="C970" s="60" t="str">
        <f t="shared" si="91"/>
        <v>Abril</v>
      </c>
      <c r="D970" s="40" t="s">
        <v>1926</v>
      </c>
      <c r="E970" s="40" t="s">
        <v>2843</v>
      </c>
      <c r="F970" s="41">
        <v>13015.32</v>
      </c>
      <c r="G970" s="42">
        <v>14587.57</v>
      </c>
      <c r="H970" s="64">
        <f t="shared" si="92"/>
        <v>0.12079994959785853</v>
      </c>
      <c r="I970" s="65">
        <f t="shared" si="93"/>
        <v>1572.25</v>
      </c>
      <c r="J970" s="66" t="str">
        <f t="shared" si="94"/>
        <v>Pendente</v>
      </c>
      <c r="K970" s="40" t="s">
        <v>15535</v>
      </c>
      <c r="L970" s="69" t="str">
        <f t="shared" si="95"/>
        <v>Rendimento estável</v>
      </c>
    </row>
    <row r="971" spans="1:12" x14ac:dyDescent="0.25">
      <c r="A971" s="39">
        <v>44109</v>
      </c>
      <c r="B971" s="61">
        <f t="shared" si="90"/>
        <v>2020</v>
      </c>
      <c r="C971" s="60" t="str">
        <f t="shared" si="91"/>
        <v>Outubro</v>
      </c>
      <c r="D971" s="40" t="s">
        <v>1928</v>
      </c>
      <c r="E971" s="40" t="s">
        <v>2844</v>
      </c>
      <c r="F971" s="41">
        <v>20421.54</v>
      </c>
      <c r="G971" s="42">
        <v>23268.3</v>
      </c>
      <c r="H971" s="64">
        <f t="shared" si="92"/>
        <v>0.13939986896189016</v>
      </c>
      <c r="I971" s="65">
        <f t="shared" si="93"/>
        <v>2846.7599999999984</v>
      </c>
      <c r="J971" s="66" t="str">
        <f t="shared" si="94"/>
        <v>Pendente</v>
      </c>
      <c r="K971" s="40" t="s">
        <v>15537</v>
      </c>
      <c r="L971" s="69" t="str">
        <f t="shared" si="95"/>
        <v>Rendimento estável</v>
      </c>
    </row>
    <row r="972" spans="1:12" ht="15" customHeight="1" x14ac:dyDescent="0.25">
      <c r="A972" s="39">
        <v>44633</v>
      </c>
      <c r="B972" s="61">
        <f t="shared" si="90"/>
        <v>2022</v>
      </c>
      <c r="C972" s="60" t="str">
        <f t="shared" si="91"/>
        <v>Março</v>
      </c>
      <c r="D972" s="40" t="s">
        <v>1929</v>
      </c>
      <c r="E972" s="40" t="s">
        <v>2845</v>
      </c>
      <c r="F972" s="41">
        <v>10394.64</v>
      </c>
      <c r="G972" s="42">
        <v>12462.13</v>
      </c>
      <c r="H972" s="64">
        <f t="shared" si="92"/>
        <v>0.1988996251914448</v>
      </c>
      <c r="I972" s="65">
        <f t="shared" si="93"/>
        <v>2067.4899999999998</v>
      </c>
      <c r="J972" s="66" t="str">
        <f t="shared" si="94"/>
        <v>Resgatado</v>
      </c>
      <c r="K972" s="40" t="s">
        <v>15532</v>
      </c>
      <c r="L972" s="69" t="str">
        <f t="shared" si="95"/>
        <v>Dividendos Recebidos</v>
      </c>
    </row>
    <row r="973" spans="1:12" ht="15" customHeight="1" x14ac:dyDescent="0.25">
      <c r="A973" s="39">
        <v>44816</v>
      </c>
      <c r="B973" s="61">
        <f t="shared" si="90"/>
        <v>2022</v>
      </c>
      <c r="C973" s="60" t="str">
        <f t="shared" si="91"/>
        <v>Setembro</v>
      </c>
      <c r="D973" s="40" t="s">
        <v>1926</v>
      </c>
      <c r="E973" s="40" t="s">
        <v>2846</v>
      </c>
      <c r="F973" s="41">
        <v>14612.32</v>
      </c>
      <c r="G973" s="42">
        <v>13471.1</v>
      </c>
      <c r="H973" s="64">
        <f t="shared" si="92"/>
        <v>-7.8099849989597778E-2</v>
      </c>
      <c r="I973" s="65">
        <f t="shared" si="93"/>
        <v>-1141.2199999999993</v>
      </c>
      <c r="J973" s="66" t="str">
        <f t="shared" si="94"/>
        <v>Pendente</v>
      </c>
      <c r="K973" s="40" t="s">
        <v>15535</v>
      </c>
      <c r="L973" s="69" t="str">
        <f t="shared" si="95"/>
        <v>Aguardando rentabilidade</v>
      </c>
    </row>
    <row r="974" spans="1:12" x14ac:dyDescent="0.25">
      <c r="A974" s="39">
        <v>43927</v>
      </c>
      <c r="B974" s="61">
        <f t="shared" si="90"/>
        <v>2020</v>
      </c>
      <c r="C974" s="60" t="str">
        <f t="shared" si="91"/>
        <v>Abril</v>
      </c>
      <c r="D974" s="40" t="s">
        <v>1930</v>
      </c>
      <c r="E974" s="40" t="s">
        <v>2847</v>
      </c>
      <c r="F974" s="41">
        <v>40243.51</v>
      </c>
      <c r="G974" s="42">
        <v>46300.160000000003</v>
      </c>
      <c r="H974" s="64">
        <f t="shared" si="92"/>
        <v>0.15050004336102893</v>
      </c>
      <c r="I974" s="65">
        <f t="shared" si="93"/>
        <v>6056.6500000000015</v>
      </c>
      <c r="J974" s="66" t="str">
        <f t="shared" si="94"/>
        <v>Resgatado</v>
      </c>
      <c r="K974" s="40" t="s">
        <v>15538</v>
      </c>
      <c r="L974" s="69" t="str">
        <f t="shared" si="95"/>
        <v>Aplicação de Curto Prazo</v>
      </c>
    </row>
    <row r="975" spans="1:12" ht="15" customHeight="1" x14ac:dyDescent="0.25">
      <c r="A975" s="39">
        <v>45891</v>
      </c>
      <c r="B975" s="61">
        <f t="shared" si="90"/>
        <v>2025</v>
      </c>
      <c r="C975" s="60" t="str">
        <f t="shared" si="91"/>
        <v>Agosto</v>
      </c>
      <c r="D975" s="40" t="s">
        <v>1928</v>
      </c>
      <c r="E975" s="40" t="s">
        <v>2848</v>
      </c>
      <c r="F975" s="41">
        <v>20709.96</v>
      </c>
      <c r="G975" s="42">
        <v>24719.41</v>
      </c>
      <c r="H975" s="64">
        <f t="shared" si="92"/>
        <v>0.193600084210689</v>
      </c>
      <c r="I975" s="65">
        <f t="shared" si="93"/>
        <v>4009.4500000000007</v>
      </c>
      <c r="J975" s="66" t="str">
        <f t="shared" si="94"/>
        <v>Resgatado</v>
      </c>
      <c r="K975" s="40" t="s">
        <v>15537</v>
      </c>
      <c r="L975" s="69" t="str">
        <f t="shared" si="95"/>
        <v>Aplicação de Curto Prazo</v>
      </c>
    </row>
    <row r="976" spans="1:12" ht="15" customHeight="1" x14ac:dyDescent="0.25">
      <c r="A976" s="39">
        <v>45103</v>
      </c>
      <c r="B976" s="61">
        <f t="shared" si="90"/>
        <v>2023</v>
      </c>
      <c r="C976" s="60" t="str">
        <f t="shared" si="91"/>
        <v>Junho</v>
      </c>
      <c r="D976" s="40" t="s">
        <v>1926</v>
      </c>
      <c r="E976" s="40" t="s">
        <v>2849</v>
      </c>
      <c r="F976" s="41">
        <v>46177.15</v>
      </c>
      <c r="G976" s="42">
        <v>47363.9</v>
      </c>
      <c r="H976" s="64">
        <f t="shared" si="92"/>
        <v>2.569994033845744E-2</v>
      </c>
      <c r="I976" s="65">
        <f t="shared" si="93"/>
        <v>1186.75</v>
      </c>
      <c r="J976" s="66" t="str">
        <f t="shared" si="94"/>
        <v>Ativo</v>
      </c>
      <c r="K976" s="40" t="s">
        <v>15535</v>
      </c>
      <c r="L976" s="69" t="str">
        <f t="shared" si="95"/>
        <v>Aguardando rentabilidade</v>
      </c>
    </row>
    <row r="977" spans="1:12" ht="15" customHeight="1" x14ac:dyDescent="0.25">
      <c r="A977" s="39">
        <v>44750</v>
      </c>
      <c r="B977" s="61">
        <f t="shared" si="90"/>
        <v>2022</v>
      </c>
      <c r="C977" s="60" t="str">
        <f t="shared" si="91"/>
        <v>Julho</v>
      </c>
      <c r="D977" s="40" t="s">
        <v>1927</v>
      </c>
      <c r="E977" s="40" t="s">
        <v>2472</v>
      </c>
      <c r="F977" s="41">
        <v>19562.900000000001</v>
      </c>
      <c r="G977" s="42">
        <v>19918.939999999999</v>
      </c>
      <c r="H977" s="64">
        <f t="shared" si="92"/>
        <v>1.8199755659948025E-2</v>
      </c>
      <c r="I977" s="65">
        <f t="shared" si="93"/>
        <v>356.03999999999724</v>
      </c>
      <c r="J977" s="66" t="str">
        <f t="shared" si="94"/>
        <v>Ativo</v>
      </c>
      <c r="K977" s="40" t="s">
        <v>15536</v>
      </c>
      <c r="L977" s="69" t="str">
        <f t="shared" si="95"/>
        <v>Aguardando rentabilidade</v>
      </c>
    </row>
    <row r="978" spans="1:12" ht="15" customHeight="1" x14ac:dyDescent="0.25">
      <c r="A978" s="39">
        <v>45761</v>
      </c>
      <c r="B978" s="61">
        <f t="shared" si="90"/>
        <v>2025</v>
      </c>
      <c r="C978" s="60" t="str">
        <f t="shared" si="91"/>
        <v>Abril</v>
      </c>
      <c r="D978" s="40" t="s">
        <v>1925</v>
      </c>
      <c r="E978" s="40" t="s">
        <v>2850</v>
      </c>
      <c r="F978" s="41">
        <v>25730.57</v>
      </c>
      <c r="G978" s="42">
        <v>26497.34</v>
      </c>
      <c r="H978" s="64">
        <f t="shared" si="92"/>
        <v>2.9799961679822889E-2</v>
      </c>
      <c r="I978" s="65">
        <f t="shared" si="93"/>
        <v>766.77000000000044</v>
      </c>
      <c r="J978" s="66" t="str">
        <f t="shared" si="94"/>
        <v>Ativo</v>
      </c>
      <c r="K978" s="40" t="s">
        <v>15534</v>
      </c>
      <c r="L978" s="69" t="str">
        <f t="shared" si="95"/>
        <v>Aguardando rentabilidade</v>
      </c>
    </row>
    <row r="979" spans="1:12" x14ac:dyDescent="0.25">
      <c r="A979" s="39">
        <v>44135</v>
      </c>
      <c r="B979" s="61">
        <f t="shared" si="90"/>
        <v>2020</v>
      </c>
      <c r="C979" s="60" t="str">
        <f t="shared" si="91"/>
        <v>Outubro</v>
      </c>
      <c r="D979" s="40" t="s">
        <v>1930</v>
      </c>
      <c r="E979" s="40" t="s">
        <v>2851</v>
      </c>
      <c r="F979" s="41">
        <v>12655.76</v>
      </c>
      <c r="G979" s="42">
        <v>13777.06</v>
      </c>
      <c r="H979" s="64">
        <f t="shared" si="92"/>
        <v>8.8599973450823918E-2</v>
      </c>
      <c r="I979" s="65">
        <f t="shared" si="93"/>
        <v>1121.2999999999993</v>
      </c>
      <c r="J979" s="66" t="str">
        <f t="shared" si="94"/>
        <v>Pendente</v>
      </c>
      <c r="K979" s="40" t="s">
        <v>15538</v>
      </c>
      <c r="L979" s="69" t="str">
        <f t="shared" si="95"/>
        <v>Rendimento estável</v>
      </c>
    </row>
    <row r="980" spans="1:12" ht="15" customHeight="1" x14ac:dyDescent="0.25">
      <c r="A980" s="39">
        <v>44579</v>
      </c>
      <c r="B980" s="61">
        <f t="shared" si="90"/>
        <v>2022</v>
      </c>
      <c r="C980" s="60" t="str">
        <f t="shared" si="91"/>
        <v>Janeiro</v>
      </c>
      <c r="D980" s="40" t="s">
        <v>1924</v>
      </c>
      <c r="E980" s="40" t="s">
        <v>2852</v>
      </c>
      <c r="F980" s="41">
        <v>20639.37</v>
      </c>
      <c r="G980" s="42">
        <v>24139.81</v>
      </c>
      <c r="H980" s="64">
        <f t="shared" si="92"/>
        <v>0.1696001379887081</v>
      </c>
      <c r="I980" s="65">
        <f t="shared" si="93"/>
        <v>3500.4400000000023</v>
      </c>
      <c r="J980" s="66" t="str">
        <f t="shared" si="94"/>
        <v>Resgatado</v>
      </c>
      <c r="K980" s="40" t="s">
        <v>15533</v>
      </c>
      <c r="L980" s="69" t="str">
        <f t="shared" si="95"/>
        <v>Dividendos Recebidos</v>
      </c>
    </row>
    <row r="981" spans="1:12" ht="15" customHeight="1" x14ac:dyDescent="0.25">
      <c r="A981" s="39">
        <v>45789</v>
      </c>
      <c r="B981" s="61">
        <f t="shared" si="90"/>
        <v>2025</v>
      </c>
      <c r="C981" s="60" t="str">
        <f t="shared" si="91"/>
        <v>Maio</v>
      </c>
      <c r="D981" s="40" t="s">
        <v>1927</v>
      </c>
      <c r="E981" s="40" t="s">
        <v>2853</v>
      </c>
      <c r="F981" s="41">
        <v>29922.75</v>
      </c>
      <c r="G981" s="42">
        <v>27445.15</v>
      </c>
      <c r="H981" s="64">
        <f t="shared" si="92"/>
        <v>-8.2799876348263399E-2</v>
      </c>
      <c r="I981" s="65">
        <f t="shared" si="93"/>
        <v>-2477.5999999999985</v>
      </c>
      <c r="J981" s="66" t="str">
        <f t="shared" si="94"/>
        <v>Pendente</v>
      </c>
      <c r="K981" s="40" t="s">
        <v>15536</v>
      </c>
      <c r="L981" s="69" t="str">
        <f t="shared" si="95"/>
        <v>Aguardando rentabilidade</v>
      </c>
    </row>
    <row r="982" spans="1:12" ht="15" customHeight="1" x14ac:dyDescent="0.25">
      <c r="A982" s="39">
        <v>45505</v>
      </c>
      <c r="B982" s="61">
        <f t="shared" si="90"/>
        <v>2024</v>
      </c>
      <c r="C982" s="60" t="str">
        <f t="shared" si="91"/>
        <v>Agosto</v>
      </c>
      <c r="D982" s="40" t="s">
        <v>1929</v>
      </c>
      <c r="E982" s="40" t="s">
        <v>2854</v>
      </c>
      <c r="F982" s="41">
        <v>43317.68</v>
      </c>
      <c r="G982" s="42">
        <v>51639.01</v>
      </c>
      <c r="H982" s="64">
        <f t="shared" si="92"/>
        <v>0.19210008476908277</v>
      </c>
      <c r="I982" s="65">
        <f t="shared" si="93"/>
        <v>8321.3300000000017</v>
      </c>
      <c r="J982" s="66" t="str">
        <f t="shared" si="94"/>
        <v>Resgatado</v>
      </c>
      <c r="K982" s="40" t="s">
        <v>15532</v>
      </c>
      <c r="L982" s="69" t="str">
        <f t="shared" si="95"/>
        <v>Dividendos Recebidos</v>
      </c>
    </row>
    <row r="983" spans="1:12" ht="15" customHeight="1" x14ac:dyDescent="0.25">
      <c r="A983" s="39">
        <v>44264</v>
      </c>
      <c r="B983" s="61">
        <f t="shared" si="90"/>
        <v>2021</v>
      </c>
      <c r="C983" s="60" t="str">
        <f t="shared" si="91"/>
        <v>Março</v>
      </c>
      <c r="D983" s="40" t="s">
        <v>1929</v>
      </c>
      <c r="E983" s="40" t="s">
        <v>2855</v>
      </c>
      <c r="F983" s="41">
        <v>16513.22</v>
      </c>
      <c r="G983" s="42">
        <v>16348.09</v>
      </c>
      <c r="H983" s="64">
        <f t="shared" si="92"/>
        <v>-9.9998667734094871E-3</v>
      </c>
      <c r="I983" s="65">
        <f t="shared" si="93"/>
        <v>-165.13000000000102</v>
      </c>
      <c r="J983" s="66" t="str">
        <f t="shared" si="94"/>
        <v>Ativo</v>
      </c>
      <c r="K983" s="40" t="s">
        <v>15532</v>
      </c>
      <c r="L983" s="69" t="str">
        <f t="shared" si="95"/>
        <v>Investimento de Longo Prazo</v>
      </c>
    </row>
    <row r="984" spans="1:12" x14ac:dyDescent="0.25">
      <c r="A984" s="39">
        <v>44071</v>
      </c>
      <c r="B984" s="61">
        <f t="shared" si="90"/>
        <v>2020</v>
      </c>
      <c r="C984" s="60" t="str">
        <f t="shared" si="91"/>
        <v>Agosto</v>
      </c>
      <c r="D984" s="40" t="s">
        <v>1928</v>
      </c>
      <c r="E984" s="40" t="s">
        <v>2856</v>
      </c>
      <c r="F984" s="41">
        <v>6308.33</v>
      </c>
      <c r="G984" s="42">
        <v>6593.47</v>
      </c>
      <c r="H984" s="64">
        <f t="shared" si="92"/>
        <v>4.5200552285628734E-2</v>
      </c>
      <c r="I984" s="65">
        <f t="shared" si="93"/>
        <v>285.14000000000033</v>
      </c>
      <c r="J984" s="66" t="str">
        <f t="shared" si="94"/>
        <v>Ativo</v>
      </c>
      <c r="K984" s="40" t="s">
        <v>15537</v>
      </c>
      <c r="L984" s="69" t="str">
        <f t="shared" si="95"/>
        <v>Aguardando rentabilidade</v>
      </c>
    </row>
    <row r="985" spans="1:12" x14ac:dyDescent="0.25">
      <c r="A985" s="39">
        <v>43894</v>
      </c>
      <c r="B985" s="61">
        <f t="shared" si="90"/>
        <v>2020</v>
      </c>
      <c r="C985" s="60" t="str">
        <f t="shared" si="91"/>
        <v>Março</v>
      </c>
      <c r="D985" s="40" t="s">
        <v>1930</v>
      </c>
      <c r="E985" s="40" t="s">
        <v>2857</v>
      </c>
      <c r="F985" s="41">
        <v>18500.64</v>
      </c>
      <c r="G985" s="42">
        <v>16994.689999999999</v>
      </c>
      <c r="H985" s="64">
        <f t="shared" si="92"/>
        <v>-8.1399886706622085E-2</v>
      </c>
      <c r="I985" s="65">
        <f t="shared" si="93"/>
        <v>-1505.9500000000007</v>
      </c>
      <c r="J985" s="66" t="str">
        <f t="shared" si="94"/>
        <v>Pendente</v>
      </c>
      <c r="K985" s="40" t="s">
        <v>15538</v>
      </c>
      <c r="L985" s="69" t="str">
        <f t="shared" si="95"/>
        <v>Aguardando rentabilidade</v>
      </c>
    </row>
    <row r="986" spans="1:12" x14ac:dyDescent="0.25">
      <c r="A986" s="39">
        <v>44090</v>
      </c>
      <c r="B986" s="61">
        <f t="shared" si="90"/>
        <v>2020</v>
      </c>
      <c r="C986" s="60" t="str">
        <f t="shared" si="91"/>
        <v>Setembro</v>
      </c>
      <c r="D986" s="40" t="s">
        <v>1929</v>
      </c>
      <c r="E986" s="40" t="s">
        <v>2858</v>
      </c>
      <c r="F986" s="41">
        <v>33941.64</v>
      </c>
      <c r="G986" s="42">
        <v>38676.5</v>
      </c>
      <c r="H986" s="64">
        <f t="shared" si="92"/>
        <v>0.13950003594404986</v>
      </c>
      <c r="I986" s="65">
        <f t="shared" si="93"/>
        <v>4734.8600000000006</v>
      </c>
      <c r="J986" s="66" t="str">
        <f t="shared" si="94"/>
        <v>Pendente</v>
      </c>
      <c r="K986" s="40" t="s">
        <v>15532</v>
      </c>
      <c r="L986" s="69" t="str">
        <f t="shared" si="95"/>
        <v>Rendimento estável</v>
      </c>
    </row>
    <row r="987" spans="1:12" ht="15" customHeight="1" x14ac:dyDescent="0.25">
      <c r="A987" s="39">
        <v>45042</v>
      </c>
      <c r="B987" s="61">
        <f t="shared" si="90"/>
        <v>2023</v>
      </c>
      <c r="C987" s="60" t="str">
        <f t="shared" si="91"/>
        <v>Abril</v>
      </c>
      <c r="D987" s="40" t="s">
        <v>1930</v>
      </c>
      <c r="E987" s="40" t="s">
        <v>2859</v>
      </c>
      <c r="F987" s="41">
        <v>9039.24</v>
      </c>
      <c r="G987" s="42">
        <v>10495.46</v>
      </c>
      <c r="H987" s="64">
        <f t="shared" si="92"/>
        <v>0.16109982697660416</v>
      </c>
      <c r="I987" s="65">
        <f t="shared" si="93"/>
        <v>1456.2199999999993</v>
      </c>
      <c r="J987" s="66" t="str">
        <f t="shared" si="94"/>
        <v>Resgatado</v>
      </c>
      <c r="K987" s="40" t="s">
        <v>15538</v>
      </c>
      <c r="L987" s="69" t="str">
        <f t="shared" si="95"/>
        <v>Aplicação de Curto Prazo</v>
      </c>
    </row>
    <row r="988" spans="1:12" ht="15" customHeight="1" x14ac:dyDescent="0.25">
      <c r="A988" s="39">
        <v>45519</v>
      </c>
      <c r="B988" s="61">
        <f t="shared" si="90"/>
        <v>2024</v>
      </c>
      <c r="C988" s="60" t="str">
        <f t="shared" si="91"/>
        <v>Agosto</v>
      </c>
      <c r="D988" s="40" t="s">
        <v>1930</v>
      </c>
      <c r="E988" s="40" t="s">
        <v>2860</v>
      </c>
      <c r="F988" s="41">
        <v>13620.32</v>
      </c>
      <c r="G988" s="42">
        <v>16212.27</v>
      </c>
      <c r="H988" s="64">
        <f t="shared" si="92"/>
        <v>0.19030022789479253</v>
      </c>
      <c r="I988" s="65">
        <f t="shared" si="93"/>
        <v>2591.9500000000007</v>
      </c>
      <c r="J988" s="66" t="str">
        <f t="shared" si="94"/>
        <v>Resgatado</v>
      </c>
      <c r="K988" s="40" t="s">
        <v>15538</v>
      </c>
      <c r="L988" s="69" t="str">
        <f t="shared" si="95"/>
        <v>Aplicação de Curto Prazo</v>
      </c>
    </row>
    <row r="989" spans="1:12" ht="15" customHeight="1" x14ac:dyDescent="0.25">
      <c r="A989" s="39">
        <v>45637</v>
      </c>
      <c r="B989" s="61">
        <f t="shared" si="90"/>
        <v>2024</v>
      </c>
      <c r="C989" s="60" t="str">
        <f t="shared" si="91"/>
        <v>Dezembro</v>
      </c>
      <c r="D989" s="40" t="s">
        <v>1926</v>
      </c>
      <c r="E989" s="40" t="s">
        <v>2058</v>
      </c>
      <c r="F989" s="41">
        <v>35580.870000000003</v>
      </c>
      <c r="G989" s="42">
        <v>33307.25</v>
      </c>
      <c r="H989" s="64">
        <f t="shared" si="92"/>
        <v>-6.3900067648711298E-2</v>
      </c>
      <c r="I989" s="65">
        <f t="shared" si="93"/>
        <v>-2273.6200000000026</v>
      </c>
      <c r="J989" s="66" t="str">
        <f t="shared" si="94"/>
        <v>Pendente</v>
      </c>
      <c r="K989" s="40" t="s">
        <v>15535</v>
      </c>
      <c r="L989" s="69" t="str">
        <f t="shared" si="95"/>
        <v>Aguardando rentabilidade</v>
      </c>
    </row>
    <row r="990" spans="1:12" ht="15" customHeight="1" x14ac:dyDescent="0.25">
      <c r="A990" s="39">
        <v>45322</v>
      </c>
      <c r="B990" s="61">
        <f t="shared" si="90"/>
        <v>2024</v>
      </c>
      <c r="C990" s="60" t="str">
        <f t="shared" si="91"/>
        <v>Janeiro</v>
      </c>
      <c r="D990" s="40" t="s">
        <v>1927</v>
      </c>
      <c r="E990" s="40" t="s">
        <v>2861</v>
      </c>
      <c r="F990" s="41">
        <v>12613.68</v>
      </c>
      <c r="G990" s="42">
        <v>14804.68</v>
      </c>
      <c r="H990" s="64">
        <f t="shared" si="92"/>
        <v>0.17370029999175499</v>
      </c>
      <c r="I990" s="65">
        <f t="shared" si="93"/>
        <v>2191</v>
      </c>
      <c r="J990" s="66" t="str">
        <f t="shared" si="94"/>
        <v>Resgatado</v>
      </c>
      <c r="K990" s="40" t="s">
        <v>15536</v>
      </c>
      <c r="L990" s="69" t="str">
        <f t="shared" si="95"/>
        <v>Aplicação de Curto Prazo</v>
      </c>
    </row>
    <row r="991" spans="1:12" ht="15" customHeight="1" x14ac:dyDescent="0.25">
      <c r="A991" s="39">
        <v>45806</v>
      </c>
      <c r="B991" s="61">
        <f t="shared" si="90"/>
        <v>2025</v>
      </c>
      <c r="C991" s="60" t="str">
        <f t="shared" si="91"/>
        <v>Maio</v>
      </c>
      <c r="D991" s="40" t="s">
        <v>1924</v>
      </c>
      <c r="E991" s="40" t="s">
        <v>2862</v>
      </c>
      <c r="F991" s="41">
        <v>46621.68</v>
      </c>
      <c r="G991" s="42">
        <v>52020.47</v>
      </c>
      <c r="H991" s="64">
        <f t="shared" si="92"/>
        <v>0.11579998833160883</v>
      </c>
      <c r="I991" s="65">
        <f t="shared" si="93"/>
        <v>5398.7900000000009</v>
      </c>
      <c r="J991" s="66" t="str">
        <f t="shared" si="94"/>
        <v>Pendente</v>
      </c>
      <c r="K991" s="40" t="s">
        <v>15533</v>
      </c>
      <c r="L991" s="69" t="str">
        <f t="shared" si="95"/>
        <v>Rendimento estável</v>
      </c>
    </row>
    <row r="992" spans="1:12" ht="15" customHeight="1" x14ac:dyDescent="0.25">
      <c r="A992" s="39">
        <v>45724</v>
      </c>
      <c r="B992" s="61">
        <f t="shared" si="90"/>
        <v>2025</v>
      </c>
      <c r="C992" s="60" t="str">
        <f t="shared" si="91"/>
        <v>Março</v>
      </c>
      <c r="D992" s="40" t="s">
        <v>1925</v>
      </c>
      <c r="E992" s="40" t="s">
        <v>2863</v>
      </c>
      <c r="F992" s="41">
        <v>27332.77</v>
      </c>
      <c r="G992" s="42">
        <v>29136.73</v>
      </c>
      <c r="H992" s="64">
        <f t="shared" si="92"/>
        <v>6.5999896827141899E-2</v>
      </c>
      <c r="I992" s="65">
        <f t="shared" si="93"/>
        <v>1803.9599999999991</v>
      </c>
      <c r="J992" s="66" t="str">
        <f t="shared" si="94"/>
        <v>Ativo</v>
      </c>
      <c r="K992" s="40" t="s">
        <v>15534</v>
      </c>
      <c r="L992" s="69" t="str">
        <f t="shared" si="95"/>
        <v>Aguardando rentabilidade</v>
      </c>
    </row>
    <row r="993" spans="1:12" ht="15" customHeight="1" x14ac:dyDescent="0.25">
      <c r="A993" s="39">
        <v>45819</v>
      </c>
      <c r="B993" s="61">
        <f t="shared" si="90"/>
        <v>2025</v>
      </c>
      <c r="C993" s="60" t="str">
        <f t="shared" si="91"/>
        <v>Junho</v>
      </c>
      <c r="D993" s="40" t="s">
        <v>1930</v>
      </c>
      <c r="E993" s="40" t="s">
        <v>2864</v>
      </c>
      <c r="F993" s="41">
        <v>31243.59</v>
      </c>
      <c r="G993" s="42">
        <v>33024.47</v>
      </c>
      <c r="H993" s="64">
        <f t="shared" si="92"/>
        <v>5.6999851809603215E-2</v>
      </c>
      <c r="I993" s="65">
        <f t="shared" si="93"/>
        <v>1780.880000000001</v>
      </c>
      <c r="J993" s="66" t="str">
        <f t="shared" si="94"/>
        <v>Ativo</v>
      </c>
      <c r="K993" s="40" t="s">
        <v>15538</v>
      </c>
      <c r="L993" s="69" t="str">
        <f t="shared" si="95"/>
        <v>Aguardando rentabilidade</v>
      </c>
    </row>
    <row r="994" spans="1:12" ht="15" customHeight="1" x14ac:dyDescent="0.25">
      <c r="A994" s="39">
        <v>45877</v>
      </c>
      <c r="B994" s="61">
        <f t="shared" si="90"/>
        <v>2025</v>
      </c>
      <c r="C994" s="60" t="str">
        <f t="shared" si="91"/>
        <v>Agosto</v>
      </c>
      <c r="D994" s="40" t="s">
        <v>1929</v>
      </c>
      <c r="E994" s="40" t="s">
        <v>2865</v>
      </c>
      <c r="F994" s="41">
        <v>15955.03</v>
      </c>
      <c r="G994" s="42">
        <v>14925.93</v>
      </c>
      <c r="H994" s="64">
        <f t="shared" si="92"/>
        <v>-6.4500035412029963E-2</v>
      </c>
      <c r="I994" s="65">
        <f t="shared" si="93"/>
        <v>-1029.1000000000004</v>
      </c>
      <c r="J994" s="66" t="str">
        <f t="shared" si="94"/>
        <v>Ativo</v>
      </c>
      <c r="K994" s="40" t="s">
        <v>15532</v>
      </c>
      <c r="L994" s="69" t="str">
        <f t="shared" si="95"/>
        <v>Investimento de Longo Prazo</v>
      </c>
    </row>
    <row r="995" spans="1:12" x14ac:dyDescent="0.25">
      <c r="A995" s="39">
        <v>44149</v>
      </c>
      <c r="B995" s="61">
        <f t="shared" si="90"/>
        <v>2020</v>
      </c>
      <c r="C995" s="60" t="str">
        <f t="shared" si="91"/>
        <v>Novembro</v>
      </c>
      <c r="D995" s="40" t="s">
        <v>1924</v>
      </c>
      <c r="E995" s="40" t="s">
        <v>2866</v>
      </c>
      <c r="F995" s="41">
        <v>1190.45</v>
      </c>
      <c r="G995" s="42">
        <v>1122.5899999999999</v>
      </c>
      <c r="H995" s="64">
        <f t="shared" si="92"/>
        <v>-5.7003654080389876E-2</v>
      </c>
      <c r="I995" s="65">
        <f t="shared" si="93"/>
        <v>-67.860000000000127</v>
      </c>
      <c r="J995" s="66" t="str">
        <f t="shared" si="94"/>
        <v>Ativo</v>
      </c>
      <c r="K995" s="40" t="s">
        <v>15533</v>
      </c>
      <c r="L995" s="69" t="str">
        <f t="shared" si="95"/>
        <v>Investimento de Longo Prazo</v>
      </c>
    </row>
    <row r="996" spans="1:12" x14ac:dyDescent="0.25">
      <c r="A996" s="39">
        <v>44085</v>
      </c>
      <c r="B996" s="61">
        <f t="shared" si="90"/>
        <v>2020</v>
      </c>
      <c r="C996" s="60" t="str">
        <f t="shared" si="91"/>
        <v>Setembro</v>
      </c>
      <c r="D996" s="40" t="s">
        <v>1924</v>
      </c>
      <c r="E996" s="40" t="s">
        <v>2031</v>
      </c>
      <c r="F996" s="41">
        <v>7860.95</v>
      </c>
      <c r="G996" s="42">
        <v>8426.94</v>
      </c>
      <c r="H996" s="64">
        <f t="shared" si="92"/>
        <v>7.2000203537740434E-2</v>
      </c>
      <c r="I996" s="65">
        <f t="shared" si="93"/>
        <v>565.99000000000069</v>
      </c>
      <c r="J996" s="66" t="str">
        <f t="shared" si="94"/>
        <v>Pendente</v>
      </c>
      <c r="K996" s="40" t="s">
        <v>15533</v>
      </c>
      <c r="L996" s="69" t="str">
        <f t="shared" si="95"/>
        <v>Rendimento estável</v>
      </c>
    </row>
    <row r="997" spans="1:12" x14ac:dyDescent="0.25">
      <c r="A997" s="39">
        <v>44154</v>
      </c>
      <c r="B997" s="61">
        <f t="shared" si="90"/>
        <v>2020</v>
      </c>
      <c r="C997" s="60" t="str">
        <f t="shared" si="91"/>
        <v>Novembro</v>
      </c>
      <c r="D997" s="40" t="s">
        <v>1923</v>
      </c>
      <c r="E997" s="40" t="s">
        <v>2625</v>
      </c>
      <c r="F997" s="41">
        <v>35459.71</v>
      </c>
      <c r="G997" s="42">
        <v>40090.75</v>
      </c>
      <c r="H997" s="64">
        <f t="shared" si="92"/>
        <v>0.13060005284871198</v>
      </c>
      <c r="I997" s="65">
        <f t="shared" si="93"/>
        <v>4631.0400000000009</v>
      </c>
      <c r="J997" s="66" t="str">
        <f t="shared" si="94"/>
        <v>Pendente</v>
      </c>
      <c r="K997" s="40" t="s">
        <v>15532</v>
      </c>
      <c r="L997" s="69" t="str">
        <f t="shared" si="95"/>
        <v>Rendimento estável</v>
      </c>
    </row>
    <row r="998" spans="1:12" ht="15" customHeight="1" x14ac:dyDescent="0.25">
      <c r="A998" s="39">
        <v>45571</v>
      </c>
      <c r="B998" s="61">
        <f t="shared" si="90"/>
        <v>2024</v>
      </c>
      <c r="C998" s="60" t="str">
        <f t="shared" si="91"/>
        <v>Outubro</v>
      </c>
      <c r="D998" s="40" t="s">
        <v>1924</v>
      </c>
      <c r="E998" s="40" t="s">
        <v>2867</v>
      </c>
      <c r="F998" s="41">
        <v>48178.31</v>
      </c>
      <c r="G998" s="42">
        <v>46352.35</v>
      </c>
      <c r="H998" s="64">
        <f t="shared" si="92"/>
        <v>-3.7900042571024167E-2</v>
      </c>
      <c r="I998" s="65">
        <f t="shared" si="93"/>
        <v>-1825.9599999999991</v>
      </c>
      <c r="J998" s="66" t="str">
        <f t="shared" si="94"/>
        <v>Ativo</v>
      </c>
      <c r="K998" s="40" t="s">
        <v>15533</v>
      </c>
      <c r="L998" s="69" t="str">
        <f t="shared" si="95"/>
        <v>Investimento de Longo Prazo</v>
      </c>
    </row>
    <row r="999" spans="1:12" ht="15" customHeight="1" x14ac:dyDescent="0.25">
      <c r="A999" s="39">
        <v>45823</v>
      </c>
      <c r="B999" s="61">
        <f t="shared" si="90"/>
        <v>2025</v>
      </c>
      <c r="C999" s="60" t="str">
        <f t="shared" si="91"/>
        <v>Junho</v>
      </c>
      <c r="D999" s="40" t="s">
        <v>1927</v>
      </c>
      <c r="E999" s="40" t="s">
        <v>2868</v>
      </c>
      <c r="F999" s="41">
        <v>47759.13</v>
      </c>
      <c r="G999" s="42">
        <v>54029.9</v>
      </c>
      <c r="H999" s="64">
        <f t="shared" si="92"/>
        <v>0.13129992108315214</v>
      </c>
      <c r="I999" s="65">
        <f t="shared" si="93"/>
        <v>6270.7700000000041</v>
      </c>
      <c r="J999" s="66" t="str">
        <f t="shared" si="94"/>
        <v>Pendente</v>
      </c>
      <c r="K999" s="40" t="s">
        <v>15536</v>
      </c>
      <c r="L999" s="69" t="str">
        <f t="shared" si="95"/>
        <v>Rendimento estável</v>
      </c>
    </row>
    <row r="1000" spans="1:12" ht="15" customHeight="1" x14ac:dyDescent="0.25">
      <c r="A1000" s="39">
        <v>45520</v>
      </c>
      <c r="B1000" s="61">
        <f t="shared" si="90"/>
        <v>2024</v>
      </c>
      <c r="C1000" s="60" t="str">
        <f t="shared" si="91"/>
        <v>Agosto</v>
      </c>
      <c r="D1000" s="40" t="s">
        <v>1928</v>
      </c>
      <c r="E1000" s="40" t="s">
        <v>2869</v>
      </c>
      <c r="F1000" s="41">
        <v>40060.620000000003</v>
      </c>
      <c r="G1000" s="42">
        <v>47776.3</v>
      </c>
      <c r="H1000" s="64">
        <f t="shared" si="92"/>
        <v>0.19260011452643519</v>
      </c>
      <c r="I1000" s="65">
        <f t="shared" si="93"/>
        <v>7715.68</v>
      </c>
      <c r="J1000" s="66" t="str">
        <f t="shared" si="94"/>
        <v>Resgatado</v>
      </c>
      <c r="K1000" s="40" t="s">
        <v>15537</v>
      </c>
      <c r="L1000" s="69" t="str">
        <f t="shared" si="95"/>
        <v>Aplicação de Curto Prazo</v>
      </c>
    </row>
    <row r="1001" spans="1:12" x14ac:dyDescent="0.25">
      <c r="A1001" s="39">
        <v>44112</v>
      </c>
      <c r="B1001" s="61">
        <f t="shared" si="90"/>
        <v>2020</v>
      </c>
      <c r="C1001" s="60" t="str">
        <f t="shared" si="91"/>
        <v>Outubro</v>
      </c>
      <c r="D1001" s="40" t="s">
        <v>1929</v>
      </c>
      <c r="E1001" s="40" t="s">
        <v>2870</v>
      </c>
      <c r="F1001" s="41">
        <v>34712.49</v>
      </c>
      <c r="G1001" s="42">
        <v>36260.67</v>
      </c>
      <c r="H1001" s="64">
        <f t="shared" si="92"/>
        <v>4.4600084868587658E-2</v>
      </c>
      <c r="I1001" s="65">
        <f t="shared" si="93"/>
        <v>1548.1800000000003</v>
      </c>
      <c r="J1001" s="66" t="str">
        <f t="shared" si="94"/>
        <v>Ativo</v>
      </c>
      <c r="K1001" s="40" t="s">
        <v>15532</v>
      </c>
      <c r="L1001" s="69" t="str">
        <f t="shared" si="95"/>
        <v>Investimento de Longo Prazo</v>
      </c>
    </row>
    <row r="1002" spans="1:12" ht="15" customHeight="1" x14ac:dyDescent="0.25">
      <c r="A1002" s="39">
        <v>44220</v>
      </c>
      <c r="B1002" s="61">
        <f t="shared" si="90"/>
        <v>2021</v>
      </c>
      <c r="C1002" s="60" t="str">
        <f t="shared" si="91"/>
        <v>Janeiro</v>
      </c>
      <c r="D1002" s="40" t="s">
        <v>1930</v>
      </c>
      <c r="E1002" s="40" t="s">
        <v>2871</v>
      </c>
      <c r="F1002" s="41">
        <v>6446.21</v>
      </c>
      <c r="G1002" s="42">
        <v>6748.54</v>
      </c>
      <c r="H1002" s="64">
        <f t="shared" si="92"/>
        <v>4.6900426762392151E-2</v>
      </c>
      <c r="I1002" s="65">
        <f t="shared" si="93"/>
        <v>302.32999999999993</v>
      </c>
      <c r="J1002" s="66" t="str">
        <f t="shared" si="94"/>
        <v>Ativo</v>
      </c>
      <c r="K1002" s="40" t="s">
        <v>15538</v>
      </c>
      <c r="L1002" s="69" t="str">
        <f t="shared" si="95"/>
        <v>Aguardando rentabilidade</v>
      </c>
    </row>
    <row r="1003" spans="1:12" ht="15" customHeight="1" x14ac:dyDescent="0.25">
      <c r="A1003" s="39">
        <v>45842</v>
      </c>
      <c r="B1003" s="61">
        <f t="shared" si="90"/>
        <v>2025</v>
      </c>
      <c r="C1003" s="60" t="str">
        <f t="shared" si="91"/>
        <v>Julho</v>
      </c>
      <c r="D1003" s="40" t="s">
        <v>1929</v>
      </c>
      <c r="E1003" s="40" t="s">
        <v>2872</v>
      </c>
      <c r="F1003" s="41">
        <v>14880.87</v>
      </c>
      <c r="G1003" s="42">
        <v>16523.72</v>
      </c>
      <c r="H1003" s="64">
        <f t="shared" si="92"/>
        <v>0.1104001311751262</v>
      </c>
      <c r="I1003" s="65">
        <f t="shared" si="93"/>
        <v>1642.8500000000004</v>
      </c>
      <c r="J1003" s="66" t="str">
        <f t="shared" si="94"/>
        <v>Pendente</v>
      </c>
      <c r="K1003" s="40" t="s">
        <v>15532</v>
      </c>
      <c r="L1003" s="69" t="str">
        <f t="shared" si="95"/>
        <v>Rendimento estável</v>
      </c>
    </row>
    <row r="1004" spans="1:12" ht="15" customHeight="1" x14ac:dyDescent="0.25">
      <c r="A1004" s="39">
        <v>45346</v>
      </c>
      <c r="B1004" s="61">
        <f t="shared" si="90"/>
        <v>2024</v>
      </c>
      <c r="C1004" s="60" t="str">
        <f t="shared" si="91"/>
        <v>Fevereiro</v>
      </c>
      <c r="D1004" s="40" t="s">
        <v>1926</v>
      </c>
      <c r="E1004" s="40" t="s">
        <v>2499</v>
      </c>
      <c r="F1004" s="41">
        <v>49000.78</v>
      </c>
      <c r="G1004" s="42">
        <v>44169.3</v>
      </c>
      <c r="H1004" s="64">
        <f t="shared" si="92"/>
        <v>-9.8600063101036264E-2</v>
      </c>
      <c r="I1004" s="65">
        <f t="shared" si="93"/>
        <v>-4831.4799999999959</v>
      </c>
      <c r="J1004" s="66" t="str">
        <f t="shared" si="94"/>
        <v>Pendente</v>
      </c>
      <c r="K1004" s="40" t="s">
        <v>15535</v>
      </c>
      <c r="L1004" s="69" t="str">
        <f t="shared" si="95"/>
        <v>Aguardando rentabilidade</v>
      </c>
    </row>
    <row r="1005" spans="1:12" ht="15" customHeight="1" x14ac:dyDescent="0.25">
      <c r="A1005" s="39">
        <v>45167</v>
      </c>
      <c r="B1005" s="61">
        <f t="shared" si="90"/>
        <v>2023</v>
      </c>
      <c r="C1005" s="60" t="str">
        <f t="shared" si="91"/>
        <v>Agosto</v>
      </c>
      <c r="D1005" s="40" t="s">
        <v>1925</v>
      </c>
      <c r="E1005" s="40" t="s">
        <v>2873</v>
      </c>
      <c r="F1005" s="41">
        <v>14466.45</v>
      </c>
      <c r="G1005" s="42">
        <v>14007.86</v>
      </c>
      <c r="H1005" s="64">
        <f t="shared" si="92"/>
        <v>-3.1700244358498463E-2</v>
      </c>
      <c r="I1005" s="65">
        <f t="shared" si="93"/>
        <v>-458.59000000000015</v>
      </c>
      <c r="J1005" s="66" t="str">
        <f t="shared" si="94"/>
        <v>Ativo</v>
      </c>
      <c r="K1005" s="40" t="s">
        <v>15534</v>
      </c>
      <c r="L1005" s="69" t="str">
        <f t="shared" si="95"/>
        <v>Aguardando rentabilidade</v>
      </c>
    </row>
    <row r="1006" spans="1:12" ht="15" customHeight="1" x14ac:dyDescent="0.25">
      <c r="A1006" s="39">
        <v>45139</v>
      </c>
      <c r="B1006" s="61">
        <f t="shared" si="90"/>
        <v>2023</v>
      </c>
      <c r="C1006" s="60" t="str">
        <f t="shared" si="91"/>
        <v>Agosto</v>
      </c>
      <c r="D1006" s="40" t="s">
        <v>1927</v>
      </c>
      <c r="E1006" s="40" t="s">
        <v>2874</v>
      </c>
      <c r="F1006" s="41">
        <v>1446.01</v>
      </c>
      <c r="G1006" s="42">
        <v>1513.25</v>
      </c>
      <c r="H1006" s="64">
        <f t="shared" si="92"/>
        <v>4.6500369983610075E-2</v>
      </c>
      <c r="I1006" s="65">
        <f t="shared" si="93"/>
        <v>67.240000000000009</v>
      </c>
      <c r="J1006" s="66" t="str">
        <f t="shared" si="94"/>
        <v>Ativo</v>
      </c>
      <c r="K1006" s="40" t="s">
        <v>15536</v>
      </c>
      <c r="L1006" s="69" t="str">
        <f t="shared" si="95"/>
        <v>Aguardando rentabilidade</v>
      </c>
    </row>
    <row r="1007" spans="1:12" ht="15" customHeight="1" x14ac:dyDescent="0.25">
      <c r="A1007" s="39">
        <v>45086</v>
      </c>
      <c r="B1007" s="61">
        <f t="shared" si="90"/>
        <v>2023</v>
      </c>
      <c r="C1007" s="60" t="str">
        <f t="shared" si="91"/>
        <v>Junho</v>
      </c>
      <c r="D1007" s="40" t="s">
        <v>1925</v>
      </c>
      <c r="E1007" s="40" t="s">
        <v>2875</v>
      </c>
      <c r="F1007" s="41">
        <v>4180.4399999999996</v>
      </c>
      <c r="G1007" s="42">
        <v>4994.79</v>
      </c>
      <c r="H1007" s="64">
        <f t="shared" si="92"/>
        <v>0.19480006889226981</v>
      </c>
      <c r="I1007" s="65">
        <f t="shared" si="93"/>
        <v>814.35000000000036</v>
      </c>
      <c r="J1007" s="66" t="str">
        <f t="shared" si="94"/>
        <v>Resgatado</v>
      </c>
      <c r="K1007" s="40" t="s">
        <v>15534</v>
      </c>
      <c r="L1007" s="69" t="str">
        <f t="shared" si="95"/>
        <v>Aplicação de Curto Prazo</v>
      </c>
    </row>
    <row r="1008" spans="1:12" ht="15" customHeight="1" x14ac:dyDescent="0.25">
      <c r="A1008" s="39">
        <v>45329</v>
      </c>
      <c r="B1008" s="61">
        <f t="shared" si="90"/>
        <v>2024</v>
      </c>
      <c r="C1008" s="60" t="str">
        <f t="shared" si="91"/>
        <v>Fevereiro</v>
      </c>
      <c r="D1008" s="40" t="s">
        <v>1923</v>
      </c>
      <c r="E1008" s="40" t="s">
        <v>2876</v>
      </c>
      <c r="F1008" s="41">
        <v>44969.15</v>
      </c>
      <c r="G1008" s="42">
        <v>53131.05</v>
      </c>
      <c r="H1008" s="64">
        <f t="shared" si="92"/>
        <v>0.18149998387783628</v>
      </c>
      <c r="I1008" s="65">
        <f t="shared" si="93"/>
        <v>8161.9000000000015</v>
      </c>
      <c r="J1008" s="66" t="str">
        <f t="shared" si="94"/>
        <v>Resgatado</v>
      </c>
      <c r="K1008" s="40" t="s">
        <v>15532</v>
      </c>
      <c r="L1008" s="69" t="str">
        <f t="shared" si="95"/>
        <v>Dividendos Recebidos</v>
      </c>
    </row>
    <row r="1009" spans="1:12" ht="15" customHeight="1" x14ac:dyDescent="0.25">
      <c r="A1009" s="39">
        <v>44510</v>
      </c>
      <c r="B1009" s="61">
        <f t="shared" si="90"/>
        <v>2021</v>
      </c>
      <c r="C1009" s="60" t="str">
        <f t="shared" si="91"/>
        <v>Novembro</v>
      </c>
      <c r="D1009" s="40" t="s">
        <v>1926</v>
      </c>
      <c r="E1009" s="40" t="s">
        <v>2334</v>
      </c>
      <c r="F1009" s="41">
        <v>49392.06</v>
      </c>
      <c r="G1009" s="42">
        <v>57709.68</v>
      </c>
      <c r="H1009" s="64">
        <f t="shared" si="92"/>
        <v>0.16839994120512494</v>
      </c>
      <c r="I1009" s="65">
        <f t="shared" si="93"/>
        <v>8317.6200000000026</v>
      </c>
      <c r="J1009" s="66" t="str">
        <f t="shared" si="94"/>
        <v>Resgatado</v>
      </c>
      <c r="K1009" s="40" t="s">
        <v>15535</v>
      </c>
      <c r="L1009" s="69" t="str">
        <f t="shared" si="95"/>
        <v>Aplicação de Curto Prazo</v>
      </c>
    </row>
    <row r="1010" spans="1:12" ht="15" customHeight="1" x14ac:dyDescent="0.25">
      <c r="A1010" s="39">
        <v>44923</v>
      </c>
      <c r="B1010" s="61">
        <f t="shared" si="90"/>
        <v>2022</v>
      </c>
      <c r="C1010" s="60" t="str">
        <f t="shared" si="91"/>
        <v>Dezembro</v>
      </c>
      <c r="D1010" s="40" t="s">
        <v>1925</v>
      </c>
      <c r="E1010" s="40" t="s">
        <v>2877</v>
      </c>
      <c r="F1010" s="41">
        <v>30293.64</v>
      </c>
      <c r="G1010" s="42">
        <v>30844.98</v>
      </c>
      <c r="H1010" s="64">
        <f t="shared" si="92"/>
        <v>1.8199859772546321E-2</v>
      </c>
      <c r="I1010" s="65">
        <f t="shared" si="93"/>
        <v>551.34000000000015</v>
      </c>
      <c r="J1010" s="66" t="str">
        <f t="shared" si="94"/>
        <v>Ativo</v>
      </c>
      <c r="K1010" s="40" t="s">
        <v>15534</v>
      </c>
      <c r="L1010" s="69" t="str">
        <f t="shared" si="95"/>
        <v>Aguardando rentabilidade</v>
      </c>
    </row>
    <row r="1011" spans="1:12" x14ac:dyDescent="0.25">
      <c r="A1011" s="39">
        <v>44072</v>
      </c>
      <c r="B1011" s="61">
        <f t="shared" si="90"/>
        <v>2020</v>
      </c>
      <c r="C1011" s="60" t="str">
        <f t="shared" si="91"/>
        <v>Agosto</v>
      </c>
      <c r="D1011" s="40" t="s">
        <v>1923</v>
      </c>
      <c r="E1011" s="40" t="s">
        <v>2878</v>
      </c>
      <c r="F1011" s="41">
        <v>38287.760000000002</v>
      </c>
      <c r="G1011" s="42">
        <v>36851.97</v>
      </c>
      <c r="H1011" s="64">
        <f t="shared" si="92"/>
        <v>-3.7499973881992596E-2</v>
      </c>
      <c r="I1011" s="65">
        <f t="shared" si="93"/>
        <v>-1435.7900000000009</v>
      </c>
      <c r="J1011" s="66" t="str">
        <f t="shared" si="94"/>
        <v>Ativo</v>
      </c>
      <c r="K1011" s="40" t="s">
        <v>15532</v>
      </c>
      <c r="L1011" s="69" t="str">
        <f t="shared" si="95"/>
        <v>Investimento de Longo Prazo</v>
      </c>
    </row>
    <row r="1012" spans="1:12" ht="15" customHeight="1" x14ac:dyDescent="0.25">
      <c r="A1012" s="39">
        <v>44290</v>
      </c>
      <c r="B1012" s="61">
        <f t="shared" si="90"/>
        <v>2021</v>
      </c>
      <c r="C1012" s="60" t="str">
        <f t="shared" si="91"/>
        <v>Abril</v>
      </c>
      <c r="D1012" s="40" t="s">
        <v>1929</v>
      </c>
      <c r="E1012" s="40" t="s">
        <v>2335</v>
      </c>
      <c r="F1012" s="41">
        <v>21459.65</v>
      </c>
      <c r="G1012" s="42">
        <v>25725.83</v>
      </c>
      <c r="H1012" s="64">
        <f t="shared" si="92"/>
        <v>0.19880007362655031</v>
      </c>
      <c r="I1012" s="65">
        <f t="shared" si="93"/>
        <v>4266.18</v>
      </c>
      <c r="J1012" s="66" t="str">
        <f t="shared" si="94"/>
        <v>Resgatado</v>
      </c>
      <c r="K1012" s="40" t="s">
        <v>15532</v>
      </c>
      <c r="L1012" s="69" t="str">
        <f t="shared" si="95"/>
        <v>Dividendos Recebidos</v>
      </c>
    </row>
    <row r="1013" spans="1:12" ht="15" customHeight="1" x14ac:dyDescent="0.25">
      <c r="A1013" s="39">
        <v>44769</v>
      </c>
      <c r="B1013" s="61">
        <f t="shared" si="90"/>
        <v>2022</v>
      </c>
      <c r="C1013" s="60" t="str">
        <f t="shared" si="91"/>
        <v>Julho</v>
      </c>
      <c r="D1013" s="40" t="s">
        <v>1928</v>
      </c>
      <c r="E1013" s="40" t="s">
        <v>2879</v>
      </c>
      <c r="F1013" s="41">
        <v>19009.95</v>
      </c>
      <c r="G1013" s="42">
        <v>18781.830000000002</v>
      </c>
      <c r="H1013" s="64">
        <f t="shared" si="92"/>
        <v>-1.2000031562418575E-2</v>
      </c>
      <c r="I1013" s="65">
        <f t="shared" si="93"/>
        <v>-228.11999999999898</v>
      </c>
      <c r="J1013" s="66" t="str">
        <f t="shared" si="94"/>
        <v>Ativo</v>
      </c>
      <c r="K1013" s="40" t="s">
        <v>15537</v>
      </c>
      <c r="L1013" s="69" t="str">
        <f t="shared" si="95"/>
        <v>Aguardando rentabilidade</v>
      </c>
    </row>
    <row r="1014" spans="1:12" x14ac:dyDescent="0.25">
      <c r="A1014" s="39">
        <v>44066</v>
      </c>
      <c r="B1014" s="61">
        <f t="shared" si="90"/>
        <v>2020</v>
      </c>
      <c r="C1014" s="60" t="str">
        <f t="shared" si="91"/>
        <v>Agosto</v>
      </c>
      <c r="D1014" s="40" t="s">
        <v>1930</v>
      </c>
      <c r="E1014" s="40" t="s">
        <v>2880</v>
      </c>
      <c r="F1014" s="41">
        <v>34188.61</v>
      </c>
      <c r="G1014" s="42">
        <v>33238.17</v>
      </c>
      <c r="H1014" s="64">
        <f t="shared" si="92"/>
        <v>-2.7799901780154335E-2</v>
      </c>
      <c r="I1014" s="65">
        <f t="shared" si="93"/>
        <v>-950.44000000000233</v>
      </c>
      <c r="J1014" s="66" t="str">
        <f t="shared" si="94"/>
        <v>Ativo</v>
      </c>
      <c r="K1014" s="40" t="s">
        <v>15538</v>
      </c>
      <c r="L1014" s="69" t="str">
        <f t="shared" si="95"/>
        <v>Aguardando rentabilidade</v>
      </c>
    </row>
    <row r="1015" spans="1:12" ht="15" customHeight="1" x14ac:dyDescent="0.25">
      <c r="A1015" s="39">
        <v>45641</v>
      </c>
      <c r="B1015" s="61">
        <f t="shared" si="90"/>
        <v>2024</v>
      </c>
      <c r="C1015" s="60" t="str">
        <f t="shared" si="91"/>
        <v>Dezembro</v>
      </c>
      <c r="D1015" s="40" t="s">
        <v>1926</v>
      </c>
      <c r="E1015" s="40" t="s">
        <v>2881</v>
      </c>
      <c r="F1015" s="41">
        <v>38988.35</v>
      </c>
      <c r="G1015" s="42">
        <v>42571.38</v>
      </c>
      <c r="H1015" s="64">
        <f t="shared" si="92"/>
        <v>9.190001628691645E-2</v>
      </c>
      <c r="I1015" s="65">
        <f t="shared" si="93"/>
        <v>3583.0299999999988</v>
      </c>
      <c r="J1015" s="66" t="str">
        <f t="shared" si="94"/>
        <v>Pendente</v>
      </c>
      <c r="K1015" s="40" t="s">
        <v>15535</v>
      </c>
      <c r="L1015" s="69" t="str">
        <f t="shared" si="95"/>
        <v>Rendimento estável</v>
      </c>
    </row>
    <row r="1016" spans="1:12" ht="15" customHeight="1" x14ac:dyDescent="0.25">
      <c r="A1016" s="39">
        <v>44436</v>
      </c>
      <c r="B1016" s="61">
        <f t="shared" si="90"/>
        <v>2021</v>
      </c>
      <c r="C1016" s="60" t="str">
        <f t="shared" si="91"/>
        <v>Agosto</v>
      </c>
      <c r="D1016" s="40" t="s">
        <v>1923</v>
      </c>
      <c r="E1016" s="40" t="s">
        <v>2882</v>
      </c>
      <c r="F1016" s="41">
        <v>8526.16</v>
      </c>
      <c r="G1016" s="42">
        <v>8506.5499999999993</v>
      </c>
      <c r="H1016" s="64">
        <f t="shared" si="92"/>
        <v>-2.2999802959363397E-3</v>
      </c>
      <c r="I1016" s="65">
        <f t="shared" si="93"/>
        <v>-19.610000000000582</v>
      </c>
      <c r="J1016" s="66" t="str">
        <f t="shared" si="94"/>
        <v>Ativo</v>
      </c>
      <c r="K1016" s="40" t="s">
        <v>15532</v>
      </c>
      <c r="L1016" s="69" t="str">
        <f t="shared" si="95"/>
        <v>Investimento de Longo Prazo</v>
      </c>
    </row>
    <row r="1017" spans="1:12" ht="15" customHeight="1" x14ac:dyDescent="0.25">
      <c r="A1017" s="39">
        <v>44591</v>
      </c>
      <c r="B1017" s="61">
        <f t="shared" si="90"/>
        <v>2022</v>
      </c>
      <c r="C1017" s="60" t="str">
        <f t="shared" si="91"/>
        <v>Janeiro</v>
      </c>
      <c r="D1017" s="40" t="s">
        <v>1925</v>
      </c>
      <c r="E1017" s="40" t="s">
        <v>2883</v>
      </c>
      <c r="F1017" s="41">
        <v>520.24</v>
      </c>
      <c r="G1017" s="42">
        <v>564.88</v>
      </c>
      <c r="H1017" s="64">
        <f t="shared" si="92"/>
        <v>8.5806550822697183E-2</v>
      </c>
      <c r="I1017" s="65">
        <f t="shared" si="93"/>
        <v>44.639999999999986</v>
      </c>
      <c r="J1017" s="66" t="str">
        <f t="shared" si="94"/>
        <v>Pendente</v>
      </c>
      <c r="K1017" s="40" t="s">
        <v>15534</v>
      </c>
      <c r="L1017" s="69" t="str">
        <f t="shared" si="95"/>
        <v>Rendimento estável</v>
      </c>
    </row>
    <row r="1018" spans="1:12" ht="15" customHeight="1" x14ac:dyDescent="0.25">
      <c r="A1018" s="39">
        <v>44225</v>
      </c>
      <c r="B1018" s="61">
        <f t="shared" si="90"/>
        <v>2021</v>
      </c>
      <c r="C1018" s="60" t="str">
        <f t="shared" si="91"/>
        <v>Janeiro</v>
      </c>
      <c r="D1018" s="40" t="s">
        <v>1927</v>
      </c>
      <c r="E1018" s="40" t="s">
        <v>2884</v>
      </c>
      <c r="F1018" s="41">
        <v>25710.73</v>
      </c>
      <c r="G1018" s="42">
        <v>23293.919999999998</v>
      </c>
      <c r="H1018" s="64">
        <f t="shared" si="92"/>
        <v>-9.4000053674088646E-2</v>
      </c>
      <c r="I1018" s="65">
        <f t="shared" si="93"/>
        <v>-2416.8100000000013</v>
      </c>
      <c r="J1018" s="66" t="str">
        <f t="shared" si="94"/>
        <v>Pendente</v>
      </c>
      <c r="K1018" s="40" t="s">
        <v>15536</v>
      </c>
      <c r="L1018" s="69" t="str">
        <f t="shared" si="95"/>
        <v>Aguardando rentabilidade</v>
      </c>
    </row>
    <row r="1019" spans="1:12" x14ac:dyDescent="0.25">
      <c r="A1019" s="39">
        <v>43847</v>
      </c>
      <c r="B1019" s="61">
        <f t="shared" si="90"/>
        <v>2020</v>
      </c>
      <c r="C1019" s="60" t="str">
        <f t="shared" si="91"/>
        <v>Janeiro</v>
      </c>
      <c r="D1019" s="40" t="s">
        <v>1927</v>
      </c>
      <c r="E1019" s="40" t="s">
        <v>2141</v>
      </c>
      <c r="F1019" s="41">
        <v>11906.11</v>
      </c>
      <c r="G1019" s="42">
        <v>12369.26</v>
      </c>
      <c r="H1019" s="64">
        <f t="shared" si="92"/>
        <v>3.8900194941924746E-2</v>
      </c>
      <c r="I1019" s="65">
        <f t="shared" si="93"/>
        <v>463.14999999999964</v>
      </c>
      <c r="J1019" s="66" t="str">
        <f t="shared" si="94"/>
        <v>Ativo</v>
      </c>
      <c r="K1019" s="40" t="s">
        <v>15536</v>
      </c>
      <c r="L1019" s="69" t="str">
        <f t="shared" si="95"/>
        <v>Aguardando rentabilidade</v>
      </c>
    </row>
    <row r="1020" spans="1:12" ht="15" customHeight="1" x14ac:dyDescent="0.25">
      <c r="A1020" s="39">
        <v>44859</v>
      </c>
      <c r="B1020" s="61">
        <f t="shared" si="90"/>
        <v>2022</v>
      </c>
      <c r="C1020" s="60" t="str">
        <f t="shared" si="91"/>
        <v>Outubro</v>
      </c>
      <c r="D1020" s="40" t="s">
        <v>1928</v>
      </c>
      <c r="E1020" s="40" t="s">
        <v>2885</v>
      </c>
      <c r="F1020" s="41">
        <v>20014.580000000002</v>
      </c>
      <c r="G1020" s="42">
        <v>21561.71</v>
      </c>
      <c r="H1020" s="64">
        <f t="shared" si="92"/>
        <v>7.7300148191967913E-2</v>
      </c>
      <c r="I1020" s="65">
        <f t="shared" si="93"/>
        <v>1547.1299999999974</v>
      </c>
      <c r="J1020" s="66" t="str">
        <f t="shared" si="94"/>
        <v>Pendente</v>
      </c>
      <c r="K1020" s="40" t="s">
        <v>15537</v>
      </c>
      <c r="L1020" s="69" t="str">
        <f t="shared" si="95"/>
        <v>Rendimento estável</v>
      </c>
    </row>
    <row r="1021" spans="1:12" x14ac:dyDescent="0.25">
      <c r="A1021" s="39">
        <v>43927</v>
      </c>
      <c r="B1021" s="61">
        <f t="shared" si="90"/>
        <v>2020</v>
      </c>
      <c r="C1021" s="60" t="str">
        <f t="shared" si="91"/>
        <v>Abril</v>
      </c>
      <c r="D1021" s="40" t="s">
        <v>1926</v>
      </c>
      <c r="E1021" s="40" t="s">
        <v>2252</v>
      </c>
      <c r="F1021" s="41">
        <v>16104.49</v>
      </c>
      <c r="G1021" s="42">
        <v>18090.169999999998</v>
      </c>
      <c r="H1021" s="64">
        <f t="shared" si="92"/>
        <v>0.12329977540425052</v>
      </c>
      <c r="I1021" s="65">
        <f t="shared" si="93"/>
        <v>1985.6799999999985</v>
      </c>
      <c r="J1021" s="66" t="str">
        <f t="shared" si="94"/>
        <v>Pendente</v>
      </c>
      <c r="K1021" s="40" t="s">
        <v>15535</v>
      </c>
      <c r="L1021" s="69" t="str">
        <f t="shared" si="95"/>
        <v>Rendimento estável</v>
      </c>
    </row>
    <row r="1022" spans="1:12" ht="15" customHeight="1" x14ac:dyDescent="0.25">
      <c r="A1022" s="39">
        <v>45601</v>
      </c>
      <c r="B1022" s="61">
        <f t="shared" si="90"/>
        <v>2024</v>
      </c>
      <c r="C1022" s="60" t="str">
        <f t="shared" si="91"/>
        <v>Novembro</v>
      </c>
      <c r="D1022" s="40" t="s">
        <v>1927</v>
      </c>
      <c r="E1022" s="40" t="s">
        <v>2886</v>
      </c>
      <c r="F1022" s="41">
        <v>36811.129999999997</v>
      </c>
      <c r="G1022" s="42">
        <v>34808.6</v>
      </c>
      <c r="H1022" s="64">
        <f t="shared" si="92"/>
        <v>-5.4400123006275516E-2</v>
      </c>
      <c r="I1022" s="65">
        <f t="shared" si="93"/>
        <v>-2002.5299999999988</v>
      </c>
      <c r="J1022" s="66" t="str">
        <f t="shared" si="94"/>
        <v>Pendente</v>
      </c>
      <c r="K1022" s="40" t="s">
        <v>15536</v>
      </c>
      <c r="L1022" s="69" t="str">
        <f t="shared" si="95"/>
        <v>Aguardando rentabilidade</v>
      </c>
    </row>
    <row r="1023" spans="1:12" ht="15" customHeight="1" x14ac:dyDescent="0.25">
      <c r="A1023" s="39">
        <v>45490</v>
      </c>
      <c r="B1023" s="61">
        <f t="shared" si="90"/>
        <v>2024</v>
      </c>
      <c r="C1023" s="60" t="str">
        <f t="shared" si="91"/>
        <v>Julho</v>
      </c>
      <c r="D1023" s="40" t="s">
        <v>1925</v>
      </c>
      <c r="E1023" s="40" t="s">
        <v>2887</v>
      </c>
      <c r="F1023" s="41">
        <v>19751.04</v>
      </c>
      <c r="G1023" s="42">
        <v>18082.080000000002</v>
      </c>
      <c r="H1023" s="64">
        <f t="shared" si="92"/>
        <v>-8.4499854184893503E-2</v>
      </c>
      <c r="I1023" s="65">
        <f t="shared" si="93"/>
        <v>-1668.9599999999991</v>
      </c>
      <c r="J1023" s="66" t="str">
        <f t="shared" si="94"/>
        <v>Pendente</v>
      </c>
      <c r="K1023" s="40" t="s">
        <v>15534</v>
      </c>
      <c r="L1023" s="69" t="str">
        <f t="shared" si="95"/>
        <v>Aguardando rentabilidade</v>
      </c>
    </row>
    <row r="1024" spans="1:12" ht="15" customHeight="1" x14ac:dyDescent="0.25">
      <c r="A1024" s="39">
        <v>44729</v>
      </c>
      <c r="B1024" s="61">
        <f t="shared" si="90"/>
        <v>2022</v>
      </c>
      <c r="C1024" s="60" t="str">
        <f t="shared" si="91"/>
        <v>Junho</v>
      </c>
      <c r="D1024" s="40" t="s">
        <v>1927</v>
      </c>
      <c r="E1024" s="40" t="s">
        <v>2888</v>
      </c>
      <c r="F1024" s="41">
        <v>9405.39</v>
      </c>
      <c r="G1024" s="42">
        <v>9189.07</v>
      </c>
      <c r="H1024" s="64">
        <f t="shared" si="92"/>
        <v>-2.2999577901607452E-2</v>
      </c>
      <c r="I1024" s="65">
        <f t="shared" si="93"/>
        <v>-216.31999999999971</v>
      </c>
      <c r="J1024" s="66" t="str">
        <f t="shared" si="94"/>
        <v>Ativo</v>
      </c>
      <c r="K1024" s="40" t="s">
        <v>15536</v>
      </c>
      <c r="L1024" s="69" t="str">
        <f t="shared" si="95"/>
        <v>Aguardando rentabilidade</v>
      </c>
    </row>
    <row r="1025" spans="1:12" ht="15" customHeight="1" x14ac:dyDescent="0.25">
      <c r="A1025" s="39">
        <v>44558</v>
      </c>
      <c r="B1025" s="61">
        <f t="shared" si="90"/>
        <v>2021</v>
      </c>
      <c r="C1025" s="60" t="str">
        <f t="shared" si="91"/>
        <v>Dezembro</v>
      </c>
      <c r="D1025" s="40" t="s">
        <v>1924</v>
      </c>
      <c r="E1025" s="40" t="s">
        <v>2889</v>
      </c>
      <c r="F1025" s="41">
        <v>8997.92</v>
      </c>
      <c r="G1025" s="42">
        <v>8830.56</v>
      </c>
      <c r="H1025" s="64">
        <f t="shared" si="92"/>
        <v>-1.8599854188523633E-2</v>
      </c>
      <c r="I1025" s="65">
        <f t="shared" si="93"/>
        <v>-167.36000000000058</v>
      </c>
      <c r="J1025" s="66" t="str">
        <f t="shared" si="94"/>
        <v>Ativo</v>
      </c>
      <c r="K1025" s="40" t="s">
        <v>15533</v>
      </c>
      <c r="L1025" s="69" t="str">
        <f t="shared" si="95"/>
        <v>Investimento de Longo Prazo</v>
      </c>
    </row>
    <row r="1026" spans="1:12" ht="15" customHeight="1" x14ac:dyDescent="0.25">
      <c r="A1026" s="39">
        <v>44672</v>
      </c>
      <c r="B1026" s="61">
        <f t="shared" ref="B1026:B1089" si="96">YEAR(A1026)</f>
        <v>2022</v>
      </c>
      <c r="C1026" s="60" t="str">
        <f t="shared" ref="C1026:C1089" si="97">PROPER(TEXT(A1026,"mmmm"))</f>
        <v>Abril</v>
      </c>
      <c r="D1026" s="40" t="s">
        <v>1926</v>
      </c>
      <c r="E1026" s="40" t="s">
        <v>2890</v>
      </c>
      <c r="F1026" s="41">
        <v>24025.93</v>
      </c>
      <c r="G1026" s="42">
        <v>25035.02</v>
      </c>
      <c r="H1026" s="64">
        <f t="shared" ref="H1026:H1089" si="98">(G1026-F1026)/F1026</f>
        <v>4.2000039124396024E-2</v>
      </c>
      <c r="I1026" s="65">
        <f t="shared" ref="I1026:I1089" si="99">G1026-F1026</f>
        <v>1009.0900000000001</v>
      </c>
      <c r="J1026" s="66" t="str">
        <f t="shared" ref="J1026:J1089" si="100">IF(AND(OR($D1026="Ações",$D1026="Criptomoedas",$D1026="ETFs",$D1026="Fundos",$D1026="Imóveis"),$H1026&lt;=-10%),"Resgatado",IF(AND(OR($D1026="Ações",$D1026="Criptomoedas",$D1026="ETFs",$D1026="Fundos",$D1026="Imóveis"),$H1026&lt;=-5%),"Pendente",IF(AND(OR($D1026="Ações",$D1026="Criptomoedas",$D1026="ETFs",$D1026="Fundos",$D1026="Imóveis"),$H1026&lt;=-3%),"Ativo",IF(AND(OR($D1026="Ações",$D1026="Criptomoedas",$D1026="ETFs",$D1026="Fundos",$D1026="Imóveis"),$H1026&lt;=7%),"Ativo",IF(AND(OR($D1026="Ações",$D1026="Criptomoedas",$D1026="ETFs",$D1026="Fundos",$D1026="Imóveis"),$H1026&lt;=15%),"Pendente",IF(AND(OR($D1026="Ações",$D1026="Criptomoedas",$D1026="ETFs",$D1026="Fundos",$D1026="Imóveis"),$H1026&lt;=20%),"Resgatado",IF(AND(OR($D1026="Poupança",$D1026="Renda Fixa",$D1026="Tesouro Direto"),$H1026&lt;=7%),"Ativo",IF(AND(OR($D1026="Poupança",$D1026="Renda Fixa",$D1026="Tesouro Direto"),$H1026&lt;=15%),"Pendente",IF(AND(OR($D1026="Poupança",$D1026="Renda Fixa",$D1026="Tesouro Direto"),$H1026&lt;=20%),"Resgatado","")))))))))</f>
        <v>Ativo</v>
      </c>
      <c r="K1026" s="40" t="s">
        <v>15535</v>
      </c>
      <c r="L1026" s="69" t="str">
        <f t="shared" ref="L1026:L1089" si="101">IF(AND(OR($D1026="Ações",$D1026="Criptomoedas",$D1026="ETFs",$D1026="Fundos",$D1026="Imóveis"),$H1026&lt;=-10%),"Resgate realizado",IF(AND(OR($D1026="Ações",$D1026="Criptomoedas",$D1026="ETFs",$D1026="Fundos",$D1026="Imóveis"),$H1026&lt;=-5%),"Aguardando rentabilidade",IF(AND(OR($D1026="Ações",$D1026="Criptomoedas",$D1026="ETFs",$D1026="Fundos",$D1026="Imóveis"),$H1026&lt;=-3%),"Aguardando rentabilidade",IF(AND(OR($D1026="Ações",$D1026="Criptomoedas",$D1026="ETFs",$D1026="Fundos",$D1026="Imóveis"),$H1026&lt;=7%),"Aguardando rentabilidade",IF(AND(OR($D1026="Ações",$D1026="Criptomoedas",$D1026="ETFs",$D1026="Fundos",$D1026="Imóveis"),$H1026&lt;=15%),"Rendimento estável",IF(AND(OR($D1026="Ações",$D1026="Criptomoedas",$D1026="ETFs",$D1026="Fundos",$D1026="Imóveis"),$H1026&lt;=20%),"Aplicação de Curto Prazo",IF(AND(OR($D1026="Poupança",$D1026="Renda Fixa",$D1026="Tesouro Direto"),$H1026&lt;=7%),"Investimento de Longo Prazo",IF(AND(OR($D1026="Poupança",$D1026="Renda Fixa",$D1026="Tesouro Direto"),$H1026&lt;=15%),"Rendimento estável",IF(AND(OR($D1026="Poupança",$D1026="Renda Fixa",$D1026="Tesouro Direto"),$H1026&lt;=20%),"Dividendos Recebidos","")))))))))</f>
        <v>Aguardando rentabilidade</v>
      </c>
    </row>
    <row r="1027" spans="1:12" ht="15" customHeight="1" x14ac:dyDescent="0.25">
      <c r="A1027" s="39">
        <v>44437</v>
      </c>
      <c r="B1027" s="61">
        <f t="shared" si="96"/>
        <v>2021</v>
      </c>
      <c r="C1027" s="60" t="str">
        <f t="shared" si="97"/>
        <v>Agosto</v>
      </c>
      <c r="D1027" s="40" t="s">
        <v>1924</v>
      </c>
      <c r="E1027" s="40" t="s">
        <v>2351</v>
      </c>
      <c r="F1027" s="41">
        <v>9675.35</v>
      </c>
      <c r="G1027" s="42">
        <v>8782.32</v>
      </c>
      <c r="H1027" s="64">
        <f t="shared" si="98"/>
        <v>-9.2299503377138881E-2</v>
      </c>
      <c r="I1027" s="65">
        <f t="shared" si="99"/>
        <v>-893.03000000000065</v>
      </c>
      <c r="J1027" s="66" t="str">
        <f t="shared" si="100"/>
        <v>Ativo</v>
      </c>
      <c r="K1027" s="40" t="s">
        <v>15533</v>
      </c>
      <c r="L1027" s="69" t="str">
        <f t="shared" si="101"/>
        <v>Investimento de Longo Prazo</v>
      </c>
    </row>
    <row r="1028" spans="1:12" ht="15" customHeight="1" x14ac:dyDescent="0.25">
      <c r="A1028" s="39">
        <v>44918</v>
      </c>
      <c r="B1028" s="61">
        <f t="shared" si="96"/>
        <v>2022</v>
      </c>
      <c r="C1028" s="60" t="str">
        <f t="shared" si="97"/>
        <v>Dezembro</v>
      </c>
      <c r="D1028" s="40" t="s">
        <v>1928</v>
      </c>
      <c r="E1028" s="40" t="s">
        <v>2891</v>
      </c>
      <c r="F1028" s="41">
        <v>2425.37</v>
      </c>
      <c r="G1028" s="42">
        <v>2519.7199999999998</v>
      </c>
      <c r="H1028" s="64">
        <f t="shared" si="98"/>
        <v>3.8901281041655467E-2</v>
      </c>
      <c r="I1028" s="65">
        <f t="shared" si="99"/>
        <v>94.349999999999909</v>
      </c>
      <c r="J1028" s="66" t="str">
        <f t="shared" si="100"/>
        <v>Ativo</v>
      </c>
      <c r="K1028" s="40" t="s">
        <v>15537</v>
      </c>
      <c r="L1028" s="69" t="str">
        <f t="shared" si="101"/>
        <v>Aguardando rentabilidade</v>
      </c>
    </row>
    <row r="1029" spans="1:12" x14ac:dyDescent="0.25">
      <c r="A1029" s="39">
        <v>43886</v>
      </c>
      <c r="B1029" s="61">
        <f t="shared" si="96"/>
        <v>2020</v>
      </c>
      <c r="C1029" s="60" t="str">
        <f t="shared" si="97"/>
        <v>Fevereiro</v>
      </c>
      <c r="D1029" s="40" t="s">
        <v>1923</v>
      </c>
      <c r="E1029" s="40" t="s">
        <v>2892</v>
      </c>
      <c r="F1029" s="41">
        <v>23327.26</v>
      </c>
      <c r="G1029" s="42">
        <v>22863.05</v>
      </c>
      <c r="H1029" s="64">
        <f t="shared" si="98"/>
        <v>-1.9899893943823629E-2</v>
      </c>
      <c r="I1029" s="65">
        <f t="shared" si="99"/>
        <v>-464.20999999999913</v>
      </c>
      <c r="J1029" s="66" t="str">
        <f t="shared" si="100"/>
        <v>Ativo</v>
      </c>
      <c r="K1029" s="40" t="s">
        <v>15532</v>
      </c>
      <c r="L1029" s="69" t="str">
        <f t="shared" si="101"/>
        <v>Investimento de Longo Prazo</v>
      </c>
    </row>
    <row r="1030" spans="1:12" ht="15" customHeight="1" x14ac:dyDescent="0.25">
      <c r="A1030" s="39">
        <v>44238</v>
      </c>
      <c r="B1030" s="61">
        <f t="shared" si="96"/>
        <v>2021</v>
      </c>
      <c r="C1030" s="60" t="str">
        <f t="shared" si="97"/>
        <v>Fevereiro</v>
      </c>
      <c r="D1030" s="40" t="s">
        <v>1929</v>
      </c>
      <c r="E1030" s="40" t="s">
        <v>2893</v>
      </c>
      <c r="F1030" s="41">
        <v>40762</v>
      </c>
      <c r="G1030" s="42">
        <v>43941.440000000002</v>
      </c>
      <c r="H1030" s="64">
        <f t="shared" si="98"/>
        <v>7.80000981306119E-2</v>
      </c>
      <c r="I1030" s="65">
        <f t="shared" si="99"/>
        <v>3179.4400000000023</v>
      </c>
      <c r="J1030" s="66" t="str">
        <f t="shared" si="100"/>
        <v>Pendente</v>
      </c>
      <c r="K1030" s="40" t="s">
        <v>15532</v>
      </c>
      <c r="L1030" s="69" t="str">
        <f t="shared" si="101"/>
        <v>Rendimento estável</v>
      </c>
    </row>
    <row r="1031" spans="1:12" ht="15" customHeight="1" x14ac:dyDescent="0.25">
      <c r="A1031" s="39">
        <v>45553</v>
      </c>
      <c r="B1031" s="61">
        <f t="shared" si="96"/>
        <v>2024</v>
      </c>
      <c r="C1031" s="60" t="str">
        <f t="shared" si="97"/>
        <v>Setembro</v>
      </c>
      <c r="D1031" s="40" t="s">
        <v>1926</v>
      </c>
      <c r="E1031" s="40" t="s">
        <v>2894</v>
      </c>
      <c r="F1031" s="41">
        <v>26983.87</v>
      </c>
      <c r="G1031" s="42">
        <v>27108</v>
      </c>
      <c r="H1031" s="64">
        <f t="shared" si="98"/>
        <v>4.6001555744228321E-3</v>
      </c>
      <c r="I1031" s="65">
        <f t="shared" si="99"/>
        <v>124.13000000000102</v>
      </c>
      <c r="J1031" s="66" t="str">
        <f t="shared" si="100"/>
        <v>Ativo</v>
      </c>
      <c r="K1031" s="40" t="s">
        <v>15535</v>
      </c>
      <c r="L1031" s="69" t="str">
        <f t="shared" si="101"/>
        <v>Aguardando rentabilidade</v>
      </c>
    </row>
    <row r="1032" spans="1:12" ht="15" customHeight="1" x14ac:dyDescent="0.25">
      <c r="A1032" s="39">
        <v>45239</v>
      </c>
      <c r="B1032" s="61">
        <f t="shared" si="96"/>
        <v>2023</v>
      </c>
      <c r="C1032" s="60" t="str">
        <f t="shared" si="97"/>
        <v>Novembro</v>
      </c>
      <c r="D1032" s="40" t="s">
        <v>1926</v>
      </c>
      <c r="E1032" s="40" t="s">
        <v>2895</v>
      </c>
      <c r="F1032" s="41">
        <v>24478.86</v>
      </c>
      <c r="G1032" s="42">
        <v>23482.57</v>
      </c>
      <c r="H1032" s="64">
        <f t="shared" si="98"/>
        <v>-4.0700016258927128E-2</v>
      </c>
      <c r="I1032" s="65">
        <f t="shared" si="99"/>
        <v>-996.29000000000087</v>
      </c>
      <c r="J1032" s="66" t="str">
        <f t="shared" si="100"/>
        <v>Ativo</v>
      </c>
      <c r="K1032" s="40" t="s">
        <v>15535</v>
      </c>
      <c r="L1032" s="69" t="str">
        <f t="shared" si="101"/>
        <v>Aguardando rentabilidade</v>
      </c>
    </row>
    <row r="1033" spans="1:12" ht="15" customHeight="1" x14ac:dyDescent="0.25">
      <c r="A1033" s="39">
        <v>44781</v>
      </c>
      <c r="B1033" s="61">
        <f t="shared" si="96"/>
        <v>2022</v>
      </c>
      <c r="C1033" s="60" t="str">
        <f t="shared" si="97"/>
        <v>Agosto</v>
      </c>
      <c r="D1033" s="40" t="s">
        <v>1927</v>
      </c>
      <c r="E1033" s="40" t="s">
        <v>2896</v>
      </c>
      <c r="F1033" s="41">
        <v>21389.39</v>
      </c>
      <c r="G1033" s="42">
        <v>19744.55</v>
      </c>
      <c r="H1033" s="64">
        <f t="shared" si="98"/>
        <v>-7.6899808736948558E-2</v>
      </c>
      <c r="I1033" s="65">
        <f t="shared" si="99"/>
        <v>-1644.8400000000001</v>
      </c>
      <c r="J1033" s="66" t="str">
        <f t="shared" si="100"/>
        <v>Pendente</v>
      </c>
      <c r="K1033" s="40" t="s">
        <v>15536</v>
      </c>
      <c r="L1033" s="69" t="str">
        <f t="shared" si="101"/>
        <v>Aguardando rentabilidade</v>
      </c>
    </row>
    <row r="1034" spans="1:12" x14ac:dyDescent="0.25">
      <c r="A1034" s="39">
        <v>43883</v>
      </c>
      <c r="B1034" s="61">
        <f t="shared" si="96"/>
        <v>2020</v>
      </c>
      <c r="C1034" s="60" t="str">
        <f t="shared" si="97"/>
        <v>Fevereiro</v>
      </c>
      <c r="D1034" s="40" t="s">
        <v>1930</v>
      </c>
      <c r="E1034" s="40" t="s">
        <v>2519</v>
      </c>
      <c r="F1034" s="41">
        <v>35572.49</v>
      </c>
      <c r="G1034" s="42">
        <v>39563.72</v>
      </c>
      <c r="H1034" s="64">
        <f t="shared" si="98"/>
        <v>0.11219990503897825</v>
      </c>
      <c r="I1034" s="65">
        <f t="shared" si="99"/>
        <v>3991.2300000000032</v>
      </c>
      <c r="J1034" s="66" t="str">
        <f t="shared" si="100"/>
        <v>Pendente</v>
      </c>
      <c r="K1034" s="40" t="s">
        <v>15538</v>
      </c>
      <c r="L1034" s="69" t="str">
        <f t="shared" si="101"/>
        <v>Rendimento estável</v>
      </c>
    </row>
    <row r="1035" spans="1:12" x14ac:dyDescent="0.25">
      <c r="A1035" s="39">
        <v>44011</v>
      </c>
      <c r="B1035" s="61">
        <f t="shared" si="96"/>
        <v>2020</v>
      </c>
      <c r="C1035" s="60" t="str">
        <f t="shared" si="97"/>
        <v>Junho</v>
      </c>
      <c r="D1035" s="40" t="s">
        <v>1924</v>
      </c>
      <c r="E1035" s="40" t="s">
        <v>2897</v>
      </c>
      <c r="F1035" s="41">
        <v>38594.65</v>
      </c>
      <c r="G1035" s="42">
        <v>41153.480000000003</v>
      </c>
      <c r="H1035" s="64">
        <f t="shared" si="98"/>
        <v>6.6300121908088344E-2</v>
      </c>
      <c r="I1035" s="65">
        <f t="shared" si="99"/>
        <v>2558.8300000000017</v>
      </c>
      <c r="J1035" s="66" t="str">
        <f t="shared" si="100"/>
        <v>Ativo</v>
      </c>
      <c r="K1035" s="40" t="s">
        <v>15533</v>
      </c>
      <c r="L1035" s="69" t="str">
        <f t="shared" si="101"/>
        <v>Investimento de Longo Prazo</v>
      </c>
    </row>
    <row r="1036" spans="1:12" ht="15" customHeight="1" x14ac:dyDescent="0.25">
      <c r="A1036" s="39">
        <v>44787</v>
      </c>
      <c r="B1036" s="61">
        <f t="shared" si="96"/>
        <v>2022</v>
      </c>
      <c r="C1036" s="60" t="str">
        <f t="shared" si="97"/>
        <v>Agosto</v>
      </c>
      <c r="D1036" s="40" t="s">
        <v>1925</v>
      </c>
      <c r="E1036" s="40" t="s">
        <v>2898</v>
      </c>
      <c r="F1036" s="41">
        <v>29784.26</v>
      </c>
      <c r="G1036" s="42">
        <v>27809.56</v>
      </c>
      <c r="H1036" s="64">
        <f t="shared" si="98"/>
        <v>-6.6300119593369025E-2</v>
      </c>
      <c r="I1036" s="65">
        <f t="shared" si="99"/>
        <v>-1974.6999999999971</v>
      </c>
      <c r="J1036" s="66" t="str">
        <f t="shared" si="100"/>
        <v>Pendente</v>
      </c>
      <c r="K1036" s="40" t="s">
        <v>15534</v>
      </c>
      <c r="L1036" s="69" t="str">
        <f t="shared" si="101"/>
        <v>Aguardando rentabilidade</v>
      </c>
    </row>
    <row r="1037" spans="1:12" x14ac:dyDescent="0.25">
      <c r="A1037" s="39">
        <v>44017</v>
      </c>
      <c r="B1037" s="61">
        <f t="shared" si="96"/>
        <v>2020</v>
      </c>
      <c r="C1037" s="60" t="str">
        <f t="shared" si="97"/>
        <v>Julho</v>
      </c>
      <c r="D1037" s="40" t="s">
        <v>1927</v>
      </c>
      <c r="E1037" s="40" t="s">
        <v>2899</v>
      </c>
      <c r="F1037" s="41">
        <v>26976.06</v>
      </c>
      <c r="G1037" s="42">
        <v>30391.23</v>
      </c>
      <c r="H1037" s="64">
        <f t="shared" si="98"/>
        <v>0.1266000298042041</v>
      </c>
      <c r="I1037" s="65">
        <f t="shared" si="99"/>
        <v>3415.1699999999983</v>
      </c>
      <c r="J1037" s="66" t="str">
        <f t="shared" si="100"/>
        <v>Pendente</v>
      </c>
      <c r="K1037" s="40" t="s">
        <v>15536</v>
      </c>
      <c r="L1037" s="69" t="str">
        <f t="shared" si="101"/>
        <v>Rendimento estável</v>
      </c>
    </row>
    <row r="1038" spans="1:12" ht="15" customHeight="1" x14ac:dyDescent="0.25">
      <c r="A1038" s="39">
        <v>45049</v>
      </c>
      <c r="B1038" s="61">
        <f t="shared" si="96"/>
        <v>2023</v>
      </c>
      <c r="C1038" s="60" t="str">
        <f t="shared" si="97"/>
        <v>Maio</v>
      </c>
      <c r="D1038" s="40" t="s">
        <v>1925</v>
      </c>
      <c r="E1038" s="40" t="s">
        <v>2900</v>
      </c>
      <c r="F1038" s="41">
        <v>40555.32</v>
      </c>
      <c r="G1038" s="42">
        <v>47936.39</v>
      </c>
      <c r="H1038" s="64">
        <f t="shared" si="98"/>
        <v>0.18200004339751233</v>
      </c>
      <c r="I1038" s="65">
        <f t="shared" si="99"/>
        <v>7381.07</v>
      </c>
      <c r="J1038" s="66" t="str">
        <f t="shared" si="100"/>
        <v>Resgatado</v>
      </c>
      <c r="K1038" s="40" t="s">
        <v>15534</v>
      </c>
      <c r="L1038" s="69" t="str">
        <f t="shared" si="101"/>
        <v>Aplicação de Curto Prazo</v>
      </c>
    </row>
    <row r="1039" spans="1:12" ht="15" customHeight="1" x14ac:dyDescent="0.25">
      <c r="A1039" s="39">
        <v>44384</v>
      </c>
      <c r="B1039" s="61">
        <f t="shared" si="96"/>
        <v>2021</v>
      </c>
      <c r="C1039" s="60" t="str">
        <f t="shared" si="97"/>
        <v>Julho</v>
      </c>
      <c r="D1039" s="40" t="s">
        <v>1929</v>
      </c>
      <c r="E1039" s="40" t="s">
        <v>2901</v>
      </c>
      <c r="F1039" s="41">
        <v>35788.31</v>
      </c>
      <c r="G1039" s="42">
        <v>41539.49</v>
      </c>
      <c r="H1039" s="64">
        <f t="shared" si="98"/>
        <v>0.16069996040606557</v>
      </c>
      <c r="I1039" s="65">
        <f t="shared" si="99"/>
        <v>5751.18</v>
      </c>
      <c r="J1039" s="66" t="str">
        <f t="shared" si="100"/>
        <v>Resgatado</v>
      </c>
      <c r="K1039" s="40" t="s">
        <v>15532</v>
      </c>
      <c r="L1039" s="69" t="str">
        <f t="shared" si="101"/>
        <v>Dividendos Recebidos</v>
      </c>
    </row>
    <row r="1040" spans="1:12" ht="15" customHeight="1" x14ac:dyDescent="0.25">
      <c r="A1040" s="39">
        <v>45905</v>
      </c>
      <c r="B1040" s="61">
        <f t="shared" si="96"/>
        <v>2025</v>
      </c>
      <c r="C1040" s="60" t="str">
        <f t="shared" si="97"/>
        <v>Setembro</v>
      </c>
      <c r="D1040" s="40" t="s">
        <v>1925</v>
      </c>
      <c r="E1040" s="40" t="s">
        <v>2740</v>
      </c>
      <c r="F1040" s="41">
        <v>18168.57</v>
      </c>
      <c r="G1040" s="42">
        <v>20118.060000000001</v>
      </c>
      <c r="H1040" s="64">
        <f t="shared" si="98"/>
        <v>0.10730013424281612</v>
      </c>
      <c r="I1040" s="65">
        <f t="shared" si="99"/>
        <v>1949.4900000000016</v>
      </c>
      <c r="J1040" s="66" t="str">
        <f t="shared" si="100"/>
        <v>Pendente</v>
      </c>
      <c r="K1040" s="40" t="s">
        <v>15534</v>
      </c>
      <c r="L1040" s="69" t="str">
        <f t="shared" si="101"/>
        <v>Rendimento estável</v>
      </c>
    </row>
    <row r="1041" spans="1:12" ht="15" customHeight="1" x14ac:dyDescent="0.25">
      <c r="A1041" s="39">
        <v>44209</v>
      </c>
      <c r="B1041" s="61">
        <f t="shared" si="96"/>
        <v>2021</v>
      </c>
      <c r="C1041" s="60" t="str">
        <f t="shared" si="97"/>
        <v>Janeiro</v>
      </c>
      <c r="D1041" s="40" t="s">
        <v>1925</v>
      </c>
      <c r="E1041" s="40" t="s">
        <v>2902</v>
      </c>
      <c r="F1041" s="41">
        <v>42033.3</v>
      </c>
      <c r="G1041" s="42">
        <v>39355.78</v>
      </c>
      <c r="H1041" s="64">
        <f t="shared" si="98"/>
        <v>-6.3699971213300025E-2</v>
      </c>
      <c r="I1041" s="65">
        <f t="shared" si="99"/>
        <v>-2677.5200000000041</v>
      </c>
      <c r="J1041" s="66" t="str">
        <f t="shared" si="100"/>
        <v>Pendente</v>
      </c>
      <c r="K1041" s="40" t="s">
        <v>15534</v>
      </c>
      <c r="L1041" s="69" t="str">
        <f t="shared" si="101"/>
        <v>Aguardando rentabilidade</v>
      </c>
    </row>
    <row r="1042" spans="1:12" ht="15" customHeight="1" x14ac:dyDescent="0.25">
      <c r="A1042" s="39">
        <v>45172</v>
      </c>
      <c r="B1042" s="61">
        <f t="shared" si="96"/>
        <v>2023</v>
      </c>
      <c r="C1042" s="60" t="str">
        <f t="shared" si="97"/>
        <v>Setembro</v>
      </c>
      <c r="D1042" s="40" t="s">
        <v>1923</v>
      </c>
      <c r="E1042" s="40" t="s">
        <v>2903</v>
      </c>
      <c r="F1042" s="41">
        <v>15493.04</v>
      </c>
      <c r="G1042" s="42">
        <v>15663.46</v>
      </c>
      <c r="H1042" s="64">
        <f t="shared" si="98"/>
        <v>1.0999777964815055E-2</v>
      </c>
      <c r="I1042" s="65">
        <f t="shared" si="99"/>
        <v>170.41999999999825</v>
      </c>
      <c r="J1042" s="66" t="str">
        <f t="shared" si="100"/>
        <v>Ativo</v>
      </c>
      <c r="K1042" s="40" t="s">
        <v>15532</v>
      </c>
      <c r="L1042" s="69" t="str">
        <f t="shared" si="101"/>
        <v>Investimento de Longo Prazo</v>
      </c>
    </row>
    <row r="1043" spans="1:12" ht="15" customHeight="1" x14ac:dyDescent="0.25">
      <c r="A1043" s="39">
        <v>45570</v>
      </c>
      <c r="B1043" s="61">
        <f t="shared" si="96"/>
        <v>2024</v>
      </c>
      <c r="C1043" s="60" t="str">
        <f t="shared" si="97"/>
        <v>Outubro</v>
      </c>
      <c r="D1043" s="40" t="s">
        <v>1925</v>
      </c>
      <c r="E1043" s="40" t="s">
        <v>2904</v>
      </c>
      <c r="F1043" s="41">
        <v>997.79</v>
      </c>
      <c r="G1043" s="42">
        <v>1191.8599999999999</v>
      </c>
      <c r="H1043" s="64">
        <f t="shared" si="98"/>
        <v>0.19449984465669123</v>
      </c>
      <c r="I1043" s="65">
        <f t="shared" si="99"/>
        <v>194.06999999999994</v>
      </c>
      <c r="J1043" s="66" t="str">
        <f t="shared" si="100"/>
        <v>Resgatado</v>
      </c>
      <c r="K1043" s="40" t="s">
        <v>15534</v>
      </c>
      <c r="L1043" s="69" t="str">
        <f t="shared" si="101"/>
        <v>Aplicação de Curto Prazo</v>
      </c>
    </row>
    <row r="1044" spans="1:12" ht="15" customHeight="1" x14ac:dyDescent="0.25">
      <c r="A1044" s="39">
        <v>44937</v>
      </c>
      <c r="B1044" s="61">
        <f t="shared" si="96"/>
        <v>2023</v>
      </c>
      <c r="C1044" s="60" t="str">
        <f t="shared" si="97"/>
        <v>Janeiro</v>
      </c>
      <c r="D1044" s="40" t="s">
        <v>1930</v>
      </c>
      <c r="E1044" s="40" t="s">
        <v>2905</v>
      </c>
      <c r="F1044" s="41">
        <v>22912.26</v>
      </c>
      <c r="G1044" s="42">
        <v>23546.93</v>
      </c>
      <c r="H1044" s="64">
        <f t="shared" si="98"/>
        <v>2.7700017370613023E-2</v>
      </c>
      <c r="I1044" s="65">
        <f t="shared" si="99"/>
        <v>634.67000000000189</v>
      </c>
      <c r="J1044" s="66" t="str">
        <f t="shared" si="100"/>
        <v>Ativo</v>
      </c>
      <c r="K1044" s="40" t="s">
        <v>15538</v>
      </c>
      <c r="L1044" s="69" t="str">
        <f t="shared" si="101"/>
        <v>Aguardando rentabilidade</v>
      </c>
    </row>
    <row r="1045" spans="1:12" ht="15" customHeight="1" x14ac:dyDescent="0.25">
      <c r="A1045" s="39">
        <v>45453</v>
      </c>
      <c r="B1045" s="61">
        <f t="shared" si="96"/>
        <v>2024</v>
      </c>
      <c r="C1045" s="60" t="str">
        <f t="shared" si="97"/>
        <v>Junho</v>
      </c>
      <c r="D1045" s="40" t="s">
        <v>1928</v>
      </c>
      <c r="E1045" s="40" t="s">
        <v>2906</v>
      </c>
      <c r="F1045" s="41">
        <v>12218.97</v>
      </c>
      <c r="G1045" s="42">
        <v>13580.16</v>
      </c>
      <c r="H1045" s="64">
        <f t="shared" si="98"/>
        <v>0.11139973336541464</v>
      </c>
      <c r="I1045" s="65">
        <f t="shared" si="99"/>
        <v>1361.1900000000005</v>
      </c>
      <c r="J1045" s="66" t="str">
        <f t="shared" si="100"/>
        <v>Pendente</v>
      </c>
      <c r="K1045" s="40" t="s">
        <v>15537</v>
      </c>
      <c r="L1045" s="69" t="str">
        <f t="shared" si="101"/>
        <v>Rendimento estável</v>
      </c>
    </row>
    <row r="1046" spans="1:12" x14ac:dyDescent="0.25">
      <c r="A1046" s="39">
        <v>43957</v>
      </c>
      <c r="B1046" s="61">
        <f t="shared" si="96"/>
        <v>2020</v>
      </c>
      <c r="C1046" s="60" t="str">
        <f t="shared" si="97"/>
        <v>Maio</v>
      </c>
      <c r="D1046" s="40" t="s">
        <v>1923</v>
      </c>
      <c r="E1046" s="40" t="s">
        <v>2907</v>
      </c>
      <c r="F1046" s="41">
        <v>32000.66</v>
      </c>
      <c r="G1046" s="42">
        <v>36752.76</v>
      </c>
      <c r="H1046" s="64">
        <f t="shared" si="98"/>
        <v>0.14850006218621747</v>
      </c>
      <c r="I1046" s="65">
        <f t="shared" si="99"/>
        <v>4752.1000000000022</v>
      </c>
      <c r="J1046" s="66" t="str">
        <f t="shared" si="100"/>
        <v>Pendente</v>
      </c>
      <c r="K1046" s="40" t="s">
        <v>15532</v>
      </c>
      <c r="L1046" s="69" t="str">
        <f t="shared" si="101"/>
        <v>Rendimento estável</v>
      </c>
    </row>
    <row r="1047" spans="1:12" ht="15" customHeight="1" x14ac:dyDescent="0.25">
      <c r="A1047" s="39">
        <v>44508</v>
      </c>
      <c r="B1047" s="61">
        <f t="shared" si="96"/>
        <v>2021</v>
      </c>
      <c r="C1047" s="60" t="str">
        <f t="shared" si="97"/>
        <v>Novembro</v>
      </c>
      <c r="D1047" s="40" t="s">
        <v>1930</v>
      </c>
      <c r="E1047" s="40" t="s">
        <v>2908</v>
      </c>
      <c r="F1047" s="41">
        <v>48971.55</v>
      </c>
      <c r="G1047" s="42">
        <v>44157.65</v>
      </c>
      <c r="H1047" s="64">
        <f t="shared" si="98"/>
        <v>-9.829993128663482E-2</v>
      </c>
      <c r="I1047" s="65">
        <f t="shared" si="99"/>
        <v>-4813.9000000000015</v>
      </c>
      <c r="J1047" s="66" t="str">
        <f t="shared" si="100"/>
        <v>Pendente</v>
      </c>
      <c r="K1047" s="40" t="s">
        <v>15538</v>
      </c>
      <c r="L1047" s="69" t="str">
        <f t="shared" si="101"/>
        <v>Aguardando rentabilidade</v>
      </c>
    </row>
    <row r="1048" spans="1:12" ht="15" customHeight="1" x14ac:dyDescent="0.25">
      <c r="A1048" s="39">
        <v>45773</v>
      </c>
      <c r="B1048" s="61">
        <f t="shared" si="96"/>
        <v>2025</v>
      </c>
      <c r="C1048" s="60" t="str">
        <f t="shared" si="97"/>
        <v>Abril</v>
      </c>
      <c r="D1048" s="40" t="s">
        <v>1930</v>
      </c>
      <c r="E1048" s="40" t="s">
        <v>2909</v>
      </c>
      <c r="F1048" s="41">
        <v>46787.54</v>
      </c>
      <c r="G1048" s="42">
        <v>46338.38</v>
      </c>
      <c r="H1048" s="64">
        <f t="shared" si="98"/>
        <v>-9.5999917926867604E-3</v>
      </c>
      <c r="I1048" s="65">
        <f t="shared" si="99"/>
        <v>-449.16000000000349</v>
      </c>
      <c r="J1048" s="66" t="str">
        <f t="shared" si="100"/>
        <v>Ativo</v>
      </c>
      <c r="K1048" s="40" t="s">
        <v>15538</v>
      </c>
      <c r="L1048" s="69" t="str">
        <f t="shared" si="101"/>
        <v>Aguardando rentabilidade</v>
      </c>
    </row>
    <row r="1049" spans="1:12" ht="15" customHeight="1" x14ac:dyDescent="0.25">
      <c r="A1049" s="39">
        <v>45308</v>
      </c>
      <c r="B1049" s="61">
        <f t="shared" si="96"/>
        <v>2024</v>
      </c>
      <c r="C1049" s="60" t="str">
        <f t="shared" si="97"/>
        <v>Janeiro</v>
      </c>
      <c r="D1049" s="40" t="s">
        <v>1927</v>
      </c>
      <c r="E1049" s="40" t="s">
        <v>2910</v>
      </c>
      <c r="F1049" s="41">
        <v>21165.73</v>
      </c>
      <c r="G1049" s="42">
        <v>24010.400000000001</v>
      </c>
      <c r="H1049" s="64">
        <f t="shared" si="98"/>
        <v>0.13439980572368646</v>
      </c>
      <c r="I1049" s="65">
        <f t="shared" si="99"/>
        <v>2844.6700000000019</v>
      </c>
      <c r="J1049" s="66" t="str">
        <f t="shared" si="100"/>
        <v>Pendente</v>
      </c>
      <c r="K1049" s="40" t="s">
        <v>15536</v>
      </c>
      <c r="L1049" s="69" t="str">
        <f t="shared" si="101"/>
        <v>Rendimento estável</v>
      </c>
    </row>
    <row r="1050" spans="1:12" ht="15" customHeight="1" x14ac:dyDescent="0.25">
      <c r="A1050" s="39">
        <v>44286</v>
      </c>
      <c r="B1050" s="61">
        <f t="shared" si="96"/>
        <v>2021</v>
      </c>
      <c r="C1050" s="60" t="str">
        <f t="shared" si="97"/>
        <v>Março</v>
      </c>
      <c r="D1050" s="40" t="s">
        <v>1923</v>
      </c>
      <c r="E1050" s="40" t="s">
        <v>2477</v>
      </c>
      <c r="F1050" s="41">
        <v>40501.769999999997</v>
      </c>
      <c r="G1050" s="42">
        <v>44730.15</v>
      </c>
      <c r="H1050" s="64">
        <f t="shared" si="98"/>
        <v>0.10439988178294442</v>
      </c>
      <c r="I1050" s="65">
        <f t="shared" si="99"/>
        <v>4228.3800000000047</v>
      </c>
      <c r="J1050" s="66" t="str">
        <f t="shared" si="100"/>
        <v>Pendente</v>
      </c>
      <c r="K1050" s="40" t="s">
        <v>15532</v>
      </c>
      <c r="L1050" s="69" t="str">
        <f t="shared" si="101"/>
        <v>Rendimento estável</v>
      </c>
    </row>
    <row r="1051" spans="1:12" ht="15" customHeight="1" x14ac:dyDescent="0.25">
      <c r="A1051" s="39">
        <v>44736</v>
      </c>
      <c r="B1051" s="61">
        <f t="shared" si="96"/>
        <v>2022</v>
      </c>
      <c r="C1051" s="60" t="str">
        <f t="shared" si="97"/>
        <v>Junho</v>
      </c>
      <c r="D1051" s="40" t="s">
        <v>1928</v>
      </c>
      <c r="E1051" s="40" t="s">
        <v>2911</v>
      </c>
      <c r="F1051" s="41">
        <v>25587.46</v>
      </c>
      <c r="G1051" s="42">
        <v>28806.36</v>
      </c>
      <c r="H1051" s="64">
        <f t="shared" si="98"/>
        <v>0.12579990354650292</v>
      </c>
      <c r="I1051" s="65">
        <f t="shared" si="99"/>
        <v>3218.9000000000015</v>
      </c>
      <c r="J1051" s="66" t="str">
        <f t="shared" si="100"/>
        <v>Pendente</v>
      </c>
      <c r="K1051" s="40" t="s">
        <v>15537</v>
      </c>
      <c r="L1051" s="69" t="str">
        <f t="shared" si="101"/>
        <v>Rendimento estável</v>
      </c>
    </row>
    <row r="1052" spans="1:12" ht="15" customHeight="1" x14ac:dyDescent="0.25">
      <c r="A1052" s="39">
        <v>45268</v>
      </c>
      <c r="B1052" s="61">
        <f t="shared" si="96"/>
        <v>2023</v>
      </c>
      <c r="C1052" s="60" t="str">
        <f t="shared" si="97"/>
        <v>Dezembro</v>
      </c>
      <c r="D1052" s="40" t="s">
        <v>1930</v>
      </c>
      <c r="E1052" s="40" t="s">
        <v>2211</v>
      </c>
      <c r="F1052" s="41">
        <v>31706.84</v>
      </c>
      <c r="G1052" s="42">
        <v>37896.019999999997</v>
      </c>
      <c r="H1052" s="64">
        <f t="shared" si="98"/>
        <v>0.19520015239613903</v>
      </c>
      <c r="I1052" s="65">
        <f t="shared" si="99"/>
        <v>6189.1799999999967</v>
      </c>
      <c r="J1052" s="66" t="str">
        <f t="shared" si="100"/>
        <v>Resgatado</v>
      </c>
      <c r="K1052" s="40" t="s">
        <v>15538</v>
      </c>
      <c r="L1052" s="69" t="str">
        <f t="shared" si="101"/>
        <v>Aplicação de Curto Prazo</v>
      </c>
    </row>
    <row r="1053" spans="1:12" ht="15" customHeight="1" x14ac:dyDescent="0.25">
      <c r="A1053" s="39">
        <v>44240</v>
      </c>
      <c r="B1053" s="61">
        <f t="shared" si="96"/>
        <v>2021</v>
      </c>
      <c r="C1053" s="60" t="str">
        <f t="shared" si="97"/>
        <v>Fevereiro</v>
      </c>
      <c r="D1053" s="40" t="s">
        <v>1926</v>
      </c>
      <c r="E1053" s="40" t="s">
        <v>2912</v>
      </c>
      <c r="F1053" s="41">
        <v>46494.64</v>
      </c>
      <c r="G1053" s="42">
        <v>54417.33</v>
      </c>
      <c r="H1053" s="64">
        <f t="shared" si="98"/>
        <v>0.17040007192226894</v>
      </c>
      <c r="I1053" s="65">
        <f t="shared" si="99"/>
        <v>7922.6900000000023</v>
      </c>
      <c r="J1053" s="66" t="str">
        <f t="shared" si="100"/>
        <v>Resgatado</v>
      </c>
      <c r="K1053" s="40" t="s">
        <v>15535</v>
      </c>
      <c r="L1053" s="69" t="str">
        <f t="shared" si="101"/>
        <v>Aplicação de Curto Prazo</v>
      </c>
    </row>
    <row r="1054" spans="1:12" ht="15" customHeight="1" x14ac:dyDescent="0.25">
      <c r="A1054" s="39">
        <v>45151</v>
      </c>
      <c r="B1054" s="61">
        <f t="shared" si="96"/>
        <v>2023</v>
      </c>
      <c r="C1054" s="60" t="str">
        <f t="shared" si="97"/>
        <v>Agosto</v>
      </c>
      <c r="D1054" s="40" t="s">
        <v>1930</v>
      </c>
      <c r="E1054" s="40" t="s">
        <v>2913</v>
      </c>
      <c r="F1054" s="41">
        <v>11762.32</v>
      </c>
      <c r="G1054" s="42">
        <v>11160.09</v>
      </c>
      <c r="H1054" s="64">
        <f t="shared" si="98"/>
        <v>-5.119993334648263E-2</v>
      </c>
      <c r="I1054" s="65">
        <f t="shared" si="99"/>
        <v>-602.22999999999956</v>
      </c>
      <c r="J1054" s="66" t="str">
        <f t="shared" si="100"/>
        <v>Pendente</v>
      </c>
      <c r="K1054" s="40" t="s">
        <v>15538</v>
      </c>
      <c r="L1054" s="69" t="str">
        <f t="shared" si="101"/>
        <v>Aguardando rentabilidade</v>
      </c>
    </row>
    <row r="1055" spans="1:12" ht="15" customHeight="1" x14ac:dyDescent="0.25">
      <c r="A1055" s="39">
        <v>45918</v>
      </c>
      <c r="B1055" s="61">
        <f t="shared" si="96"/>
        <v>2025</v>
      </c>
      <c r="C1055" s="60" t="str">
        <f t="shared" si="97"/>
        <v>Setembro</v>
      </c>
      <c r="D1055" s="40" t="s">
        <v>1923</v>
      </c>
      <c r="E1055" s="40" t="s">
        <v>2914</v>
      </c>
      <c r="F1055" s="41">
        <v>9170.7800000000007</v>
      </c>
      <c r="G1055" s="42">
        <v>9363.3700000000008</v>
      </c>
      <c r="H1055" s="64">
        <f t="shared" si="98"/>
        <v>2.1000394731963926E-2</v>
      </c>
      <c r="I1055" s="65">
        <f t="shared" si="99"/>
        <v>192.59000000000015</v>
      </c>
      <c r="J1055" s="66" t="str">
        <f t="shared" si="100"/>
        <v>Ativo</v>
      </c>
      <c r="K1055" s="40" t="s">
        <v>15532</v>
      </c>
      <c r="L1055" s="69" t="str">
        <f t="shared" si="101"/>
        <v>Investimento de Longo Prazo</v>
      </c>
    </row>
    <row r="1056" spans="1:12" ht="15" customHeight="1" x14ac:dyDescent="0.25">
      <c r="A1056" s="39">
        <v>45275</v>
      </c>
      <c r="B1056" s="61">
        <f t="shared" si="96"/>
        <v>2023</v>
      </c>
      <c r="C1056" s="60" t="str">
        <f t="shared" si="97"/>
        <v>Dezembro</v>
      </c>
      <c r="D1056" s="40" t="s">
        <v>1923</v>
      </c>
      <c r="E1056" s="40" t="s">
        <v>2878</v>
      </c>
      <c r="F1056" s="41">
        <v>3792.54</v>
      </c>
      <c r="G1056" s="42">
        <v>3443.25</v>
      </c>
      <c r="H1056" s="64">
        <f t="shared" si="98"/>
        <v>-9.2099226375990759E-2</v>
      </c>
      <c r="I1056" s="65">
        <f t="shared" si="99"/>
        <v>-349.28999999999996</v>
      </c>
      <c r="J1056" s="66" t="str">
        <f t="shared" si="100"/>
        <v>Ativo</v>
      </c>
      <c r="K1056" s="40" t="s">
        <v>15532</v>
      </c>
      <c r="L1056" s="69" t="str">
        <f t="shared" si="101"/>
        <v>Investimento de Longo Prazo</v>
      </c>
    </row>
    <row r="1057" spans="1:12" ht="15" customHeight="1" x14ac:dyDescent="0.25">
      <c r="A1057" s="39">
        <v>44911</v>
      </c>
      <c r="B1057" s="61">
        <f t="shared" si="96"/>
        <v>2022</v>
      </c>
      <c r="C1057" s="60" t="str">
        <f t="shared" si="97"/>
        <v>Dezembro</v>
      </c>
      <c r="D1057" s="40" t="s">
        <v>1923</v>
      </c>
      <c r="E1057" s="40" t="s">
        <v>2892</v>
      </c>
      <c r="F1057" s="41">
        <v>46379.28</v>
      </c>
      <c r="G1057" s="42">
        <v>48220.54</v>
      </c>
      <c r="H1057" s="64">
        <f t="shared" si="98"/>
        <v>3.9700055714534638E-2</v>
      </c>
      <c r="I1057" s="65">
        <f t="shared" si="99"/>
        <v>1841.260000000002</v>
      </c>
      <c r="J1057" s="66" t="str">
        <f t="shared" si="100"/>
        <v>Ativo</v>
      </c>
      <c r="K1057" s="40" t="s">
        <v>15532</v>
      </c>
      <c r="L1057" s="69" t="str">
        <f t="shared" si="101"/>
        <v>Investimento de Longo Prazo</v>
      </c>
    </row>
    <row r="1058" spans="1:12" ht="15" customHeight="1" x14ac:dyDescent="0.25">
      <c r="A1058" s="39">
        <v>44676</v>
      </c>
      <c r="B1058" s="61">
        <f t="shared" si="96"/>
        <v>2022</v>
      </c>
      <c r="C1058" s="60" t="str">
        <f t="shared" si="97"/>
        <v>Abril</v>
      </c>
      <c r="D1058" s="40" t="s">
        <v>1925</v>
      </c>
      <c r="E1058" s="40" t="s">
        <v>2062</v>
      </c>
      <c r="F1058" s="41">
        <v>26713.06</v>
      </c>
      <c r="G1058" s="42">
        <v>29696.91</v>
      </c>
      <c r="H1058" s="64">
        <f t="shared" si="98"/>
        <v>0.11170004484697742</v>
      </c>
      <c r="I1058" s="65">
        <f t="shared" si="99"/>
        <v>2983.8499999999985</v>
      </c>
      <c r="J1058" s="66" t="str">
        <f t="shared" si="100"/>
        <v>Pendente</v>
      </c>
      <c r="K1058" s="40" t="s">
        <v>15534</v>
      </c>
      <c r="L1058" s="69" t="str">
        <f t="shared" si="101"/>
        <v>Rendimento estável</v>
      </c>
    </row>
    <row r="1059" spans="1:12" ht="15" customHeight="1" x14ac:dyDescent="0.25">
      <c r="A1059" s="39">
        <v>44973</v>
      </c>
      <c r="B1059" s="61">
        <f t="shared" si="96"/>
        <v>2023</v>
      </c>
      <c r="C1059" s="60" t="str">
        <f t="shared" si="97"/>
        <v>Fevereiro</v>
      </c>
      <c r="D1059" s="40" t="s">
        <v>1926</v>
      </c>
      <c r="E1059" s="40" t="s">
        <v>2915</v>
      </c>
      <c r="F1059" s="41">
        <v>7324.43</v>
      </c>
      <c r="G1059" s="42">
        <v>7837.14</v>
      </c>
      <c r="H1059" s="64">
        <f t="shared" si="98"/>
        <v>6.999998634706045E-2</v>
      </c>
      <c r="I1059" s="65">
        <f t="shared" si="99"/>
        <v>512.71</v>
      </c>
      <c r="J1059" s="66" t="str">
        <f t="shared" si="100"/>
        <v>Ativo</v>
      </c>
      <c r="K1059" s="40" t="s">
        <v>15535</v>
      </c>
      <c r="L1059" s="69" t="str">
        <f t="shared" si="101"/>
        <v>Aguardando rentabilidade</v>
      </c>
    </row>
    <row r="1060" spans="1:12" ht="15" customHeight="1" x14ac:dyDescent="0.25">
      <c r="A1060" s="39">
        <v>44675</v>
      </c>
      <c r="B1060" s="61">
        <f t="shared" si="96"/>
        <v>2022</v>
      </c>
      <c r="C1060" s="60" t="str">
        <f t="shared" si="97"/>
        <v>Abril</v>
      </c>
      <c r="D1060" s="40" t="s">
        <v>1924</v>
      </c>
      <c r="E1060" s="40" t="s">
        <v>2916</v>
      </c>
      <c r="F1060" s="41">
        <v>29725.63</v>
      </c>
      <c r="G1060" s="42">
        <v>31565.65</v>
      </c>
      <c r="H1060" s="64">
        <f t="shared" si="98"/>
        <v>6.1900117844432577E-2</v>
      </c>
      <c r="I1060" s="65">
        <f t="shared" si="99"/>
        <v>1840.0200000000004</v>
      </c>
      <c r="J1060" s="66" t="str">
        <f t="shared" si="100"/>
        <v>Ativo</v>
      </c>
      <c r="K1060" s="40" t="s">
        <v>15533</v>
      </c>
      <c r="L1060" s="69" t="str">
        <f t="shared" si="101"/>
        <v>Investimento de Longo Prazo</v>
      </c>
    </row>
    <row r="1061" spans="1:12" ht="15" customHeight="1" x14ac:dyDescent="0.25">
      <c r="A1061" s="39">
        <v>45283</v>
      </c>
      <c r="B1061" s="61">
        <f t="shared" si="96"/>
        <v>2023</v>
      </c>
      <c r="C1061" s="60" t="str">
        <f t="shared" si="97"/>
        <v>Dezembro</v>
      </c>
      <c r="D1061" s="40" t="s">
        <v>1926</v>
      </c>
      <c r="E1061" s="40" t="s">
        <v>2805</v>
      </c>
      <c r="F1061" s="41">
        <v>20403.259999999998</v>
      </c>
      <c r="G1061" s="42">
        <v>22890.42</v>
      </c>
      <c r="H1061" s="64">
        <f t="shared" si="98"/>
        <v>0.12190012772468714</v>
      </c>
      <c r="I1061" s="65">
        <f t="shared" si="99"/>
        <v>2487.16</v>
      </c>
      <c r="J1061" s="66" t="str">
        <f t="shared" si="100"/>
        <v>Pendente</v>
      </c>
      <c r="K1061" s="40" t="s">
        <v>15535</v>
      </c>
      <c r="L1061" s="69" t="str">
        <f t="shared" si="101"/>
        <v>Rendimento estável</v>
      </c>
    </row>
    <row r="1062" spans="1:12" x14ac:dyDescent="0.25">
      <c r="A1062" s="39">
        <v>44109</v>
      </c>
      <c r="B1062" s="61">
        <f t="shared" si="96"/>
        <v>2020</v>
      </c>
      <c r="C1062" s="60" t="str">
        <f t="shared" si="97"/>
        <v>Outubro</v>
      </c>
      <c r="D1062" s="40" t="s">
        <v>1925</v>
      </c>
      <c r="E1062" s="40" t="s">
        <v>2917</v>
      </c>
      <c r="F1062" s="41">
        <v>2620</v>
      </c>
      <c r="G1062" s="42">
        <v>3046.01</v>
      </c>
      <c r="H1062" s="64">
        <f t="shared" si="98"/>
        <v>0.16259923664122145</v>
      </c>
      <c r="I1062" s="65">
        <f t="shared" si="99"/>
        <v>426.01000000000022</v>
      </c>
      <c r="J1062" s="66" t="str">
        <f t="shared" si="100"/>
        <v>Resgatado</v>
      </c>
      <c r="K1062" s="40" t="s">
        <v>15534</v>
      </c>
      <c r="L1062" s="69" t="str">
        <f t="shared" si="101"/>
        <v>Aplicação de Curto Prazo</v>
      </c>
    </row>
    <row r="1063" spans="1:12" ht="15" customHeight="1" x14ac:dyDescent="0.25">
      <c r="A1063" s="39">
        <v>45410</v>
      </c>
      <c r="B1063" s="61">
        <f t="shared" si="96"/>
        <v>2024</v>
      </c>
      <c r="C1063" s="60" t="str">
        <f t="shared" si="97"/>
        <v>Abril</v>
      </c>
      <c r="D1063" s="40" t="s">
        <v>1926</v>
      </c>
      <c r="E1063" s="40" t="s">
        <v>2918</v>
      </c>
      <c r="F1063" s="41">
        <v>29402.92</v>
      </c>
      <c r="G1063" s="42">
        <v>30570.22</v>
      </c>
      <c r="H1063" s="64">
        <f t="shared" si="98"/>
        <v>3.9700138625687616E-2</v>
      </c>
      <c r="I1063" s="65">
        <f t="shared" si="99"/>
        <v>1167.3000000000029</v>
      </c>
      <c r="J1063" s="66" t="str">
        <f t="shared" si="100"/>
        <v>Ativo</v>
      </c>
      <c r="K1063" s="40" t="s">
        <v>15535</v>
      </c>
      <c r="L1063" s="69" t="str">
        <f t="shared" si="101"/>
        <v>Aguardando rentabilidade</v>
      </c>
    </row>
    <row r="1064" spans="1:12" ht="15" customHeight="1" x14ac:dyDescent="0.25">
      <c r="A1064" s="39">
        <v>45694</v>
      </c>
      <c r="B1064" s="61">
        <f t="shared" si="96"/>
        <v>2025</v>
      </c>
      <c r="C1064" s="60" t="str">
        <f t="shared" si="97"/>
        <v>Fevereiro</v>
      </c>
      <c r="D1064" s="40" t="s">
        <v>1923</v>
      </c>
      <c r="E1064" s="40" t="s">
        <v>2919</v>
      </c>
      <c r="F1064" s="41">
        <v>45541.49</v>
      </c>
      <c r="G1064" s="42">
        <v>48688.41</v>
      </c>
      <c r="H1064" s="64">
        <f t="shared" si="98"/>
        <v>6.9100066774275631E-2</v>
      </c>
      <c r="I1064" s="65">
        <f t="shared" si="99"/>
        <v>3146.9200000000055</v>
      </c>
      <c r="J1064" s="66" t="str">
        <f t="shared" si="100"/>
        <v>Ativo</v>
      </c>
      <c r="K1064" s="40" t="s">
        <v>15532</v>
      </c>
      <c r="L1064" s="69" t="str">
        <f t="shared" si="101"/>
        <v>Investimento de Longo Prazo</v>
      </c>
    </row>
    <row r="1065" spans="1:12" x14ac:dyDescent="0.25">
      <c r="A1065" s="39">
        <v>43959</v>
      </c>
      <c r="B1065" s="61">
        <f t="shared" si="96"/>
        <v>2020</v>
      </c>
      <c r="C1065" s="60" t="str">
        <f t="shared" si="97"/>
        <v>Maio</v>
      </c>
      <c r="D1065" s="40" t="s">
        <v>1927</v>
      </c>
      <c r="E1065" s="40" t="s">
        <v>2920</v>
      </c>
      <c r="F1065" s="41">
        <v>27083.53</v>
      </c>
      <c r="G1065" s="42">
        <v>28619.17</v>
      </c>
      <c r="H1065" s="64">
        <f t="shared" si="98"/>
        <v>5.6700142115891076E-2</v>
      </c>
      <c r="I1065" s="65">
        <f t="shared" si="99"/>
        <v>1535.6399999999994</v>
      </c>
      <c r="J1065" s="66" t="str">
        <f t="shared" si="100"/>
        <v>Ativo</v>
      </c>
      <c r="K1065" s="40" t="s">
        <v>15536</v>
      </c>
      <c r="L1065" s="69" t="str">
        <f t="shared" si="101"/>
        <v>Aguardando rentabilidade</v>
      </c>
    </row>
    <row r="1066" spans="1:12" ht="15" customHeight="1" x14ac:dyDescent="0.25">
      <c r="A1066" s="39">
        <v>45808</v>
      </c>
      <c r="B1066" s="61">
        <f t="shared" si="96"/>
        <v>2025</v>
      </c>
      <c r="C1066" s="60" t="str">
        <f t="shared" si="97"/>
        <v>Maio</v>
      </c>
      <c r="D1066" s="40" t="s">
        <v>1928</v>
      </c>
      <c r="E1066" s="40" t="s">
        <v>2921</v>
      </c>
      <c r="F1066" s="41">
        <v>41215.07</v>
      </c>
      <c r="G1066" s="42">
        <v>49235.519999999997</v>
      </c>
      <c r="H1066" s="64">
        <f t="shared" si="98"/>
        <v>0.19459993638249304</v>
      </c>
      <c r="I1066" s="65">
        <f t="shared" si="99"/>
        <v>8020.4499999999971</v>
      </c>
      <c r="J1066" s="66" t="str">
        <f t="shared" si="100"/>
        <v>Resgatado</v>
      </c>
      <c r="K1066" s="40" t="s">
        <v>15537</v>
      </c>
      <c r="L1066" s="69" t="str">
        <f t="shared" si="101"/>
        <v>Aplicação de Curto Prazo</v>
      </c>
    </row>
    <row r="1067" spans="1:12" ht="15" customHeight="1" x14ac:dyDescent="0.25">
      <c r="A1067" s="39">
        <v>44516</v>
      </c>
      <c r="B1067" s="61">
        <f t="shared" si="96"/>
        <v>2021</v>
      </c>
      <c r="C1067" s="60" t="str">
        <f t="shared" si="97"/>
        <v>Novembro</v>
      </c>
      <c r="D1067" s="40" t="s">
        <v>1924</v>
      </c>
      <c r="E1067" s="40" t="s">
        <v>2922</v>
      </c>
      <c r="F1067" s="41">
        <v>19947.560000000001</v>
      </c>
      <c r="G1067" s="42">
        <v>23572.03</v>
      </c>
      <c r="H1067" s="64">
        <f t="shared" si="98"/>
        <v>0.1816999171828533</v>
      </c>
      <c r="I1067" s="65">
        <f t="shared" si="99"/>
        <v>3624.4699999999975</v>
      </c>
      <c r="J1067" s="66" t="str">
        <f t="shared" si="100"/>
        <v>Resgatado</v>
      </c>
      <c r="K1067" s="40" t="s">
        <v>15533</v>
      </c>
      <c r="L1067" s="69" t="str">
        <f t="shared" si="101"/>
        <v>Dividendos Recebidos</v>
      </c>
    </row>
    <row r="1068" spans="1:12" ht="15" customHeight="1" x14ac:dyDescent="0.25">
      <c r="A1068" s="39">
        <v>44299</v>
      </c>
      <c r="B1068" s="61">
        <f t="shared" si="96"/>
        <v>2021</v>
      </c>
      <c r="C1068" s="60" t="str">
        <f t="shared" si="97"/>
        <v>Abril</v>
      </c>
      <c r="D1068" s="40" t="s">
        <v>1925</v>
      </c>
      <c r="E1068" s="40" t="s">
        <v>2923</v>
      </c>
      <c r="F1068" s="41">
        <v>42533.01</v>
      </c>
      <c r="G1068" s="42">
        <v>39738.589999999997</v>
      </c>
      <c r="H1068" s="64">
        <f t="shared" si="98"/>
        <v>-6.5700029224360218E-2</v>
      </c>
      <c r="I1068" s="65">
        <f t="shared" si="99"/>
        <v>-2794.4200000000055</v>
      </c>
      <c r="J1068" s="66" t="str">
        <f t="shared" si="100"/>
        <v>Pendente</v>
      </c>
      <c r="K1068" s="40" t="s">
        <v>15534</v>
      </c>
      <c r="L1068" s="69" t="str">
        <f t="shared" si="101"/>
        <v>Aguardando rentabilidade</v>
      </c>
    </row>
    <row r="1069" spans="1:12" ht="15" customHeight="1" x14ac:dyDescent="0.25">
      <c r="A1069" s="39">
        <v>44510</v>
      </c>
      <c r="B1069" s="61">
        <f t="shared" si="96"/>
        <v>2021</v>
      </c>
      <c r="C1069" s="60" t="str">
        <f t="shared" si="97"/>
        <v>Novembro</v>
      </c>
      <c r="D1069" s="40" t="s">
        <v>1925</v>
      </c>
      <c r="E1069" s="40" t="s">
        <v>2924</v>
      </c>
      <c r="F1069" s="41">
        <v>18469.73</v>
      </c>
      <c r="G1069" s="42">
        <v>20562.349999999999</v>
      </c>
      <c r="H1069" s="64">
        <f t="shared" si="98"/>
        <v>0.11329997785565891</v>
      </c>
      <c r="I1069" s="65">
        <f t="shared" si="99"/>
        <v>2092.619999999999</v>
      </c>
      <c r="J1069" s="66" t="str">
        <f t="shared" si="100"/>
        <v>Pendente</v>
      </c>
      <c r="K1069" s="40" t="s">
        <v>15534</v>
      </c>
      <c r="L1069" s="69" t="str">
        <f t="shared" si="101"/>
        <v>Rendimento estável</v>
      </c>
    </row>
    <row r="1070" spans="1:12" ht="15" customHeight="1" x14ac:dyDescent="0.25">
      <c r="A1070" s="39">
        <v>45928</v>
      </c>
      <c r="B1070" s="61">
        <f t="shared" si="96"/>
        <v>2025</v>
      </c>
      <c r="C1070" s="60" t="str">
        <f t="shared" si="97"/>
        <v>Setembro</v>
      </c>
      <c r="D1070" s="40" t="s">
        <v>1926</v>
      </c>
      <c r="E1070" s="40" t="s">
        <v>2925</v>
      </c>
      <c r="F1070" s="41">
        <v>15625.19</v>
      </c>
      <c r="G1070" s="42">
        <v>15456.44</v>
      </c>
      <c r="H1070" s="64">
        <f t="shared" si="98"/>
        <v>-1.0799868673596929E-2</v>
      </c>
      <c r="I1070" s="65">
        <f t="shared" si="99"/>
        <v>-168.75</v>
      </c>
      <c r="J1070" s="66" t="str">
        <f t="shared" si="100"/>
        <v>Ativo</v>
      </c>
      <c r="K1070" s="40" t="s">
        <v>15535</v>
      </c>
      <c r="L1070" s="69" t="str">
        <f t="shared" si="101"/>
        <v>Aguardando rentabilidade</v>
      </c>
    </row>
    <row r="1071" spans="1:12" ht="15" customHeight="1" x14ac:dyDescent="0.25">
      <c r="A1071" s="39">
        <v>44595</v>
      </c>
      <c r="B1071" s="61">
        <f t="shared" si="96"/>
        <v>2022</v>
      </c>
      <c r="C1071" s="60" t="str">
        <f t="shared" si="97"/>
        <v>Fevereiro</v>
      </c>
      <c r="D1071" s="40" t="s">
        <v>1927</v>
      </c>
      <c r="E1071" s="40" t="s">
        <v>2926</v>
      </c>
      <c r="F1071" s="41">
        <v>27389</v>
      </c>
      <c r="G1071" s="42">
        <v>30831.8</v>
      </c>
      <c r="H1071" s="64">
        <f t="shared" si="98"/>
        <v>0.12570009857972175</v>
      </c>
      <c r="I1071" s="65">
        <f t="shared" si="99"/>
        <v>3442.7999999999993</v>
      </c>
      <c r="J1071" s="66" t="str">
        <f t="shared" si="100"/>
        <v>Pendente</v>
      </c>
      <c r="K1071" s="40" t="s">
        <v>15536</v>
      </c>
      <c r="L1071" s="69" t="str">
        <f t="shared" si="101"/>
        <v>Rendimento estável</v>
      </c>
    </row>
    <row r="1072" spans="1:12" ht="15" customHeight="1" x14ac:dyDescent="0.25">
      <c r="A1072" s="39">
        <v>44933</v>
      </c>
      <c r="B1072" s="61">
        <f t="shared" si="96"/>
        <v>2023</v>
      </c>
      <c r="C1072" s="60" t="str">
        <f t="shared" si="97"/>
        <v>Janeiro</v>
      </c>
      <c r="D1072" s="40" t="s">
        <v>1923</v>
      </c>
      <c r="E1072" s="40" t="s">
        <v>2927</v>
      </c>
      <c r="F1072" s="41">
        <v>6478.53</v>
      </c>
      <c r="G1072" s="42">
        <v>6262.79</v>
      </c>
      <c r="H1072" s="64">
        <f t="shared" si="98"/>
        <v>-3.330076421657379E-2</v>
      </c>
      <c r="I1072" s="65">
        <f t="shared" si="99"/>
        <v>-215.73999999999978</v>
      </c>
      <c r="J1072" s="66" t="str">
        <f t="shared" si="100"/>
        <v>Ativo</v>
      </c>
      <c r="K1072" s="40" t="s">
        <v>15532</v>
      </c>
      <c r="L1072" s="69" t="str">
        <f t="shared" si="101"/>
        <v>Investimento de Longo Prazo</v>
      </c>
    </row>
    <row r="1073" spans="1:12" ht="15" customHeight="1" x14ac:dyDescent="0.25">
      <c r="A1073" s="39">
        <v>45252</v>
      </c>
      <c r="B1073" s="61">
        <f t="shared" si="96"/>
        <v>2023</v>
      </c>
      <c r="C1073" s="60" t="str">
        <f t="shared" si="97"/>
        <v>Novembro</v>
      </c>
      <c r="D1073" s="40" t="s">
        <v>1926</v>
      </c>
      <c r="E1073" s="40" t="s">
        <v>2112</v>
      </c>
      <c r="F1073" s="41">
        <v>22897.26</v>
      </c>
      <c r="G1073" s="42">
        <v>26725.68</v>
      </c>
      <c r="H1073" s="64">
        <f t="shared" si="98"/>
        <v>0.16719991824349298</v>
      </c>
      <c r="I1073" s="65">
        <f t="shared" si="99"/>
        <v>3828.4200000000019</v>
      </c>
      <c r="J1073" s="66" t="str">
        <f t="shared" si="100"/>
        <v>Resgatado</v>
      </c>
      <c r="K1073" s="40" t="s">
        <v>15535</v>
      </c>
      <c r="L1073" s="69" t="str">
        <f t="shared" si="101"/>
        <v>Aplicação de Curto Prazo</v>
      </c>
    </row>
    <row r="1074" spans="1:12" ht="15" customHeight="1" x14ac:dyDescent="0.25">
      <c r="A1074" s="39">
        <v>45418</v>
      </c>
      <c r="B1074" s="61">
        <f t="shared" si="96"/>
        <v>2024</v>
      </c>
      <c r="C1074" s="60" t="str">
        <f t="shared" si="97"/>
        <v>Maio</v>
      </c>
      <c r="D1074" s="40" t="s">
        <v>1924</v>
      </c>
      <c r="E1074" s="40" t="s">
        <v>2928</v>
      </c>
      <c r="F1074" s="41">
        <v>23805.03</v>
      </c>
      <c r="G1074" s="42">
        <v>24054.98</v>
      </c>
      <c r="H1074" s="64">
        <f t="shared" si="98"/>
        <v>1.0499881747681088E-2</v>
      </c>
      <c r="I1074" s="65">
        <f t="shared" si="99"/>
        <v>249.95000000000073</v>
      </c>
      <c r="J1074" s="66" t="str">
        <f t="shared" si="100"/>
        <v>Ativo</v>
      </c>
      <c r="K1074" s="40" t="s">
        <v>15533</v>
      </c>
      <c r="L1074" s="69" t="str">
        <f t="shared" si="101"/>
        <v>Investimento de Longo Prazo</v>
      </c>
    </row>
    <row r="1075" spans="1:12" x14ac:dyDescent="0.25">
      <c r="A1075" s="39">
        <v>43964</v>
      </c>
      <c r="B1075" s="61">
        <f t="shared" si="96"/>
        <v>2020</v>
      </c>
      <c r="C1075" s="60" t="str">
        <f t="shared" si="97"/>
        <v>Maio</v>
      </c>
      <c r="D1075" s="40" t="s">
        <v>1928</v>
      </c>
      <c r="E1075" s="40" t="s">
        <v>2929</v>
      </c>
      <c r="F1075" s="41">
        <v>27094.63</v>
      </c>
      <c r="G1075" s="42">
        <v>26875.16</v>
      </c>
      <c r="H1075" s="64">
        <f t="shared" si="98"/>
        <v>-8.1001290661655515E-3</v>
      </c>
      <c r="I1075" s="65">
        <f t="shared" si="99"/>
        <v>-219.47000000000116</v>
      </c>
      <c r="J1075" s="66" t="str">
        <f t="shared" si="100"/>
        <v>Ativo</v>
      </c>
      <c r="K1075" s="40" t="s">
        <v>15537</v>
      </c>
      <c r="L1075" s="69" t="str">
        <f t="shared" si="101"/>
        <v>Aguardando rentabilidade</v>
      </c>
    </row>
    <row r="1076" spans="1:12" ht="15" customHeight="1" x14ac:dyDescent="0.25">
      <c r="A1076" s="39">
        <v>44691</v>
      </c>
      <c r="B1076" s="61">
        <f t="shared" si="96"/>
        <v>2022</v>
      </c>
      <c r="C1076" s="60" t="str">
        <f t="shared" si="97"/>
        <v>Maio</v>
      </c>
      <c r="D1076" s="40" t="s">
        <v>1926</v>
      </c>
      <c r="E1076" s="40" t="s">
        <v>2930</v>
      </c>
      <c r="F1076" s="41">
        <v>40973.980000000003</v>
      </c>
      <c r="G1076" s="42">
        <v>48820.5</v>
      </c>
      <c r="H1076" s="64">
        <f t="shared" si="98"/>
        <v>0.1915000690682232</v>
      </c>
      <c r="I1076" s="65">
        <f t="shared" si="99"/>
        <v>7846.5199999999968</v>
      </c>
      <c r="J1076" s="66" t="str">
        <f t="shared" si="100"/>
        <v>Resgatado</v>
      </c>
      <c r="K1076" s="40" t="s">
        <v>15535</v>
      </c>
      <c r="L1076" s="69" t="str">
        <f t="shared" si="101"/>
        <v>Aplicação de Curto Prazo</v>
      </c>
    </row>
    <row r="1077" spans="1:12" ht="15" customHeight="1" x14ac:dyDescent="0.25">
      <c r="A1077" s="39">
        <v>44752</v>
      </c>
      <c r="B1077" s="61">
        <f t="shared" si="96"/>
        <v>2022</v>
      </c>
      <c r="C1077" s="60" t="str">
        <f t="shared" si="97"/>
        <v>Julho</v>
      </c>
      <c r="D1077" s="40" t="s">
        <v>1925</v>
      </c>
      <c r="E1077" s="40" t="s">
        <v>2931</v>
      </c>
      <c r="F1077" s="41">
        <v>14505.71</v>
      </c>
      <c r="G1077" s="42">
        <v>15236.8</v>
      </c>
      <c r="H1077" s="64">
        <f t="shared" si="98"/>
        <v>5.0400152767427459E-2</v>
      </c>
      <c r="I1077" s="65">
        <f t="shared" si="99"/>
        <v>731.09000000000015</v>
      </c>
      <c r="J1077" s="66" t="str">
        <f t="shared" si="100"/>
        <v>Ativo</v>
      </c>
      <c r="K1077" s="40" t="s">
        <v>15534</v>
      </c>
      <c r="L1077" s="69" t="str">
        <f t="shared" si="101"/>
        <v>Aguardando rentabilidade</v>
      </c>
    </row>
    <row r="1078" spans="1:12" ht="15" customHeight="1" x14ac:dyDescent="0.25">
      <c r="A1078" s="39">
        <v>45317</v>
      </c>
      <c r="B1078" s="61">
        <f t="shared" si="96"/>
        <v>2024</v>
      </c>
      <c r="C1078" s="60" t="str">
        <f t="shared" si="97"/>
        <v>Janeiro</v>
      </c>
      <c r="D1078" s="40" t="s">
        <v>1926</v>
      </c>
      <c r="E1078" s="40" t="s">
        <v>2932</v>
      </c>
      <c r="F1078" s="41">
        <v>46132.54</v>
      </c>
      <c r="G1078" s="42">
        <v>43060.11</v>
      </c>
      <c r="H1078" s="64">
        <f t="shared" si="98"/>
        <v>-6.6600061475045602E-2</v>
      </c>
      <c r="I1078" s="65">
        <f t="shared" si="99"/>
        <v>-3072.4300000000003</v>
      </c>
      <c r="J1078" s="66" t="str">
        <f t="shared" si="100"/>
        <v>Pendente</v>
      </c>
      <c r="K1078" s="40" t="s">
        <v>15535</v>
      </c>
      <c r="L1078" s="69" t="str">
        <f t="shared" si="101"/>
        <v>Aguardando rentabilidade</v>
      </c>
    </row>
    <row r="1079" spans="1:12" ht="15" customHeight="1" x14ac:dyDescent="0.25">
      <c r="A1079" s="39">
        <v>44718</v>
      </c>
      <c r="B1079" s="61">
        <f t="shared" si="96"/>
        <v>2022</v>
      </c>
      <c r="C1079" s="60" t="str">
        <f t="shared" si="97"/>
        <v>Junho</v>
      </c>
      <c r="D1079" s="40" t="s">
        <v>1926</v>
      </c>
      <c r="E1079" s="40" t="s">
        <v>2933</v>
      </c>
      <c r="F1079" s="41">
        <v>29846.19</v>
      </c>
      <c r="G1079" s="42">
        <v>34973.769999999997</v>
      </c>
      <c r="H1079" s="64">
        <f t="shared" si="98"/>
        <v>0.1718001527163098</v>
      </c>
      <c r="I1079" s="65">
        <f t="shared" si="99"/>
        <v>5127.5799999999981</v>
      </c>
      <c r="J1079" s="66" t="str">
        <f t="shared" si="100"/>
        <v>Resgatado</v>
      </c>
      <c r="K1079" s="40" t="s">
        <v>15535</v>
      </c>
      <c r="L1079" s="69" t="str">
        <f t="shared" si="101"/>
        <v>Aplicação de Curto Prazo</v>
      </c>
    </row>
    <row r="1080" spans="1:12" x14ac:dyDescent="0.25">
      <c r="A1080" s="39">
        <v>44093</v>
      </c>
      <c r="B1080" s="61">
        <f t="shared" si="96"/>
        <v>2020</v>
      </c>
      <c r="C1080" s="60" t="str">
        <f t="shared" si="97"/>
        <v>Setembro</v>
      </c>
      <c r="D1080" s="40" t="s">
        <v>1930</v>
      </c>
      <c r="E1080" s="40" t="s">
        <v>2934</v>
      </c>
      <c r="F1080" s="41">
        <v>17106.150000000001</v>
      </c>
      <c r="G1080" s="42">
        <v>19887.61</v>
      </c>
      <c r="H1080" s="64">
        <f t="shared" si="98"/>
        <v>0.16260000058458501</v>
      </c>
      <c r="I1080" s="65">
        <f t="shared" si="99"/>
        <v>2781.4599999999991</v>
      </c>
      <c r="J1080" s="66" t="str">
        <f t="shared" si="100"/>
        <v>Resgatado</v>
      </c>
      <c r="K1080" s="40" t="s">
        <v>15538</v>
      </c>
      <c r="L1080" s="69" t="str">
        <f t="shared" si="101"/>
        <v>Aplicação de Curto Prazo</v>
      </c>
    </row>
    <row r="1081" spans="1:12" ht="15" customHeight="1" x14ac:dyDescent="0.25">
      <c r="A1081" s="39">
        <v>45602</v>
      </c>
      <c r="B1081" s="61">
        <f t="shared" si="96"/>
        <v>2024</v>
      </c>
      <c r="C1081" s="60" t="str">
        <f t="shared" si="97"/>
        <v>Novembro</v>
      </c>
      <c r="D1081" s="40" t="s">
        <v>1924</v>
      </c>
      <c r="E1081" s="40" t="s">
        <v>2935</v>
      </c>
      <c r="F1081" s="41">
        <v>20056.27</v>
      </c>
      <c r="G1081" s="42">
        <v>20862.53</v>
      </c>
      <c r="H1081" s="64">
        <f t="shared" si="98"/>
        <v>4.0199897588135698E-2</v>
      </c>
      <c r="I1081" s="65">
        <f t="shared" si="99"/>
        <v>806.2599999999984</v>
      </c>
      <c r="J1081" s="66" t="str">
        <f t="shared" si="100"/>
        <v>Ativo</v>
      </c>
      <c r="K1081" s="40" t="s">
        <v>15533</v>
      </c>
      <c r="L1081" s="69" t="str">
        <f t="shared" si="101"/>
        <v>Investimento de Longo Prazo</v>
      </c>
    </row>
    <row r="1082" spans="1:12" ht="15" customHeight="1" x14ac:dyDescent="0.25">
      <c r="A1082" s="39">
        <v>45218</v>
      </c>
      <c r="B1082" s="61">
        <f t="shared" si="96"/>
        <v>2023</v>
      </c>
      <c r="C1082" s="60" t="str">
        <f t="shared" si="97"/>
        <v>Outubro</v>
      </c>
      <c r="D1082" s="40" t="s">
        <v>1926</v>
      </c>
      <c r="E1082" s="40" t="s">
        <v>2936</v>
      </c>
      <c r="F1082" s="41">
        <v>48078.95</v>
      </c>
      <c r="G1082" s="42">
        <v>55598.5</v>
      </c>
      <c r="H1082" s="64">
        <f t="shared" si="98"/>
        <v>0.15640004617405337</v>
      </c>
      <c r="I1082" s="65">
        <f t="shared" si="99"/>
        <v>7519.5500000000029</v>
      </c>
      <c r="J1082" s="66" t="str">
        <f t="shared" si="100"/>
        <v>Resgatado</v>
      </c>
      <c r="K1082" s="40" t="s">
        <v>15535</v>
      </c>
      <c r="L1082" s="69" t="str">
        <f t="shared" si="101"/>
        <v>Aplicação de Curto Prazo</v>
      </c>
    </row>
    <row r="1083" spans="1:12" x14ac:dyDescent="0.25">
      <c r="A1083" s="39">
        <v>44078</v>
      </c>
      <c r="B1083" s="61">
        <f t="shared" si="96"/>
        <v>2020</v>
      </c>
      <c r="C1083" s="60" t="str">
        <f t="shared" si="97"/>
        <v>Setembro</v>
      </c>
      <c r="D1083" s="40" t="s">
        <v>1929</v>
      </c>
      <c r="E1083" s="40" t="s">
        <v>2937</v>
      </c>
      <c r="F1083" s="41">
        <v>24422.47</v>
      </c>
      <c r="G1083" s="42">
        <v>27074.75</v>
      </c>
      <c r="H1083" s="64">
        <f t="shared" si="98"/>
        <v>0.10859999009109229</v>
      </c>
      <c r="I1083" s="65">
        <f t="shared" si="99"/>
        <v>2652.2799999999988</v>
      </c>
      <c r="J1083" s="66" t="str">
        <f t="shared" si="100"/>
        <v>Pendente</v>
      </c>
      <c r="K1083" s="40" t="s">
        <v>15532</v>
      </c>
      <c r="L1083" s="69" t="str">
        <f t="shared" si="101"/>
        <v>Rendimento estável</v>
      </c>
    </row>
    <row r="1084" spans="1:12" ht="15" customHeight="1" x14ac:dyDescent="0.25">
      <c r="A1084" s="39">
        <v>45452</v>
      </c>
      <c r="B1084" s="61">
        <f t="shared" si="96"/>
        <v>2024</v>
      </c>
      <c r="C1084" s="60" t="str">
        <f t="shared" si="97"/>
        <v>Junho</v>
      </c>
      <c r="D1084" s="40" t="s">
        <v>1925</v>
      </c>
      <c r="E1084" s="40" t="s">
        <v>2938</v>
      </c>
      <c r="F1084" s="41">
        <v>14400.73</v>
      </c>
      <c r="G1084" s="42">
        <v>13824.7</v>
      </c>
      <c r="H1084" s="64">
        <f t="shared" si="98"/>
        <v>-4.0000055552739264E-2</v>
      </c>
      <c r="I1084" s="65">
        <f t="shared" si="99"/>
        <v>-576.02999999999884</v>
      </c>
      <c r="J1084" s="66" t="str">
        <f t="shared" si="100"/>
        <v>Ativo</v>
      </c>
      <c r="K1084" s="40" t="s">
        <v>15534</v>
      </c>
      <c r="L1084" s="69" t="str">
        <f t="shared" si="101"/>
        <v>Aguardando rentabilidade</v>
      </c>
    </row>
    <row r="1085" spans="1:12" ht="15" customHeight="1" x14ac:dyDescent="0.25">
      <c r="A1085" s="39">
        <v>44530</v>
      </c>
      <c r="B1085" s="61">
        <f t="shared" si="96"/>
        <v>2021</v>
      </c>
      <c r="C1085" s="60" t="str">
        <f t="shared" si="97"/>
        <v>Novembro</v>
      </c>
      <c r="D1085" s="40" t="s">
        <v>1926</v>
      </c>
      <c r="E1085" s="40" t="s">
        <v>2939</v>
      </c>
      <c r="F1085" s="41">
        <v>8980.3799999999992</v>
      </c>
      <c r="G1085" s="42">
        <v>8790.89</v>
      </c>
      <c r="H1085" s="64">
        <f t="shared" si="98"/>
        <v>-2.1100443411080579E-2</v>
      </c>
      <c r="I1085" s="65">
        <f t="shared" si="99"/>
        <v>-189.48999999999978</v>
      </c>
      <c r="J1085" s="66" t="str">
        <f t="shared" si="100"/>
        <v>Ativo</v>
      </c>
      <c r="K1085" s="40" t="s">
        <v>15535</v>
      </c>
      <c r="L1085" s="69" t="str">
        <f t="shared" si="101"/>
        <v>Aguardando rentabilidade</v>
      </c>
    </row>
    <row r="1086" spans="1:12" ht="15" customHeight="1" x14ac:dyDescent="0.25">
      <c r="A1086" s="39">
        <v>45399</v>
      </c>
      <c r="B1086" s="61">
        <f t="shared" si="96"/>
        <v>2024</v>
      </c>
      <c r="C1086" s="60" t="str">
        <f t="shared" si="97"/>
        <v>Abril</v>
      </c>
      <c r="D1086" s="40" t="s">
        <v>1923</v>
      </c>
      <c r="E1086" s="40" t="s">
        <v>2940</v>
      </c>
      <c r="F1086" s="41">
        <v>1765.71</v>
      </c>
      <c r="G1086" s="42">
        <v>1905.73</v>
      </c>
      <c r="H1086" s="64">
        <f t="shared" si="98"/>
        <v>7.9299545225433379E-2</v>
      </c>
      <c r="I1086" s="65">
        <f t="shared" si="99"/>
        <v>140.01999999999998</v>
      </c>
      <c r="J1086" s="66" t="str">
        <f t="shared" si="100"/>
        <v>Pendente</v>
      </c>
      <c r="K1086" s="40" t="s">
        <v>15532</v>
      </c>
      <c r="L1086" s="69" t="str">
        <f t="shared" si="101"/>
        <v>Rendimento estável</v>
      </c>
    </row>
    <row r="1087" spans="1:12" x14ac:dyDescent="0.25">
      <c r="A1087" s="39">
        <v>43986</v>
      </c>
      <c r="B1087" s="61">
        <f t="shared" si="96"/>
        <v>2020</v>
      </c>
      <c r="C1087" s="60" t="str">
        <f t="shared" si="97"/>
        <v>Junho</v>
      </c>
      <c r="D1087" s="40" t="s">
        <v>1927</v>
      </c>
      <c r="E1087" s="40" t="s">
        <v>2941</v>
      </c>
      <c r="F1087" s="41">
        <v>40263.35</v>
      </c>
      <c r="G1087" s="42">
        <v>38391.1</v>
      </c>
      <c r="H1087" s="64">
        <f t="shared" si="98"/>
        <v>-4.6500104934139856E-2</v>
      </c>
      <c r="I1087" s="65">
        <f t="shared" si="99"/>
        <v>-1872.25</v>
      </c>
      <c r="J1087" s="66" t="str">
        <f t="shared" si="100"/>
        <v>Ativo</v>
      </c>
      <c r="K1087" s="40" t="s">
        <v>15536</v>
      </c>
      <c r="L1087" s="69" t="str">
        <f t="shared" si="101"/>
        <v>Aguardando rentabilidade</v>
      </c>
    </row>
    <row r="1088" spans="1:12" ht="15" customHeight="1" x14ac:dyDescent="0.25">
      <c r="A1088" s="39">
        <v>45135</v>
      </c>
      <c r="B1088" s="61">
        <f t="shared" si="96"/>
        <v>2023</v>
      </c>
      <c r="C1088" s="60" t="str">
        <f t="shared" si="97"/>
        <v>Julho</v>
      </c>
      <c r="D1088" s="40" t="s">
        <v>1930</v>
      </c>
      <c r="E1088" s="40" t="s">
        <v>2942</v>
      </c>
      <c r="F1088" s="41">
        <v>23833.83</v>
      </c>
      <c r="G1088" s="42">
        <v>22527.74</v>
      </c>
      <c r="H1088" s="64">
        <f t="shared" si="98"/>
        <v>-5.479983703836102E-2</v>
      </c>
      <c r="I1088" s="65">
        <f t="shared" si="99"/>
        <v>-1306.0900000000001</v>
      </c>
      <c r="J1088" s="66" t="str">
        <f t="shared" si="100"/>
        <v>Pendente</v>
      </c>
      <c r="K1088" s="40" t="s">
        <v>15538</v>
      </c>
      <c r="L1088" s="69" t="str">
        <f t="shared" si="101"/>
        <v>Aguardando rentabilidade</v>
      </c>
    </row>
    <row r="1089" spans="1:12" ht="15" customHeight="1" x14ac:dyDescent="0.25">
      <c r="A1089" s="39">
        <v>44860</v>
      </c>
      <c r="B1089" s="61">
        <f t="shared" si="96"/>
        <v>2022</v>
      </c>
      <c r="C1089" s="60" t="str">
        <f t="shared" si="97"/>
        <v>Outubro</v>
      </c>
      <c r="D1089" s="40" t="s">
        <v>1930</v>
      </c>
      <c r="E1089" s="40" t="s">
        <v>2943</v>
      </c>
      <c r="F1089" s="41">
        <v>45873.05</v>
      </c>
      <c r="G1089" s="42">
        <v>43345.440000000002</v>
      </c>
      <c r="H1089" s="64">
        <f t="shared" si="98"/>
        <v>-5.5100107797497667E-2</v>
      </c>
      <c r="I1089" s="65">
        <f t="shared" si="99"/>
        <v>-2527.6100000000006</v>
      </c>
      <c r="J1089" s="66" t="str">
        <f t="shared" si="100"/>
        <v>Pendente</v>
      </c>
      <c r="K1089" s="40" t="s">
        <v>15538</v>
      </c>
      <c r="L1089" s="69" t="str">
        <f t="shared" si="101"/>
        <v>Aguardando rentabilidade</v>
      </c>
    </row>
    <row r="1090" spans="1:12" ht="15" customHeight="1" x14ac:dyDescent="0.25">
      <c r="A1090" s="39">
        <v>44278</v>
      </c>
      <c r="B1090" s="61">
        <f t="shared" ref="B1090:B1153" si="102">YEAR(A1090)</f>
        <v>2021</v>
      </c>
      <c r="C1090" s="60" t="str">
        <f t="shared" ref="C1090:C1153" si="103">PROPER(TEXT(A1090,"mmmm"))</f>
        <v>Março</v>
      </c>
      <c r="D1090" s="40" t="s">
        <v>1926</v>
      </c>
      <c r="E1090" s="40" t="s">
        <v>2944</v>
      </c>
      <c r="F1090" s="41">
        <v>10940.18</v>
      </c>
      <c r="G1090" s="42">
        <v>12382.1</v>
      </c>
      <c r="H1090" s="64">
        <f t="shared" ref="H1090:H1153" si="104">(G1090-F1090)/F1090</f>
        <v>0.13180039085280132</v>
      </c>
      <c r="I1090" s="65">
        <f t="shared" ref="I1090:I1153" si="105">G1090-F1090</f>
        <v>1441.92</v>
      </c>
      <c r="J1090" s="66" t="str">
        <f t="shared" ref="J1090:J1153" si="106">IF(AND(OR($D1090="Ações",$D1090="Criptomoedas",$D1090="ETFs",$D1090="Fundos",$D1090="Imóveis"),$H1090&lt;=-10%),"Resgatado",IF(AND(OR($D1090="Ações",$D1090="Criptomoedas",$D1090="ETFs",$D1090="Fundos",$D1090="Imóveis"),$H1090&lt;=-5%),"Pendente",IF(AND(OR($D1090="Ações",$D1090="Criptomoedas",$D1090="ETFs",$D1090="Fundos",$D1090="Imóveis"),$H1090&lt;=-3%),"Ativo",IF(AND(OR($D1090="Ações",$D1090="Criptomoedas",$D1090="ETFs",$D1090="Fundos",$D1090="Imóveis"),$H1090&lt;=7%),"Ativo",IF(AND(OR($D1090="Ações",$D1090="Criptomoedas",$D1090="ETFs",$D1090="Fundos",$D1090="Imóveis"),$H1090&lt;=15%),"Pendente",IF(AND(OR($D1090="Ações",$D1090="Criptomoedas",$D1090="ETFs",$D1090="Fundos",$D1090="Imóveis"),$H1090&lt;=20%),"Resgatado",IF(AND(OR($D1090="Poupança",$D1090="Renda Fixa",$D1090="Tesouro Direto"),$H1090&lt;=7%),"Ativo",IF(AND(OR($D1090="Poupança",$D1090="Renda Fixa",$D1090="Tesouro Direto"),$H1090&lt;=15%),"Pendente",IF(AND(OR($D1090="Poupança",$D1090="Renda Fixa",$D1090="Tesouro Direto"),$H1090&lt;=20%),"Resgatado","")))))))))</f>
        <v>Pendente</v>
      </c>
      <c r="K1090" s="40" t="s">
        <v>15535</v>
      </c>
      <c r="L1090" s="69" t="str">
        <f t="shared" ref="L1090:L1153" si="107">IF(AND(OR($D1090="Ações",$D1090="Criptomoedas",$D1090="ETFs",$D1090="Fundos",$D1090="Imóveis"),$H1090&lt;=-10%),"Resgate realizado",IF(AND(OR($D1090="Ações",$D1090="Criptomoedas",$D1090="ETFs",$D1090="Fundos",$D1090="Imóveis"),$H1090&lt;=-5%),"Aguardando rentabilidade",IF(AND(OR($D1090="Ações",$D1090="Criptomoedas",$D1090="ETFs",$D1090="Fundos",$D1090="Imóveis"),$H1090&lt;=-3%),"Aguardando rentabilidade",IF(AND(OR($D1090="Ações",$D1090="Criptomoedas",$D1090="ETFs",$D1090="Fundos",$D1090="Imóveis"),$H1090&lt;=7%),"Aguardando rentabilidade",IF(AND(OR($D1090="Ações",$D1090="Criptomoedas",$D1090="ETFs",$D1090="Fundos",$D1090="Imóveis"),$H1090&lt;=15%),"Rendimento estável",IF(AND(OR($D1090="Ações",$D1090="Criptomoedas",$D1090="ETFs",$D1090="Fundos",$D1090="Imóveis"),$H1090&lt;=20%),"Aplicação de Curto Prazo",IF(AND(OR($D1090="Poupança",$D1090="Renda Fixa",$D1090="Tesouro Direto"),$H1090&lt;=7%),"Investimento de Longo Prazo",IF(AND(OR($D1090="Poupança",$D1090="Renda Fixa",$D1090="Tesouro Direto"),$H1090&lt;=15%),"Rendimento estável",IF(AND(OR($D1090="Poupança",$D1090="Renda Fixa",$D1090="Tesouro Direto"),$H1090&lt;=20%),"Dividendos Recebidos","")))))))))</f>
        <v>Rendimento estável</v>
      </c>
    </row>
    <row r="1091" spans="1:12" ht="15" customHeight="1" x14ac:dyDescent="0.25">
      <c r="A1091" s="39">
        <v>45446</v>
      </c>
      <c r="B1091" s="61">
        <f t="shared" si="102"/>
        <v>2024</v>
      </c>
      <c r="C1091" s="60" t="str">
        <f t="shared" si="103"/>
        <v>Junho</v>
      </c>
      <c r="D1091" s="40" t="s">
        <v>1926</v>
      </c>
      <c r="E1091" s="40" t="s">
        <v>2945</v>
      </c>
      <c r="F1091" s="41">
        <v>10714.24</v>
      </c>
      <c r="G1091" s="42">
        <v>12686.73</v>
      </c>
      <c r="H1091" s="64">
        <f t="shared" si="104"/>
        <v>0.18409985215936919</v>
      </c>
      <c r="I1091" s="65">
        <f t="shared" si="105"/>
        <v>1972.4899999999998</v>
      </c>
      <c r="J1091" s="66" t="str">
        <f t="shared" si="106"/>
        <v>Resgatado</v>
      </c>
      <c r="K1091" s="40" t="s">
        <v>15535</v>
      </c>
      <c r="L1091" s="69" t="str">
        <f t="shared" si="107"/>
        <v>Aplicação de Curto Prazo</v>
      </c>
    </row>
    <row r="1092" spans="1:12" ht="15" customHeight="1" x14ac:dyDescent="0.25">
      <c r="A1092" s="39">
        <v>45571</v>
      </c>
      <c r="B1092" s="61">
        <f t="shared" si="102"/>
        <v>2024</v>
      </c>
      <c r="C1092" s="60" t="str">
        <f t="shared" si="103"/>
        <v>Outubro</v>
      </c>
      <c r="D1092" s="40" t="s">
        <v>1929</v>
      </c>
      <c r="E1092" s="40" t="s">
        <v>2946</v>
      </c>
      <c r="F1092" s="41">
        <v>27712.86</v>
      </c>
      <c r="G1092" s="42">
        <v>32712.26</v>
      </c>
      <c r="H1092" s="64">
        <f t="shared" si="104"/>
        <v>0.18040000202072243</v>
      </c>
      <c r="I1092" s="65">
        <f t="shared" si="105"/>
        <v>4999.3999999999978</v>
      </c>
      <c r="J1092" s="66" t="str">
        <f t="shared" si="106"/>
        <v>Resgatado</v>
      </c>
      <c r="K1092" s="40" t="s">
        <v>15532</v>
      </c>
      <c r="L1092" s="69" t="str">
        <f t="shared" si="107"/>
        <v>Dividendos Recebidos</v>
      </c>
    </row>
    <row r="1093" spans="1:12" ht="15" customHeight="1" x14ac:dyDescent="0.25">
      <c r="A1093" s="39">
        <v>45380</v>
      </c>
      <c r="B1093" s="61">
        <f t="shared" si="102"/>
        <v>2024</v>
      </c>
      <c r="C1093" s="60" t="str">
        <f t="shared" si="103"/>
        <v>Março</v>
      </c>
      <c r="D1093" s="40" t="s">
        <v>1926</v>
      </c>
      <c r="E1093" s="40" t="s">
        <v>2947</v>
      </c>
      <c r="F1093" s="41">
        <v>14321.15</v>
      </c>
      <c r="G1093" s="42">
        <v>13914.43</v>
      </c>
      <c r="H1093" s="64">
        <f t="shared" si="104"/>
        <v>-2.8399953914315497E-2</v>
      </c>
      <c r="I1093" s="65">
        <f t="shared" si="105"/>
        <v>-406.71999999999935</v>
      </c>
      <c r="J1093" s="66" t="str">
        <f t="shared" si="106"/>
        <v>Ativo</v>
      </c>
      <c r="K1093" s="40" t="s">
        <v>15535</v>
      </c>
      <c r="L1093" s="69" t="str">
        <f t="shared" si="107"/>
        <v>Aguardando rentabilidade</v>
      </c>
    </row>
    <row r="1094" spans="1:12" ht="15" customHeight="1" x14ac:dyDescent="0.25">
      <c r="A1094" s="39">
        <v>44994</v>
      </c>
      <c r="B1094" s="61">
        <f t="shared" si="102"/>
        <v>2023</v>
      </c>
      <c r="C1094" s="60" t="str">
        <f t="shared" si="103"/>
        <v>Março</v>
      </c>
      <c r="D1094" s="40" t="s">
        <v>1924</v>
      </c>
      <c r="E1094" s="40" t="s">
        <v>2948</v>
      </c>
      <c r="F1094" s="41">
        <v>31759.599999999999</v>
      </c>
      <c r="G1094" s="42">
        <v>35926.46</v>
      </c>
      <c r="H1094" s="64">
        <f t="shared" si="104"/>
        <v>0.13120001511354049</v>
      </c>
      <c r="I1094" s="65">
        <f t="shared" si="105"/>
        <v>4166.8600000000006</v>
      </c>
      <c r="J1094" s="66" t="str">
        <f t="shared" si="106"/>
        <v>Pendente</v>
      </c>
      <c r="K1094" s="40" t="s">
        <v>15533</v>
      </c>
      <c r="L1094" s="69" t="str">
        <f t="shared" si="107"/>
        <v>Rendimento estável</v>
      </c>
    </row>
    <row r="1095" spans="1:12" ht="15" customHeight="1" x14ac:dyDescent="0.25">
      <c r="A1095" s="39">
        <v>45701</v>
      </c>
      <c r="B1095" s="61">
        <f t="shared" si="102"/>
        <v>2025</v>
      </c>
      <c r="C1095" s="60" t="str">
        <f t="shared" si="103"/>
        <v>Fevereiro</v>
      </c>
      <c r="D1095" s="40" t="s">
        <v>1930</v>
      </c>
      <c r="E1095" s="40" t="s">
        <v>2949</v>
      </c>
      <c r="F1095" s="41">
        <v>47566.83</v>
      </c>
      <c r="G1095" s="42">
        <v>52423.4</v>
      </c>
      <c r="H1095" s="64">
        <f t="shared" si="104"/>
        <v>0.10209992971993298</v>
      </c>
      <c r="I1095" s="65">
        <f t="shared" si="105"/>
        <v>4856.57</v>
      </c>
      <c r="J1095" s="66" t="str">
        <f t="shared" si="106"/>
        <v>Pendente</v>
      </c>
      <c r="K1095" s="40" t="s">
        <v>15538</v>
      </c>
      <c r="L1095" s="69" t="str">
        <f t="shared" si="107"/>
        <v>Rendimento estável</v>
      </c>
    </row>
    <row r="1096" spans="1:12" ht="15" customHeight="1" x14ac:dyDescent="0.25">
      <c r="A1096" s="39">
        <v>45170</v>
      </c>
      <c r="B1096" s="61">
        <f t="shared" si="102"/>
        <v>2023</v>
      </c>
      <c r="C1096" s="60" t="str">
        <f t="shared" si="103"/>
        <v>Setembro</v>
      </c>
      <c r="D1096" s="40" t="s">
        <v>1930</v>
      </c>
      <c r="E1096" s="40" t="s">
        <v>2950</v>
      </c>
      <c r="F1096" s="41">
        <v>9788.98</v>
      </c>
      <c r="G1096" s="42">
        <v>11437.44</v>
      </c>
      <c r="H1096" s="64">
        <f t="shared" si="104"/>
        <v>0.16839956767712275</v>
      </c>
      <c r="I1096" s="65">
        <f t="shared" si="105"/>
        <v>1648.4600000000009</v>
      </c>
      <c r="J1096" s="66" t="str">
        <f t="shared" si="106"/>
        <v>Resgatado</v>
      </c>
      <c r="K1096" s="40" t="s">
        <v>15538</v>
      </c>
      <c r="L1096" s="69" t="str">
        <f t="shared" si="107"/>
        <v>Aplicação de Curto Prazo</v>
      </c>
    </row>
    <row r="1097" spans="1:12" ht="15" customHeight="1" x14ac:dyDescent="0.25">
      <c r="A1097" s="39">
        <v>44586</v>
      </c>
      <c r="B1097" s="61">
        <f t="shared" si="102"/>
        <v>2022</v>
      </c>
      <c r="C1097" s="60" t="str">
        <f t="shared" si="103"/>
        <v>Janeiro</v>
      </c>
      <c r="D1097" s="40" t="s">
        <v>1930</v>
      </c>
      <c r="E1097" s="40" t="s">
        <v>2951</v>
      </c>
      <c r="F1097" s="41">
        <v>38263.46</v>
      </c>
      <c r="G1097" s="42">
        <v>37869.35</v>
      </c>
      <c r="H1097" s="64">
        <f t="shared" si="104"/>
        <v>-1.0299904922346295E-2</v>
      </c>
      <c r="I1097" s="65">
        <f t="shared" si="105"/>
        <v>-394.11000000000058</v>
      </c>
      <c r="J1097" s="66" t="str">
        <f t="shared" si="106"/>
        <v>Ativo</v>
      </c>
      <c r="K1097" s="40" t="s">
        <v>15538</v>
      </c>
      <c r="L1097" s="69" t="str">
        <f t="shared" si="107"/>
        <v>Aguardando rentabilidade</v>
      </c>
    </row>
    <row r="1098" spans="1:12" ht="15" customHeight="1" x14ac:dyDescent="0.25">
      <c r="A1098" s="39">
        <v>45285</v>
      </c>
      <c r="B1098" s="61">
        <f t="shared" si="102"/>
        <v>2023</v>
      </c>
      <c r="C1098" s="60" t="str">
        <f t="shared" si="103"/>
        <v>Dezembro</v>
      </c>
      <c r="D1098" s="40" t="s">
        <v>1929</v>
      </c>
      <c r="E1098" s="40" t="s">
        <v>2952</v>
      </c>
      <c r="F1098" s="41">
        <v>1102.71</v>
      </c>
      <c r="G1098" s="42">
        <v>1265.03</v>
      </c>
      <c r="H1098" s="64">
        <f t="shared" si="104"/>
        <v>0.14720098666013723</v>
      </c>
      <c r="I1098" s="65">
        <f t="shared" si="105"/>
        <v>162.31999999999994</v>
      </c>
      <c r="J1098" s="66" t="str">
        <f t="shared" si="106"/>
        <v>Pendente</v>
      </c>
      <c r="K1098" s="40" t="s">
        <v>15532</v>
      </c>
      <c r="L1098" s="69" t="str">
        <f t="shared" si="107"/>
        <v>Rendimento estável</v>
      </c>
    </row>
    <row r="1099" spans="1:12" ht="15" customHeight="1" x14ac:dyDescent="0.25">
      <c r="A1099" s="39">
        <v>45278</v>
      </c>
      <c r="B1099" s="61">
        <f t="shared" si="102"/>
        <v>2023</v>
      </c>
      <c r="C1099" s="60" t="str">
        <f t="shared" si="103"/>
        <v>Dezembro</v>
      </c>
      <c r="D1099" s="40" t="s">
        <v>1924</v>
      </c>
      <c r="E1099" s="40" t="s">
        <v>2953</v>
      </c>
      <c r="F1099" s="41">
        <v>26794.04</v>
      </c>
      <c r="G1099" s="42">
        <v>25304.29</v>
      </c>
      <c r="H1099" s="64">
        <f t="shared" si="104"/>
        <v>-5.5600051354704257E-2</v>
      </c>
      <c r="I1099" s="65">
        <f t="shared" si="105"/>
        <v>-1489.75</v>
      </c>
      <c r="J1099" s="66" t="str">
        <f t="shared" si="106"/>
        <v>Ativo</v>
      </c>
      <c r="K1099" s="40" t="s">
        <v>15533</v>
      </c>
      <c r="L1099" s="69" t="str">
        <f t="shared" si="107"/>
        <v>Investimento de Longo Prazo</v>
      </c>
    </row>
    <row r="1100" spans="1:12" ht="15" customHeight="1" x14ac:dyDescent="0.25">
      <c r="A1100" s="39">
        <v>45862</v>
      </c>
      <c r="B1100" s="61">
        <f t="shared" si="102"/>
        <v>2025</v>
      </c>
      <c r="C1100" s="60" t="str">
        <f t="shared" si="103"/>
        <v>Julho</v>
      </c>
      <c r="D1100" s="40" t="s">
        <v>1929</v>
      </c>
      <c r="E1100" s="40" t="s">
        <v>2954</v>
      </c>
      <c r="F1100" s="41">
        <v>10219.120000000001</v>
      </c>
      <c r="G1100" s="42">
        <v>10931.39</v>
      </c>
      <c r="H1100" s="64">
        <f t="shared" si="104"/>
        <v>6.9699739312191131E-2</v>
      </c>
      <c r="I1100" s="65">
        <f t="shared" si="105"/>
        <v>712.26999999999862</v>
      </c>
      <c r="J1100" s="66" t="str">
        <f t="shared" si="106"/>
        <v>Ativo</v>
      </c>
      <c r="K1100" s="40" t="s">
        <v>15532</v>
      </c>
      <c r="L1100" s="69" t="str">
        <f t="shared" si="107"/>
        <v>Investimento de Longo Prazo</v>
      </c>
    </row>
    <row r="1101" spans="1:12" ht="15" customHeight="1" x14ac:dyDescent="0.25">
      <c r="A1101" s="39">
        <v>44338</v>
      </c>
      <c r="B1101" s="61">
        <f t="shared" si="102"/>
        <v>2021</v>
      </c>
      <c r="C1101" s="60" t="str">
        <f t="shared" si="103"/>
        <v>Maio</v>
      </c>
      <c r="D1101" s="40" t="s">
        <v>1929</v>
      </c>
      <c r="E1101" s="40" t="s">
        <v>2955</v>
      </c>
      <c r="F1101" s="41">
        <v>37830.85</v>
      </c>
      <c r="G1101" s="42">
        <v>35417.24</v>
      </c>
      <c r="H1101" s="64">
        <f t="shared" si="104"/>
        <v>-6.3800046787212045E-2</v>
      </c>
      <c r="I1101" s="65">
        <f t="shared" si="105"/>
        <v>-2413.6100000000006</v>
      </c>
      <c r="J1101" s="66" t="str">
        <f t="shared" si="106"/>
        <v>Ativo</v>
      </c>
      <c r="K1101" s="40" t="s">
        <v>15532</v>
      </c>
      <c r="L1101" s="69" t="str">
        <f t="shared" si="107"/>
        <v>Investimento de Longo Prazo</v>
      </c>
    </row>
    <row r="1102" spans="1:12" ht="15" customHeight="1" x14ac:dyDescent="0.25">
      <c r="A1102" s="39">
        <v>44601</v>
      </c>
      <c r="B1102" s="61">
        <f t="shared" si="102"/>
        <v>2022</v>
      </c>
      <c r="C1102" s="60" t="str">
        <f t="shared" si="103"/>
        <v>Fevereiro</v>
      </c>
      <c r="D1102" s="40" t="s">
        <v>1926</v>
      </c>
      <c r="E1102" s="40" t="s">
        <v>2956</v>
      </c>
      <c r="F1102" s="41">
        <v>6833.59</v>
      </c>
      <c r="G1102" s="42">
        <v>7952.93</v>
      </c>
      <c r="H1102" s="64">
        <f t="shared" si="104"/>
        <v>0.16379970118195561</v>
      </c>
      <c r="I1102" s="65">
        <f t="shared" si="105"/>
        <v>1119.3400000000001</v>
      </c>
      <c r="J1102" s="66" t="str">
        <f t="shared" si="106"/>
        <v>Resgatado</v>
      </c>
      <c r="K1102" s="40" t="s">
        <v>15535</v>
      </c>
      <c r="L1102" s="69" t="str">
        <f t="shared" si="107"/>
        <v>Aplicação de Curto Prazo</v>
      </c>
    </row>
    <row r="1103" spans="1:12" ht="15" customHeight="1" x14ac:dyDescent="0.25">
      <c r="A1103" s="39">
        <v>44221</v>
      </c>
      <c r="B1103" s="61">
        <f t="shared" si="102"/>
        <v>2021</v>
      </c>
      <c r="C1103" s="60" t="str">
        <f t="shared" si="103"/>
        <v>Janeiro</v>
      </c>
      <c r="D1103" s="40" t="s">
        <v>1928</v>
      </c>
      <c r="E1103" s="40" t="s">
        <v>2957</v>
      </c>
      <c r="F1103" s="41">
        <v>11289.25</v>
      </c>
      <c r="G1103" s="42">
        <v>13424.05</v>
      </c>
      <c r="H1103" s="64">
        <f t="shared" si="104"/>
        <v>0.18910025023805827</v>
      </c>
      <c r="I1103" s="65">
        <f t="shared" si="105"/>
        <v>2134.7999999999993</v>
      </c>
      <c r="J1103" s="66" t="str">
        <f t="shared" si="106"/>
        <v>Resgatado</v>
      </c>
      <c r="K1103" s="40" t="s">
        <v>15537</v>
      </c>
      <c r="L1103" s="69" t="str">
        <f t="shared" si="107"/>
        <v>Aplicação de Curto Prazo</v>
      </c>
    </row>
    <row r="1104" spans="1:12" ht="15" customHeight="1" x14ac:dyDescent="0.25">
      <c r="A1104" s="39">
        <v>45158</v>
      </c>
      <c r="B1104" s="61">
        <f t="shared" si="102"/>
        <v>2023</v>
      </c>
      <c r="C1104" s="60" t="str">
        <f t="shared" si="103"/>
        <v>Agosto</v>
      </c>
      <c r="D1104" s="40" t="s">
        <v>1924</v>
      </c>
      <c r="E1104" s="40" t="s">
        <v>2958</v>
      </c>
      <c r="F1104" s="41">
        <v>31968.85</v>
      </c>
      <c r="G1104" s="42">
        <v>33001.440000000002</v>
      </c>
      <c r="H1104" s="64">
        <f t="shared" si="104"/>
        <v>3.2299879413867055E-2</v>
      </c>
      <c r="I1104" s="65">
        <f t="shared" si="105"/>
        <v>1032.5900000000038</v>
      </c>
      <c r="J1104" s="66" t="str">
        <f t="shared" si="106"/>
        <v>Ativo</v>
      </c>
      <c r="K1104" s="40" t="s">
        <v>15533</v>
      </c>
      <c r="L1104" s="69" t="str">
        <f t="shared" si="107"/>
        <v>Investimento de Longo Prazo</v>
      </c>
    </row>
    <row r="1105" spans="1:12" ht="15" customHeight="1" x14ac:dyDescent="0.25">
      <c r="A1105" s="39">
        <v>44859</v>
      </c>
      <c r="B1105" s="61">
        <f t="shared" si="102"/>
        <v>2022</v>
      </c>
      <c r="C1105" s="60" t="str">
        <f t="shared" si="103"/>
        <v>Outubro</v>
      </c>
      <c r="D1105" s="40" t="s">
        <v>1925</v>
      </c>
      <c r="E1105" s="40" t="s">
        <v>2539</v>
      </c>
      <c r="F1105" s="41">
        <v>49276.42</v>
      </c>
      <c r="G1105" s="42">
        <v>44959.81</v>
      </c>
      <c r="H1105" s="64">
        <f t="shared" si="104"/>
        <v>-8.7599910870148456E-2</v>
      </c>
      <c r="I1105" s="65">
        <f t="shared" si="105"/>
        <v>-4316.6100000000006</v>
      </c>
      <c r="J1105" s="66" t="str">
        <f t="shared" si="106"/>
        <v>Pendente</v>
      </c>
      <c r="K1105" s="40" t="s">
        <v>15534</v>
      </c>
      <c r="L1105" s="69" t="str">
        <f t="shared" si="107"/>
        <v>Aguardando rentabilidade</v>
      </c>
    </row>
    <row r="1106" spans="1:12" ht="15" customHeight="1" x14ac:dyDescent="0.25">
      <c r="A1106" s="39">
        <v>45029</v>
      </c>
      <c r="B1106" s="61">
        <f t="shared" si="102"/>
        <v>2023</v>
      </c>
      <c r="C1106" s="60" t="str">
        <f t="shared" si="103"/>
        <v>Abril</v>
      </c>
      <c r="D1106" s="40" t="s">
        <v>1929</v>
      </c>
      <c r="E1106" s="40" t="s">
        <v>2959</v>
      </c>
      <c r="F1106" s="41">
        <v>17745.84</v>
      </c>
      <c r="G1106" s="42">
        <v>19323.45</v>
      </c>
      <c r="H1106" s="64">
        <f t="shared" si="104"/>
        <v>8.8900271838357636E-2</v>
      </c>
      <c r="I1106" s="65">
        <f t="shared" si="105"/>
        <v>1577.6100000000006</v>
      </c>
      <c r="J1106" s="66" t="str">
        <f t="shared" si="106"/>
        <v>Pendente</v>
      </c>
      <c r="K1106" s="40" t="s">
        <v>15532</v>
      </c>
      <c r="L1106" s="69" t="str">
        <f t="shared" si="107"/>
        <v>Rendimento estável</v>
      </c>
    </row>
    <row r="1107" spans="1:12" ht="15" customHeight="1" x14ac:dyDescent="0.25">
      <c r="A1107" s="39">
        <v>45382</v>
      </c>
      <c r="B1107" s="61">
        <f t="shared" si="102"/>
        <v>2024</v>
      </c>
      <c r="C1107" s="60" t="str">
        <f t="shared" si="103"/>
        <v>Março</v>
      </c>
      <c r="D1107" s="40" t="s">
        <v>1924</v>
      </c>
      <c r="E1107" s="40" t="s">
        <v>2960</v>
      </c>
      <c r="F1107" s="41">
        <v>35148.57</v>
      </c>
      <c r="G1107" s="42">
        <v>32399.95</v>
      </c>
      <c r="H1107" s="64">
        <f t="shared" si="104"/>
        <v>-7.8200051950904376E-2</v>
      </c>
      <c r="I1107" s="65">
        <f t="shared" si="105"/>
        <v>-2748.619999999999</v>
      </c>
      <c r="J1107" s="66" t="str">
        <f t="shared" si="106"/>
        <v>Ativo</v>
      </c>
      <c r="K1107" s="40" t="s">
        <v>15533</v>
      </c>
      <c r="L1107" s="69" t="str">
        <f t="shared" si="107"/>
        <v>Investimento de Longo Prazo</v>
      </c>
    </row>
    <row r="1108" spans="1:12" ht="15" customHeight="1" x14ac:dyDescent="0.25">
      <c r="A1108" s="39">
        <v>44586</v>
      </c>
      <c r="B1108" s="61">
        <f t="shared" si="102"/>
        <v>2022</v>
      </c>
      <c r="C1108" s="60" t="str">
        <f t="shared" si="103"/>
        <v>Janeiro</v>
      </c>
      <c r="D1108" s="40" t="s">
        <v>1927</v>
      </c>
      <c r="E1108" s="40" t="s">
        <v>2961</v>
      </c>
      <c r="F1108" s="41">
        <v>1441.99</v>
      </c>
      <c r="G1108" s="42">
        <v>1528.37</v>
      </c>
      <c r="H1108" s="64">
        <f t="shared" si="104"/>
        <v>5.99033280397228E-2</v>
      </c>
      <c r="I1108" s="65">
        <f t="shared" si="105"/>
        <v>86.379999999999882</v>
      </c>
      <c r="J1108" s="66" t="str">
        <f t="shared" si="106"/>
        <v>Ativo</v>
      </c>
      <c r="K1108" s="40" t="s">
        <v>15536</v>
      </c>
      <c r="L1108" s="69" t="str">
        <f t="shared" si="107"/>
        <v>Aguardando rentabilidade</v>
      </c>
    </row>
    <row r="1109" spans="1:12" ht="15" customHeight="1" x14ac:dyDescent="0.25">
      <c r="A1109" s="39">
        <v>44789</v>
      </c>
      <c r="B1109" s="61">
        <f t="shared" si="102"/>
        <v>2022</v>
      </c>
      <c r="C1109" s="60" t="str">
        <f t="shared" si="103"/>
        <v>Agosto</v>
      </c>
      <c r="D1109" s="40" t="s">
        <v>1925</v>
      </c>
      <c r="E1109" s="40" t="s">
        <v>2962</v>
      </c>
      <c r="F1109" s="41">
        <v>37660.449999999997</v>
      </c>
      <c r="G1109" s="42">
        <v>35818.85</v>
      </c>
      <c r="H1109" s="64">
        <f t="shared" si="104"/>
        <v>-4.8900106079454671E-2</v>
      </c>
      <c r="I1109" s="65">
        <f t="shared" si="105"/>
        <v>-1841.5999999999985</v>
      </c>
      <c r="J1109" s="66" t="str">
        <f t="shared" si="106"/>
        <v>Ativo</v>
      </c>
      <c r="K1109" s="40" t="s">
        <v>15534</v>
      </c>
      <c r="L1109" s="69" t="str">
        <f t="shared" si="107"/>
        <v>Aguardando rentabilidade</v>
      </c>
    </row>
    <row r="1110" spans="1:12" ht="15" customHeight="1" x14ac:dyDescent="0.25">
      <c r="A1110" s="39">
        <v>44665</v>
      </c>
      <c r="B1110" s="61">
        <f t="shared" si="102"/>
        <v>2022</v>
      </c>
      <c r="C1110" s="60" t="str">
        <f t="shared" si="103"/>
        <v>Abril</v>
      </c>
      <c r="D1110" s="40" t="s">
        <v>1927</v>
      </c>
      <c r="E1110" s="40" t="s">
        <v>2963</v>
      </c>
      <c r="F1110" s="41">
        <v>21071.05</v>
      </c>
      <c r="G1110" s="42">
        <v>20200.82</v>
      </c>
      <c r="H1110" s="64">
        <f t="shared" si="104"/>
        <v>-4.1299792843735819E-2</v>
      </c>
      <c r="I1110" s="65">
        <f t="shared" si="105"/>
        <v>-870.22999999999956</v>
      </c>
      <c r="J1110" s="66" t="str">
        <f t="shared" si="106"/>
        <v>Ativo</v>
      </c>
      <c r="K1110" s="40" t="s">
        <v>15536</v>
      </c>
      <c r="L1110" s="69" t="str">
        <f t="shared" si="107"/>
        <v>Aguardando rentabilidade</v>
      </c>
    </row>
    <row r="1111" spans="1:12" ht="15" customHeight="1" x14ac:dyDescent="0.25">
      <c r="A1111" s="39">
        <v>45890</v>
      </c>
      <c r="B1111" s="61">
        <f t="shared" si="102"/>
        <v>2025</v>
      </c>
      <c r="C1111" s="60" t="str">
        <f t="shared" si="103"/>
        <v>Agosto</v>
      </c>
      <c r="D1111" s="40" t="s">
        <v>1929</v>
      </c>
      <c r="E1111" s="40" t="s">
        <v>2964</v>
      </c>
      <c r="F1111" s="41">
        <v>42016.38</v>
      </c>
      <c r="G1111" s="42">
        <v>46663.39</v>
      </c>
      <c r="H1111" s="64">
        <f t="shared" si="104"/>
        <v>0.11059996125320655</v>
      </c>
      <c r="I1111" s="65">
        <f t="shared" si="105"/>
        <v>4647.010000000002</v>
      </c>
      <c r="J1111" s="66" t="str">
        <f t="shared" si="106"/>
        <v>Pendente</v>
      </c>
      <c r="K1111" s="40" t="s">
        <v>15532</v>
      </c>
      <c r="L1111" s="69" t="str">
        <f t="shared" si="107"/>
        <v>Rendimento estável</v>
      </c>
    </row>
    <row r="1112" spans="1:12" ht="15" customHeight="1" x14ac:dyDescent="0.25">
      <c r="A1112" s="39">
        <v>45424</v>
      </c>
      <c r="B1112" s="61">
        <f t="shared" si="102"/>
        <v>2024</v>
      </c>
      <c r="C1112" s="60" t="str">
        <f t="shared" si="103"/>
        <v>Maio</v>
      </c>
      <c r="D1112" s="40" t="s">
        <v>1927</v>
      </c>
      <c r="E1112" s="40" t="s">
        <v>2965</v>
      </c>
      <c r="F1112" s="41">
        <v>39558.620000000003</v>
      </c>
      <c r="G1112" s="42">
        <v>39198.639999999999</v>
      </c>
      <c r="H1112" s="64">
        <f t="shared" si="104"/>
        <v>-9.0999129898869865E-3</v>
      </c>
      <c r="I1112" s="65">
        <f t="shared" si="105"/>
        <v>-359.9800000000032</v>
      </c>
      <c r="J1112" s="66" t="str">
        <f t="shared" si="106"/>
        <v>Ativo</v>
      </c>
      <c r="K1112" s="40" t="s">
        <v>15536</v>
      </c>
      <c r="L1112" s="69" t="str">
        <f t="shared" si="107"/>
        <v>Aguardando rentabilidade</v>
      </c>
    </row>
    <row r="1113" spans="1:12" ht="15" customHeight="1" x14ac:dyDescent="0.25">
      <c r="A1113" s="39">
        <v>44867</v>
      </c>
      <c r="B1113" s="61">
        <f t="shared" si="102"/>
        <v>2022</v>
      </c>
      <c r="C1113" s="60" t="str">
        <f t="shared" si="103"/>
        <v>Novembro</v>
      </c>
      <c r="D1113" s="40" t="s">
        <v>1927</v>
      </c>
      <c r="E1113" s="40" t="s">
        <v>2966</v>
      </c>
      <c r="F1113" s="41">
        <v>42428.9</v>
      </c>
      <c r="G1113" s="42">
        <v>43871.48</v>
      </c>
      <c r="H1113" s="64">
        <f t="shared" si="104"/>
        <v>3.3999938721013312E-2</v>
      </c>
      <c r="I1113" s="65">
        <f t="shared" si="105"/>
        <v>1442.5800000000017</v>
      </c>
      <c r="J1113" s="66" t="str">
        <f t="shared" si="106"/>
        <v>Ativo</v>
      </c>
      <c r="K1113" s="40" t="s">
        <v>15536</v>
      </c>
      <c r="L1113" s="69" t="str">
        <f t="shared" si="107"/>
        <v>Aguardando rentabilidade</v>
      </c>
    </row>
    <row r="1114" spans="1:12" ht="15" customHeight="1" x14ac:dyDescent="0.25">
      <c r="A1114" s="39">
        <v>44996</v>
      </c>
      <c r="B1114" s="61">
        <f t="shared" si="102"/>
        <v>2023</v>
      </c>
      <c r="C1114" s="60" t="str">
        <f t="shared" si="103"/>
        <v>Março</v>
      </c>
      <c r="D1114" s="40" t="s">
        <v>1927</v>
      </c>
      <c r="E1114" s="40" t="s">
        <v>2444</v>
      </c>
      <c r="F1114" s="41">
        <v>28305.59</v>
      </c>
      <c r="G1114" s="42">
        <v>31008.77</v>
      </c>
      <c r="H1114" s="64">
        <f t="shared" si="104"/>
        <v>9.5499864161107409E-2</v>
      </c>
      <c r="I1114" s="65">
        <f t="shared" si="105"/>
        <v>2703.1800000000003</v>
      </c>
      <c r="J1114" s="66" t="str">
        <f t="shared" si="106"/>
        <v>Pendente</v>
      </c>
      <c r="K1114" s="40" t="s">
        <v>15536</v>
      </c>
      <c r="L1114" s="69" t="str">
        <f t="shared" si="107"/>
        <v>Rendimento estável</v>
      </c>
    </row>
    <row r="1115" spans="1:12" ht="15" customHeight="1" x14ac:dyDescent="0.25">
      <c r="A1115" s="39">
        <v>44215</v>
      </c>
      <c r="B1115" s="61">
        <f t="shared" si="102"/>
        <v>2021</v>
      </c>
      <c r="C1115" s="60" t="str">
        <f t="shared" si="103"/>
        <v>Janeiro</v>
      </c>
      <c r="D1115" s="40" t="s">
        <v>1926</v>
      </c>
      <c r="E1115" s="40" t="s">
        <v>2967</v>
      </c>
      <c r="F1115" s="41">
        <v>11855.91</v>
      </c>
      <c r="G1115" s="42">
        <v>13834.66</v>
      </c>
      <c r="H1115" s="64">
        <f t="shared" si="104"/>
        <v>0.16689988368670139</v>
      </c>
      <c r="I1115" s="65">
        <f t="shared" si="105"/>
        <v>1978.75</v>
      </c>
      <c r="J1115" s="66" t="str">
        <f t="shared" si="106"/>
        <v>Resgatado</v>
      </c>
      <c r="K1115" s="40" t="s">
        <v>15535</v>
      </c>
      <c r="L1115" s="69" t="str">
        <f t="shared" si="107"/>
        <v>Aplicação de Curto Prazo</v>
      </c>
    </row>
    <row r="1116" spans="1:12" ht="15" customHeight="1" x14ac:dyDescent="0.25">
      <c r="A1116" s="39">
        <v>45360</v>
      </c>
      <c r="B1116" s="61">
        <f t="shared" si="102"/>
        <v>2024</v>
      </c>
      <c r="C1116" s="60" t="str">
        <f t="shared" si="103"/>
        <v>Março</v>
      </c>
      <c r="D1116" s="40" t="s">
        <v>1929</v>
      </c>
      <c r="E1116" s="40" t="s">
        <v>2968</v>
      </c>
      <c r="F1116" s="41">
        <v>9116.23</v>
      </c>
      <c r="G1116" s="42">
        <v>9787.18</v>
      </c>
      <c r="H1116" s="64">
        <f t="shared" si="104"/>
        <v>7.3599503303448985E-2</v>
      </c>
      <c r="I1116" s="65">
        <f t="shared" si="105"/>
        <v>670.95000000000073</v>
      </c>
      <c r="J1116" s="66" t="str">
        <f t="shared" si="106"/>
        <v>Pendente</v>
      </c>
      <c r="K1116" s="40" t="s">
        <v>15532</v>
      </c>
      <c r="L1116" s="69" t="str">
        <f t="shared" si="107"/>
        <v>Rendimento estável</v>
      </c>
    </row>
    <row r="1117" spans="1:12" ht="15" customHeight="1" x14ac:dyDescent="0.25">
      <c r="A1117" s="39">
        <v>45061</v>
      </c>
      <c r="B1117" s="61">
        <f t="shared" si="102"/>
        <v>2023</v>
      </c>
      <c r="C1117" s="60" t="str">
        <f t="shared" si="103"/>
        <v>Maio</v>
      </c>
      <c r="D1117" s="40" t="s">
        <v>1930</v>
      </c>
      <c r="E1117" s="40" t="s">
        <v>2859</v>
      </c>
      <c r="F1117" s="41">
        <v>34334.15</v>
      </c>
      <c r="G1117" s="42">
        <v>36936.68</v>
      </c>
      <c r="H1117" s="64">
        <f t="shared" si="104"/>
        <v>7.5800041649494707E-2</v>
      </c>
      <c r="I1117" s="65">
        <f t="shared" si="105"/>
        <v>2602.5299999999988</v>
      </c>
      <c r="J1117" s="66" t="str">
        <f t="shared" si="106"/>
        <v>Pendente</v>
      </c>
      <c r="K1117" s="40" t="s">
        <v>15538</v>
      </c>
      <c r="L1117" s="69" t="str">
        <f t="shared" si="107"/>
        <v>Rendimento estável</v>
      </c>
    </row>
    <row r="1118" spans="1:12" ht="15" customHeight="1" x14ac:dyDescent="0.25">
      <c r="A1118" s="39">
        <v>44948</v>
      </c>
      <c r="B1118" s="61">
        <f t="shared" si="102"/>
        <v>2023</v>
      </c>
      <c r="C1118" s="60" t="str">
        <f t="shared" si="103"/>
        <v>Janeiro</v>
      </c>
      <c r="D1118" s="40" t="s">
        <v>1925</v>
      </c>
      <c r="E1118" s="40" t="s">
        <v>2969</v>
      </c>
      <c r="F1118" s="41">
        <v>10656.11</v>
      </c>
      <c r="G1118" s="42">
        <v>11704.67</v>
      </c>
      <c r="H1118" s="64">
        <f t="shared" si="104"/>
        <v>9.8399885136320794E-2</v>
      </c>
      <c r="I1118" s="65">
        <f t="shared" si="105"/>
        <v>1048.5599999999995</v>
      </c>
      <c r="J1118" s="66" t="str">
        <f t="shared" si="106"/>
        <v>Pendente</v>
      </c>
      <c r="K1118" s="40" t="s">
        <v>15534</v>
      </c>
      <c r="L1118" s="69" t="str">
        <f t="shared" si="107"/>
        <v>Rendimento estável</v>
      </c>
    </row>
    <row r="1119" spans="1:12" ht="15" customHeight="1" x14ac:dyDescent="0.25">
      <c r="A1119" s="39">
        <v>44766</v>
      </c>
      <c r="B1119" s="61">
        <f t="shared" si="102"/>
        <v>2022</v>
      </c>
      <c r="C1119" s="60" t="str">
        <f t="shared" si="103"/>
        <v>Julho</v>
      </c>
      <c r="D1119" s="40" t="s">
        <v>1923</v>
      </c>
      <c r="E1119" s="40" t="s">
        <v>2970</v>
      </c>
      <c r="F1119" s="41">
        <v>34047.21</v>
      </c>
      <c r="G1119" s="42">
        <v>35429.53</v>
      </c>
      <c r="H1119" s="64">
        <f t="shared" si="104"/>
        <v>4.0600096160595824E-2</v>
      </c>
      <c r="I1119" s="65">
        <f t="shared" si="105"/>
        <v>1382.3199999999997</v>
      </c>
      <c r="J1119" s="66" t="str">
        <f t="shared" si="106"/>
        <v>Ativo</v>
      </c>
      <c r="K1119" s="40" t="s">
        <v>15532</v>
      </c>
      <c r="L1119" s="69" t="str">
        <f t="shared" si="107"/>
        <v>Investimento de Longo Prazo</v>
      </c>
    </row>
    <row r="1120" spans="1:12" ht="15" customHeight="1" x14ac:dyDescent="0.25">
      <c r="A1120" s="39">
        <v>44976</v>
      </c>
      <c r="B1120" s="61">
        <f t="shared" si="102"/>
        <v>2023</v>
      </c>
      <c r="C1120" s="60" t="str">
        <f t="shared" si="103"/>
        <v>Fevereiro</v>
      </c>
      <c r="D1120" s="40" t="s">
        <v>1927</v>
      </c>
      <c r="E1120" s="40" t="s">
        <v>2971</v>
      </c>
      <c r="F1120" s="41">
        <v>39944.400000000001</v>
      </c>
      <c r="G1120" s="42">
        <v>41314.49</v>
      </c>
      <c r="H1120" s="64">
        <f t="shared" si="104"/>
        <v>3.429992689838867E-2</v>
      </c>
      <c r="I1120" s="65">
        <f t="shared" si="105"/>
        <v>1370.0899999999965</v>
      </c>
      <c r="J1120" s="66" t="str">
        <f t="shared" si="106"/>
        <v>Ativo</v>
      </c>
      <c r="K1120" s="40" t="s">
        <v>15536</v>
      </c>
      <c r="L1120" s="69" t="str">
        <f t="shared" si="107"/>
        <v>Aguardando rentabilidade</v>
      </c>
    </row>
    <row r="1121" spans="1:12" x14ac:dyDescent="0.25">
      <c r="A1121" s="39">
        <v>43966</v>
      </c>
      <c r="B1121" s="61">
        <f t="shared" si="102"/>
        <v>2020</v>
      </c>
      <c r="C1121" s="60" t="str">
        <f t="shared" si="103"/>
        <v>Maio</v>
      </c>
      <c r="D1121" s="40" t="s">
        <v>1924</v>
      </c>
      <c r="E1121" s="40" t="s">
        <v>2972</v>
      </c>
      <c r="F1121" s="41">
        <v>49814.9</v>
      </c>
      <c r="G1121" s="42">
        <v>58582.32</v>
      </c>
      <c r="H1121" s="64">
        <f t="shared" si="104"/>
        <v>0.17599995182164369</v>
      </c>
      <c r="I1121" s="65">
        <f t="shared" si="105"/>
        <v>8767.4199999999983</v>
      </c>
      <c r="J1121" s="66" t="str">
        <f t="shared" si="106"/>
        <v>Resgatado</v>
      </c>
      <c r="K1121" s="40" t="s">
        <v>15533</v>
      </c>
      <c r="L1121" s="69" t="str">
        <f t="shared" si="107"/>
        <v>Dividendos Recebidos</v>
      </c>
    </row>
    <row r="1122" spans="1:12" ht="15" customHeight="1" x14ac:dyDescent="0.25">
      <c r="A1122" s="39">
        <v>44872</v>
      </c>
      <c r="B1122" s="61">
        <f t="shared" si="102"/>
        <v>2022</v>
      </c>
      <c r="C1122" s="60" t="str">
        <f t="shared" si="103"/>
        <v>Novembro</v>
      </c>
      <c r="D1122" s="40" t="s">
        <v>1924</v>
      </c>
      <c r="E1122" s="40" t="s">
        <v>2973</v>
      </c>
      <c r="F1122" s="41">
        <v>1082.27</v>
      </c>
      <c r="G1122" s="42">
        <v>1071.23</v>
      </c>
      <c r="H1122" s="64">
        <f t="shared" si="104"/>
        <v>-1.020078169033602E-2</v>
      </c>
      <c r="I1122" s="65">
        <f t="shared" si="105"/>
        <v>-11.039999999999964</v>
      </c>
      <c r="J1122" s="66" t="str">
        <f t="shared" si="106"/>
        <v>Ativo</v>
      </c>
      <c r="K1122" s="40" t="s">
        <v>15533</v>
      </c>
      <c r="L1122" s="69" t="str">
        <f t="shared" si="107"/>
        <v>Investimento de Longo Prazo</v>
      </c>
    </row>
    <row r="1123" spans="1:12" x14ac:dyDescent="0.25">
      <c r="A1123" s="39">
        <v>43859</v>
      </c>
      <c r="B1123" s="61">
        <f t="shared" si="102"/>
        <v>2020</v>
      </c>
      <c r="C1123" s="60" t="str">
        <f t="shared" si="103"/>
        <v>Janeiro</v>
      </c>
      <c r="D1123" s="40" t="s">
        <v>1926</v>
      </c>
      <c r="E1123" s="40" t="s">
        <v>2974</v>
      </c>
      <c r="F1123" s="41">
        <v>16039.42</v>
      </c>
      <c r="G1123" s="42">
        <v>15420.3</v>
      </c>
      <c r="H1123" s="64">
        <f t="shared" si="104"/>
        <v>-3.8599899497612805E-2</v>
      </c>
      <c r="I1123" s="65">
        <f t="shared" si="105"/>
        <v>-619.1200000000008</v>
      </c>
      <c r="J1123" s="66" t="str">
        <f t="shared" si="106"/>
        <v>Ativo</v>
      </c>
      <c r="K1123" s="40" t="s">
        <v>15535</v>
      </c>
      <c r="L1123" s="69" t="str">
        <f t="shared" si="107"/>
        <v>Aguardando rentabilidade</v>
      </c>
    </row>
    <row r="1124" spans="1:12" ht="15" customHeight="1" x14ac:dyDescent="0.25">
      <c r="A1124" s="39">
        <v>45523</v>
      </c>
      <c r="B1124" s="61">
        <f t="shared" si="102"/>
        <v>2024</v>
      </c>
      <c r="C1124" s="60" t="str">
        <f t="shared" si="103"/>
        <v>Agosto</v>
      </c>
      <c r="D1124" s="40" t="s">
        <v>1924</v>
      </c>
      <c r="E1124" s="40" t="s">
        <v>2975</v>
      </c>
      <c r="F1124" s="41">
        <v>42449.75</v>
      </c>
      <c r="G1124" s="42">
        <v>40789.96</v>
      </c>
      <c r="H1124" s="64">
        <f t="shared" si="104"/>
        <v>-3.9100112485939281E-2</v>
      </c>
      <c r="I1124" s="65">
        <f t="shared" si="105"/>
        <v>-1659.7900000000009</v>
      </c>
      <c r="J1124" s="66" t="str">
        <f t="shared" si="106"/>
        <v>Ativo</v>
      </c>
      <c r="K1124" s="40" t="s">
        <v>15533</v>
      </c>
      <c r="L1124" s="69" t="str">
        <f t="shared" si="107"/>
        <v>Investimento de Longo Prazo</v>
      </c>
    </row>
    <row r="1125" spans="1:12" x14ac:dyDescent="0.25">
      <c r="A1125" s="39">
        <v>44041</v>
      </c>
      <c r="B1125" s="61">
        <f t="shared" si="102"/>
        <v>2020</v>
      </c>
      <c r="C1125" s="60" t="str">
        <f t="shared" si="103"/>
        <v>Julho</v>
      </c>
      <c r="D1125" s="40" t="s">
        <v>1923</v>
      </c>
      <c r="E1125" s="40" t="s">
        <v>2976</v>
      </c>
      <c r="F1125" s="41">
        <v>2789.24</v>
      </c>
      <c r="G1125" s="42">
        <v>2580.0500000000002</v>
      </c>
      <c r="H1125" s="64">
        <f t="shared" si="104"/>
        <v>-7.4998924438198084E-2</v>
      </c>
      <c r="I1125" s="65">
        <f t="shared" si="105"/>
        <v>-209.1899999999996</v>
      </c>
      <c r="J1125" s="66" t="str">
        <f t="shared" si="106"/>
        <v>Ativo</v>
      </c>
      <c r="K1125" s="40" t="s">
        <v>15532</v>
      </c>
      <c r="L1125" s="69" t="str">
        <f t="shared" si="107"/>
        <v>Investimento de Longo Prazo</v>
      </c>
    </row>
    <row r="1126" spans="1:12" x14ac:dyDescent="0.25">
      <c r="A1126" s="39">
        <v>44079</v>
      </c>
      <c r="B1126" s="61">
        <f t="shared" si="102"/>
        <v>2020</v>
      </c>
      <c r="C1126" s="60" t="str">
        <f t="shared" si="103"/>
        <v>Setembro</v>
      </c>
      <c r="D1126" s="40" t="s">
        <v>1930</v>
      </c>
      <c r="E1126" s="40" t="s">
        <v>2977</v>
      </c>
      <c r="F1126" s="41">
        <v>49612.56</v>
      </c>
      <c r="G1126" s="42">
        <v>47151.78</v>
      </c>
      <c r="H1126" s="64">
        <f t="shared" si="104"/>
        <v>-4.9599940015189678E-2</v>
      </c>
      <c r="I1126" s="65">
        <f t="shared" si="105"/>
        <v>-2460.7799999999988</v>
      </c>
      <c r="J1126" s="66" t="str">
        <f t="shared" si="106"/>
        <v>Ativo</v>
      </c>
      <c r="K1126" s="40" t="s">
        <v>15538</v>
      </c>
      <c r="L1126" s="69" t="str">
        <f t="shared" si="107"/>
        <v>Aguardando rentabilidade</v>
      </c>
    </row>
    <row r="1127" spans="1:12" ht="15" customHeight="1" x14ac:dyDescent="0.25">
      <c r="A1127" s="39">
        <v>45300</v>
      </c>
      <c r="B1127" s="61">
        <f t="shared" si="102"/>
        <v>2024</v>
      </c>
      <c r="C1127" s="60" t="str">
        <f t="shared" si="103"/>
        <v>Janeiro</v>
      </c>
      <c r="D1127" s="40" t="s">
        <v>1925</v>
      </c>
      <c r="E1127" s="40" t="s">
        <v>2978</v>
      </c>
      <c r="F1127" s="41">
        <v>16395.79</v>
      </c>
      <c r="G1127" s="42">
        <v>18076.36</v>
      </c>
      <c r="H1127" s="64">
        <f t="shared" si="104"/>
        <v>0.10250009301168163</v>
      </c>
      <c r="I1127" s="65">
        <f t="shared" si="105"/>
        <v>1680.5699999999997</v>
      </c>
      <c r="J1127" s="66" t="str">
        <f t="shared" si="106"/>
        <v>Pendente</v>
      </c>
      <c r="K1127" s="40" t="s">
        <v>15534</v>
      </c>
      <c r="L1127" s="69" t="str">
        <f t="shared" si="107"/>
        <v>Rendimento estável</v>
      </c>
    </row>
    <row r="1128" spans="1:12" ht="15" customHeight="1" x14ac:dyDescent="0.25">
      <c r="A1128" s="39">
        <v>44744</v>
      </c>
      <c r="B1128" s="61">
        <f t="shared" si="102"/>
        <v>2022</v>
      </c>
      <c r="C1128" s="60" t="str">
        <f t="shared" si="103"/>
        <v>Julho</v>
      </c>
      <c r="D1128" s="40" t="s">
        <v>1927</v>
      </c>
      <c r="E1128" s="40" t="s">
        <v>2979</v>
      </c>
      <c r="F1128" s="41">
        <v>15733.84</v>
      </c>
      <c r="G1128" s="42">
        <v>16797.45</v>
      </c>
      <c r="H1128" s="64">
        <f t="shared" si="104"/>
        <v>6.7600153554377096E-2</v>
      </c>
      <c r="I1128" s="65">
        <f t="shared" si="105"/>
        <v>1063.6100000000006</v>
      </c>
      <c r="J1128" s="66" t="str">
        <f t="shared" si="106"/>
        <v>Ativo</v>
      </c>
      <c r="K1128" s="40" t="s">
        <v>15536</v>
      </c>
      <c r="L1128" s="69" t="str">
        <f t="shared" si="107"/>
        <v>Aguardando rentabilidade</v>
      </c>
    </row>
    <row r="1129" spans="1:12" ht="15" customHeight="1" x14ac:dyDescent="0.25">
      <c r="A1129" s="39">
        <v>45291</v>
      </c>
      <c r="B1129" s="61">
        <f t="shared" si="102"/>
        <v>2023</v>
      </c>
      <c r="C1129" s="60" t="str">
        <f t="shared" si="103"/>
        <v>Dezembro</v>
      </c>
      <c r="D1129" s="40" t="s">
        <v>1929</v>
      </c>
      <c r="E1129" s="40" t="s">
        <v>2980</v>
      </c>
      <c r="F1129" s="41">
        <v>41577.660000000003</v>
      </c>
      <c r="G1129" s="42">
        <v>40367.75</v>
      </c>
      <c r="H1129" s="64">
        <f t="shared" si="104"/>
        <v>-2.9100002260829577E-2</v>
      </c>
      <c r="I1129" s="65">
        <f t="shared" si="105"/>
        <v>-1209.9100000000035</v>
      </c>
      <c r="J1129" s="66" t="str">
        <f t="shared" si="106"/>
        <v>Ativo</v>
      </c>
      <c r="K1129" s="40" t="s">
        <v>15532</v>
      </c>
      <c r="L1129" s="69" t="str">
        <f t="shared" si="107"/>
        <v>Investimento de Longo Prazo</v>
      </c>
    </row>
    <row r="1130" spans="1:12" x14ac:dyDescent="0.25">
      <c r="A1130" s="39">
        <v>43877</v>
      </c>
      <c r="B1130" s="61">
        <f t="shared" si="102"/>
        <v>2020</v>
      </c>
      <c r="C1130" s="60" t="str">
        <f t="shared" si="103"/>
        <v>Fevereiro</v>
      </c>
      <c r="D1130" s="40" t="s">
        <v>1928</v>
      </c>
      <c r="E1130" s="40" t="s">
        <v>2981</v>
      </c>
      <c r="F1130" s="41">
        <v>3324.01</v>
      </c>
      <c r="G1130" s="42">
        <v>3127.89</v>
      </c>
      <c r="H1130" s="64">
        <f t="shared" si="104"/>
        <v>-5.9001025869356689E-2</v>
      </c>
      <c r="I1130" s="65">
        <f t="shared" si="105"/>
        <v>-196.12000000000035</v>
      </c>
      <c r="J1130" s="66" t="str">
        <f t="shared" si="106"/>
        <v>Pendente</v>
      </c>
      <c r="K1130" s="40" t="s">
        <v>15537</v>
      </c>
      <c r="L1130" s="69" t="str">
        <f t="shared" si="107"/>
        <v>Aguardando rentabilidade</v>
      </c>
    </row>
    <row r="1131" spans="1:12" ht="15" customHeight="1" x14ac:dyDescent="0.25">
      <c r="A1131" s="39">
        <v>44454</v>
      </c>
      <c r="B1131" s="61">
        <f t="shared" si="102"/>
        <v>2021</v>
      </c>
      <c r="C1131" s="60" t="str">
        <f t="shared" si="103"/>
        <v>Setembro</v>
      </c>
      <c r="D1131" s="40" t="s">
        <v>1929</v>
      </c>
      <c r="E1131" s="40" t="s">
        <v>2200</v>
      </c>
      <c r="F1131" s="41">
        <v>25474.84</v>
      </c>
      <c r="G1131" s="42">
        <v>26040.38</v>
      </c>
      <c r="H1131" s="64">
        <f t="shared" si="104"/>
        <v>2.2199943159603785E-2</v>
      </c>
      <c r="I1131" s="65">
        <f t="shared" si="105"/>
        <v>565.54000000000087</v>
      </c>
      <c r="J1131" s="66" t="str">
        <f t="shared" si="106"/>
        <v>Ativo</v>
      </c>
      <c r="K1131" s="40" t="s">
        <v>15532</v>
      </c>
      <c r="L1131" s="69" t="str">
        <f t="shared" si="107"/>
        <v>Investimento de Longo Prazo</v>
      </c>
    </row>
    <row r="1132" spans="1:12" ht="15" customHeight="1" x14ac:dyDescent="0.25">
      <c r="A1132" s="39">
        <v>45246</v>
      </c>
      <c r="B1132" s="61">
        <f t="shared" si="102"/>
        <v>2023</v>
      </c>
      <c r="C1132" s="60" t="str">
        <f t="shared" si="103"/>
        <v>Novembro</v>
      </c>
      <c r="D1132" s="40" t="s">
        <v>1927</v>
      </c>
      <c r="E1132" s="40" t="s">
        <v>2165</v>
      </c>
      <c r="F1132" s="41">
        <v>5306.98</v>
      </c>
      <c r="G1132" s="42">
        <v>6312.12</v>
      </c>
      <c r="H1132" s="64">
        <f t="shared" si="104"/>
        <v>0.18939962087665685</v>
      </c>
      <c r="I1132" s="65">
        <f t="shared" si="105"/>
        <v>1005.1400000000003</v>
      </c>
      <c r="J1132" s="66" t="str">
        <f t="shared" si="106"/>
        <v>Resgatado</v>
      </c>
      <c r="K1132" s="40" t="s">
        <v>15536</v>
      </c>
      <c r="L1132" s="69" t="str">
        <f t="shared" si="107"/>
        <v>Aplicação de Curto Prazo</v>
      </c>
    </row>
    <row r="1133" spans="1:12" ht="15" customHeight="1" x14ac:dyDescent="0.25">
      <c r="A1133" s="39">
        <v>44242</v>
      </c>
      <c r="B1133" s="61">
        <f t="shared" si="102"/>
        <v>2021</v>
      </c>
      <c r="C1133" s="60" t="str">
        <f t="shared" si="103"/>
        <v>Fevereiro</v>
      </c>
      <c r="D1133" s="40" t="s">
        <v>1923</v>
      </c>
      <c r="E1133" s="40" t="s">
        <v>2982</v>
      </c>
      <c r="F1133" s="41">
        <v>10248.91</v>
      </c>
      <c r="G1133" s="42">
        <v>9986.5400000000009</v>
      </c>
      <c r="H1133" s="64">
        <f t="shared" si="104"/>
        <v>-2.5599795490447178E-2</v>
      </c>
      <c r="I1133" s="65">
        <f t="shared" si="105"/>
        <v>-262.36999999999898</v>
      </c>
      <c r="J1133" s="66" t="str">
        <f t="shared" si="106"/>
        <v>Ativo</v>
      </c>
      <c r="K1133" s="40" t="s">
        <v>15532</v>
      </c>
      <c r="L1133" s="69" t="str">
        <f t="shared" si="107"/>
        <v>Investimento de Longo Prazo</v>
      </c>
    </row>
    <row r="1134" spans="1:12" x14ac:dyDescent="0.25">
      <c r="A1134" s="39">
        <v>43960</v>
      </c>
      <c r="B1134" s="61">
        <f t="shared" si="102"/>
        <v>2020</v>
      </c>
      <c r="C1134" s="60" t="str">
        <f t="shared" si="103"/>
        <v>Maio</v>
      </c>
      <c r="D1134" s="40" t="s">
        <v>1927</v>
      </c>
      <c r="E1134" s="40" t="s">
        <v>2983</v>
      </c>
      <c r="F1134" s="41">
        <v>21876.86</v>
      </c>
      <c r="G1134" s="42">
        <v>21830.92</v>
      </c>
      <c r="H1134" s="64">
        <f t="shared" si="104"/>
        <v>-2.099935731179078E-3</v>
      </c>
      <c r="I1134" s="65">
        <f t="shared" si="105"/>
        <v>-45.940000000002328</v>
      </c>
      <c r="J1134" s="66" t="str">
        <f t="shared" si="106"/>
        <v>Ativo</v>
      </c>
      <c r="K1134" s="40" t="s">
        <v>15536</v>
      </c>
      <c r="L1134" s="69" t="str">
        <f t="shared" si="107"/>
        <v>Aguardando rentabilidade</v>
      </c>
    </row>
    <row r="1135" spans="1:12" ht="15" customHeight="1" x14ac:dyDescent="0.25">
      <c r="A1135" s="39">
        <v>45647</v>
      </c>
      <c r="B1135" s="61">
        <f t="shared" si="102"/>
        <v>2024</v>
      </c>
      <c r="C1135" s="60" t="str">
        <f t="shared" si="103"/>
        <v>Dezembro</v>
      </c>
      <c r="D1135" s="40" t="s">
        <v>1928</v>
      </c>
      <c r="E1135" s="40" t="s">
        <v>2984</v>
      </c>
      <c r="F1135" s="41">
        <v>43719.43</v>
      </c>
      <c r="G1135" s="42">
        <v>47671.67</v>
      </c>
      <c r="H1135" s="64">
        <f t="shared" si="104"/>
        <v>9.040008069638597E-2</v>
      </c>
      <c r="I1135" s="65">
        <f t="shared" si="105"/>
        <v>3952.239999999998</v>
      </c>
      <c r="J1135" s="66" t="str">
        <f t="shared" si="106"/>
        <v>Pendente</v>
      </c>
      <c r="K1135" s="40" t="s">
        <v>15537</v>
      </c>
      <c r="L1135" s="69" t="str">
        <f t="shared" si="107"/>
        <v>Rendimento estável</v>
      </c>
    </row>
    <row r="1136" spans="1:12" ht="15" customHeight="1" x14ac:dyDescent="0.25">
      <c r="A1136" s="39">
        <v>45019</v>
      </c>
      <c r="B1136" s="61">
        <f t="shared" si="102"/>
        <v>2023</v>
      </c>
      <c r="C1136" s="60" t="str">
        <f t="shared" si="103"/>
        <v>Abril</v>
      </c>
      <c r="D1136" s="40" t="s">
        <v>1925</v>
      </c>
      <c r="E1136" s="40" t="s">
        <v>2985</v>
      </c>
      <c r="F1136" s="41">
        <v>15333.89</v>
      </c>
      <c r="G1136" s="42">
        <v>14038.18</v>
      </c>
      <c r="H1136" s="64">
        <f t="shared" si="104"/>
        <v>-8.4499758378337078E-2</v>
      </c>
      <c r="I1136" s="65">
        <f t="shared" si="105"/>
        <v>-1295.7099999999991</v>
      </c>
      <c r="J1136" s="66" t="str">
        <f t="shared" si="106"/>
        <v>Pendente</v>
      </c>
      <c r="K1136" s="40" t="s">
        <v>15534</v>
      </c>
      <c r="L1136" s="69" t="str">
        <f t="shared" si="107"/>
        <v>Aguardando rentabilidade</v>
      </c>
    </row>
    <row r="1137" spans="1:12" ht="15" customHeight="1" x14ac:dyDescent="0.25">
      <c r="A1137" s="39">
        <v>44743</v>
      </c>
      <c r="B1137" s="61">
        <f t="shared" si="102"/>
        <v>2022</v>
      </c>
      <c r="C1137" s="60" t="str">
        <f t="shared" si="103"/>
        <v>Julho</v>
      </c>
      <c r="D1137" s="40" t="s">
        <v>1923</v>
      </c>
      <c r="E1137" s="40" t="s">
        <v>2986</v>
      </c>
      <c r="F1137" s="41">
        <v>17418.5</v>
      </c>
      <c r="G1137" s="42">
        <v>18247.62</v>
      </c>
      <c r="H1137" s="64">
        <f t="shared" si="104"/>
        <v>4.7599965553865087E-2</v>
      </c>
      <c r="I1137" s="65">
        <f t="shared" si="105"/>
        <v>829.11999999999898</v>
      </c>
      <c r="J1137" s="66" t="str">
        <f t="shared" si="106"/>
        <v>Ativo</v>
      </c>
      <c r="K1137" s="40" t="s">
        <v>15532</v>
      </c>
      <c r="L1137" s="69" t="str">
        <f t="shared" si="107"/>
        <v>Investimento de Longo Prazo</v>
      </c>
    </row>
    <row r="1138" spans="1:12" ht="15" customHeight="1" x14ac:dyDescent="0.25">
      <c r="A1138" s="39">
        <v>44997</v>
      </c>
      <c r="B1138" s="61">
        <f t="shared" si="102"/>
        <v>2023</v>
      </c>
      <c r="C1138" s="60" t="str">
        <f t="shared" si="103"/>
        <v>Março</v>
      </c>
      <c r="D1138" s="40" t="s">
        <v>1929</v>
      </c>
      <c r="E1138" s="40" t="s">
        <v>2527</v>
      </c>
      <c r="F1138" s="41">
        <v>36473.1</v>
      </c>
      <c r="G1138" s="42">
        <v>39128.339999999997</v>
      </c>
      <c r="H1138" s="64">
        <f t="shared" si="104"/>
        <v>7.2799953938656112E-2</v>
      </c>
      <c r="I1138" s="65">
        <f t="shared" si="105"/>
        <v>2655.239999999998</v>
      </c>
      <c r="J1138" s="66" t="str">
        <f t="shared" si="106"/>
        <v>Pendente</v>
      </c>
      <c r="K1138" s="40" t="s">
        <v>15532</v>
      </c>
      <c r="L1138" s="69" t="str">
        <f t="shared" si="107"/>
        <v>Rendimento estável</v>
      </c>
    </row>
    <row r="1139" spans="1:12" ht="15" customHeight="1" x14ac:dyDescent="0.25">
      <c r="A1139" s="39">
        <v>45889</v>
      </c>
      <c r="B1139" s="61">
        <f t="shared" si="102"/>
        <v>2025</v>
      </c>
      <c r="C1139" s="60" t="str">
        <f t="shared" si="103"/>
        <v>Agosto</v>
      </c>
      <c r="D1139" s="40" t="s">
        <v>1924</v>
      </c>
      <c r="E1139" s="40" t="s">
        <v>2987</v>
      </c>
      <c r="F1139" s="41">
        <v>49201.08</v>
      </c>
      <c r="G1139" s="42">
        <v>53329.05</v>
      </c>
      <c r="H1139" s="64">
        <f t="shared" si="104"/>
        <v>8.3899987561248682E-2</v>
      </c>
      <c r="I1139" s="65">
        <f t="shared" si="105"/>
        <v>4127.9700000000012</v>
      </c>
      <c r="J1139" s="66" t="str">
        <f t="shared" si="106"/>
        <v>Pendente</v>
      </c>
      <c r="K1139" s="40" t="s">
        <v>15533</v>
      </c>
      <c r="L1139" s="69" t="str">
        <f t="shared" si="107"/>
        <v>Rendimento estável</v>
      </c>
    </row>
    <row r="1140" spans="1:12" ht="15" customHeight="1" x14ac:dyDescent="0.25">
      <c r="A1140" s="39">
        <v>45272</v>
      </c>
      <c r="B1140" s="61">
        <f t="shared" si="102"/>
        <v>2023</v>
      </c>
      <c r="C1140" s="60" t="str">
        <f t="shared" si="103"/>
        <v>Dezembro</v>
      </c>
      <c r="D1140" s="40" t="s">
        <v>1930</v>
      </c>
      <c r="E1140" s="40" t="s">
        <v>2988</v>
      </c>
      <c r="F1140" s="41">
        <v>14077.22</v>
      </c>
      <c r="G1140" s="42">
        <v>15791.83</v>
      </c>
      <c r="H1140" s="64">
        <f t="shared" si="104"/>
        <v>0.12180032705321084</v>
      </c>
      <c r="I1140" s="65">
        <f t="shared" si="105"/>
        <v>1714.6100000000006</v>
      </c>
      <c r="J1140" s="66" t="str">
        <f t="shared" si="106"/>
        <v>Pendente</v>
      </c>
      <c r="K1140" s="40" t="s">
        <v>15538</v>
      </c>
      <c r="L1140" s="69" t="str">
        <f t="shared" si="107"/>
        <v>Rendimento estável</v>
      </c>
    </row>
    <row r="1141" spans="1:12" ht="15" customHeight="1" x14ac:dyDescent="0.25">
      <c r="A1141" s="39">
        <v>44685</v>
      </c>
      <c r="B1141" s="61">
        <f t="shared" si="102"/>
        <v>2022</v>
      </c>
      <c r="C1141" s="60" t="str">
        <f t="shared" si="103"/>
        <v>Maio</v>
      </c>
      <c r="D1141" s="40" t="s">
        <v>1930</v>
      </c>
      <c r="E1141" s="40" t="s">
        <v>2056</v>
      </c>
      <c r="F1141" s="41">
        <v>42390.879999999997</v>
      </c>
      <c r="G1141" s="42">
        <v>38240.81</v>
      </c>
      <c r="H1141" s="64">
        <f t="shared" si="104"/>
        <v>-9.7900067184262279E-2</v>
      </c>
      <c r="I1141" s="65">
        <f t="shared" si="105"/>
        <v>-4150.07</v>
      </c>
      <c r="J1141" s="66" t="str">
        <f t="shared" si="106"/>
        <v>Pendente</v>
      </c>
      <c r="K1141" s="40" t="s">
        <v>15538</v>
      </c>
      <c r="L1141" s="69" t="str">
        <f t="shared" si="107"/>
        <v>Aguardando rentabilidade</v>
      </c>
    </row>
    <row r="1142" spans="1:12" ht="15" customHeight="1" x14ac:dyDescent="0.25">
      <c r="A1142" s="39">
        <v>44496</v>
      </c>
      <c r="B1142" s="61">
        <f t="shared" si="102"/>
        <v>2021</v>
      </c>
      <c r="C1142" s="60" t="str">
        <f t="shared" si="103"/>
        <v>Outubro</v>
      </c>
      <c r="D1142" s="40" t="s">
        <v>1928</v>
      </c>
      <c r="E1142" s="40" t="s">
        <v>2722</v>
      </c>
      <c r="F1142" s="41">
        <v>49716.5</v>
      </c>
      <c r="G1142" s="42">
        <v>51541.1</v>
      </c>
      <c r="H1142" s="64">
        <f t="shared" si="104"/>
        <v>3.6700089507507541E-2</v>
      </c>
      <c r="I1142" s="65">
        <f t="shared" si="105"/>
        <v>1824.5999999999985</v>
      </c>
      <c r="J1142" s="66" t="str">
        <f t="shared" si="106"/>
        <v>Ativo</v>
      </c>
      <c r="K1142" s="40" t="s">
        <v>15537</v>
      </c>
      <c r="L1142" s="69" t="str">
        <f t="shared" si="107"/>
        <v>Aguardando rentabilidade</v>
      </c>
    </row>
    <row r="1143" spans="1:12" ht="15" customHeight="1" x14ac:dyDescent="0.25">
      <c r="A1143" s="39">
        <v>44707</v>
      </c>
      <c r="B1143" s="61">
        <f t="shared" si="102"/>
        <v>2022</v>
      </c>
      <c r="C1143" s="60" t="str">
        <f t="shared" si="103"/>
        <v>Maio</v>
      </c>
      <c r="D1143" s="40" t="s">
        <v>1926</v>
      </c>
      <c r="E1143" s="40" t="s">
        <v>2989</v>
      </c>
      <c r="F1143" s="41">
        <v>22443.79</v>
      </c>
      <c r="G1143" s="42">
        <v>25352.51</v>
      </c>
      <c r="H1143" s="64">
        <f t="shared" si="104"/>
        <v>0.12960021458051413</v>
      </c>
      <c r="I1143" s="65">
        <f t="shared" si="105"/>
        <v>2908.7199999999975</v>
      </c>
      <c r="J1143" s="66" t="str">
        <f t="shared" si="106"/>
        <v>Pendente</v>
      </c>
      <c r="K1143" s="40" t="s">
        <v>15535</v>
      </c>
      <c r="L1143" s="69" t="str">
        <f t="shared" si="107"/>
        <v>Rendimento estável</v>
      </c>
    </row>
    <row r="1144" spans="1:12" ht="15" customHeight="1" x14ac:dyDescent="0.25">
      <c r="A1144" s="39">
        <v>45618</v>
      </c>
      <c r="B1144" s="61">
        <f t="shared" si="102"/>
        <v>2024</v>
      </c>
      <c r="C1144" s="60" t="str">
        <f t="shared" si="103"/>
        <v>Novembro</v>
      </c>
      <c r="D1144" s="40" t="s">
        <v>1926</v>
      </c>
      <c r="E1144" s="40" t="s">
        <v>2302</v>
      </c>
      <c r="F1144" s="41">
        <v>17839.59</v>
      </c>
      <c r="G1144" s="42">
        <v>16949.39</v>
      </c>
      <c r="H1144" s="64">
        <f t="shared" si="104"/>
        <v>-4.9900249949690591E-2</v>
      </c>
      <c r="I1144" s="65">
        <f t="shared" si="105"/>
        <v>-890.20000000000073</v>
      </c>
      <c r="J1144" s="66" t="str">
        <f t="shared" si="106"/>
        <v>Ativo</v>
      </c>
      <c r="K1144" s="40" t="s">
        <v>15535</v>
      </c>
      <c r="L1144" s="69" t="str">
        <f t="shared" si="107"/>
        <v>Aguardando rentabilidade</v>
      </c>
    </row>
    <row r="1145" spans="1:12" ht="15" customHeight="1" x14ac:dyDescent="0.25">
      <c r="A1145" s="39">
        <v>45677</v>
      </c>
      <c r="B1145" s="61">
        <f t="shared" si="102"/>
        <v>2025</v>
      </c>
      <c r="C1145" s="60" t="str">
        <f t="shared" si="103"/>
        <v>Janeiro</v>
      </c>
      <c r="D1145" s="40" t="s">
        <v>1928</v>
      </c>
      <c r="E1145" s="40" t="s">
        <v>2990</v>
      </c>
      <c r="F1145" s="41">
        <v>43427.15</v>
      </c>
      <c r="G1145" s="42">
        <v>49163.88</v>
      </c>
      <c r="H1145" s="64">
        <f t="shared" si="104"/>
        <v>0.132100080249337</v>
      </c>
      <c r="I1145" s="65">
        <f t="shared" si="105"/>
        <v>5736.7299999999959</v>
      </c>
      <c r="J1145" s="66" t="str">
        <f t="shared" si="106"/>
        <v>Pendente</v>
      </c>
      <c r="K1145" s="40" t="s">
        <v>15537</v>
      </c>
      <c r="L1145" s="69" t="str">
        <f t="shared" si="107"/>
        <v>Rendimento estável</v>
      </c>
    </row>
    <row r="1146" spans="1:12" ht="15" customHeight="1" x14ac:dyDescent="0.25">
      <c r="A1146" s="39">
        <v>45208</v>
      </c>
      <c r="B1146" s="61">
        <f t="shared" si="102"/>
        <v>2023</v>
      </c>
      <c r="C1146" s="60" t="str">
        <f t="shared" si="103"/>
        <v>Outubro</v>
      </c>
      <c r="D1146" s="40" t="s">
        <v>1928</v>
      </c>
      <c r="E1146" s="40" t="s">
        <v>2724</v>
      </c>
      <c r="F1146" s="41">
        <v>43783.86</v>
      </c>
      <c r="G1146" s="42">
        <v>50128.14</v>
      </c>
      <c r="H1146" s="64">
        <f t="shared" si="104"/>
        <v>0.14489996998894111</v>
      </c>
      <c r="I1146" s="65">
        <f t="shared" si="105"/>
        <v>6344.2799999999988</v>
      </c>
      <c r="J1146" s="66" t="str">
        <f t="shared" si="106"/>
        <v>Pendente</v>
      </c>
      <c r="K1146" s="40" t="s">
        <v>15537</v>
      </c>
      <c r="L1146" s="69" t="str">
        <f t="shared" si="107"/>
        <v>Rendimento estável</v>
      </c>
    </row>
    <row r="1147" spans="1:12" ht="15" customHeight="1" x14ac:dyDescent="0.25">
      <c r="A1147" s="39">
        <v>44975</v>
      </c>
      <c r="B1147" s="61">
        <f t="shared" si="102"/>
        <v>2023</v>
      </c>
      <c r="C1147" s="60" t="str">
        <f t="shared" si="103"/>
        <v>Fevereiro</v>
      </c>
      <c r="D1147" s="40" t="s">
        <v>1929</v>
      </c>
      <c r="E1147" s="40" t="s">
        <v>2991</v>
      </c>
      <c r="F1147" s="41">
        <v>34983.18</v>
      </c>
      <c r="G1147" s="42">
        <v>33125.57</v>
      </c>
      <c r="H1147" s="64">
        <f t="shared" si="104"/>
        <v>-5.3100089814590912E-2</v>
      </c>
      <c r="I1147" s="65">
        <f t="shared" si="105"/>
        <v>-1857.6100000000006</v>
      </c>
      <c r="J1147" s="66" t="str">
        <f t="shared" si="106"/>
        <v>Ativo</v>
      </c>
      <c r="K1147" s="40" t="s">
        <v>15532</v>
      </c>
      <c r="L1147" s="69" t="str">
        <f t="shared" si="107"/>
        <v>Investimento de Longo Prazo</v>
      </c>
    </row>
    <row r="1148" spans="1:12" ht="15" customHeight="1" x14ac:dyDescent="0.25">
      <c r="A1148" s="39">
        <v>45869</v>
      </c>
      <c r="B1148" s="61">
        <f t="shared" si="102"/>
        <v>2025</v>
      </c>
      <c r="C1148" s="60" t="str">
        <f t="shared" si="103"/>
        <v>Julho</v>
      </c>
      <c r="D1148" s="40" t="s">
        <v>1926</v>
      </c>
      <c r="E1148" s="40" t="s">
        <v>2992</v>
      </c>
      <c r="F1148" s="41">
        <v>31529.43</v>
      </c>
      <c r="G1148" s="42">
        <v>36060.21</v>
      </c>
      <c r="H1148" s="64">
        <f t="shared" si="104"/>
        <v>0.14370002883020716</v>
      </c>
      <c r="I1148" s="65">
        <f t="shared" si="105"/>
        <v>4530.7799999999988</v>
      </c>
      <c r="J1148" s="66" t="str">
        <f t="shared" si="106"/>
        <v>Pendente</v>
      </c>
      <c r="K1148" s="40" t="s">
        <v>15535</v>
      </c>
      <c r="L1148" s="69" t="str">
        <f t="shared" si="107"/>
        <v>Rendimento estável</v>
      </c>
    </row>
    <row r="1149" spans="1:12" ht="15" customHeight="1" x14ac:dyDescent="0.25">
      <c r="A1149" s="39">
        <v>45621</v>
      </c>
      <c r="B1149" s="61">
        <f t="shared" si="102"/>
        <v>2024</v>
      </c>
      <c r="C1149" s="60" t="str">
        <f t="shared" si="103"/>
        <v>Novembro</v>
      </c>
      <c r="D1149" s="40" t="s">
        <v>1926</v>
      </c>
      <c r="E1149" s="40" t="s">
        <v>2993</v>
      </c>
      <c r="F1149" s="41">
        <v>39728.339999999997</v>
      </c>
      <c r="G1149" s="42">
        <v>42644.4</v>
      </c>
      <c r="H1149" s="64">
        <f t="shared" si="104"/>
        <v>7.3399996073332169E-2</v>
      </c>
      <c r="I1149" s="65">
        <f t="shared" si="105"/>
        <v>2916.0600000000049</v>
      </c>
      <c r="J1149" s="66" t="str">
        <f t="shared" si="106"/>
        <v>Pendente</v>
      </c>
      <c r="K1149" s="40" t="s">
        <v>15535</v>
      </c>
      <c r="L1149" s="69" t="str">
        <f t="shared" si="107"/>
        <v>Rendimento estável</v>
      </c>
    </row>
    <row r="1150" spans="1:12" ht="15" customHeight="1" x14ac:dyDescent="0.25">
      <c r="A1150" s="39">
        <v>44594</v>
      </c>
      <c r="B1150" s="61">
        <f t="shared" si="102"/>
        <v>2022</v>
      </c>
      <c r="C1150" s="60" t="str">
        <f t="shared" si="103"/>
        <v>Fevereiro</v>
      </c>
      <c r="D1150" s="40" t="s">
        <v>1929</v>
      </c>
      <c r="E1150" s="40" t="s">
        <v>2994</v>
      </c>
      <c r="F1150" s="41">
        <v>49296.1</v>
      </c>
      <c r="G1150" s="42">
        <v>45662.98</v>
      </c>
      <c r="H1150" s="64">
        <f t="shared" si="104"/>
        <v>-7.3699947866058282E-2</v>
      </c>
      <c r="I1150" s="65">
        <f t="shared" si="105"/>
        <v>-3633.1199999999953</v>
      </c>
      <c r="J1150" s="66" t="str">
        <f t="shared" si="106"/>
        <v>Ativo</v>
      </c>
      <c r="K1150" s="40" t="s">
        <v>15532</v>
      </c>
      <c r="L1150" s="69" t="str">
        <f t="shared" si="107"/>
        <v>Investimento de Longo Prazo</v>
      </c>
    </row>
    <row r="1151" spans="1:12" ht="15" customHeight="1" x14ac:dyDescent="0.25">
      <c r="A1151" s="39">
        <v>44313</v>
      </c>
      <c r="B1151" s="61">
        <f t="shared" si="102"/>
        <v>2021</v>
      </c>
      <c r="C1151" s="60" t="str">
        <f t="shared" si="103"/>
        <v>Abril</v>
      </c>
      <c r="D1151" s="40" t="s">
        <v>1927</v>
      </c>
      <c r="E1151" s="40" t="s">
        <v>2458</v>
      </c>
      <c r="F1151" s="41">
        <v>18035.16</v>
      </c>
      <c r="G1151" s="42">
        <v>16779.91</v>
      </c>
      <c r="H1151" s="64">
        <f t="shared" si="104"/>
        <v>-6.9600158800919978E-2</v>
      </c>
      <c r="I1151" s="65">
        <f t="shared" si="105"/>
        <v>-1255.25</v>
      </c>
      <c r="J1151" s="66" t="str">
        <f t="shared" si="106"/>
        <v>Pendente</v>
      </c>
      <c r="K1151" s="40" t="s">
        <v>15536</v>
      </c>
      <c r="L1151" s="69" t="str">
        <f t="shared" si="107"/>
        <v>Aguardando rentabilidade</v>
      </c>
    </row>
    <row r="1152" spans="1:12" ht="15" customHeight="1" x14ac:dyDescent="0.25">
      <c r="A1152" s="39">
        <v>44584</v>
      </c>
      <c r="B1152" s="61">
        <f t="shared" si="102"/>
        <v>2022</v>
      </c>
      <c r="C1152" s="60" t="str">
        <f t="shared" si="103"/>
        <v>Janeiro</v>
      </c>
      <c r="D1152" s="40" t="s">
        <v>1924</v>
      </c>
      <c r="E1152" s="40" t="s">
        <v>2995</v>
      </c>
      <c r="F1152" s="41">
        <v>21082.43</v>
      </c>
      <c r="G1152" s="42">
        <v>20310.810000000001</v>
      </c>
      <c r="H1152" s="64">
        <f t="shared" si="104"/>
        <v>-3.6600145239424439E-2</v>
      </c>
      <c r="I1152" s="65">
        <f t="shared" si="105"/>
        <v>-771.61999999999898</v>
      </c>
      <c r="J1152" s="66" t="str">
        <f t="shared" si="106"/>
        <v>Ativo</v>
      </c>
      <c r="K1152" s="40" t="s">
        <v>15533</v>
      </c>
      <c r="L1152" s="69" t="str">
        <f t="shared" si="107"/>
        <v>Investimento de Longo Prazo</v>
      </c>
    </row>
    <row r="1153" spans="1:12" ht="15" customHeight="1" x14ac:dyDescent="0.25">
      <c r="A1153" s="39">
        <v>45904</v>
      </c>
      <c r="B1153" s="61">
        <f t="shared" si="102"/>
        <v>2025</v>
      </c>
      <c r="C1153" s="60" t="str">
        <f t="shared" si="103"/>
        <v>Setembro</v>
      </c>
      <c r="D1153" s="40" t="s">
        <v>1924</v>
      </c>
      <c r="E1153" s="40" t="s">
        <v>2996</v>
      </c>
      <c r="F1153" s="41">
        <v>10965.04</v>
      </c>
      <c r="G1153" s="42">
        <v>12849.93</v>
      </c>
      <c r="H1153" s="64">
        <f t="shared" si="104"/>
        <v>0.17189996570919935</v>
      </c>
      <c r="I1153" s="65">
        <f t="shared" si="105"/>
        <v>1884.8899999999994</v>
      </c>
      <c r="J1153" s="66" t="str">
        <f t="shared" si="106"/>
        <v>Resgatado</v>
      </c>
      <c r="K1153" s="40" t="s">
        <v>15533</v>
      </c>
      <c r="L1153" s="69" t="str">
        <f t="shared" si="107"/>
        <v>Dividendos Recebidos</v>
      </c>
    </row>
    <row r="1154" spans="1:12" x14ac:dyDescent="0.25">
      <c r="A1154" s="39">
        <v>44106</v>
      </c>
      <c r="B1154" s="61">
        <f t="shared" ref="B1154:B1217" si="108">YEAR(A1154)</f>
        <v>2020</v>
      </c>
      <c r="C1154" s="60" t="str">
        <f t="shared" ref="C1154:C1217" si="109">PROPER(TEXT(A1154,"mmmm"))</f>
        <v>Outubro</v>
      </c>
      <c r="D1154" s="40" t="s">
        <v>1925</v>
      </c>
      <c r="E1154" s="40" t="s">
        <v>2997</v>
      </c>
      <c r="F1154" s="41">
        <v>26651.34</v>
      </c>
      <c r="G1154" s="42">
        <v>26744.62</v>
      </c>
      <c r="H1154" s="64">
        <f t="shared" ref="H1154:H1217" si="110">(G1154-F1154)/F1154</f>
        <v>3.5000116316852674E-3</v>
      </c>
      <c r="I1154" s="65">
        <f t="shared" ref="I1154:I1217" si="111">G1154-F1154</f>
        <v>93.279999999998836</v>
      </c>
      <c r="J1154" s="66" t="str">
        <f t="shared" ref="J1154:J1217" si="112">IF(AND(OR($D1154="Ações",$D1154="Criptomoedas",$D1154="ETFs",$D1154="Fundos",$D1154="Imóveis"),$H1154&lt;=-10%),"Resgatado",IF(AND(OR($D1154="Ações",$D1154="Criptomoedas",$D1154="ETFs",$D1154="Fundos",$D1154="Imóveis"),$H1154&lt;=-5%),"Pendente",IF(AND(OR($D1154="Ações",$D1154="Criptomoedas",$D1154="ETFs",$D1154="Fundos",$D1154="Imóveis"),$H1154&lt;=-3%),"Ativo",IF(AND(OR($D1154="Ações",$D1154="Criptomoedas",$D1154="ETFs",$D1154="Fundos",$D1154="Imóveis"),$H1154&lt;=7%),"Ativo",IF(AND(OR($D1154="Ações",$D1154="Criptomoedas",$D1154="ETFs",$D1154="Fundos",$D1154="Imóveis"),$H1154&lt;=15%),"Pendente",IF(AND(OR($D1154="Ações",$D1154="Criptomoedas",$D1154="ETFs",$D1154="Fundos",$D1154="Imóveis"),$H1154&lt;=20%),"Resgatado",IF(AND(OR($D1154="Poupança",$D1154="Renda Fixa",$D1154="Tesouro Direto"),$H1154&lt;=7%),"Ativo",IF(AND(OR($D1154="Poupança",$D1154="Renda Fixa",$D1154="Tesouro Direto"),$H1154&lt;=15%),"Pendente",IF(AND(OR($D1154="Poupança",$D1154="Renda Fixa",$D1154="Tesouro Direto"),$H1154&lt;=20%),"Resgatado","")))))))))</f>
        <v>Ativo</v>
      </c>
      <c r="K1154" s="40" t="s">
        <v>15534</v>
      </c>
      <c r="L1154" s="69" t="str">
        <f t="shared" ref="L1154:L1217" si="113">IF(AND(OR($D1154="Ações",$D1154="Criptomoedas",$D1154="ETFs",$D1154="Fundos",$D1154="Imóveis"),$H1154&lt;=-10%),"Resgate realizado",IF(AND(OR($D1154="Ações",$D1154="Criptomoedas",$D1154="ETFs",$D1154="Fundos",$D1154="Imóveis"),$H1154&lt;=-5%),"Aguardando rentabilidade",IF(AND(OR($D1154="Ações",$D1154="Criptomoedas",$D1154="ETFs",$D1154="Fundos",$D1154="Imóveis"),$H1154&lt;=-3%),"Aguardando rentabilidade",IF(AND(OR($D1154="Ações",$D1154="Criptomoedas",$D1154="ETFs",$D1154="Fundos",$D1154="Imóveis"),$H1154&lt;=7%),"Aguardando rentabilidade",IF(AND(OR($D1154="Ações",$D1154="Criptomoedas",$D1154="ETFs",$D1154="Fundos",$D1154="Imóveis"),$H1154&lt;=15%),"Rendimento estável",IF(AND(OR($D1154="Ações",$D1154="Criptomoedas",$D1154="ETFs",$D1154="Fundos",$D1154="Imóveis"),$H1154&lt;=20%),"Aplicação de Curto Prazo",IF(AND(OR($D1154="Poupança",$D1154="Renda Fixa",$D1154="Tesouro Direto"),$H1154&lt;=7%),"Investimento de Longo Prazo",IF(AND(OR($D1154="Poupança",$D1154="Renda Fixa",$D1154="Tesouro Direto"),$H1154&lt;=15%),"Rendimento estável",IF(AND(OR($D1154="Poupança",$D1154="Renda Fixa",$D1154="Tesouro Direto"),$H1154&lt;=20%),"Dividendos Recebidos","")))))))))</f>
        <v>Aguardando rentabilidade</v>
      </c>
    </row>
    <row r="1155" spans="1:12" ht="15" customHeight="1" x14ac:dyDescent="0.25">
      <c r="A1155" s="39">
        <v>45743</v>
      </c>
      <c r="B1155" s="61">
        <f t="shared" si="108"/>
        <v>2025</v>
      </c>
      <c r="C1155" s="60" t="str">
        <f t="shared" si="109"/>
        <v>Março</v>
      </c>
      <c r="D1155" s="40" t="s">
        <v>1926</v>
      </c>
      <c r="E1155" s="40" t="s">
        <v>2054</v>
      </c>
      <c r="F1155" s="41">
        <v>39772.76</v>
      </c>
      <c r="G1155" s="42">
        <v>42978.44</v>
      </c>
      <c r="H1155" s="64">
        <f t="shared" si="110"/>
        <v>8.0599887963520758E-2</v>
      </c>
      <c r="I1155" s="65">
        <f t="shared" si="111"/>
        <v>3205.6800000000003</v>
      </c>
      <c r="J1155" s="66" t="str">
        <f t="shared" si="112"/>
        <v>Pendente</v>
      </c>
      <c r="K1155" s="40" t="s">
        <v>15535</v>
      </c>
      <c r="L1155" s="69" t="str">
        <f t="shared" si="113"/>
        <v>Rendimento estável</v>
      </c>
    </row>
    <row r="1156" spans="1:12" ht="15" customHeight="1" x14ac:dyDescent="0.25">
      <c r="A1156" s="39">
        <v>44224</v>
      </c>
      <c r="B1156" s="61">
        <f t="shared" si="108"/>
        <v>2021</v>
      </c>
      <c r="C1156" s="60" t="str">
        <f t="shared" si="109"/>
        <v>Janeiro</v>
      </c>
      <c r="D1156" s="40" t="s">
        <v>1923</v>
      </c>
      <c r="E1156" s="40" t="s">
        <v>2998</v>
      </c>
      <c r="F1156" s="41">
        <v>13427.15</v>
      </c>
      <c r="G1156" s="42">
        <v>14166.99</v>
      </c>
      <c r="H1156" s="64">
        <f t="shared" si="110"/>
        <v>5.5100300510532774E-2</v>
      </c>
      <c r="I1156" s="65">
        <f t="shared" si="111"/>
        <v>739.84000000000015</v>
      </c>
      <c r="J1156" s="66" t="str">
        <f t="shared" si="112"/>
        <v>Ativo</v>
      </c>
      <c r="K1156" s="40" t="s">
        <v>15532</v>
      </c>
      <c r="L1156" s="69" t="str">
        <f t="shared" si="113"/>
        <v>Investimento de Longo Prazo</v>
      </c>
    </row>
    <row r="1157" spans="1:12" ht="15" customHeight="1" x14ac:dyDescent="0.25">
      <c r="A1157" s="39">
        <v>45229</v>
      </c>
      <c r="B1157" s="61">
        <f t="shared" si="108"/>
        <v>2023</v>
      </c>
      <c r="C1157" s="60" t="str">
        <f t="shared" si="109"/>
        <v>Outubro</v>
      </c>
      <c r="D1157" s="40" t="s">
        <v>1930</v>
      </c>
      <c r="E1157" s="40" t="s">
        <v>2999</v>
      </c>
      <c r="F1157" s="41">
        <v>3638.23</v>
      </c>
      <c r="G1157" s="42">
        <v>3953.66</v>
      </c>
      <c r="H1157" s="64">
        <f t="shared" si="110"/>
        <v>8.6698751865604939E-2</v>
      </c>
      <c r="I1157" s="65">
        <f t="shared" si="111"/>
        <v>315.42999999999984</v>
      </c>
      <c r="J1157" s="66" t="str">
        <f t="shared" si="112"/>
        <v>Pendente</v>
      </c>
      <c r="K1157" s="40" t="s">
        <v>15538</v>
      </c>
      <c r="L1157" s="69" t="str">
        <f t="shared" si="113"/>
        <v>Rendimento estável</v>
      </c>
    </row>
    <row r="1158" spans="1:12" ht="15" customHeight="1" x14ac:dyDescent="0.25">
      <c r="A1158" s="39">
        <v>45459</v>
      </c>
      <c r="B1158" s="61">
        <f t="shared" si="108"/>
        <v>2024</v>
      </c>
      <c r="C1158" s="60" t="str">
        <f t="shared" si="109"/>
        <v>Junho</v>
      </c>
      <c r="D1158" s="40" t="s">
        <v>1929</v>
      </c>
      <c r="E1158" s="40" t="s">
        <v>3000</v>
      </c>
      <c r="F1158" s="41">
        <v>39036.78</v>
      </c>
      <c r="G1158" s="42">
        <v>46200.03</v>
      </c>
      <c r="H1158" s="64">
        <f t="shared" si="110"/>
        <v>0.18350002228667425</v>
      </c>
      <c r="I1158" s="65">
        <f t="shared" si="111"/>
        <v>7163.25</v>
      </c>
      <c r="J1158" s="66" t="str">
        <f t="shared" si="112"/>
        <v>Resgatado</v>
      </c>
      <c r="K1158" s="40" t="s">
        <v>15532</v>
      </c>
      <c r="L1158" s="69" t="str">
        <f t="shared" si="113"/>
        <v>Dividendos Recebidos</v>
      </c>
    </row>
    <row r="1159" spans="1:12" ht="15" customHeight="1" x14ac:dyDescent="0.25">
      <c r="A1159" s="39">
        <v>44644</v>
      </c>
      <c r="B1159" s="61">
        <f t="shared" si="108"/>
        <v>2022</v>
      </c>
      <c r="C1159" s="60" t="str">
        <f t="shared" si="109"/>
        <v>Março</v>
      </c>
      <c r="D1159" s="40" t="s">
        <v>1927</v>
      </c>
      <c r="E1159" s="40" t="s">
        <v>3001</v>
      </c>
      <c r="F1159" s="41">
        <v>47720.160000000003</v>
      </c>
      <c r="G1159" s="42">
        <v>43348.99</v>
      </c>
      <c r="H1159" s="64">
        <f t="shared" si="110"/>
        <v>-9.1600070075205223E-2</v>
      </c>
      <c r="I1159" s="65">
        <f t="shared" si="111"/>
        <v>-4371.1700000000055</v>
      </c>
      <c r="J1159" s="66" t="str">
        <f t="shared" si="112"/>
        <v>Pendente</v>
      </c>
      <c r="K1159" s="40" t="s">
        <v>15536</v>
      </c>
      <c r="L1159" s="69" t="str">
        <f t="shared" si="113"/>
        <v>Aguardando rentabilidade</v>
      </c>
    </row>
    <row r="1160" spans="1:12" ht="15" customHeight="1" x14ac:dyDescent="0.25">
      <c r="A1160" s="39">
        <v>45267</v>
      </c>
      <c r="B1160" s="61">
        <f t="shared" si="108"/>
        <v>2023</v>
      </c>
      <c r="C1160" s="60" t="str">
        <f t="shared" si="109"/>
        <v>Dezembro</v>
      </c>
      <c r="D1160" s="40" t="s">
        <v>1924</v>
      </c>
      <c r="E1160" s="40" t="s">
        <v>3002</v>
      </c>
      <c r="F1160" s="41">
        <v>2294.9899999999998</v>
      </c>
      <c r="G1160" s="42">
        <v>2498.79</v>
      </c>
      <c r="H1160" s="64">
        <f t="shared" si="110"/>
        <v>8.8802129856775061E-2</v>
      </c>
      <c r="I1160" s="65">
        <f t="shared" si="111"/>
        <v>203.80000000000018</v>
      </c>
      <c r="J1160" s="66" t="str">
        <f t="shared" si="112"/>
        <v>Pendente</v>
      </c>
      <c r="K1160" s="40" t="s">
        <v>15533</v>
      </c>
      <c r="L1160" s="69" t="str">
        <f t="shared" si="113"/>
        <v>Rendimento estável</v>
      </c>
    </row>
    <row r="1161" spans="1:12" ht="15" customHeight="1" x14ac:dyDescent="0.25">
      <c r="A1161" s="39">
        <v>44796</v>
      </c>
      <c r="B1161" s="61">
        <f t="shared" si="108"/>
        <v>2022</v>
      </c>
      <c r="C1161" s="60" t="str">
        <f t="shared" si="109"/>
        <v>Agosto</v>
      </c>
      <c r="D1161" s="40" t="s">
        <v>1923</v>
      </c>
      <c r="E1161" s="40" t="s">
        <v>3003</v>
      </c>
      <c r="F1161" s="41">
        <v>41831.120000000003</v>
      </c>
      <c r="G1161" s="42">
        <v>44462.3</v>
      </c>
      <c r="H1161" s="64">
        <f t="shared" si="110"/>
        <v>6.2900061007211863E-2</v>
      </c>
      <c r="I1161" s="65">
        <f t="shared" si="111"/>
        <v>2631.1800000000003</v>
      </c>
      <c r="J1161" s="66" t="str">
        <f t="shared" si="112"/>
        <v>Ativo</v>
      </c>
      <c r="K1161" s="40" t="s">
        <v>15532</v>
      </c>
      <c r="L1161" s="69" t="str">
        <f t="shared" si="113"/>
        <v>Investimento de Longo Prazo</v>
      </c>
    </row>
    <row r="1162" spans="1:12" ht="15" customHeight="1" x14ac:dyDescent="0.25">
      <c r="A1162" s="39">
        <v>44503</v>
      </c>
      <c r="B1162" s="61">
        <f t="shared" si="108"/>
        <v>2021</v>
      </c>
      <c r="C1162" s="60" t="str">
        <f t="shared" si="109"/>
        <v>Novembro</v>
      </c>
      <c r="D1162" s="40" t="s">
        <v>1923</v>
      </c>
      <c r="E1162" s="40" t="s">
        <v>3004</v>
      </c>
      <c r="F1162" s="41">
        <v>45323.55</v>
      </c>
      <c r="G1162" s="42">
        <v>45867.43</v>
      </c>
      <c r="H1162" s="64">
        <f t="shared" si="110"/>
        <v>1.1999942634678823E-2</v>
      </c>
      <c r="I1162" s="65">
        <f t="shared" si="111"/>
        <v>543.87999999999738</v>
      </c>
      <c r="J1162" s="66" t="str">
        <f t="shared" si="112"/>
        <v>Ativo</v>
      </c>
      <c r="K1162" s="40" t="s">
        <v>15532</v>
      </c>
      <c r="L1162" s="69" t="str">
        <f t="shared" si="113"/>
        <v>Investimento de Longo Prazo</v>
      </c>
    </row>
    <row r="1163" spans="1:12" ht="15" customHeight="1" x14ac:dyDescent="0.25">
      <c r="A1163" s="39">
        <v>45616</v>
      </c>
      <c r="B1163" s="61">
        <f t="shared" si="108"/>
        <v>2024</v>
      </c>
      <c r="C1163" s="60" t="str">
        <f t="shared" si="109"/>
        <v>Novembro</v>
      </c>
      <c r="D1163" s="40" t="s">
        <v>1923</v>
      </c>
      <c r="E1163" s="40" t="s">
        <v>3005</v>
      </c>
      <c r="F1163" s="41">
        <v>14829.62</v>
      </c>
      <c r="G1163" s="42">
        <v>14602.73</v>
      </c>
      <c r="H1163" s="64">
        <f t="shared" si="110"/>
        <v>-1.5299785159700735E-2</v>
      </c>
      <c r="I1163" s="65">
        <f t="shared" si="111"/>
        <v>-226.89000000000124</v>
      </c>
      <c r="J1163" s="66" t="str">
        <f t="shared" si="112"/>
        <v>Ativo</v>
      </c>
      <c r="K1163" s="40" t="s">
        <v>15532</v>
      </c>
      <c r="L1163" s="69" t="str">
        <f t="shared" si="113"/>
        <v>Investimento de Longo Prazo</v>
      </c>
    </row>
    <row r="1164" spans="1:12" ht="15" customHeight="1" x14ac:dyDescent="0.25">
      <c r="A1164" s="39">
        <v>45526</v>
      </c>
      <c r="B1164" s="61">
        <f t="shared" si="108"/>
        <v>2024</v>
      </c>
      <c r="C1164" s="60" t="str">
        <f t="shared" si="109"/>
        <v>Agosto</v>
      </c>
      <c r="D1164" s="40" t="s">
        <v>1924</v>
      </c>
      <c r="E1164" s="40" t="s">
        <v>2752</v>
      </c>
      <c r="F1164" s="41">
        <v>14365.39</v>
      </c>
      <c r="G1164" s="42">
        <v>13460.37</v>
      </c>
      <c r="H1164" s="64">
        <f t="shared" si="110"/>
        <v>-6.3000029933054286E-2</v>
      </c>
      <c r="I1164" s="65">
        <f t="shared" si="111"/>
        <v>-905.01999999999862</v>
      </c>
      <c r="J1164" s="66" t="str">
        <f t="shared" si="112"/>
        <v>Ativo</v>
      </c>
      <c r="K1164" s="40" t="s">
        <v>15533</v>
      </c>
      <c r="L1164" s="69" t="str">
        <f t="shared" si="113"/>
        <v>Investimento de Longo Prazo</v>
      </c>
    </row>
    <row r="1165" spans="1:12" ht="15" customHeight="1" x14ac:dyDescent="0.25">
      <c r="A1165" s="39">
        <v>44648</v>
      </c>
      <c r="B1165" s="61">
        <f t="shared" si="108"/>
        <v>2022</v>
      </c>
      <c r="C1165" s="60" t="str">
        <f t="shared" si="109"/>
        <v>Março</v>
      </c>
      <c r="D1165" s="40" t="s">
        <v>1925</v>
      </c>
      <c r="E1165" s="40" t="s">
        <v>3006</v>
      </c>
      <c r="F1165" s="41">
        <v>20859.72</v>
      </c>
      <c r="G1165" s="42">
        <v>22319.9</v>
      </c>
      <c r="H1165" s="64">
        <f t="shared" si="110"/>
        <v>6.9999980824287197E-2</v>
      </c>
      <c r="I1165" s="65">
        <f t="shared" si="111"/>
        <v>1460.1800000000003</v>
      </c>
      <c r="J1165" s="66" t="str">
        <f t="shared" si="112"/>
        <v>Ativo</v>
      </c>
      <c r="K1165" s="40" t="s">
        <v>15534</v>
      </c>
      <c r="L1165" s="69" t="str">
        <f t="shared" si="113"/>
        <v>Aguardando rentabilidade</v>
      </c>
    </row>
    <row r="1166" spans="1:12" ht="15" customHeight="1" x14ac:dyDescent="0.25">
      <c r="A1166" s="39">
        <v>44552</v>
      </c>
      <c r="B1166" s="61">
        <f t="shared" si="108"/>
        <v>2021</v>
      </c>
      <c r="C1166" s="60" t="str">
        <f t="shared" si="109"/>
        <v>Dezembro</v>
      </c>
      <c r="D1166" s="40" t="s">
        <v>1923</v>
      </c>
      <c r="E1166" s="40" t="s">
        <v>3007</v>
      </c>
      <c r="F1166" s="41">
        <v>34884.400000000001</v>
      </c>
      <c r="G1166" s="42">
        <v>33862.29</v>
      </c>
      <c r="H1166" s="64">
        <f t="shared" si="110"/>
        <v>-2.9299916294962806E-2</v>
      </c>
      <c r="I1166" s="65">
        <f t="shared" si="111"/>
        <v>-1022.1100000000006</v>
      </c>
      <c r="J1166" s="66" t="str">
        <f t="shared" si="112"/>
        <v>Ativo</v>
      </c>
      <c r="K1166" s="40" t="s">
        <v>15532</v>
      </c>
      <c r="L1166" s="69" t="str">
        <f t="shared" si="113"/>
        <v>Investimento de Longo Prazo</v>
      </c>
    </row>
    <row r="1167" spans="1:12" x14ac:dyDescent="0.25">
      <c r="A1167" s="39">
        <v>44010</v>
      </c>
      <c r="B1167" s="61">
        <f t="shared" si="108"/>
        <v>2020</v>
      </c>
      <c r="C1167" s="60" t="str">
        <f t="shared" si="109"/>
        <v>Junho</v>
      </c>
      <c r="D1167" s="40" t="s">
        <v>1925</v>
      </c>
      <c r="E1167" s="40" t="s">
        <v>3008</v>
      </c>
      <c r="F1167" s="41">
        <v>29952.78</v>
      </c>
      <c r="G1167" s="42">
        <v>29542.43</v>
      </c>
      <c r="H1167" s="64">
        <f t="shared" si="110"/>
        <v>-1.3699896971165901E-2</v>
      </c>
      <c r="I1167" s="65">
        <f t="shared" si="111"/>
        <v>-410.34999999999854</v>
      </c>
      <c r="J1167" s="66" t="str">
        <f t="shared" si="112"/>
        <v>Ativo</v>
      </c>
      <c r="K1167" s="40" t="s">
        <v>15534</v>
      </c>
      <c r="L1167" s="69" t="str">
        <f t="shared" si="113"/>
        <v>Aguardando rentabilidade</v>
      </c>
    </row>
    <row r="1168" spans="1:12" ht="15" customHeight="1" x14ac:dyDescent="0.25">
      <c r="A1168" s="39">
        <v>45579</v>
      </c>
      <c r="B1168" s="61">
        <f t="shared" si="108"/>
        <v>2024</v>
      </c>
      <c r="C1168" s="60" t="str">
        <f t="shared" si="109"/>
        <v>Outubro</v>
      </c>
      <c r="D1168" s="40" t="s">
        <v>1923</v>
      </c>
      <c r="E1168" s="40" t="s">
        <v>3009</v>
      </c>
      <c r="F1168" s="41">
        <v>33853</v>
      </c>
      <c r="G1168" s="42">
        <v>30978.880000000001</v>
      </c>
      <c r="H1168" s="64">
        <f t="shared" si="110"/>
        <v>-8.4900008861843818E-2</v>
      </c>
      <c r="I1168" s="65">
        <f t="shared" si="111"/>
        <v>-2874.119999999999</v>
      </c>
      <c r="J1168" s="66" t="str">
        <f t="shared" si="112"/>
        <v>Ativo</v>
      </c>
      <c r="K1168" s="40" t="s">
        <v>15532</v>
      </c>
      <c r="L1168" s="69" t="str">
        <f t="shared" si="113"/>
        <v>Investimento de Longo Prazo</v>
      </c>
    </row>
    <row r="1169" spans="1:12" ht="15" customHeight="1" x14ac:dyDescent="0.25">
      <c r="A1169" s="39">
        <v>45633</v>
      </c>
      <c r="B1169" s="61">
        <f t="shared" si="108"/>
        <v>2024</v>
      </c>
      <c r="C1169" s="60" t="str">
        <f t="shared" si="109"/>
        <v>Dezembro</v>
      </c>
      <c r="D1169" s="40" t="s">
        <v>1929</v>
      </c>
      <c r="E1169" s="40" t="s">
        <v>2070</v>
      </c>
      <c r="F1169" s="41">
        <v>19583.48</v>
      </c>
      <c r="G1169" s="42">
        <v>19111.52</v>
      </c>
      <c r="H1169" s="64">
        <f t="shared" si="110"/>
        <v>-2.4099904613480296E-2</v>
      </c>
      <c r="I1169" s="65">
        <f t="shared" si="111"/>
        <v>-471.95999999999913</v>
      </c>
      <c r="J1169" s="66" t="str">
        <f t="shared" si="112"/>
        <v>Ativo</v>
      </c>
      <c r="K1169" s="40" t="s">
        <v>15532</v>
      </c>
      <c r="L1169" s="69" t="str">
        <f t="shared" si="113"/>
        <v>Investimento de Longo Prazo</v>
      </c>
    </row>
    <row r="1170" spans="1:12" ht="15" customHeight="1" x14ac:dyDescent="0.25">
      <c r="A1170" s="39">
        <v>45491</v>
      </c>
      <c r="B1170" s="61">
        <f t="shared" si="108"/>
        <v>2024</v>
      </c>
      <c r="C1170" s="60" t="str">
        <f t="shared" si="109"/>
        <v>Julho</v>
      </c>
      <c r="D1170" s="40" t="s">
        <v>1924</v>
      </c>
      <c r="E1170" s="40" t="s">
        <v>2135</v>
      </c>
      <c r="F1170" s="41">
        <v>13425.25</v>
      </c>
      <c r="G1170" s="42">
        <v>13951.52</v>
      </c>
      <c r="H1170" s="64">
        <f t="shared" si="110"/>
        <v>3.9200014897301759E-2</v>
      </c>
      <c r="I1170" s="65">
        <f t="shared" si="111"/>
        <v>526.27000000000044</v>
      </c>
      <c r="J1170" s="66" t="str">
        <f t="shared" si="112"/>
        <v>Ativo</v>
      </c>
      <c r="K1170" s="40" t="s">
        <v>15533</v>
      </c>
      <c r="L1170" s="69" t="str">
        <f t="shared" si="113"/>
        <v>Investimento de Longo Prazo</v>
      </c>
    </row>
    <row r="1171" spans="1:12" ht="15" customHeight="1" x14ac:dyDescent="0.25">
      <c r="A1171" s="39">
        <v>45577</v>
      </c>
      <c r="B1171" s="61">
        <f t="shared" si="108"/>
        <v>2024</v>
      </c>
      <c r="C1171" s="60" t="str">
        <f t="shared" si="109"/>
        <v>Outubro</v>
      </c>
      <c r="D1171" s="40" t="s">
        <v>1925</v>
      </c>
      <c r="E1171" s="40" t="s">
        <v>3010</v>
      </c>
      <c r="F1171" s="41">
        <v>7482.87</v>
      </c>
      <c r="G1171" s="42">
        <v>7219.47</v>
      </c>
      <c r="H1171" s="64">
        <f t="shared" si="110"/>
        <v>-3.520039770836586E-2</v>
      </c>
      <c r="I1171" s="65">
        <f t="shared" si="111"/>
        <v>-263.39999999999964</v>
      </c>
      <c r="J1171" s="66" t="str">
        <f t="shared" si="112"/>
        <v>Ativo</v>
      </c>
      <c r="K1171" s="40" t="s">
        <v>15534</v>
      </c>
      <c r="L1171" s="69" t="str">
        <f t="shared" si="113"/>
        <v>Aguardando rentabilidade</v>
      </c>
    </row>
    <row r="1172" spans="1:12" ht="15" customHeight="1" x14ac:dyDescent="0.25">
      <c r="A1172" s="39">
        <v>44648</v>
      </c>
      <c r="B1172" s="61">
        <f t="shared" si="108"/>
        <v>2022</v>
      </c>
      <c r="C1172" s="60" t="str">
        <f t="shared" si="109"/>
        <v>Março</v>
      </c>
      <c r="D1172" s="40" t="s">
        <v>1924</v>
      </c>
      <c r="E1172" s="40" t="s">
        <v>3011</v>
      </c>
      <c r="F1172" s="41">
        <v>23870.51</v>
      </c>
      <c r="G1172" s="42">
        <v>21858.23</v>
      </c>
      <c r="H1172" s="64">
        <f t="shared" si="110"/>
        <v>-8.4299832722467979E-2</v>
      </c>
      <c r="I1172" s="65">
        <f t="shared" si="111"/>
        <v>-2012.2799999999988</v>
      </c>
      <c r="J1172" s="66" t="str">
        <f t="shared" si="112"/>
        <v>Ativo</v>
      </c>
      <c r="K1172" s="40" t="s">
        <v>15533</v>
      </c>
      <c r="L1172" s="69" t="str">
        <f t="shared" si="113"/>
        <v>Investimento de Longo Prazo</v>
      </c>
    </row>
    <row r="1173" spans="1:12" ht="15" customHeight="1" x14ac:dyDescent="0.25">
      <c r="A1173" s="39">
        <v>45168</v>
      </c>
      <c r="B1173" s="61">
        <f t="shared" si="108"/>
        <v>2023</v>
      </c>
      <c r="C1173" s="60" t="str">
        <f t="shared" si="109"/>
        <v>Agosto</v>
      </c>
      <c r="D1173" s="40" t="s">
        <v>1923</v>
      </c>
      <c r="E1173" s="40" t="s">
        <v>2838</v>
      </c>
      <c r="F1173" s="41">
        <v>13387.25</v>
      </c>
      <c r="G1173" s="42">
        <v>13306.93</v>
      </c>
      <c r="H1173" s="64">
        <f t="shared" si="110"/>
        <v>-5.9997385572092632E-3</v>
      </c>
      <c r="I1173" s="65">
        <f t="shared" si="111"/>
        <v>-80.319999999999709</v>
      </c>
      <c r="J1173" s="66" t="str">
        <f t="shared" si="112"/>
        <v>Ativo</v>
      </c>
      <c r="K1173" s="40" t="s">
        <v>15532</v>
      </c>
      <c r="L1173" s="69" t="str">
        <f t="shared" si="113"/>
        <v>Investimento de Longo Prazo</v>
      </c>
    </row>
    <row r="1174" spans="1:12" ht="15" customHeight="1" x14ac:dyDescent="0.25">
      <c r="A1174" s="39">
        <v>45474</v>
      </c>
      <c r="B1174" s="61">
        <f t="shared" si="108"/>
        <v>2024</v>
      </c>
      <c r="C1174" s="60" t="str">
        <f t="shared" si="109"/>
        <v>Julho</v>
      </c>
      <c r="D1174" s="40" t="s">
        <v>1930</v>
      </c>
      <c r="E1174" s="40" t="s">
        <v>3012</v>
      </c>
      <c r="F1174" s="41">
        <v>10246.89</v>
      </c>
      <c r="G1174" s="42">
        <v>10338.09</v>
      </c>
      <c r="H1174" s="64">
        <f t="shared" si="110"/>
        <v>8.9002614451800244E-3</v>
      </c>
      <c r="I1174" s="65">
        <f t="shared" si="111"/>
        <v>91.200000000000728</v>
      </c>
      <c r="J1174" s="66" t="str">
        <f t="shared" si="112"/>
        <v>Ativo</v>
      </c>
      <c r="K1174" s="40" t="s">
        <v>15538</v>
      </c>
      <c r="L1174" s="69" t="str">
        <f t="shared" si="113"/>
        <v>Aguardando rentabilidade</v>
      </c>
    </row>
    <row r="1175" spans="1:12" ht="15" customHeight="1" x14ac:dyDescent="0.25">
      <c r="A1175" s="39">
        <v>45094</v>
      </c>
      <c r="B1175" s="61">
        <f t="shared" si="108"/>
        <v>2023</v>
      </c>
      <c r="C1175" s="60" t="str">
        <f t="shared" si="109"/>
        <v>Junho</v>
      </c>
      <c r="D1175" s="40" t="s">
        <v>1926</v>
      </c>
      <c r="E1175" s="40" t="s">
        <v>3013</v>
      </c>
      <c r="F1175" s="41">
        <v>2064.9299999999998</v>
      </c>
      <c r="G1175" s="42">
        <v>2079.38</v>
      </c>
      <c r="H1175" s="64">
        <f t="shared" si="110"/>
        <v>6.9978159065926084E-3</v>
      </c>
      <c r="I1175" s="65">
        <f t="shared" si="111"/>
        <v>14.450000000000273</v>
      </c>
      <c r="J1175" s="66" t="str">
        <f t="shared" si="112"/>
        <v>Ativo</v>
      </c>
      <c r="K1175" s="40" t="s">
        <v>15535</v>
      </c>
      <c r="L1175" s="69" t="str">
        <f t="shared" si="113"/>
        <v>Aguardando rentabilidade</v>
      </c>
    </row>
    <row r="1176" spans="1:12" x14ac:dyDescent="0.25">
      <c r="A1176" s="39">
        <v>43954</v>
      </c>
      <c r="B1176" s="61">
        <f t="shared" si="108"/>
        <v>2020</v>
      </c>
      <c r="C1176" s="60" t="str">
        <f t="shared" si="109"/>
        <v>Maio</v>
      </c>
      <c r="D1176" s="40" t="s">
        <v>1929</v>
      </c>
      <c r="E1176" s="40" t="s">
        <v>2259</v>
      </c>
      <c r="F1176" s="41">
        <v>20296.23</v>
      </c>
      <c r="G1176" s="42">
        <v>18741.54</v>
      </c>
      <c r="H1176" s="64">
        <f t="shared" si="110"/>
        <v>-7.6599939988855004E-2</v>
      </c>
      <c r="I1176" s="65">
        <f t="shared" si="111"/>
        <v>-1554.6899999999987</v>
      </c>
      <c r="J1176" s="66" t="str">
        <f t="shared" si="112"/>
        <v>Ativo</v>
      </c>
      <c r="K1176" s="40" t="s">
        <v>15532</v>
      </c>
      <c r="L1176" s="69" t="str">
        <f t="shared" si="113"/>
        <v>Investimento de Longo Prazo</v>
      </c>
    </row>
    <row r="1177" spans="1:12" ht="15" customHeight="1" x14ac:dyDescent="0.25">
      <c r="A1177" s="39">
        <v>45468</v>
      </c>
      <c r="B1177" s="61">
        <f t="shared" si="108"/>
        <v>2024</v>
      </c>
      <c r="C1177" s="60" t="str">
        <f t="shared" si="109"/>
        <v>Junho</v>
      </c>
      <c r="D1177" s="40" t="s">
        <v>1928</v>
      </c>
      <c r="E1177" s="40" t="s">
        <v>3014</v>
      </c>
      <c r="F1177" s="41">
        <v>26771.07</v>
      </c>
      <c r="G1177" s="42">
        <v>30701.06</v>
      </c>
      <c r="H1177" s="64">
        <f t="shared" si="110"/>
        <v>0.14679988509984851</v>
      </c>
      <c r="I1177" s="65">
        <f t="shared" si="111"/>
        <v>3929.9900000000016</v>
      </c>
      <c r="J1177" s="66" t="str">
        <f t="shared" si="112"/>
        <v>Pendente</v>
      </c>
      <c r="K1177" s="40" t="s">
        <v>15537</v>
      </c>
      <c r="L1177" s="69" t="str">
        <f t="shared" si="113"/>
        <v>Rendimento estável</v>
      </c>
    </row>
    <row r="1178" spans="1:12" x14ac:dyDescent="0.25">
      <c r="A1178" s="39">
        <v>43896</v>
      </c>
      <c r="B1178" s="61">
        <f t="shared" si="108"/>
        <v>2020</v>
      </c>
      <c r="C1178" s="60" t="str">
        <f t="shared" si="109"/>
        <v>Março</v>
      </c>
      <c r="D1178" s="40" t="s">
        <v>1927</v>
      </c>
      <c r="E1178" s="40" t="s">
        <v>3015</v>
      </c>
      <c r="F1178" s="41">
        <v>47051.199999999997</v>
      </c>
      <c r="G1178" s="42">
        <v>46637.15</v>
      </c>
      <c r="H1178" s="64">
        <f t="shared" si="110"/>
        <v>-8.7999880980717954E-3</v>
      </c>
      <c r="I1178" s="65">
        <f t="shared" si="111"/>
        <v>-414.04999999999563</v>
      </c>
      <c r="J1178" s="66" t="str">
        <f t="shared" si="112"/>
        <v>Ativo</v>
      </c>
      <c r="K1178" s="40" t="s">
        <v>15536</v>
      </c>
      <c r="L1178" s="69" t="str">
        <f t="shared" si="113"/>
        <v>Aguardando rentabilidade</v>
      </c>
    </row>
    <row r="1179" spans="1:12" ht="15" customHeight="1" x14ac:dyDescent="0.25">
      <c r="A1179" s="39">
        <v>44425</v>
      </c>
      <c r="B1179" s="61">
        <f t="shared" si="108"/>
        <v>2021</v>
      </c>
      <c r="C1179" s="60" t="str">
        <f t="shared" si="109"/>
        <v>Agosto</v>
      </c>
      <c r="D1179" s="40" t="s">
        <v>1924</v>
      </c>
      <c r="E1179" s="40" t="s">
        <v>3016</v>
      </c>
      <c r="F1179" s="41">
        <v>737.81</v>
      </c>
      <c r="G1179" s="42">
        <v>884.78</v>
      </c>
      <c r="H1179" s="64">
        <f t="shared" si="110"/>
        <v>0.19919762540491459</v>
      </c>
      <c r="I1179" s="65">
        <f t="shared" si="111"/>
        <v>146.97000000000003</v>
      </c>
      <c r="J1179" s="66" t="str">
        <f t="shared" si="112"/>
        <v>Resgatado</v>
      </c>
      <c r="K1179" s="40" t="s">
        <v>15533</v>
      </c>
      <c r="L1179" s="69" t="str">
        <f t="shared" si="113"/>
        <v>Dividendos Recebidos</v>
      </c>
    </row>
    <row r="1180" spans="1:12" x14ac:dyDescent="0.25">
      <c r="A1180" s="39">
        <v>44069</v>
      </c>
      <c r="B1180" s="61">
        <f t="shared" si="108"/>
        <v>2020</v>
      </c>
      <c r="C1180" s="60" t="str">
        <f t="shared" si="109"/>
        <v>Agosto</v>
      </c>
      <c r="D1180" s="40" t="s">
        <v>1929</v>
      </c>
      <c r="E1180" s="40" t="s">
        <v>3017</v>
      </c>
      <c r="F1180" s="41">
        <v>25176.77</v>
      </c>
      <c r="G1180" s="42">
        <v>27593.74</v>
      </c>
      <c r="H1180" s="64">
        <f t="shared" si="110"/>
        <v>9.600000317753235E-2</v>
      </c>
      <c r="I1180" s="65">
        <f t="shared" si="111"/>
        <v>2416.9700000000012</v>
      </c>
      <c r="J1180" s="66" t="str">
        <f t="shared" si="112"/>
        <v>Pendente</v>
      </c>
      <c r="K1180" s="40" t="s">
        <v>15532</v>
      </c>
      <c r="L1180" s="69" t="str">
        <f t="shared" si="113"/>
        <v>Rendimento estável</v>
      </c>
    </row>
    <row r="1181" spans="1:12" ht="15" customHeight="1" x14ac:dyDescent="0.25">
      <c r="A1181" s="39">
        <v>44836</v>
      </c>
      <c r="B1181" s="61">
        <f t="shared" si="108"/>
        <v>2022</v>
      </c>
      <c r="C1181" s="60" t="str">
        <f t="shared" si="109"/>
        <v>Outubro</v>
      </c>
      <c r="D1181" s="40" t="s">
        <v>1930</v>
      </c>
      <c r="E1181" s="40" t="s">
        <v>3018</v>
      </c>
      <c r="F1181" s="41">
        <v>15862.45</v>
      </c>
      <c r="G1181" s="42">
        <v>14755.25</v>
      </c>
      <c r="H1181" s="64">
        <f t="shared" si="110"/>
        <v>-6.9800062411544281E-2</v>
      </c>
      <c r="I1181" s="65">
        <f t="shared" si="111"/>
        <v>-1107.2000000000007</v>
      </c>
      <c r="J1181" s="66" t="str">
        <f t="shared" si="112"/>
        <v>Pendente</v>
      </c>
      <c r="K1181" s="40" t="s">
        <v>15538</v>
      </c>
      <c r="L1181" s="69" t="str">
        <f t="shared" si="113"/>
        <v>Aguardando rentabilidade</v>
      </c>
    </row>
    <row r="1182" spans="1:12" ht="15" customHeight="1" x14ac:dyDescent="0.25">
      <c r="A1182" s="39">
        <v>45298</v>
      </c>
      <c r="B1182" s="61">
        <f t="shared" si="108"/>
        <v>2024</v>
      </c>
      <c r="C1182" s="60" t="str">
        <f t="shared" si="109"/>
        <v>Janeiro</v>
      </c>
      <c r="D1182" s="40" t="s">
        <v>1923</v>
      </c>
      <c r="E1182" s="40" t="s">
        <v>3019</v>
      </c>
      <c r="F1182" s="41">
        <v>39584.82</v>
      </c>
      <c r="G1182" s="42">
        <v>37716.42</v>
      </c>
      <c r="H1182" s="64">
        <f t="shared" si="110"/>
        <v>-4.7199911481219353E-2</v>
      </c>
      <c r="I1182" s="65">
        <f t="shared" si="111"/>
        <v>-1868.4000000000015</v>
      </c>
      <c r="J1182" s="66" t="str">
        <f t="shared" si="112"/>
        <v>Ativo</v>
      </c>
      <c r="K1182" s="40" t="s">
        <v>15532</v>
      </c>
      <c r="L1182" s="69" t="str">
        <f t="shared" si="113"/>
        <v>Investimento de Longo Prazo</v>
      </c>
    </row>
    <row r="1183" spans="1:12" ht="15" customHeight="1" x14ac:dyDescent="0.25">
      <c r="A1183" s="39">
        <v>44869</v>
      </c>
      <c r="B1183" s="61">
        <f t="shared" si="108"/>
        <v>2022</v>
      </c>
      <c r="C1183" s="60" t="str">
        <f t="shared" si="109"/>
        <v>Novembro</v>
      </c>
      <c r="D1183" s="40" t="s">
        <v>1928</v>
      </c>
      <c r="E1183" s="40" t="s">
        <v>2818</v>
      </c>
      <c r="F1183" s="41">
        <v>34441.33</v>
      </c>
      <c r="G1183" s="42">
        <v>37124.31</v>
      </c>
      <c r="H1183" s="64">
        <f t="shared" si="110"/>
        <v>7.7900011410709041E-2</v>
      </c>
      <c r="I1183" s="65">
        <f t="shared" si="111"/>
        <v>2682.9799999999959</v>
      </c>
      <c r="J1183" s="66" t="str">
        <f t="shared" si="112"/>
        <v>Pendente</v>
      </c>
      <c r="K1183" s="40" t="s">
        <v>15537</v>
      </c>
      <c r="L1183" s="69" t="str">
        <f t="shared" si="113"/>
        <v>Rendimento estável</v>
      </c>
    </row>
    <row r="1184" spans="1:12" ht="15" customHeight="1" x14ac:dyDescent="0.25">
      <c r="A1184" s="39">
        <v>44366</v>
      </c>
      <c r="B1184" s="61">
        <f t="shared" si="108"/>
        <v>2021</v>
      </c>
      <c r="C1184" s="60" t="str">
        <f t="shared" si="109"/>
        <v>Junho</v>
      </c>
      <c r="D1184" s="40" t="s">
        <v>1924</v>
      </c>
      <c r="E1184" s="40" t="s">
        <v>3020</v>
      </c>
      <c r="F1184" s="41">
        <v>39417.17</v>
      </c>
      <c r="G1184" s="42">
        <v>47040.45</v>
      </c>
      <c r="H1184" s="64">
        <f t="shared" si="110"/>
        <v>0.19339998279937395</v>
      </c>
      <c r="I1184" s="65">
        <f t="shared" si="111"/>
        <v>7623.2799999999988</v>
      </c>
      <c r="J1184" s="66" t="str">
        <f t="shared" si="112"/>
        <v>Resgatado</v>
      </c>
      <c r="K1184" s="40" t="s">
        <v>15533</v>
      </c>
      <c r="L1184" s="69" t="str">
        <f t="shared" si="113"/>
        <v>Dividendos Recebidos</v>
      </c>
    </row>
    <row r="1185" spans="1:12" x14ac:dyDescent="0.25">
      <c r="A1185" s="39">
        <v>43989</v>
      </c>
      <c r="B1185" s="61">
        <f t="shared" si="108"/>
        <v>2020</v>
      </c>
      <c r="C1185" s="60" t="str">
        <f t="shared" si="109"/>
        <v>Junho</v>
      </c>
      <c r="D1185" s="40" t="s">
        <v>1927</v>
      </c>
      <c r="E1185" s="40" t="s">
        <v>3021</v>
      </c>
      <c r="F1185" s="41">
        <v>47460.54</v>
      </c>
      <c r="G1185" s="42">
        <v>42780.93</v>
      </c>
      <c r="H1185" s="64">
        <f t="shared" si="110"/>
        <v>-9.8600015929022317E-2</v>
      </c>
      <c r="I1185" s="65">
        <f t="shared" si="111"/>
        <v>-4679.6100000000006</v>
      </c>
      <c r="J1185" s="66" t="str">
        <f t="shared" si="112"/>
        <v>Pendente</v>
      </c>
      <c r="K1185" s="40" t="s">
        <v>15536</v>
      </c>
      <c r="L1185" s="69" t="str">
        <f t="shared" si="113"/>
        <v>Aguardando rentabilidade</v>
      </c>
    </row>
    <row r="1186" spans="1:12" ht="15" customHeight="1" x14ac:dyDescent="0.25">
      <c r="A1186" s="39">
        <v>44424</v>
      </c>
      <c r="B1186" s="61">
        <f t="shared" si="108"/>
        <v>2021</v>
      </c>
      <c r="C1186" s="60" t="str">
        <f t="shared" si="109"/>
        <v>Agosto</v>
      </c>
      <c r="D1186" s="40" t="s">
        <v>1924</v>
      </c>
      <c r="E1186" s="40" t="s">
        <v>3022</v>
      </c>
      <c r="F1186" s="41">
        <v>44009.55</v>
      </c>
      <c r="G1186" s="42">
        <v>44145.98</v>
      </c>
      <c r="H1186" s="64">
        <f t="shared" si="110"/>
        <v>3.1000089753246804E-3</v>
      </c>
      <c r="I1186" s="65">
        <f t="shared" si="111"/>
        <v>136.43000000000029</v>
      </c>
      <c r="J1186" s="66" t="str">
        <f t="shared" si="112"/>
        <v>Ativo</v>
      </c>
      <c r="K1186" s="40" t="s">
        <v>15533</v>
      </c>
      <c r="L1186" s="69" t="str">
        <f t="shared" si="113"/>
        <v>Investimento de Longo Prazo</v>
      </c>
    </row>
    <row r="1187" spans="1:12" ht="15" customHeight="1" x14ac:dyDescent="0.25">
      <c r="A1187" s="39">
        <v>44752</v>
      </c>
      <c r="B1187" s="61">
        <f t="shared" si="108"/>
        <v>2022</v>
      </c>
      <c r="C1187" s="60" t="str">
        <f t="shared" si="109"/>
        <v>Julho</v>
      </c>
      <c r="D1187" s="40" t="s">
        <v>1924</v>
      </c>
      <c r="E1187" s="40" t="s">
        <v>3023</v>
      </c>
      <c r="F1187" s="41">
        <v>1690.25</v>
      </c>
      <c r="G1187" s="42">
        <v>1623.49</v>
      </c>
      <c r="H1187" s="64">
        <f t="shared" si="110"/>
        <v>-3.9497115811270515E-2</v>
      </c>
      <c r="I1187" s="65">
        <f t="shared" si="111"/>
        <v>-66.759999999999991</v>
      </c>
      <c r="J1187" s="66" t="str">
        <f t="shared" si="112"/>
        <v>Ativo</v>
      </c>
      <c r="K1187" s="40" t="s">
        <v>15533</v>
      </c>
      <c r="L1187" s="69" t="str">
        <f t="shared" si="113"/>
        <v>Investimento de Longo Prazo</v>
      </c>
    </row>
    <row r="1188" spans="1:12" ht="15" customHeight="1" x14ac:dyDescent="0.25">
      <c r="A1188" s="39">
        <v>44421</v>
      </c>
      <c r="B1188" s="61">
        <f t="shared" si="108"/>
        <v>2021</v>
      </c>
      <c r="C1188" s="60" t="str">
        <f t="shared" si="109"/>
        <v>Agosto</v>
      </c>
      <c r="D1188" s="40" t="s">
        <v>1924</v>
      </c>
      <c r="E1188" s="40" t="s">
        <v>3024</v>
      </c>
      <c r="F1188" s="41">
        <v>22230.43</v>
      </c>
      <c r="G1188" s="42">
        <v>22657.25</v>
      </c>
      <c r="H1188" s="64">
        <f t="shared" si="110"/>
        <v>1.919980855071178E-2</v>
      </c>
      <c r="I1188" s="65">
        <f t="shared" si="111"/>
        <v>426.81999999999971</v>
      </c>
      <c r="J1188" s="66" t="str">
        <f t="shared" si="112"/>
        <v>Ativo</v>
      </c>
      <c r="K1188" s="40" t="s">
        <v>15533</v>
      </c>
      <c r="L1188" s="69" t="str">
        <f t="shared" si="113"/>
        <v>Investimento de Longo Prazo</v>
      </c>
    </row>
    <row r="1189" spans="1:12" ht="15" customHeight="1" x14ac:dyDescent="0.25">
      <c r="A1189" s="39">
        <v>45050</v>
      </c>
      <c r="B1189" s="61">
        <f t="shared" si="108"/>
        <v>2023</v>
      </c>
      <c r="C1189" s="60" t="str">
        <f t="shared" si="109"/>
        <v>Maio</v>
      </c>
      <c r="D1189" s="40" t="s">
        <v>1928</v>
      </c>
      <c r="E1189" s="40" t="s">
        <v>2554</v>
      </c>
      <c r="F1189" s="41">
        <v>38251.56</v>
      </c>
      <c r="G1189" s="42">
        <v>40584.910000000003</v>
      </c>
      <c r="H1189" s="64">
        <f t="shared" si="110"/>
        <v>6.1000126530787395E-2</v>
      </c>
      <c r="I1189" s="65">
        <f t="shared" si="111"/>
        <v>2333.3500000000058</v>
      </c>
      <c r="J1189" s="66" t="str">
        <f t="shared" si="112"/>
        <v>Ativo</v>
      </c>
      <c r="K1189" s="40" t="s">
        <v>15537</v>
      </c>
      <c r="L1189" s="69" t="str">
        <f t="shared" si="113"/>
        <v>Aguardando rentabilidade</v>
      </c>
    </row>
    <row r="1190" spans="1:12" ht="15" customHeight="1" x14ac:dyDescent="0.25">
      <c r="A1190" s="39">
        <v>44909</v>
      </c>
      <c r="B1190" s="61">
        <f t="shared" si="108"/>
        <v>2022</v>
      </c>
      <c r="C1190" s="60" t="str">
        <f t="shared" si="109"/>
        <v>Dezembro</v>
      </c>
      <c r="D1190" s="40" t="s">
        <v>1928</v>
      </c>
      <c r="E1190" s="40" t="s">
        <v>3025</v>
      </c>
      <c r="F1190" s="41">
        <v>37946.410000000003</v>
      </c>
      <c r="G1190" s="42">
        <v>37141.949999999997</v>
      </c>
      <c r="H1190" s="64">
        <f t="shared" si="110"/>
        <v>-2.1199897434302912E-2</v>
      </c>
      <c r="I1190" s="65">
        <f t="shared" si="111"/>
        <v>-804.4600000000064</v>
      </c>
      <c r="J1190" s="66" t="str">
        <f t="shared" si="112"/>
        <v>Ativo</v>
      </c>
      <c r="K1190" s="40" t="s">
        <v>15537</v>
      </c>
      <c r="L1190" s="69" t="str">
        <f t="shared" si="113"/>
        <v>Aguardando rentabilidade</v>
      </c>
    </row>
    <row r="1191" spans="1:12" ht="15" customHeight="1" x14ac:dyDescent="0.25">
      <c r="A1191" s="39">
        <v>45277</v>
      </c>
      <c r="B1191" s="61">
        <f t="shared" si="108"/>
        <v>2023</v>
      </c>
      <c r="C1191" s="60" t="str">
        <f t="shared" si="109"/>
        <v>Dezembro</v>
      </c>
      <c r="D1191" s="40" t="s">
        <v>1928</v>
      </c>
      <c r="E1191" s="40" t="s">
        <v>3026</v>
      </c>
      <c r="F1191" s="41">
        <v>27770.84</v>
      </c>
      <c r="G1191" s="42">
        <v>32733.49</v>
      </c>
      <c r="H1191" s="64">
        <f t="shared" si="110"/>
        <v>0.17870003212002236</v>
      </c>
      <c r="I1191" s="65">
        <f t="shared" si="111"/>
        <v>4962.6500000000015</v>
      </c>
      <c r="J1191" s="66" t="str">
        <f t="shared" si="112"/>
        <v>Resgatado</v>
      </c>
      <c r="K1191" s="40" t="s">
        <v>15537</v>
      </c>
      <c r="L1191" s="69" t="str">
        <f t="shared" si="113"/>
        <v>Aplicação de Curto Prazo</v>
      </c>
    </row>
    <row r="1192" spans="1:12" ht="15" customHeight="1" x14ac:dyDescent="0.25">
      <c r="A1192" s="39">
        <v>44632</v>
      </c>
      <c r="B1192" s="61">
        <f t="shared" si="108"/>
        <v>2022</v>
      </c>
      <c r="C1192" s="60" t="str">
        <f t="shared" si="109"/>
        <v>Março</v>
      </c>
      <c r="D1192" s="40" t="s">
        <v>1924</v>
      </c>
      <c r="E1192" s="40" t="s">
        <v>3027</v>
      </c>
      <c r="F1192" s="41">
        <v>39234.94</v>
      </c>
      <c r="G1192" s="42">
        <v>35488</v>
      </c>
      <c r="H1192" s="64">
        <f t="shared" si="110"/>
        <v>-9.5500082324581154E-2</v>
      </c>
      <c r="I1192" s="65">
        <f t="shared" si="111"/>
        <v>-3746.9400000000023</v>
      </c>
      <c r="J1192" s="66" t="str">
        <f t="shared" si="112"/>
        <v>Ativo</v>
      </c>
      <c r="K1192" s="40" t="s">
        <v>15533</v>
      </c>
      <c r="L1192" s="69" t="str">
        <f t="shared" si="113"/>
        <v>Investimento de Longo Prazo</v>
      </c>
    </row>
    <row r="1193" spans="1:12" ht="15" customHeight="1" x14ac:dyDescent="0.25">
      <c r="A1193" s="39">
        <v>45832</v>
      </c>
      <c r="B1193" s="61">
        <f t="shared" si="108"/>
        <v>2025</v>
      </c>
      <c r="C1193" s="60" t="str">
        <f t="shared" si="109"/>
        <v>Junho</v>
      </c>
      <c r="D1193" s="40" t="s">
        <v>1928</v>
      </c>
      <c r="E1193" s="40" t="s">
        <v>2891</v>
      </c>
      <c r="F1193" s="41">
        <v>30404.17</v>
      </c>
      <c r="G1193" s="42">
        <v>36421.160000000003</v>
      </c>
      <c r="H1193" s="64">
        <f t="shared" si="110"/>
        <v>0.19790015645880171</v>
      </c>
      <c r="I1193" s="65">
        <f t="shared" si="111"/>
        <v>6016.9900000000052</v>
      </c>
      <c r="J1193" s="66" t="str">
        <f t="shared" si="112"/>
        <v>Resgatado</v>
      </c>
      <c r="K1193" s="40" t="s">
        <v>15537</v>
      </c>
      <c r="L1193" s="69" t="str">
        <f t="shared" si="113"/>
        <v>Aplicação de Curto Prazo</v>
      </c>
    </row>
    <row r="1194" spans="1:12" ht="15" customHeight="1" x14ac:dyDescent="0.25">
      <c r="A1194" s="39">
        <v>45596</v>
      </c>
      <c r="B1194" s="61">
        <f t="shared" si="108"/>
        <v>2024</v>
      </c>
      <c r="C1194" s="60" t="str">
        <f t="shared" si="109"/>
        <v>Outubro</v>
      </c>
      <c r="D1194" s="40" t="s">
        <v>1929</v>
      </c>
      <c r="E1194" s="40" t="s">
        <v>2424</v>
      </c>
      <c r="F1194" s="41">
        <v>45768.33</v>
      </c>
      <c r="G1194" s="42">
        <v>43530.26</v>
      </c>
      <c r="H1194" s="64">
        <f t="shared" si="110"/>
        <v>-4.8899970787660368E-2</v>
      </c>
      <c r="I1194" s="65">
        <f t="shared" si="111"/>
        <v>-2238.0699999999997</v>
      </c>
      <c r="J1194" s="66" t="str">
        <f t="shared" si="112"/>
        <v>Ativo</v>
      </c>
      <c r="K1194" s="40" t="s">
        <v>15532</v>
      </c>
      <c r="L1194" s="69" t="str">
        <f t="shared" si="113"/>
        <v>Investimento de Longo Prazo</v>
      </c>
    </row>
    <row r="1195" spans="1:12" ht="15" customHeight="1" x14ac:dyDescent="0.25">
      <c r="A1195" s="39">
        <v>44876</v>
      </c>
      <c r="B1195" s="61">
        <f t="shared" si="108"/>
        <v>2022</v>
      </c>
      <c r="C1195" s="60" t="str">
        <f t="shared" si="109"/>
        <v>Novembro</v>
      </c>
      <c r="D1195" s="40" t="s">
        <v>1924</v>
      </c>
      <c r="E1195" s="40" t="s">
        <v>3028</v>
      </c>
      <c r="F1195" s="41">
        <v>48582.13</v>
      </c>
      <c r="G1195" s="42">
        <v>48135.17</v>
      </c>
      <c r="H1195" s="64">
        <f t="shared" si="110"/>
        <v>-9.200090650615755E-3</v>
      </c>
      <c r="I1195" s="65">
        <f t="shared" si="111"/>
        <v>-446.95999999999913</v>
      </c>
      <c r="J1195" s="66" t="str">
        <f t="shared" si="112"/>
        <v>Ativo</v>
      </c>
      <c r="K1195" s="40" t="s">
        <v>15533</v>
      </c>
      <c r="L1195" s="69" t="str">
        <f t="shared" si="113"/>
        <v>Investimento de Longo Prazo</v>
      </c>
    </row>
    <row r="1196" spans="1:12" ht="15" customHeight="1" x14ac:dyDescent="0.25">
      <c r="A1196" s="39">
        <v>45414</v>
      </c>
      <c r="B1196" s="61">
        <f t="shared" si="108"/>
        <v>2024</v>
      </c>
      <c r="C1196" s="60" t="str">
        <f t="shared" si="109"/>
        <v>Maio</v>
      </c>
      <c r="D1196" s="40" t="s">
        <v>1930</v>
      </c>
      <c r="E1196" s="40" t="s">
        <v>3029</v>
      </c>
      <c r="F1196" s="41">
        <v>20467.96</v>
      </c>
      <c r="G1196" s="42">
        <v>23961.84</v>
      </c>
      <c r="H1196" s="64">
        <f t="shared" si="110"/>
        <v>0.1706999622825138</v>
      </c>
      <c r="I1196" s="65">
        <f t="shared" si="111"/>
        <v>3493.880000000001</v>
      </c>
      <c r="J1196" s="66" t="str">
        <f t="shared" si="112"/>
        <v>Resgatado</v>
      </c>
      <c r="K1196" s="40" t="s">
        <v>15538</v>
      </c>
      <c r="L1196" s="69" t="str">
        <f t="shared" si="113"/>
        <v>Aplicação de Curto Prazo</v>
      </c>
    </row>
    <row r="1197" spans="1:12" ht="15" customHeight="1" x14ac:dyDescent="0.25">
      <c r="A1197" s="39">
        <v>45186</v>
      </c>
      <c r="B1197" s="61">
        <f t="shared" si="108"/>
        <v>2023</v>
      </c>
      <c r="C1197" s="60" t="str">
        <f t="shared" si="109"/>
        <v>Setembro</v>
      </c>
      <c r="D1197" s="40" t="s">
        <v>1929</v>
      </c>
      <c r="E1197" s="40" t="s">
        <v>3030</v>
      </c>
      <c r="F1197" s="41">
        <v>14279.9</v>
      </c>
      <c r="G1197" s="42">
        <v>13495.93</v>
      </c>
      <c r="H1197" s="64">
        <f t="shared" si="110"/>
        <v>-5.4900244399470541E-2</v>
      </c>
      <c r="I1197" s="65">
        <f t="shared" si="111"/>
        <v>-783.96999999999935</v>
      </c>
      <c r="J1197" s="66" t="str">
        <f t="shared" si="112"/>
        <v>Ativo</v>
      </c>
      <c r="K1197" s="40" t="s">
        <v>15532</v>
      </c>
      <c r="L1197" s="69" t="str">
        <f t="shared" si="113"/>
        <v>Investimento de Longo Prazo</v>
      </c>
    </row>
    <row r="1198" spans="1:12" ht="15" customHeight="1" x14ac:dyDescent="0.25">
      <c r="A1198" s="39">
        <v>44939</v>
      </c>
      <c r="B1198" s="61">
        <f t="shared" si="108"/>
        <v>2023</v>
      </c>
      <c r="C1198" s="60" t="str">
        <f t="shared" si="109"/>
        <v>Janeiro</v>
      </c>
      <c r="D1198" s="40" t="s">
        <v>1929</v>
      </c>
      <c r="E1198" s="40" t="s">
        <v>3031</v>
      </c>
      <c r="F1198" s="41">
        <v>37809.449999999997</v>
      </c>
      <c r="G1198" s="42">
        <v>44562.22</v>
      </c>
      <c r="H1198" s="64">
        <f t="shared" si="110"/>
        <v>0.17860005897996412</v>
      </c>
      <c r="I1198" s="65">
        <f t="shared" si="111"/>
        <v>6752.7700000000041</v>
      </c>
      <c r="J1198" s="66" t="str">
        <f t="shared" si="112"/>
        <v>Resgatado</v>
      </c>
      <c r="K1198" s="40" t="s">
        <v>15532</v>
      </c>
      <c r="L1198" s="69" t="str">
        <f t="shared" si="113"/>
        <v>Dividendos Recebidos</v>
      </c>
    </row>
    <row r="1199" spans="1:12" ht="15" customHeight="1" x14ac:dyDescent="0.25">
      <c r="A1199" s="39">
        <v>45812</v>
      </c>
      <c r="B1199" s="61">
        <f t="shared" si="108"/>
        <v>2025</v>
      </c>
      <c r="C1199" s="60" t="str">
        <f t="shared" si="109"/>
        <v>Junho</v>
      </c>
      <c r="D1199" s="40" t="s">
        <v>1927</v>
      </c>
      <c r="E1199" s="40" t="s">
        <v>3032</v>
      </c>
      <c r="F1199" s="41">
        <v>2597.2399999999998</v>
      </c>
      <c r="G1199" s="42">
        <v>3060.85</v>
      </c>
      <c r="H1199" s="64">
        <f t="shared" si="110"/>
        <v>0.17850102416411273</v>
      </c>
      <c r="I1199" s="65">
        <f t="shared" si="111"/>
        <v>463.61000000000013</v>
      </c>
      <c r="J1199" s="66" t="str">
        <f t="shared" si="112"/>
        <v>Resgatado</v>
      </c>
      <c r="K1199" s="40" t="s">
        <v>15536</v>
      </c>
      <c r="L1199" s="69" t="str">
        <f t="shared" si="113"/>
        <v>Aplicação de Curto Prazo</v>
      </c>
    </row>
    <row r="1200" spans="1:12" ht="15" customHeight="1" x14ac:dyDescent="0.25">
      <c r="A1200" s="39">
        <v>45307</v>
      </c>
      <c r="B1200" s="61">
        <f t="shared" si="108"/>
        <v>2024</v>
      </c>
      <c r="C1200" s="60" t="str">
        <f t="shared" si="109"/>
        <v>Janeiro</v>
      </c>
      <c r="D1200" s="40" t="s">
        <v>1926</v>
      </c>
      <c r="E1200" s="40" t="s">
        <v>2720</v>
      </c>
      <c r="F1200" s="41">
        <v>2618.08</v>
      </c>
      <c r="G1200" s="42">
        <v>2726.47</v>
      </c>
      <c r="H1200" s="64">
        <f t="shared" si="110"/>
        <v>4.1400568355435999E-2</v>
      </c>
      <c r="I1200" s="65">
        <f t="shared" si="111"/>
        <v>108.38999999999987</v>
      </c>
      <c r="J1200" s="66" t="str">
        <f t="shared" si="112"/>
        <v>Ativo</v>
      </c>
      <c r="K1200" s="40" t="s">
        <v>15535</v>
      </c>
      <c r="L1200" s="69" t="str">
        <f t="shared" si="113"/>
        <v>Aguardando rentabilidade</v>
      </c>
    </row>
    <row r="1201" spans="1:12" ht="15" customHeight="1" x14ac:dyDescent="0.25">
      <c r="A1201" s="39">
        <v>45217</v>
      </c>
      <c r="B1201" s="61">
        <f t="shared" si="108"/>
        <v>2023</v>
      </c>
      <c r="C1201" s="60" t="str">
        <f t="shared" si="109"/>
        <v>Outubro</v>
      </c>
      <c r="D1201" s="40" t="s">
        <v>1927</v>
      </c>
      <c r="E1201" s="40" t="s">
        <v>3033</v>
      </c>
      <c r="F1201" s="41">
        <v>20928.18</v>
      </c>
      <c r="G1201" s="42">
        <v>20955.39</v>
      </c>
      <c r="H1201" s="64">
        <f t="shared" si="110"/>
        <v>1.3001608357725864E-3</v>
      </c>
      <c r="I1201" s="65">
        <f t="shared" si="111"/>
        <v>27.209999999999127</v>
      </c>
      <c r="J1201" s="66" t="str">
        <f t="shared" si="112"/>
        <v>Ativo</v>
      </c>
      <c r="K1201" s="40" t="s">
        <v>15536</v>
      </c>
      <c r="L1201" s="69" t="str">
        <f t="shared" si="113"/>
        <v>Aguardando rentabilidade</v>
      </c>
    </row>
    <row r="1202" spans="1:12" ht="15" customHeight="1" x14ac:dyDescent="0.25">
      <c r="A1202" s="39">
        <v>44851</v>
      </c>
      <c r="B1202" s="61">
        <f t="shared" si="108"/>
        <v>2022</v>
      </c>
      <c r="C1202" s="60" t="str">
        <f t="shared" si="109"/>
        <v>Outubro</v>
      </c>
      <c r="D1202" s="40" t="s">
        <v>1930</v>
      </c>
      <c r="E1202" s="40" t="s">
        <v>3034</v>
      </c>
      <c r="F1202" s="41">
        <v>7734.43</v>
      </c>
      <c r="G1202" s="42">
        <v>7370.91</v>
      </c>
      <c r="H1202" s="64">
        <f t="shared" si="110"/>
        <v>-4.7000231432697742E-2</v>
      </c>
      <c r="I1202" s="65">
        <f t="shared" si="111"/>
        <v>-363.52000000000044</v>
      </c>
      <c r="J1202" s="66" t="str">
        <f t="shared" si="112"/>
        <v>Ativo</v>
      </c>
      <c r="K1202" s="40" t="s">
        <v>15538</v>
      </c>
      <c r="L1202" s="69" t="str">
        <f t="shared" si="113"/>
        <v>Aguardando rentabilidade</v>
      </c>
    </row>
    <row r="1203" spans="1:12" ht="15" customHeight="1" x14ac:dyDescent="0.25">
      <c r="A1203" s="39">
        <v>44648</v>
      </c>
      <c r="B1203" s="61">
        <f t="shared" si="108"/>
        <v>2022</v>
      </c>
      <c r="C1203" s="60" t="str">
        <f t="shared" si="109"/>
        <v>Março</v>
      </c>
      <c r="D1203" s="40" t="s">
        <v>1928</v>
      </c>
      <c r="E1203" s="40" t="s">
        <v>3035</v>
      </c>
      <c r="F1203" s="41">
        <v>7399.91</v>
      </c>
      <c r="G1203" s="42">
        <v>7954.9</v>
      </c>
      <c r="H1203" s="64">
        <f t="shared" si="110"/>
        <v>7.4999560805469226E-2</v>
      </c>
      <c r="I1203" s="65">
        <f t="shared" si="111"/>
        <v>554.98999999999978</v>
      </c>
      <c r="J1203" s="66" t="str">
        <f t="shared" si="112"/>
        <v>Pendente</v>
      </c>
      <c r="K1203" s="40" t="s">
        <v>15537</v>
      </c>
      <c r="L1203" s="69" t="str">
        <f t="shared" si="113"/>
        <v>Rendimento estável</v>
      </c>
    </row>
    <row r="1204" spans="1:12" ht="15" customHeight="1" x14ac:dyDescent="0.25">
      <c r="A1204" s="39">
        <v>45796</v>
      </c>
      <c r="B1204" s="61">
        <f t="shared" si="108"/>
        <v>2025</v>
      </c>
      <c r="C1204" s="60" t="str">
        <f t="shared" si="109"/>
        <v>Maio</v>
      </c>
      <c r="D1204" s="40" t="s">
        <v>1928</v>
      </c>
      <c r="E1204" s="40" t="s">
        <v>3036</v>
      </c>
      <c r="F1204" s="41">
        <v>33392.21</v>
      </c>
      <c r="G1204" s="42">
        <v>33038.25</v>
      </c>
      <c r="H1204" s="64">
        <f t="shared" si="110"/>
        <v>-1.0600077083846776E-2</v>
      </c>
      <c r="I1204" s="65">
        <f t="shared" si="111"/>
        <v>-353.95999999999913</v>
      </c>
      <c r="J1204" s="66" t="str">
        <f t="shared" si="112"/>
        <v>Ativo</v>
      </c>
      <c r="K1204" s="40" t="s">
        <v>15537</v>
      </c>
      <c r="L1204" s="69" t="str">
        <f t="shared" si="113"/>
        <v>Aguardando rentabilidade</v>
      </c>
    </row>
    <row r="1205" spans="1:12" ht="15" customHeight="1" x14ac:dyDescent="0.25">
      <c r="A1205" s="39">
        <v>45413</v>
      </c>
      <c r="B1205" s="61">
        <f t="shared" si="108"/>
        <v>2024</v>
      </c>
      <c r="C1205" s="60" t="str">
        <f t="shared" si="109"/>
        <v>Maio</v>
      </c>
      <c r="D1205" s="40" t="s">
        <v>1930</v>
      </c>
      <c r="E1205" s="40" t="s">
        <v>3037</v>
      </c>
      <c r="F1205" s="41">
        <v>38670.75</v>
      </c>
      <c r="G1205" s="42">
        <v>39347.49</v>
      </c>
      <c r="H1205" s="64">
        <f t="shared" si="110"/>
        <v>1.750004848625894E-2</v>
      </c>
      <c r="I1205" s="65">
        <f t="shared" si="111"/>
        <v>676.73999999999796</v>
      </c>
      <c r="J1205" s="66" t="str">
        <f t="shared" si="112"/>
        <v>Ativo</v>
      </c>
      <c r="K1205" s="40" t="s">
        <v>15538</v>
      </c>
      <c r="L1205" s="69" t="str">
        <f t="shared" si="113"/>
        <v>Aguardando rentabilidade</v>
      </c>
    </row>
    <row r="1206" spans="1:12" ht="15" customHeight="1" x14ac:dyDescent="0.25">
      <c r="A1206" s="39">
        <v>45868</v>
      </c>
      <c r="B1206" s="61">
        <f t="shared" si="108"/>
        <v>2025</v>
      </c>
      <c r="C1206" s="60" t="str">
        <f t="shared" si="109"/>
        <v>Julho</v>
      </c>
      <c r="D1206" s="40" t="s">
        <v>1928</v>
      </c>
      <c r="E1206" s="40" t="s">
        <v>3038</v>
      </c>
      <c r="F1206" s="41">
        <v>26810.36</v>
      </c>
      <c r="G1206" s="42">
        <v>24459.09</v>
      </c>
      <c r="H1206" s="64">
        <f t="shared" si="110"/>
        <v>-8.7700053262992378E-2</v>
      </c>
      <c r="I1206" s="65">
        <f t="shared" si="111"/>
        <v>-2351.2700000000004</v>
      </c>
      <c r="J1206" s="66" t="str">
        <f t="shared" si="112"/>
        <v>Pendente</v>
      </c>
      <c r="K1206" s="40" t="s">
        <v>15537</v>
      </c>
      <c r="L1206" s="69" t="str">
        <f t="shared" si="113"/>
        <v>Aguardando rentabilidade</v>
      </c>
    </row>
    <row r="1207" spans="1:12" ht="15" customHeight="1" x14ac:dyDescent="0.25">
      <c r="A1207" s="39">
        <v>45377</v>
      </c>
      <c r="B1207" s="61">
        <f t="shared" si="108"/>
        <v>2024</v>
      </c>
      <c r="C1207" s="60" t="str">
        <f t="shared" si="109"/>
        <v>Março</v>
      </c>
      <c r="D1207" s="40" t="s">
        <v>1924</v>
      </c>
      <c r="E1207" s="40" t="s">
        <v>3039</v>
      </c>
      <c r="F1207" s="41">
        <v>19708.52</v>
      </c>
      <c r="G1207" s="42">
        <v>23104.3</v>
      </c>
      <c r="H1207" s="64">
        <f t="shared" si="110"/>
        <v>0.17230010168191212</v>
      </c>
      <c r="I1207" s="65">
        <f t="shared" si="111"/>
        <v>3395.7799999999988</v>
      </c>
      <c r="J1207" s="66" t="str">
        <f t="shared" si="112"/>
        <v>Resgatado</v>
      </c>
      <c r="K1207" s="40" t="s">
        <v>15533</v>
      </c>
      <c r="L1207" s="69" t="str">
        <f t="shared" si="113"/>
        <v>Dividendos Recebidos</v>
      </c>
    </row>
    <row r="1208" spans="1:12" ht="15" customHeight="1" x14ac:dyDescent="0.25">
      <c r="A1208" s="39">
        <v>45614</v>
      </c>
      <c r="B1208" s="61">
        <f t="shared" si="108"/>
        <v>2024</v>
      </c>
      <c r="C1208" s="60" t="str">
        <f t="shared" si="109"/>
        <v>Novembro</v>
      </c>
      <c r="D1208" s="40" t="s">
        <v>1927</v>
      </c>
      <c r="E1208" s="40" t="s">
        <v>3040</v>
      </c>
      <c r="F1208" s="41">
        <v>25564.21</v>
      </c>
      <c r="G1208" s="42">
        <v>28181.99</v>
      </c>
      <c r="H1208" s="64">
        <f t="shared" si="110"/>
        <v>0.1024001915177509</v>
      </c>
      <c r="I1208" s="65">
        <f t="shared" si="111"/>
        <v>2617.7800000000025</v>
      </c>
      <c r="J1208" s="66" t="str">
        <f t="shared" si="112"/>
        <v>Pendente</v>
      </c>
      <c r="K1208" s="40" t="s">
        <v>15536</v>
      </c>
      <c r="L1208" s="69" t="str">
        <f t="shared" si="113"/>
        <v>Rendimento estável</v>
      </c>
    </row>
    <row r="1209" spans="1:12" ht="15" customHeight="1" x14ac:dyDescent="0.25">
      <c r="A1209" s="39">
        <v>45820</v>
      </c>
      <c r="B1209" s="61">
        <f t="shared" si="108"/>
        <v>2025</v>
      </c>
      <c r="C1209" s="60" t="str">
        <f t="shared" si="109"/>
        <v>Junho</v>
      </c>
      <c r="D1209" s="40" t="s">
        <v>1927</v>
      </c>
      <c r="E1209" s="40" t="s">
        <v>3041</v>
      </c>
      <c r="F1209" s="41">
        <v>41512.400000000001</v>
      </c>
      <c r="G1209" s="42">
        <v>46996.19</v>
      </c>
      <c r="H1209" s="64">
        <f t="shared" si="110"/>
        <v>0.13210004721480811</v>
      </c>
      <c r="I1209" s="65">
        <f t="shared" si="111"/>
        <v>5483.7900000000009</v>
      </c>
      <c r="J1209" s="66" t="str">
        <f t="shared" si="112"/>
        <v>Pendente</v>
      </c>
      <c r="K1209" s="40" t="s">
        <v>15536</v>
      </c>
      <c r="L1209" s="69" t="str">
        <f t="shared" si="113"/>
        <v>Rendimento estável</v>
      </c>
    </row>
    <row r="1210" spans="1:12" ht="15" customHeight="1" x14ac:dyDescent="0.25">
      <c r="A1210" s="39">
        <v>44206</v>
      </c>
      <c r="B1210" s="61">
        <f t="shared" si="108"/>
        <v>2021</v>
      </c>
      <c r="C1210" s="60" t="str">
        <f t="shared" si="109"/>
        <v>Janeiro</v>
      </c>
      <c r="D1210" s="40" t="s">
        <v>1923</v>
      </c>
      <c r="E1210" s="40" t="s">
        <v>3042</v>
      </c>
      <c r="F1210" s="41">
        <v>10360.9</v>
      </c>
      <c r="G1210" s="42">
        <v>10097.73</v>
      </c>
      <c r="H1210" s="64">
        <f t="shared" si="110"/>
        <v>-2.5400303062475274E-2</v>
      </c>
      <c r="I1210" s="65">
        <f t="shared" si="111"/>
        <v>-263.17000000000007</v>
      </c>
      <c r="J1210" s="66" t="str">
        <f t="shared" si="112"/>
        <v>Ativo</v>
      </c>
      <c r="K1210" s="40" t="s">
        <v>15532</v>
      </c>
      <c r="L1210" s="69" t="str">
        <f t="shared" si="113"/>
        <v>Investimento de Longo Prazo</v>
      </c>
    </row>
    <row r="1211" spans="1:12" ht="15" customHeight="1" x14ac:dyDescent="0.25">
      <c r="A1211" s="39">
        <v>44468</v>
      </c>
      <c r="B1211" s="61">
        <f t="shared" si="108"/>
        <v>2021</v>
      </c>
      <c r="C1211" s="60" t="str">
        <f t="shared" si="109"/>
        <v>Setembro</v>
      </c>
      <c r="D1211" s="40" t="s">
        <v>1927</v>
      </c>
      <c r="E1211" s="40" t="s">
        <v>3043</v>
      </c>
      <c r="F1211" s="41">
        <v>23849.43</v>
      </c>
      <c r="G1211" s="42">
        <v>23763.57</v>
      </c>
      <c r="H1211" s="64">
        <f t="shared" si="110"/>
        <v>-3.6000860397921702E-3</v>
      </c>
      <c r="I1211" s="65">
        <f t="shared" si="111"/>
        <v>-85.860000000000582</v>
      </c>
      <c r="J1211" s="66" t="str">
        <f t="shared" si="112"/>
        <v>Ativo</v>
      </c>
      <c r="K1211" s="40" t="s">
        <v>15536</v>
      </c>
      <c r="L1211" s="69" t="str">
        <f t="shared" si="113"/>
        <v>Aguardando rentabilidade</v>
      </c>
    </row>
    <row r="1212" spans="1:12" ht="15" customHeight="1" x14ac:dyDescent="0.25">
      <c r="A1212" s="39">
        <v>45080</v>
      </c>
      <c r="B1212" s="61">
        <f t="shared" si="108"/>
        <v>2023</v>
      </c>
      <c r="C1212" s="60" t="str">
        <f t="shared" si="109"/>
        <v>Junho</v>
      </c>
      <c r="D1212" s="40" t="s">
        <v>1928</v>
      </c>
      <c r="E1212" s="40" t="s">
        <v>3044</v>
      </c>
      <c r="F1212" s="41">
        <v>8472.16</v>
      </c>
      <c r="G1212" s="42">
        <v>10128.469999999999</v>
      </c>
      <c r="H1212" s="64">
        <f t="shared" si="110"/>
        <v>0.19550032105153817</v>
      </c>
      <c r="I1212" s="65">
        <f t="shared" si="111"/>
        <v>1656.3099999999995</v>
      </c>
      <c r="J1212" s="66" t="str">
        <f t="shared" si="112"/>
        <v>Resgatado</v>
      </c>
      <c r="K1212" s="40" t="s">
        <v>15537</v>
      </c>
      <c r="L1212" s="69" t="str">
        <f t="shared" si="113"/>
        <v>Aplicação de Curto Prazo</v>
      </c>
    </row>
    <row r="1213" spans="1:12" ht="15" customHeight="1" x14ac:dyDescent="0.25">
      <c r="A1213" s="39">
        <v>44830</v>
      </c>
      <c r="B1213" s="61">
        <f t="shared" si="108"/>
        <v>2022</v>
      </c>
      <c r="C1213" s="60" t="str">
        <f t="shared" si="109"/>
        <v>Setembro</v>
      </c>
      <c r="D1213" s="40" t="s">
        <v>1926</v>
      </c>
      <c r="E1213" s="40" t="s">
        <v>3045</v>
      </c>
      <c r="F1213" s="41">
        <v>47152.57</v>
      </c>
      <c r="G1213" s="42">
        <v>42706.080000000002</v>
      </c>
      <c r="H1213" s="64">
        <f t="shared" si="110"/>
        <v>-9.4300056179334402E-2</v>
      </c>
      <c r="I1213" s="65">
        <f t="shared" si="111"/>
        <v>-4446.489999999998</v>
      </c>
      <c r="J1213" s="66" t="str">
        <f t="shared" si="112"/>
        <v>Pendente</v>
      </c>
      <c r="K1213" s="40" t="s">
        <v>15535</v>
      </c>
      <c r="L1213" s="69" t="str">
        <f t="shared" si="113"/>
        <v>Aguardando rentabilidade</v>
      </c>
    </row>
    <row r="1214" spans="1:12" x14ac:dyDescent="0.25">
      <c r="A1214" s="39">
        <v>43944</v>
      </c>
      <c r="B1214" s="61">
        <f t="shared" si="108"/>
        <v>2020</v>
      </c>
      <c r="C1214" s="60" t="str">
        <f t="shared" si="109"/>
        <v>Abril</v>
      </c>
      <c r="D1214" s="40" t="s">
        <v>1924</v>
      </c>
      <c r="E1214" s="40" t="s">
        <v>3046</v>
      </c>
      <c r="F1214" s="41">
        <v>49088.46</v>
      </c>
      <c r="G1214" s="42">
        <v>52657.19</v>
      </c>
      <c r="H1214" s="64">
        <f t="shared" si="110"/>
        <v>7.269997877301515E-2</v>
      </c>
      <c r="I1214" s="65">
        <f t="shared" si="111"/>
        <v>3568.7300000000032</v>
      </c>
      <c r="J1214" s="66" t="str">
        <f t="shared" si="112"/>
        <v>Pendente</v>
      </c>
      <c r="K1214" s="40" t="s">
        <v>15533</v>
      </c>
      <c r="L1214" s="69" t="str">
        <f t="shared" si="113"/>
        <v>Rendimento estável</v>
      </c>
    </row>
    <row r="1215" spans="1:12" ht="15" customHeight="1" x14ac:dyDescent="0.25">
      <c r="A1215" s="39">
        <v>44390</v>
      </c>
      <c r="B1215" s="61">
        <f t="shared" si="108"/>
        <v>2021</v>
      </c>
      <c r="C1215" s="60" t="str">
        <f t="shared" si="109"/>
        <v>Julho</v>
      </c>
      <c r="D1215" s="40" t="s">
        <v>1929</v>
      </c>
      <c r="E1215" s="40" t="s">
        <v>3047</v>
      </c>
      <c r="F1215" s="41">
        <v>1349.56</v>
      </c>
      <c r="G1215" s="42">
        <v>1536.74</v>
      </c>
      <c r="H1215" s="64">
        <f t="shared" si="110"/>
        <v>0.13869705681851868</v>
      </c>
      <c r="I1215" s="65">
        <f t="shared" si="111"/>
        <v>187.18000000000006</v>
      </c>
      <c r="J1215" s="66" t="str">
        <f t="shared" si="112"/>
        <v>Pendente</v>
      </c>
      <c r="K1215" s="40" t="s">
        <v>15532</v>
      </c>
      <c r="L1215" s="69" t="str">
        <f t="shared" si="113"/>
        <v>Rendimento estável</v>
      </c>
    </row>
    <row r="1216" spans="1:12" ht="15" customHeight="1" x14ac:dyDescent="0.25">
      <c r="A1216" s="39">
        <v>44295</v>
      </c>
      <c r="B1216" s="61">
        <f t="shared" si="108"/>
        <v>2021</v>
      </c>
      <c r="C1216" s="60" t="str">
        <f t="shared" si="109"/>
        <v>Abril</v>
      </c>
      <c r="D1216" s="40" t="s">
        <v>1924</v>
      </c>
      <c r="E1216" s="40" t="s">
        <v>3048</v>
      </c>
      <c r="F1216" s="41">
        <v>36332.660000000003</v>
      </c>
      <c r="G1216" s="42">
        <v>39704.33</v>
      </c>
      <c r="H1216" s="64">
        <f t="shared" si="110"/>
        <v>9.2799976660117869E-2</v>
      </c>
      <c r="I1216" s="65">
        <f t="shared" si="111"/>
        <v>3371.6699999999983</v>
      </c>
      <c r="J1216" s="66" t="str">
        <f t="shared" si="112"/>
        <v>Pendente</v>
      </c>
      <c r="K1216" s="40" t="s">
        <v>15533</v>
      </c>
      <c r="L1216" s="69" t="str">
        <f t="shared" si="113"/>
        <v>Rendimento estável</v>
      </c>
    </row>
    <row r="1217" spans="1:12" ht="15" customHeight="1" x14ac:dyDescent="0.25">
      <c r="A1217" s="39">
        <v>44912</v>
      </c>
      <c r="B1217" s="61">
        <f t="shared" si="108"/>
        <v>2022</v>
      </c>
      <c r="C1217" s="60" t="str">
        <f t="shared" si="109"/>
        <v>Dezembro</v>
      </c>
      <c r="D1217" s="40" t="s">
        <v>1929</v>
      </c>
      <c r="E1217" s="40" t="s">
        <v>3049</v>
      </c>
      <c r="F1217" s="41">
        <v>22535.25</v>
      </c>
      <c r="G1217" s="42">
        <v>25408.49</v>
      </c>
      <c r="H1217" s="64">
        <f t="shared" si="110"/>
        <v>0.12749980585970874</v>
      </c>
      <c r="I1217" s="65">
        <f t="shared" si="111"/>
        <v>2873.2400000000016</v>
      </c>
      <c r="J1217" s="66" t="str">
        <f t="shared" si="112"/>
        <v>Pendente</v>
      </c>
      <c r="K1217" s="40" t="s">
        <v>15532</v>
      </c>
      <c r="L1217" s="69" t="str">
        <f t="shared" si="113"/>
        <v>Rendimento estável</v>
      </c>
    </row>
    <row r="1218" spans="1:12" ht="15" customHeight="1" x14ac:dyDescent="0.25">
      <c r="A1218" s="39">
        <v>45752</v>
      </c>
      <c r="B1218" s="61">
        <f t="shared" ref="B1218:B1281" si="114">YEAR(A1218)</f>
        <v>2025</v>
      </c>
      <c r="C1218" s="60" t="str">
        <f t="shared" ref="C1218:C1281" si="115">PROPER(TEXT(A1218,"mmmm"))</f>
        <v>Abril</v>
      </c>
      <c r="D1218" s="40" t="s">
        <v>1927</v>
      </c>
      <c r="E1218" s="40" t="s">
        <v>3050</v>
      </c>
      <c r="F1218" s="41">
        <v>48192.54</v>
      </c>
      <c r="G1218" s="42">
        <v>56264.79</v>
      </c>
      <c r="H1218" s="64">
        <f t="shared" ref="H1218:H1281" si="116">(G1218-F1218)/F1218</f>
        <v>0.16749999066245522</v>
      </c>
      <c r="I1218" s="65">
        <f t="shared" ref="I1218:I1281" si="117">G1218-F1218</f>
        <v>8072.25</v>
      </c>
      <c r="J1218" s="66" t="str">
        <f t="shared" ref="J1218:J1281" si="118">IF(AND(OR($D1218="Ações",$D1218="Criptomoedas",$D1218="ETFs",$D1218="Fundos",$D1218="Imóveis"),$H1218&lt;=-10%),"Resgatado",IF(AND(OR($D1218="Ações",$D1218="Criptomoedas",$D1218="ETFs",$D1218="Fundos",$D1218="Imóveis"),$H1218&lt;=-5%),"Pendente",IF(AND(OR($D1218="Ações",$D1218="Criptomoedas",$D1218="ETFs",$D1218="Fundos",$D1218="Imóveis"),$H1218&lt;=-3%),"Ativo",IF(AND(OR($D1218="Ações",$D1218="Criptomoedas",$D1218="ETFs",$D1218="Fundos",$D1218="Imóveis"),$H1218&lt;=7%),"Ativo",IF(AND(OR($D1218="Ações",$D1218="Criptomoedas",$D1218="ETFs",$D1218="Fundos",$D1218="Imóveis"),$H1218&lt;=15%),"Pendente",IF(AND(OR($D1218="Ações",$D1218="Criptomoedas",$D1218="ETFs",$D1218="Fundos",$D1218="Imóveis"),$H1218&lt;=20%),"Resgatado",IF(AND(OR($D1218="Poupança",$D1218="Renda Fixa",$D1218="Tesouro Direto"),$H1218&lt;=7%),"Ativo",IF(AND(OR($D1218="Poupança",$D1218="Renda Fixa",$D1218="Tesouro Direto"),$H1218&lt;=15%),"Pendente",IF(AND(OR($D1218="Poupança",$D1218="Renda Fixa",$D1218="Tesouro Direto"),$H1218&lt;=20%),"Resgatado","")))))))))</f>
        <v>Resgatado</v>
      </c>
      <c r="K1218" s="40" t="s">
        <v>15536</v>
      </c>
      <c r="L1218" s="69" t="str">
        <f t="shared" ref="L1218:L1281" si="119">IF(AND(OR($D1218="Ações",$D1218="Criptomoedas",$D1218="ETFs",$D1218="Fundos",$D1218="Imóveis"),$H1218&lt;=-10%),"Resgate realizado",IF(AND(OR($D1218="Ações",$D1218="Criptomoedas",$D1218="ETFs",$D1218="Fundos",$D1218="Imóveis"),$H1218&lt;=-5%),"Aguardando rentabilidade",IF(AND(OR($D1218="Ações",$D1218="Criptomoedas",$D1218="ETFs",$D1218="Fundos",$D1218="Imóveis"),$H1218&lt;=-3%),"Aguardando rentabilidade",IF(AND(OR($D1218="Ações",$D1218="Criptomoedas",$D1218="ETFs",$D1218="Fundos",$D1218="Imóveis"),$H1218&lt;=7%),"Aguardando rentabilidade",IF(AND(OR($D1218="Ações",$D1218="Criptomoedas",$D1218="ETFs",$D1218="Fundos",$D1218="Imóveis"),$H1218&lt;=15%),"Rendimento estável",IF(AND(OR($D1218="Ações",$D1218="Criptomoedas",$D1218="ETFs",$D1218="Fundos",$D1218="Imóveis"),$H1218&lt;=20%),"Aplicação de Curto Prazo",IF(AND(OR($D1218="Poupança",$D1218="Renda Fixa",$D1218="Tesouro Direto"),$H1218&lt;=7%),"Investimento de Longo Prazo",IF(AND(OR($D1218="Poupança",$D1218="Renda Fixa",$D1218="Tesouro Direto"),$H1218&lt;=15%),"Rendimento estável",IF(AND(OR($D1218="Poupança",$D1218="Renda Fixa",$D1218="Tesouro Direto"),$H1218&lt;=20%),"Dividendos Recebidos","")))))))))</f>
        <v>Aplicação de Curto Prazo</v>
      </c>
    </row>
    <row r="1219" spans="1:12" ht="15" customHeight="1" x14ac:dyDescent="0.25">
      <c r="A1219" s="39">
        <v>45751</v>
      </c>
      <c r="B1219" s="61">
        <f t="shared" si="114"/>
        <v>2025</v>
      </c>
      <c r="C1219" s="60" t="str">
        <f t="shared" si="115"/>
        <v>Abril</v>
      </c>
      <c r="D1219" s="40" t="s">
        <v>1926</v>
      </c>
      <c r="E1219" s="40" t="s">
        <v>3051</v>
      </c>
      <c r="F1219" s="41">
        <v>40024.65</v>
      </c>
      <c r="G1219" s="42">
        <v>42310.06</v>
      </c>
      <c r="H1219" s="64">
        <f t="shared" si="116"/>
        <v>5.7100062086738949E-2</v>
      </c>
      <c r="I1219" s="65">
        <f t="shared" si="117"/>
        <v>2285.4099999999962</v>
      </c>
      <c r="J1219" s="66" t="str">
        <f t="shared" si="118"/>
        <v>Ativo</v>
      </c>
      <c r="K1219" s="40" t="s">
        <v>15535</v>
      </c>
      <c r="L1219" s="69" t="str">
        <f t="shared" si="119"/>
        <v>Aguardando rentabilidade</v>
      </c>
    </row>
    <row r="1220" spans="1:12" ht="15" customHeight="1" x14ac:dyDescent="0.25">
      <c r="A1220" s="39">
        <v>45830</v>
      </c>
      <c r="B1220" s="61">
        <f t="shared" si="114"/>
        <v>2025</v>
      </c>
      <c r="C1220" s="60" t="str">
        <f t="shared" si="115"/>
        <v>Junho</v>
      </c>
      <c r="D1220" s="40" t="s">
        <v>1924</v>
      </c>
      <c r="E1220" s="40" t="s">
        <v>2774</v>
      </c>
      <c r="F1220" s="41">
        <v>4325.53</v>
      </c>
      <c r="G1220" s="42">
        <v>4579.4399999999996</v>
      </c>
      <c r="H1220" s="64">
        <f t="shared" si="116"/>
        <v>5.8700321116718614E-2</v>
      </c>
      <c r="I1220" s="65">
        <f t="shared" si="117"/>
        <v>253.90999999999985</v>
      </c>
      <c r="J1220" s="66" t="str">
        <f t="shared" si="118"/>
        <v>Ativo</v>
      </c>
      <c r="K1220" s="40" t="s">
        <v>15533</v>
      </c>
      <c r="L1220" s="69" t="str">
        <f t="shared" si="119"/>
        <v>Investimento de Longo Prazo</v>
      </c>
    </row>
    <row r="1221" spans="1:12" ht="15" customHeight="1" x14ac:dyDescent="0.25">
      <c r="A1221" s="39">
        <v>44614</v>
      </c>
      <c r="B1221" s="61">
        <f t="shared" si="114"/>
        <v>2022</v>
      </c>
      <c r="C1221" s="60" t="str">
        <f t="shared" si="115"/>
        <v>Fevereiro</v>
      </c>
      <c r="D1221" s="40" t="s">
        <v>1929</v>
      </c>
      <c r="E1221" s="40" t="s">
        <v>3052</v>
      </c>
      <c r="F1221" s="41">
        <v>34883.129999999997</v>
      </c>
      <c r="G1221" s="42">
        <v>41744.639999999999</v>
      </c>
      <c r="H1221" s="64">
        <f t="shared" si="116"/>
        <v>0.1966999520971886</v>
      </c>
      <c r="I1221" s="65">
        <f t="shared" si="117"/>
        <v>6861.510000000002</v>
      </c>
      <c r="J1221" s="66" t="str">
        <f t="shared" si="118"/>
        <v>Resgatado</v>
      </c>
      <c r="K1221" s="40" t="s">
        <v>15532</v>
      </c>
      <c r="L1221" s="69" t="str">
        <f t="shared" si="119"/>
        <v>Dividendos Recebidos</v>
      </c>
    </row>
    <row r="1222" spans="1:12" ht="15" customHeight="1" x14ac:dyDescent="0.25">
      <c r="A1222" s="39">
        <v>45673</v>
      </c>
      <c r="B1222" s="61">
        <f t="shared" si="114"/>
        <v>2025</v>
      </c>
      <c r="C1222" s="60" t="str">
        <f t="shared" si="115"/>
        <v>Janeiro</v>
      </c>
      <c r="D1222" s="40" t="s">
        <v>1927</v>
      </c>
      <c r="E1222" s="40" t="s">
        <v>3053</v>
      </c>
      <c r="F1222" s="41">
        <v>21242.74</v>
      </c>
      <c r="G1222" s="42">
        <v>20380.28</v>
      </c>
      <c r="H1222" s="64">
        <f t="shared" si="116"/>
        <v>-4.0600223888255599E-2</v>
      </c>
      <c r="I1222" s="65">
        <f t="shared" si="117"/>
        <v>-862.46000000000276</v>
      </c>
      <c r="J1222" s="66" t="str">
        <f t="shared" si="118"/>
        <v>Ativo</v>
      </c>
      <c r="K1222" s="40" t="s">
        <v>15536</v>
      </c>
      <c r="L1222" s="69" t="str">
        <f t="shared" si="119"/>
        <v>Aguardando rentabilidade</v>
      </c>
    </row>
    <row r="1223" spans="1:12" ht="15" customHeight="1" x14ac:dyDescent="0.25">
      <c r="A1223" s="39">
        <v>45291</v>
      </c>
      <c r="B1223" s="61">
        <f t="shared" si="114"/>
        <v>2023</v>
      </c>
      <c r="C1223" s="60" t="str">
        <f t="shared" si="115"/>
        <v>Dezembro</v>
      </c>
      <c r="D1223" s="40" t="s">
        <v>1929</v>
      </c>
      <c r="E1223" s="40" t="s">
        <v>3054</v>
      </c>
      <c r="F1223" s="41">
        <v>19910.57</v>
      </c>
      <c r="G1223" s="42">
        <v>23623.89</v>
      </c>
      <c r="H1223" s="64">
        <f t="shared" si="116"/>
        <v>0.18649993445692412</v>
      </c>
      <c r="I1223" s="65">
        <f t="shared" si="117"/>
        <v>3713.3199999999997</v>
      </c>
      <c r="J1223" s="66" t="str">
        <f t="shared" si="118"/>
        <v>Resgatado</v>
      </c>
      <c r="K1223" s="40" t="s">
        <v>15532</v>
      </c>
      <c r="L1223" s="69" t="str">
        <f t="shared" si="119"/>
        <v>Dividendos Recebidos</v>
      </c>
    </row>
    <row r="1224" spans="1:12" x14ac:dyDescent="0.25">
      <c r="A1224" s="39">
        <v>44170</v>
      </c>
      <c r="B1224" s="61">
        <f t="shared" si="114"/>
        <v>2020</v>
      </c>
      <c r="C1224" s="60" t="str">
        <f t="shared" si="115"/>
        <v>Dezembro</v>
      </c>
      <c r="D1224" s="40" t="s">
        <v>1924</v>
      </c>
      <c r="E1224" s="40" t="s">
        <v>2622</v>
      </c>
      <c r="F1224" s="41">
        <v>16756.23</v>
      </c>
      <c r="G1224" s="42">
        <v>17486.8</v>
      </c>
      <c r="H1224" s="64">
        <f t="shared" si="116"/>
        <v>4.3599902842107068E-2</v>
      </c>
      <c r="I1224" s="65">
        <f t="shared" si="117"/>
        <v>730.56999999999971</v>
      </c>
      <c r="J1224" s="66" t="str">
        <f t="shared" si="118"/>
        <v>Ativo</v>
      </c>
      <c r="K1224" s="40" t="s">
        <v>15533</v>
      </c>
      <c r="L1224" s="69" t="str">
        <f t="shared" si="119"/>
        <v>Investimento de Longo Prazo</v>
      </c>
    </row>
    <row r="1225" spans="1:12" ht="15" customHeight="1" x14ac:dyDescent="0.25">
      <c r="A1225" s="39">
        <v>45367</v>
      </c>
      <c r="B1225" s="61">
        <f t="shared" si="114"/>
        <v>2024</v>
      </c>
      <c r="C1225" s="60" t="str">
        <f t="shared" si="115"/>
        <v>Março</v>
      </c>
      <c r="D1225" s="40" t="s">
        <v>1924</v>
      </c>
      <c r="E1225" s="40" t="s">
        <v>3055</v>
      </c>
      <c r="F1225" s="41">
        <v>17763.95</v>
      </c>
      <c r="G1225" s="42">
        <v>20959.68</v>
      </c>
      <c r="H1225" s="64">
        <f t="shared" si="116"/>
        <v>0.1798997407671154</v>
      </c>
      <c r="I1225" s="65">
        <f t="shared" si="117"/>
        <v>3195.7299999999996</v>
      </c>
      <c r="J1225" s="66" t="str">
        <f t="shared" si="118"/>
        <v>Resgatado</v>
      </c>
      <c r="K1225" s="40" t="s">
        <v>15533</v>
      </c>
      <c r="L1225" s="69" t="str">
        <f t="shared" si="119"/>
        <v>Dividendos Recebidos</v>
      </c>
    </row>
    <row r="1226" spans="1:12" ht="15" customHeight="1" x14ac:dyDescent="0.25">
      <c r="A1226" s="39">
        <v>45458</v>
      </c>
      <c r="B1226" s="61">
        <f t="shared" si="114"/>
        <v>2024</v>
      </c>
      <c r="C1226" s="60" t="str">
        <f t="shared" si="115"/>
        <v>Junho</v>
      </c>
      <c r="D1226" s="40" t="s">
        <v>1929</v>
      </c>
      <c r="E1226" s="40" t="s">
        <v>3056</v>
      </c>
      <c r="F1226" s="41">
        <v>31494.83</v>
      </c>
      <c r="G1226" s="42">
        <v>37598.53</v>
      </c>
      <c r="H1226" s="64">
        <f t="shared" si="116"/>
        <v>0.19380006178791873</v>
      </c>
      <c r="I1226" s="65">
        <f t="shared" si="117"/>
        <v>6103.6999999999971</v>
      </c>
      <c r="J1226" s="66" t="str">
        <f t="shared" si="118"/>
        <v>Resgatado</v>
      </c>
      <c r="K1226" s="40" t="s">
        <v>15532</v>
      </c>
      <c r="L1226" s="69" t="str">
        <f t="shared" si="119"/>
        <v>Dividendos Recebidos</v>
      </c>
    </row>
    <row r="1227" spans="1:12" ht="15" customHeight="1" x14ac:dyDescent="0.25">
      <c r="A1227" s="39">
        <v>44265</v>
      </c>
      <c r="B1227" s="61">
        <f t="shared" si="114"/>
        <v>2021</v>
      </c>
      <c r="C1227" s="60" t="str">
        <f t="shared" si="115"/>
        <v>Março</v>
      </c>
      <c r="D1227" s="40" t="s">
        <v>1924</v>
      </c>
      <c r="E1227" s="40" t="s">
        <v>3057</v>
      </c>
      <c r="F1227" s="41">
        <v>34440</v>
      </c>
      <c r="G1227" s="42">
        <v>41000.82</v>
      </c>
      <c r="H1227" s="64">
        <f t="shared" si="116"/>
        <v>0.1905</v>
      </c>
      <c r="I1227" s="65">
        <f t="shared" si="117"/>
        <v>6560.82</v>
      </c>
      <c r="J1227" s="66" t="str">
        <f t="shared" si="118"/>
        <v>Resgatado</v>
      </c>
      <c r="K1227" s="40" t="s">
        <v>15533</v>
      </c>
      <c r="L1227" s="69" t="str">
        <f t="shared" si="119"/>
        <v>Dividendos Recebidos</v>
      </c>
    </row>
    <row r="1228" spans="1:12" x14ac:dyDescent="0.25">
      <c r="A1228" s="39">
        <v>44053</v>
      </c>
      <c r="B1228" s="61">
        <f t="shared" si="114"/>
        <v>2020</v>
      </c>
      <c r="C1228" s="60" t="str">
        <f t="shared" si="115"/>
        <v>Agosto</v>
      </c>
      <c r="D1228" s="40" t="s">
        <v>1928</v>
      </c>
      <c r="E1228" s="40" t="s">
        <v>3058</v>
      </c>
      <c r="F1228" s="41">
        <v>40388.730000000003</v>
      </c>
      <c r="G1228" s="42">
        <v>47222.5</v>
      </c>
      <c r="H1228" s="64">
        <f t="shared" si="116"/>
        <v>0.16919992284976518</v>
      </c>
      <c r="I1228" s="65">
        <f t="shared" si="117"/>
        <v>6833.7699999999968</v>
      </c>
      <c r="J1228" s="66" t="str">
        <f t="shared" si="118"/>
        <v>Resgatado</v>
      </c>
      <c r="K1228" s="40" t="s">
        <v>15537</v>
      </c>
      <c r="L1228" s="69" t="str">
        <f t="shared" si="119"/>
        <v>Aplicação de Curto Prazo</v>
      </c>
    </row>
    <row r="1229" spans="1:12" ht="15" customHeight="1" x14ac:dyDescent="0.25">
      <c r="A1229" s="39">
        <v>45549</v>
      </c>
      <c r="B1229" s="61">
        <f t="shared" si="114"/>
        <v>2024</v>
      </c>
      <c r="C1229" s="60" t="str">
        <f t="shared" si="115"/>
        <v>Setembro</v>
      </c>
      <c r="D1229" s="40" t="s">
        <v>1926</v>
      </c>
      <c r="E1229" s="40" t="s">
        <v>3059</v>
      </c>
      <c r="F1229" s="41">
        <v>46921.23</v>
      </c>
      <c r="G1229" s="42">
        <v>53241.52</v>
      </c>
      <c r="H1229" s="64">
        <f t="shared" si="116"/>
        <v>0.13470000679862812</v>
      </c>
      <c r="I1229" s="65">
        <f t="shared" si="117"/>
        <v>6320.2899999999936</v>
      </c>
      <c r="J1229" s="66" t="str">
        <f t="shared" si="118"/>
        <v>Pendente</v>
      </c>
      <c r="K1229" s="40" t="s">
        <v>15535</v>
      </c>
      <c r="L1229" s="69" t="str">
        <f t="shared" si="119"/>
        <v>Rendimento estável</v>
      </c>
    </row>
    <row r="1230" spans="1:12" ht="15" customHeight="1" x14ac:dyDescent="0.25">
      <c r="A1230" s="39">
        <v>45257</v>
      </c>
      <c r="B1230" s="61">
        <f t="shared" si="114"/>
        <v>2023</v>
      </c>
      <c r="C1230" s="60" t="str">
        <f t="shared" si="115"/>
        <v>Novembro</v>
      </c>
      <c r="D1230" s="40" t="s">
        <v>1924</v>
      </c>
      <c r="E1230" s="40" t="s">
        <v>3060</v>
      </c>
      <c r="F1230" s="41">
        <v>31115.61</v>
      </c>
      <c r="G1230" s="42">
        <v>29379.360000000001</v>
      </c>
      <c r="H1230" s="64">
        <f t="shared" si="116"/>
        <v>-5.5799966640538302E-2</v>
      </c>
      <c r="I1230" s="65">
        <f t="shared" si="117"/>
        <v>-1736.25</v>
      </c>
      <c r="J1230" s="66" t="str">
        <f t="shared" si="118"/>
        <v>Ativo</v>
      </c>
      <c r="K1230" s="40" t="s">
        <v>15533</v>
      </c>
      <c r="L1230" s="69" t="str">
        <f t="shared" si="119"/>
        <v>Investimento de Longo Prazo</v>
      </c>
    </row>
    <row r="1231" spans="1:12" ht="15" customHeight="1" x14ac:dyDescent="0.25">
      <c r="A1231" s="39">
        <v>45198</v>
      </c>
      <c r="B1231" s="61">
        <f t="shared" si="114"/>
        <v>2023</v>
      </c>
      <c r="C1231" s="60" t="str">
        <f t="shared" si="115"/>
        <v>Setembro</v>
      </c>
      <c r="D1231" s="40" t="s">
        <v>1924</v>
      </c>
      <c r="E1231" s="40" t="s">
        <v>3061</v>
      </c>
      <c r="F1231" s="41">
        <v>20066.18</v>
      </c>
      <c r="G1231" s="42">
        <v>18330.46</v>
      </c>
      <c r="H1231" s="64">
        <f t="shared" si="116"/>
        <v>-8.6499772253612855E-2</v>
      </c>
      <c r="I1231" s="65">
        <f t="shared" si="117"/>
        <v>-1735.7200000000012</v>
      </c>
      <c r="J1231" s="66" t="str">
        <f t="shared" si="118"/>
        <v>Ativo</v>
      </c>
      <c r="K1231" s="40" t="s">
        <v>15533</v>
      </c>
      <c r="L1231" s="69" t="str">
        <f t="shared" si="119"/>
        <v>Investimento de Longo Prazo</v>
      </c>
    </row>
    <row r="1232" spans="1:12" ht="15" customHeight="1" x14ac:dyDescent="0.25">
      <c r="A1232" s="39">
        <v>44816</v>
      </c>
      <c r="B1232" s="61">
        <f t="shared" si="114"/>
        <v>2022</v>
      </c>
      <c r="C1232" s="60" t="str">
        <f t="shared" si="115"/>
        <v>Setembro</v>
      </c>
      <c r="D1232" s="40" t="s">
        <v>1925</v>
      </c>
      <c r="E1232" s="40" t="s">
        <v>3062</v>
      </c>
      <c r="F1232" s="41">
        <v>14046.11</v>
      </c>
      <c r="G1232" s="42">
        <v>16317.37</v>
      </c>
      <c r="H1232" s="64">
        <f t="shared" si="116"/>
        <v>0.16170028570187761</v>
      </c>
      <c r="I1232" s="65">
        <f t="shared" si="117"/>
        <v>2271.2600000000002</v>
      </c>
      <c r="J1232" s="66" t="str">
        <f t="shared" si="118"/>
        <v>Resgatado</v>
      </c>
      <c r="K1232" s="40" t="s">
        <v>15534</v>
      </c>
      <c r="L1232" s="69" t="str">
        <f t="shared" si="119"/>
        <v>Aplicação de Curto Prazo</v>
      </c>
    </row>
    <row r="1233" spans="1:12" ht="15" customHeight="1" x14ac:dyDescent="0.25">
      <c r="A1233" s="39">
        <v>45256</v>
      </c>
      <c r="B1233" s="61">
        <f t="shared" si="114"/>
        <v>2023</v>
      </c>
      <c r="C1233" s="60" t="str">
        <f t="shared" si="115"/>
        <v>Novembro</v>
      </c>
      <c r="D1233" s="40" t="s">
        <v>1927</v>
      </c>
      <c r="E1233" s="40" t="s">
        <v>3063</v>
      </c>
      <c r="F1233" s="41">
        <v>48563.65</v>
      </c>
      <c r="G1233" s="42">
        <v>47718.64</v>
      </c>
      <c r="H1233" s="64">
        <f t="shared" si="116"/>
        <v>-1.740005127291713E-2</v>
      </c>
      <c r="I1233" s="65">
        <f t="shared" si="117"/>
        <v>-845.01000000000204</v>
      </c>
      <c r="J1233" s="66" t="str">
        <f t="shared" si="118"/>
        <v>Ativo</v>
      </c>
      <c r="K1233" s="40" t="s">
        <v>15536</v>
      </c>
      <c r="L1233" s="69" t="str">
        <f t="shared" si="119"/>
        <v>Aguardando rentabilidade</v>
      </c>
    </row>
    <row r="1234" spans="1:12" ht="15" customHeight="1" x14ac:dyDescent="0.25">
      <c r="A1234" s="39">
        <v>45063</v>
      </c>
      <c r="B1234" s="61">
        <f t="shared" si="114"/>
        <v>2023</v>
      </c>
      <c r="C1234" s="60" t="str">
        <f t="shared" si="115"/>
        <v>Maio</v>
      </c>
      <c r="D1234" s="40" t="s">
        <v>1925</v>
      </c>
      <c r="E1234" s="40" t="s">
        <v>3064</v>
      </c>
      <c r="F1234" s="41">
        <v>37802.53</v>
      </c>
      <c r="G1234" s="42">
        <v>37965.08</v>
      </c>
      <c r="H1234" s="64">
        <f t="shared" si="116"/>
        <v>4.2999767475881351E-3</v>
      </c>
      <c r="I1234" s="65">
        <f t="shared" si="117"/>
        <v>162.55000000000291</v>
      </c>
      <c r="J1234" s="66" t="str">
        <f t="shared" si="118"/>
        <v>Ativo</v>
      </c>
      <c r="K1234" s="40" t="s">
        <v>15534</v>
      </c>
      <c r="L1234" s="69" t="str">
        <f t="shared" si="119"/>
        <v>Aguardando rentabilidade</v>
      </c>
    </row>
    <row r="1235" spans="1:12" ht="15" customHeight="1" x14ac:dyDescent="0.25">
      <c r="A1235" s="39">
        <v>45911</v>
      </c>
      <c r="B1235" s="61">
        <f t="shared" si="114"/>
        <v>2025</v>
      </c>
      <c r="C1235" s="60" t="str">
        <f t="shared" si="115"/>
        <v>Setembro</v>
      </c>
      <c r="D1235" s="40" t="s">
        <v>1923</v>
      </c>
      <c r="E1235" s="40" t="s">
        <v>2729</v>
      </c>
      <c r="F1235" s="41">
        <v>24923.9</v>
      </c>
      <c r="G1235" s="42">
        <v>23749.98</v>
      </c>
      <c r="H1235" s="64">
        <f t="shared" si="116"/>
        <v>-4.7100172926387997E-2</v>
      </c>
      <c r="I1235" s="65">
        <f t="shared" si="117"/>
        <v>-1173.9200000000019</v>
      </c>
      <c r="J1235" s="66" t="str">
        <f t="shared" si="118"/>
        <v>Ativo</v>
      </c>
      <c r="K1235" s="40" t="s">
        <v>15532</v>
      </c>
      <c r="L1235" s="69" t="str">
        <f t="shared" si="119"/>
        <v>Investimento de Longo Prazo</v>
      </c>
    </row>
    <row r="1236" spans="1:12" x14ac:dyDescent="0.25">
      <c r="A1236" s="39">
        <v>43978</v>
      </c>
      <c r="B1236" s="61">
        <f t="shared" si="114"/>
        <v>2020</v>
      </c>
      <c r="C1236" s="60" t="str">
        <f t="shared" si="115"/>
        <v>Maio</v>
      </c>
      <c r="D1236" s="40" t="s">
        <v>1929</v>
      </c>
      <c r="E1236" s="40" t="s">
        <v>2865</v>
      </c>
      <c r="F1236" s="41">
        <v>11658.51</v>
      </c>
      <c r="G1236" s="42">
        <v>13297.7</v>
      </c>
      <c r="H1236" s="64">
        <f t="shared" si="116"/>
        <v>0.14060029969524412</v>
      </c>
      <c r="I1236" s="65">
        <f t="shared" si="117"/>
        <v>1639.1900000000005</v>
      </c>
      <c r="J1236" s="66" t="str">
        <f t="shared" si="118"/>
        <v>Pendente</v>
      </c>
      <c r="K1236" s="40" t="s">
        <v>15532</v>
      </c>
      <c r="L1236" s="69" t="str">
        <f t="shared" si="119"/>
        <v>Rendimento estável</v>
      </c>
    </row>
    <row r="1237" spans="1:12" ht="15" customHeight="1" x14ac:dyDescent="0.25">
      <c r="A1237" s="39">
        <v>44311</v>
      </c>
      <c r="B1237" s="61">
        <f t="shared" si="114"/>
        <v>2021</v>
      </c>
      <c r="C1237" s="60" t="str">
        <f t="shared" si="115"/>
        <v>Abril</v>
      </c>
      <c r="D1237" s="40" t="s">
        <v>1928</v>
      </c>
      <c r="E1237" s="40" t="s">
        <v>3065</v>
      </c>
      <c r="F1237" s="41">
        <v>49021.41</v>
      </c>
      <c r="G1237" s="42">
        <v>47727.24</v>
      </c>
      <c r="H1237" s="64">
        <f t="shared" si="116"/>
        <v>-2.6400097426818311E-2</v>
      </c>
      <c r="I1237" s="65">
        <f t="shared" si="117"/>
        <v>-1294.1700000000055</v>
      </c>
      <c r="J1237" s="66" t="str">
        <f t="shared" si="118"/>
        <v>Ativo</v>
      </c>
      <c r="K1237" s="40" t="s">
        <v>15537</v>
      </c>
      <c r="L1237" s="69" t="str">
        <f t="shared" si="119"/>
        <v>Aguardando rentabilidade</v>
      </c>
    </row>
    <row r="1238" spans="1:12" ht="15" customHeight="1" x14ac:dyDescent="0.25">
      <c r="A1238" s="39">
        <v>44741</v>
      </c>
      <c r="B1238" s="61">
        <f t="shared" si="114"/>
        <v>2022</v>
      </c>
      <c r="C1238" s="60" t="str">
        <f t="shared" si="115"/>
        <v>Junho</v>
      </c>
      <c r="D1238" s="40" t="s">
        <v>1926</v>
      </c>
      <c r="E1238" s="40" t="s">
        <v>3066</v>
      </c>
      <c r="F1238" s="41">
        <v>7136.84</v>
      </c>
      <c r="G1238" s="42">
        <v>8531.3799999999992</v>
      </c>
      <c r="H1238" s="64">
        <f t="shared" si="116"/>
        <v>0.19540020513280373</v>
      </c>
      <c r="I1238" s="65">
        <f t="shared" si="117"/>
        <v>1394.5399999999991</v>
      </c>
      <c r="J1238" s="66" t="str">
        <f t="shared" si="118"/>
        <v>Resgatado</v>
      </c>
      <c r="K1238" s="40" t="s">
        <v>15535</v>
      </c>
      <c r="L1238" s="69" t="str">
        <f t="shared" si="119"/>
        <v>Aplicação de Curto Prazo</v>
      </c>
    </row>
    <row r="1239" spans="1:12" x14ac:dyDescent="0.25">
      <c r="A1239" s="39">
        <v>43910</v>
      </c>
      <c r="B1239" s="61">
        <f t="shared" si="114"/>
        <v>2020</v>
      </c>
      <c r="C1239" s="60" t="str">
        <f t="shared" si="115"/>
        <v>Março</v>
      </c>
      <c r="D1239" s="40" t="s">
        <v>1929</v>
      </c>
      <c r="E1239" s="40" t="s">
        <v>2345</v>
      </c>
      <c r="F1239" s="41">
        <v>4835.97</v>
      </c>
      <c r="G1239" s="42">
        <v>5018.7700000000004</v>
      </c>
      <c r="H1239" s="64">
        <f t="shared" si="116"/>
        <v>3.7800069065771741E-2</v>
      </c>
      <c r="I1239" s="65">
        <f t="shared" si="117"/>
        <v>182.80000000000018</v>
      </c>
      <c r="J1239" s="66" t="str">
        <f t="shared" si="118"/>
        <v>Ativo</v>
      </c>
      <c r="K1239" s="40" t="s">
        <v>15532</v>
      </c>
      <c r="L1239" s="69" t="str">
        <f t="shared" si="119"/>
        <v>Investimento de Longo Prazo</v>
      </c>
    </row>
    <row r="1240" spans="1:12" ht="15" customHeight="1" x14ac:dyDescent="0.25">
      <c r="A1240" s="39">
        <v>45189</v>
      </c>
      <c r="B1240" s="61">
        <f t="shared" si="114"/>
        <v>2023</v>
      </c>
      <c r="C1240" s="60" t="str">
        <f t="shared" si="115"/>
        <v>Setembro</v>
      </c>
      <c r="D1240" s="40" t="s">
        <v>1928</v>
      </c>
      <c r="E1240" s="40" t="s">
        <v>2257</v>
      </c>
      <c r="F1240" s="41">
        <v>19928.400000000001</v>
      </c>
      <c r="G1240" s="42">
        <v>22594.82</v>
      </c>
      <c r="H1240" s="64">
        <f t="shared" si="116"/>
        <v>0.13380000401437137</v>
      </c>
      <c r="I1240" s="65">
        <f t="shared" si="117"/>
        <v>2666.4199999999983</v>
      </c>
      <c r="J1240" s="66" t="str">
        <f t="shared" si="118"/>
        <v>Pendente</v>
      </c>
      <c r="K1240" s="40" t="s">
        <v>15537</v>
      </c>
      <c r="L1240" s="69" t="str">
        <f t="shared" si="119"/>
        <v>Rendimento estável</v>
      </c>
    </row>
    <row r="1241" spans="1:12" ht="15" customHeight="1" x14ac:dyDescent="0.25">
      <c r="A1241" s="39">
        <v>45444</v>
      </c>
      <c r="B1241" s="61">
        <f t="shared" si="114"/>
        <v>2024</v>
      </c>
      <c r="C1241" s="60" t="str">
        <f t="shared" si="115"/>
        <v>Junho</v>
      </c>
      <c r="D1241" s="40" t="s">
        <v>1929</v>
      </c>
      <c r="E1241" s="40" t="s">
        <v>3067</v>
      </c>
      <c r="F1241" s="41">
        <v>43223.88</v>
      </c>
      <c r="G1241" s="42">
        <v>39433.15</v>
      </c>
      <c r="H1241" s="64">
        <f t="shared" si="116"/>
        <v>-8.7699901073202968E-2</v>
      </c>
      <c r="I1241" s="65">
        <f t="shared" si="117"/>
        <v>-3790.7299999999959</v>
      </c>
      <c r="J1241" s="66" t="str">
        <f t="shared" si="118"/>
        <v>Ativo</v>
      </c>
      <c r="K1241" s="40" t="s">
        <v>15532</v>
      </c>
      <c r="L1241" s="69" t="str">
        <f t="shared" si="119"/>
        <v>Investimento de Longo Prazo</v>
      </c>
    </row>
    <row r="1242" spans="1:12" ht="15" customHeight="1" x14ac:dyDescent="0.25">
      <c r="A1242" s="39">
        <v>44198</v>
      </c>
      <c r="B1242" s="61">
        <f t="shared" si="114"/>
        <v>2021</v>
      </c>
      <c r="C1242" s="60" t="str">
        <f t="shared" si="115"/>
        <v>Janeiro</v>
      </c>
      <c r="D1242" s="40" t="s">
        <v>1926</v>
      </c>
      <c r="E1242" s="40" t="s">
        <v>3068</v>
      </c>
      <c r="F1242" s="41">
        <v>27540.29</v>
      </c>
      <c r="G1242" s="42">
        <v>26692.05</v>
      </c>
      <c r="H1242" s="64">
        <f t="shared" si="116"/>
        <v>-3.0799966158671588E-2</v>
      </c>
      <c r="I1242" s="65">
        <f t="shared" si="117"/>
        <v>-848.2400000000016</v>
      </c>
      <c r="J1242" s="66" t="str">
        <f t="shared" si="118"/>
        <v>Ativo</v>
      </c>
      <c r="K1242" s="40" t="s">
        <v>15535</v>
      </c>
      <c r="L1242" s="69" t="str">
        <f t="shared" si="119"/>
        <v>Aguardando rentabilidade</v>
      </c>
    </row>
    <row r="1243" spans="1:12" ht="15" customHeight="1" x14ac:dyDescent="0.25">
      <c r="A1243" s="39">
        <v>45270</v>
      </c>
      <c r="B1243" s="61">
        <f t="shared" si="114"/>
        <v>2023</v>
      </c>
      <c r="C1243" s="60" t="str">
        <f t="shared" si="115"/>
        <v>Dezembro</v>
      </c>
      <c r="D1243" s="40" t="s">
        <v>1928</v>
      </c>
      <c r="E1243" s="40" t="s">
        <v>3069</v>
      </c>
      <c r="F1243" s="41">
        <v>33072.199999999997</v>
      </c>
      <c r="G1243" s="42">
        <v>33498.83</v>
      </c>
      <c r="H1243" s="64">
        <f t="shared" si="116"/>
        <v>1.2899958273111698E-2</v>
      </c>
      <c r="I1243" s="65">
        <f t="shared" si="117"/>
        <v>426.63000000000466</v>
      </c>
      <c r="J1243" s="66" t="str">
        <f t="shared" si="118"/>
        <v>Ativo</v>
      </c>
      <c r="K1243" s="40" t="s">
        <v>15537</v>
      </c>
      <c r="L1243" s="69" t="str">
        <f t="shared" si="119"/>
        <v>Aguardando rentabilidade</v>
      </c>
    </row>
    <row r="1244" spans="1:12" x14ac:dyDescent="0.25">
      <c r="A1244" s="39">
        <v>43883</v>
      </c>
      <c r="B1244" s="61">
        <f t="shared" si="114"/>
        <v>2020</v>
      </c>
      <c r="C1244" s="60" t="str">
        <f t="shared" si="115"/>
        <v>Fevereiro</v>
      </c>
      <c r="D1244" s="40" t="s">
        <v>1925</v>
      </c>
      <c r="E1244" s="40" t="s">
        <v>3070</v>
      </c>
      <c r="F1244" s="41">
        <v>5781.73</v>
      </c>
      <c r="G1244" s="42">
        <v>5983.51</v>
      </c>
      <c r="H1244" s="64">
        <f t="shared" si="116"/>
        <v>3.4899588877377645E-2</v>
      </c>
      <c r="I1244" s="65">
        <f t="shared" si="117"/>
        <v>201.78000000000065</v>
      </c>
      <c r="J1244" s="66" t="str">
        <f t="shared" si="118"/>
        <v>Ativo</v>
      </c>
      <c r="K1244" s="40" t="s">
        <v>15534</v>
      </c>
      <c r="L1244" s="69" t="str">
        <f t="shared" si="119"/>
        <v>Aguardando rentabilidade</v>
      </c>
    </row>
    <row r="1245" spans="1:12" x14ac:dyDescent="0.25">
      <c r="A1245" s="39">
        <v>43901</v>
      </c>
      <c r="B1245" s="61">
        <f t="shared" si="114"/>
        <v>2020</v>
      </c>
      <c r="C1245" s="60" t="str">
        <f t="shared" si="115"/>
        <v>Março</v>
      </c>
      <c r="D1245" s="40" t="s">
        <v>1923</v>
      </c>
      <c r="E1245" s="40" t="s">
        <v>3071</v>
      </c>
      <c r="F1245" s="41">
        <v>34595.86</v>
      </c>
      <c r="G1245" s="42">
        <v>39833.67</v>
      </c>
      <c r="H1245" s="64">
        <f t="shared" si="116"/>
        <v>0.15139990738776252</v>
      </c>
      <c r="I1245" s="65">
        <f t="shared" si="117"/>
        <v>5237.8099999999977</v>
      </c>
      <c r="J1245" s="66" t="str">
        <f t="shared" si="118"/>
        <v>Resgatado</v>
      </c>
      <c r="K1245" s="40" t="s">
        <v>15532</v>
      </c>
      <c r="L1245" s="69" t="str">
        <f t="shared" si="119"/>
        <v>Dividendos Recebidos</v>
      </c>
    </row>
    <row r="1246" spans="1:12" ht="15" customHeight="1" x14ac:dyDescent="0.25">
      <c r="A1246" s="39">
        <v>45246</v>
      </c>
      <c r="B1246" s="61">
        <f t="shared" si="114"/>
        <v>2023</v>
      </c>
      <c r="C1246" s="60" t="str">
        <f t="shared" si="115"/>
        <v>Novembro</v>
      </c>
      <c r="D1246" s="40" t="s">
        <v>1924</v>
      </c>
      <c r="E1246" s="40" t="s">
        <v>2198</v>
      </c>
      <c r="F1246" s="41">
        <v>25098.61</v>
      </c>
      <c r="G1246" s="42">
        <v>28499.47</v>
      </c>
      <c r="H1246" s="64">
        <f t="shared" si="116"/>
        <v>0.13549993406009339</v>
      </c>
      <c r="I1246" s="65">
        <f t="shared" si="117"/>
        <v>3400.8600000000006</v>
      </c>
      <c r="J1246" s="66" t="str">
        <f t="shared" si="118"/>
        <v>Pendente</v>
      </c>
      <c r="K1246" s="40" t="s">
        <v>15533</v>
      </c>
      <c r="L1246" s="69" t="str">
        <f t="shared" si="119"/>
        <v>Rendimento estável</v>
      </c>
    </row>
    <row r="1247" spans="1:12" ht="15" customHeight="1" x14ac:dyDescent="0.25">
      <c r="A1247" s="39">
        <v>45896</v>
      </c>
      <c r="B1247" s="61">
        <f t="shared" si="114"/>
        <v>2025</v>
      </c>
      <c r="C1247" s="60" t="str">
        <f t="shared" si="115"/>
        <v>Agosto</v>
      </c>
      <c r="D1247" s="40" t="s">
        <v>1930</v>
      </c>
      <c r="E1247" s="40" t="s">
        <v>2999</v>
      </c>
      <c r="F1247" s="41">
        <v>16574.04</v>
      </c>
      <c r="G1247" s="42">
        <v>15703.9</v>
      </c>
      <c r="H1247" s="64">
        <f t="shared" si="116"/>
        <v>-5.250017497242683E-2</v>
      </c>
      <c r="I1247" s="65">
        <f t="shared" si="117"/>
        <v>-870.14000000000124</v>
      </c>
      <c r="J1247" s="66" t="str">
        <f t="shared" si="118"/>
        <v>Pendente</v>
      </c>
      <c r="K1247" s="40" t="s">
        <v>15538</v>
      </c>
      <c r="L1247" s="69" t="str">
        <f t="shared" si="119"/>
        <v>Aguardando rentabilidade</v>
      </c>
    </row>
    <row r="1248" spans="1:12" ht="15" customHeight="1" x14ac:dyDescent="0.25">
      <c r="A1248" s="39">
        <v>45764</v>
      </c>
      <c r="B1248" s="61">
        <f t="shared" si="114"/>
        <v>2025</v>
      </c>
      <c r="C1248" s="60" t="str">
        <f t="shared" si="115"/>
        <v>Abril</v>
      </c>
      <c r="D1248" s="40" t="s">
        <v>1924</v>
      </c>
      <c r="E1248" s="40" t="s">
        <v>3072</v>
      </c>
      <c r="F1248" s="41">
        <v>47040.67</v>
      </c>
      <c r="G1248" s="42">
        <v>49623.199999999997</v>
      </c>
      <c r="H1248" s="64">
        <f t="shared" si="116"/>
        <v>5.4899940838427662E-2</v>
      </c>
      <c r="I1248" s="65">
        <f t="shared" si="117"/>
        <v>2582.5299999999988</v>
      </c>
      <c r="J1248" s="66" t="str">
        <f t="shared" si="118"/>
        <v>Ativo</v>
      </c>
      <c r="K1248" s="40" t="s">
        <v>15533</v>
      </c>
      <c r="L1248" s="69" t="str">
        <f t="shared" si="119"/>
        <v>Investimento de Longo Prazo</v>
      </c>
    </row>
    <row r="1249" spans="1:12" ht="15" customHeight="1" x14ac:dyDescent="0.25">
      <c r="A1249" s="39">
        <v>44958</v>
      </c>
      <c r="B1249" s="61">
        <f t="shared" si="114"/>
        <v>2023</v>
      </c>
      <c r="C1249" s="60" t="str">
        <f t="shared" si="115"/>
        <v>Fevereiro</v>
      </c>
      <c r="D1249" s="40" t="s">
        <v>1928</v>
      </c>
      <c r="E1249" s="40" t="s">
        <v>3073</v>
      </c>
      <c r="F1249" s="41">
        <v>42813.06</v>
      </c>
      <c r="G1249" s="42">
        <v>49149.39</v>
      </c>
      <c r="H1249" s="64">
        <f t="shared" si="116"/>
        <v>0.14799993273080694</v>
      </c>
      <c r="I1249" s="65">
        <f t="shared" si="117"/>
        <v>6336.3300000000017</v>
      </c>
      <c r="J1249" s="66" t="str">
        <f t="shared" si="118"/>
        <v>Pendente</v>
      </c>
      <c r="K1249" s="40" t="s">
        <v>15537</v>
      </c>
      <c r="L1249" s="69" t="str">
        <f t="shared" si="119"/>
        <v>Rendimento estável</v>
      </c>
    </row>
    <row r="1250" spans="1:12" ht="15" customHeight="1" x14ac:dyDescent="0.25">
      <c r="A1250" s="39">
        <v>45806</v>
      </c>
      <c r="B1250" s="61">
        <f t="shared" si="114"/>
        <v>2025</v>
      </c>
      <c r="C1250" s="60" t="str">
        <f t="shared" si="115"/>
        <v>Maio</v>
      </c>
      <c r="D1250" s="40" t="s">
        <v>1924</v>
      </c>
      <c r="E1250" s="40" t="s">
        <v>3074</v>
      </c>
      <c r="F1250" s="41">
        <v>27144.03</v>
      </c>
      <c r="G1250" s="42">
        <v>30680.9</v>
      </c>
      <c r="H1250" s="64">
        <f t="shared" si="116"/>
        <v>0.13030010650592425</v>
      </c>
      <c r="I1250" s="65">
        <f t="shared" si="117"/>
        <v>3536.8700000000026</v>
      </c>
      <c r="J1250" s="66" t="str">
        <f t="shared" si="118"/>
        <v>Pendente</v>
      </c>
      <c r="K1250" s="40" t="s">
        <v>15533</v>
      </c>
      <c r="L1250" s="69" t="str">
        <f t="shared" si="119"/>
        <v>Rendimento estável</v>
      </c>
    </row>
    <row r="1251" spans="1:12" ht="15" customHeight="1" x14ac:dyDescent="0.25">
      <c r="A1251" s="39">
        <v>44632</v>
      </c>
      <c r="B1251" s="61">
        <f t="shared" si="114"/>
        <v>2022</v>
      </c>
      <c r="C1251" s="60" t="str">
        <f t="shared" si="115"/>
        <v>Março</v>
      </c>
      <c r="D1251" s="40" t="s">
        <v>1926</v>
      </c>
      <c r="E1251" s="40" t="s">
        <v>2925</v>
      </c>
      <c r="F1251" s="41">
        <v>31866.58</v>
      </c>
      <c r="G1251" s="42">
        <v>30387.97</v>
      </c>
      <c r="H1251" s="64">
        <f t="shared" si="116"/>
        <v>-4.6400021590016889E-2</v>
      </c>
      <c r="I1251" s="65">
        <f t="shared" si="117"/>
        <v>-1478.6100000000006</v>
      </c>
      <c r="J1251" s="66" t="str">
        <f t="shared" si="118"/>
        <v>Ativo</v>
      </c>
      <c r="K1251" s="40" t="s">
        <v>15535</v>
      </c>
      <c r="L1251" s="69" t="str">
        <f t="shared" si="119"/>
        <v>Aguardando rentabilidade</v>
      </c>
    </row>
    <row r="1252" spans="1:12" x14ac:dyDescent="0.25">
      <c r="A1252" s="39">
        <v>43998</v>
      </c>
      <c r="B1252" s="61">
        <f t="shared" si="114"/>
        <v>2020</v>
      </c>
      <c r="C1252" s="60" t="str">
        <f t="shared" si="115"/>
        <v>Junho</v>
      </c>
      <c r="D1252" s="40" t="s">
        <v>1926</v>
      </c>
      <c r="E1252" s="40" t="s">
        <v>3075</v>
      </c>
      <c r="F1252" s="41">
        <v>47194.29</v>
      </c>
      <c r="G1252" s="42">
        <v>50615.88</v>
      </c>
      <c r="H1252" s="64">
        <f t="shared" si="116"/>
        <v>7.2500084226290853E-2</v>
      </c>
      <c r="I1252" s="65">
        <f t="shared" si="117"/>
        <v>3421.5899999999965</v>
      </c>
      <c r="J1252" s="66" t="str">
        <f t="shared" si="118"/>
        <v>Pendente</v>
      </c>
      <c r="K1252" s="40" t="s">
        <v>15535</v>
      </c>
      <c r="L1252" s="69" t="str">
        <f t="shared" si="119"/>
        <v>Rendimento estável</v>
      </c>
    </row>
    <row r="1253" spans="1:12" ht="15" customHeight="1" x14ac:dyDescent="0.25">
      <c r="A1253" s="39">
        <v>44820</v>
      </c>
      <c r="B1253" s="61">
        <f t="shared" si="114"/>
        <v>2022</v>
      </c>
      <c r="C1253" s="60" t="str">
        <f t="shared" si="115"/>
        <v>Setembro</v>
      </c>
      <c r="D1253" s="40" t="s">
        <v>1925</v>
      </c>
      <c r="E1253" s="40" t="s">
        <v>3076</v>
      </c>
      <c r="F1253" s="41">
        <v>28829.98</v>
      </c>
      <c r="G1253" s="42">
        <v>28161.119999999999</v>
      </c>
      <c r="H1253" s="64">
        <f t="shared" si="116"/>
        <v>-2.3200154838817114E-2</v>
      </c>
      <c r="I1253" s="65">
        <f t="shared" si="117"/>
        <v>-668.86000000000058</v>
      </c>
      <c r="J1253" s="66" t="str">
        <f t="shared" si="118"/>
        <v>Ativo</v>
      </c>
      <c r="K1253" s="40" t="s">
        <v>15534</v>
      </c>
      <c r="L1253" s="69" t="str">
        <f t="shared" si="119"/>
        <v>Aguardando rentabilidade</v>
      </c>
    </row>
    <row r="1254" spans="1:12" ht="15" customHeight="1" x14ac:dyDescent="0.25">
      <c r="A1254" s="39">
        <v>44885</v>
      </c>
      <c r="B1254" s="61">
        <f t="shared" si="114"/>
        <v>2022</v>
      </c>
      <c r="C1254" s="60" t="str">
        <f t="shared" si="115"/>
        <v>Novembro</v>
      </c>
      <c r="D1254" s="40" t="s">
        <v>1924</v>
      </c>
      <c r="E1254" s="40" t="s">
        <v>3077</v>
      </c>
      <c r="F1254" s="41">
        <v>24278.54</v>
      </c>
      <c r="G1254" s="42">
        <v>28425.31</v>
      </c>
      <c r="H1254" s="64">
        <f t="shared" si="116"/>
        <v>0.17079980921422788</v>
      </c>
      <c r="I1254" s="65">
        <f t="shared" si="117"/>
        <v>4146.7700000000004</v>
      </c>
      <c r="J1254" s="66" t="str">
        <f t="shared" si="118"/>
        <v>Resgatado</v>
      </c>
      <c r="K1254" s="40" t="s">
        <v>15533</v>
      </c>
      <c r="L1254" s="69" t="str">
        <f t="shared" si="119"/>
        <v>Dividendos Recebidos</v>
      </c>
    </row>
    <row r="1255" spans="1:12" ht="15" customHeight="1" x14ac:dyDescent="0.25">
      <c r="A1255" s="39">
        <v>44435</v>
      </c>
      <c r="B1255" s="61">
        <f t="shared" si="114"/>
        <v>2021</v>
      </c>
      <c r="C1255" s="60" t="str">
        <f t="shared" si="115"/>
        <v>Agosto</v>
      </c>
      <c r="D1255" s="40" t="s">
        <v>1923</v>
      </c>
      <c r="E1255" s="40" t="s">
        <v>3078</v>
      </c>
      <c r="F1255" s="41">
        <v>36110.53</v>
      </c>
      <c r="G1255" s="42">
        <v>33633.35</v>
      </c>
      <c r="H1255" s="64">
        <f t="shared" si="116"/>
        <v>-6.8599934700487655E-2</v>
      </c>
      <c r="I1255" s="65">
        <f t="shared" si="117"/>
        <v>-2477.1800000000003</v>
      </c>
      <c r="J1255" s="66" t="str">
        <f t="shared" si="118"/>
        <v>Ativo</v>
      </c>
      <c r="K1255" s="40" t="s">
        <v>15532</v>
      </c>
      <c r="L1255" s="69" t="str">
        <f t="shared" si="119"/>
        <v>Investimento de Longo Prazo</v>
      </c>
    </row>
    <row r="1256" spans="1:12" x14ac:dyDescent="0.25">
      <c r="A1256" s="39">
        <v>44041</v>
      </c>
      <c r="B1256" s="61">
        <f t="shared" si="114"/>
        <v>2020</v>
      </c>
      <c r="C1256" s="60" t="str">
        <f t="shared" si="115"/>
        <v>Julho</v>
      </c>
      <c r="D1256" s="40" t="s">
        <v>1927</v>
      </c>
      <c r="E1256" s="40" t="s">
        <v>3079</v>
      </c>
      <c r="F1256" s="41">
        <v>34305.93</v>
      </c>
      <c r="G1256" s="42">
        <v>31081.17</v>
      </c>
      <c r="H1256" s="64">
        <f t="shared" si="116"/>
        <v>-9.4000075205656924E-2</v>
      </c>
      <c r="I1256" s="65">
        <f t="shared" si="117"/>
        <v>-3224.760000000002</v>
      </c>
      <c r="J1256" s="66" t="str">
        <f t="shared" si="118"/>
        <v>Pendente</v>
      </c>
      <c r="K1256" s="40" t="s">
        <v>15536</v>
      </c>
      <c r="L1256" s="69" t="str">
        <f t="shared" si="119"/>
        <v>Aguardando rentabilidade</v>
      </c>
    </row>
    <row r="1257" spans="1:12" ht="15" customHeight="1" x14ac:dyDescent="0.25">
      <c r="A1257" s="39">
        <v>44330</v>
      </c>
      <c r="B1257" s="61">
        <f t="shared" si="114"/>
        <v>2021</v>
      </c>
      <c r="C1257" s="60" t="str">
        <f t="shared" si="115"/>
        <v>Maio</v>
      </c>
      <c r="D1257" s="40" t="s">
        <v>1923</v>
      </c>
      <c r="E1257" s="40" t="s">
        <v>3080</v>
      </c>
      <c r="F1257" s="41">
        <v>18368.07</v>
      </c>
      <c r="G1257" s="42">
        <v>17254.96</v>
      </c>
      <c r="H1257" s="64">
        <f t="shared" si="116"/>
        <v>-6.0600269924929541E-2</v>
      </c>
      <c r="I1257" s="65">
        <f t="shared" si="117"/>
        <v>-1113.1100000000006</v>
      </c>
      <c r="J1257" s="66" t="str">
        <f t="shared" si="118"/>
        <v>Ativo</v>
      </c>
      <c r="K1257" s="40" t="s">
        <v>15532</v>
      </c>
      <c r="L1257" s="69" t="str">
        <f t="shared" si="119"/>
        <v>Investimento de Longo Prazo</v>
      </c>
    </row>
    <row r="1258" spans="1:12" x14ac:dyDescent="0.25">
      <c r="A1258" s="39">
        <v>43955</v>
      </c>
      <c r="B1258" s="61">
        <f t="shared" si="114"/>
        <v>2020</v>
      </c>
      <c r="C1258" s="60" t="str">
        <f t="shared" si="115"/>
        <v>Maio</v>
      </c>
      <c r="D1258" s="40" t="s">
        <v>1929</v>
      </c>
      <c r="E1258" s="40" t="s">
        <v>3081</v>
      </c>
      <c r="F1258" s="41">
        <v>39549.82</v>
      </c>
      <c r="G1258" s="42">
        <v>39704.06</v>
      </c>
      <c r="H1258" s="64">
        <f t="shared" si="116"/>
        <v>3.8998913269389841E-3</v>
      </c>
      <c r="I1258" s="65">
        <f t="shared" si="117"/>
        <v>154.23999999999796</v>
      </c>
      <c r="J1258" s="66" t="str">
        <f t="shared" si="118"/>
        <v>Ativo</v>
      </c>
      <c r="K1258" s="40" t="s">
        <v>15532</v>
      </c>
      <c r="L1258" s="69" t="str">
        <f t="shared" si="119"/>
        <v>Investimento de Longo Prazo</v>
      </c>
    </row>
    <row r="1259" spans="1:12" ht="15" customHeight="1" x14ac:dyDescent="0.25">
      <c r="A1259" s="39">
        <v>44545</v>
      </c>
      <c r="B1259" s="61">
        <f t="shared" si="114"/>
        <v>2021</v>
      </c>
      <c r="C1259" s="60" t="str">
        <f t="shared" si="115"/>
        <v>Dezembro</v>
      </c>
      <c r="D1259" s="40" t="s">
        <v>1930</v>
      </c>
      <c r="E1259" s="40" t="s">
        <v>3082</v>
      </c>
      <c r="F1259" s="41">
        <v>42116.03</v>
      </c>
      <c r="G1259" s="42">
        <v>42857.27</v>
      </c>
      <c r="H1259" s="64">
        <f t="shared" si="116"/>
        <v>1.7599949472920359E-2</v>
      </c>
      <c r="I1259" s="65">
        <f t="shared" si="117"/>
        <v>741.23999999999796</v>
      </c>
      <c r="J1259" s="66" t="str">
        <f t="shared" si="118"/>
        <v>Ativo</v>
      </c>
      <c r="K1259" s="40" t="s">
        <v>15538</v>
      </c>
      <c r="L1259" s="69" t="str">
        <f t="shared" si="119"/>
        <v>Aguardando rentabilidade</v>
      </c>
    </row>
    <row r="1260" spans="1:12" ht="15" customHeight="1" x14ac:dyDescent="0.25">
      <c r="A1260" s="39">
        <v>45295</v>
      </c>
      <c r="B1260" s="61">
        <f t="shared" si="114"/>
        <v>2024</v>
      </c>
      <c r="C1260" s="60" t="str">
        <f t="shared" si="115"/>
        <v>Janeiro</v>
      </c>
      <c r="D1260" s="40" t="s">
        <v>1928</v>
      </c>
      <c r="E1260" s="40" t="s">
        <v>3038</v>
      </c>
      <c r="F1260" s="41">
        <v>8182.56</v>
      </c>
      <c r="G1260" s="42">
        <v>9287.2099999999991</v>
      </c>
      <c r="H1260" s="64">
        <f t="shared" si="116"/>
        <v>0.13500053772902351</v>
      </c>
      <c r="I1260" s="65">
        <f t="shared" si="117"/>
        <v>1104.6499999999987</v>
      </c>
      <c r="J1260" s="66" t="str">
        <f t="shared" si="118"/>
        <v>Pendente</v>
      </c>
      <c r="K1260" s="40" t="s">
        <v>15537</v>
      </c>
      <c r="L1260" s="69" t="str">
        <f t="shared" si="119"/>
        <v>Rendimento estável</v>
      </c>
    </row>
    <row r="1261" spans="1:12" ht="15" customHeight="1" x14ac:dyDescent="0.25">
      <c r="A1261" s="39">
        <v>44382</v>
      </c>
      <c r="B1261" s="61">
        <f t="shared" si="114"/>
        <v>2021</v>
      </c>
      <c r="C1261" s="60" t="str">
        <f t="shared" si="115"/>
        <v>Julho</v>
      </c>
      <c r="D1261" s="40" t="s">
        <v>1926</v>
      </c>
      <c r="E1261" s="40" t="s">
        <v>3083</v>
      </c>
      <c r="F1261" s="41">
        <v>9352.65</v>
      </c>
      <c r="G1261" s="42">
        <v>8543.65</v>
      </c>
      <c r="H1261" s="64">
        <f t="shared" si="116"/>
        <v>-8.6499548256376541E-2</v>
      </c>
      <c r="I1261" s="65">
        <f t="shared" si="117"/>
        <v>-809</v>
      </c>
      <c r="J1261" s="66" t="str">
        <f t="shared" si="118"/>
        <v>Pendente</v>
      </c>
      <c r="K1261" s="40" t="s">
        <v>15535</v>
      </c>
      <c r="L1261" s="69" t="str">
        <f t="shared" si="119"/>
        <v>Aguardando rentabilidade</v>
      </c>
    </row>
    <row r="1262" spans="1:12" ht="15" customHeight="1" x14ac:dyDescent="0.25">
      <c r="A1262" s="39">
        <v>44599</v>
      </c>
      <c r="B1262" s="61">
        <f t="shared" si="114"/>
        <v>2022</v>
      </c>
      <c r="C1262" s="60" t="str">
        <f t="shared" si="115"/>
        <v>Fevereiro</v>
      </c>
      <c r="D1262" s="40" t="s">
        <v>1928</v>
      </c>
      <c r="E1262" s="40" t="s">
        <v>3084</v>
      </c>
      <c r="F1262" s="41">
        <v>22390.7</v>
      </c>
      <c r="G1262" s="42">
        <v>23013.16</v>
      </c>
      <c r="H1262" s="64">
        <f t="shared" si="116"/>
        <v>2.7799934794356544E-2</v>
      </c>
      <c r="I1262" s="65">
        <f t="shared" si="117"/>
        <v>622.45999999999913</v>
      </c>
      <c r="J1262" s="66" t="str">
        <f t="shared" si="118"/>
        <v>Ativo</v>
      </c>
      <c r="K1262" s="40" t="s">
        <v>15537</v>
      </c>
      <c r="L1262" s="69" t="str">
        <f t="shared" si="119"/>
        <v>Aguardando rentabilidade</v>
      </c>
    </row>
    <row r="1263" spans="1:12" ht="15" customHeight="1" x14ac:dyDescent="0.25">
      <c r="A1263" s="39">
        <v>45832</v>
      </c>
      <c r="B1263" s="61">
        <f t="shared" si="114"/>
        <v>2025</v>
      </c>
      <c r="C1263" s="60" t="str">
        <f t="shared" si="115"/>
        <v>Junho</v>
      </c>
      <c r="D1263" s="40" t="s">
        <v>1930</v>
      </c>
      <c r="E1263" s="40" t="s">
        <v>1953</v>
      </c>
      <c r="F1263" s="41">
        <v>13728.28</v>
      </c>
      <c r="G1263" s="42">
        <v>14637.09</v>
      </c>
      <c r="H1263" s="64">
        <f t="shared" si="116"/>
        <v>6.6199844408767847E-2</v>
      </c>
      <c r="I1263" s="65">
        <f t="shared" si="117"/>
        <v>908.80999999999949</v>
      </c>
      <c r="J1263" s="66" t="str">
        <f t="shared" si="118"/>
        <v>Ativo</v>
      </c>
      <c r="K1263" s="40" t="s">
        <v>15538</v>
      </c>
      <c r="L1263" s="69" t="str">
        <f t="shared" si="119"/>
        <v>Aguardando rentabilidade</v>
      </c>
    </row>
    <row r="1264" spans="1:12" ht="15" customHeight="1" x14ac:dyDescent="0.25">
      <c r="A1264" s="39">
        <v>45412</v>
      </c>
      <c r="B1264" s="61">
        <f t="shared" si="114"/>
        <v>2024</v>
      </c>
      <c r="C1264" s="60" t="str">
        <f t="shared" si="115"/>
        <v>Abril</v>
      </c>
      <c r="D1264" s="40" t="s">
        <v>1927</v>
      </c>
      <c r="E1264" s="40" t="s">
        <v>2111</v>
      </c>
      <c r="F1264" s="41">
        <v>45637.61</v>
      </c>
      <c r="G1264" s="42">
        <v>43442.44</v>
      </c>
      <c r="H1264" s="64">
        <f t="shared" si="116"/>
        <v>-4.8100021013370291E-2</v>
      </c>
      <c r="I1264" s="65">
        <f t="shared" si="117"/>
        <v>-2195.1699999999983</v>
      </c>
      <c r="J1264" s="66" t="str">
        <f t="shared" si="118"/>
        <v>Ativo</v>
      </c>
      <c r="K1264" s="40" t="s">
        <v>15536</v>
      </c>
      <c r="L1264" s="69" t="str">
        <f t="shared" si="119"/>
        <v>Aguardando rentabilidade</v>
      </c>
    </row>
    <row r="1265" spans="1:12" ht="15" customHeight="1" x14ac:dyDescent="0.25">
      <c r="A1265" s="39">
        <v>45003</v>
      </c>
      <c r="B1265" s="61">
        <f t="shared" si="114"/>
        <v>2023</v>
      </c>
      <c r="C1265" s="60" t="str">
        <f t="shared" si="115"/>
        <v>Março</v>
      </c>
      <c r="D1265" s="40" t="s">
        <v>1929</v>
      </c>
      <c r="E1265" s="40" t="s">
        <v>2119</v>
      </c>
      <c r="F1265" s="41">
        <v>42478.96</v>
      </c>
      <c r="G1265" s="42">
        <v>40172.35</v>
      </c>
      <c r="H1265" s="64">
        <f t="shared" si="116"/>
        <v>-5.4300058193515112E-2</v>
      </c>
      <c r="I1265" s="65">
        <f t="shared" si="117"/>
        <v>-2306.6100000000006</v>
      </c>
      <c r="J1265" s="66" t="str">
        <f t="shared" si="118"/>
        <v>Ativo</v>
      </c>
      <c r="K1265" s="40" t="s">
        <v>15532</v>
      </c>
      <c r="L1265" s="69" t="str">
        <f t="shared" si="119"/>
        <v>Investimento de Longo Prazo</v>
      </c>
    </row>
    <row r="1266" spans="1:12" ht="15" customHeight="1" x14ac:dyDescent="0.25">
      <c r="A1266" s="39">
        <v>44577</v>
      </c>
      <c r="B1266" s="61">
        <f t="shared" si="114"/>
        <v>2022</v>
      </c>
      <c r="C1266" s="60" t="str">
        <f t="shared" si="115"/>
        <v>Janeiro</v>
      </c>
      <c r="D1266" s="40" t="s">
        <v>1923</v>
      </c>
      <c r="E1266" s="40" t="s">
        <v>3085</v>
      </c>
      <c r="F1266" s="41">
        <v>33834.53</v>
      </c>
      <c r="G1266" s="42">
        <v>40499.93</v>
      </c>
      <c r="H1266" s="64">
        <f t="shared" si="116"/>
        <v>0.19699992877099229</v>
      </c>
      <c r="I1266" s="65">
        <f t="shared" si="117"/>
        <v>6665.4000000000015</v>
      </c>
      <c r="J1266" s="66" t="str">
        <f t="shared" si="118"/>
        <v>Resgatado</v>
      </c>
      <c r="K1266" s="40" t="s">
        <v>15532</v>
      </c>
      <c r="L1266" s="69" t="str">
        <f t="shared" si="119"/>
        <v>Dividendos Recebidos</v>
      </c>
    </row>
    <row r="1267" spans="1:12" ht="15" customHeight="1" x14ac:dyDescent="0.25">
      <c r="A1267" s="39">
        <v>44607</v>
      </c>
      <c r="B1267" s="61">
        <f t="shared" si="114"/>
        <v>2022</v>
      </c>
      <c r="C1267" s="60" t="str">
        <f t="shared" si="115"/>
        <v>Fevereiro</v>
      </c>
      <c r="D1267" s="40" t="s">
        <v>1928</v>
      </c>
      <c r="E1267" s="40" t="s">
        <v>3086</v>
      </c>
      <c r="F1267" s="41">
        <v>18972.150000000001</v>
      </c>
      <c r="G1267" s="42">
        <v>19042.349999999999</v>
      </c>
      <c r="H1267" s="64">
        <f t="shared" si="116"/>
        <v>3.7001604984146278E-3</v>
      </c>
      <c r="I1267" s="65">
        <f t="shared" si="117"/>
        <v>70.19999999999709</v>
      </c>
      <c r="J1267" s="66" t="str">
        <f t="shared" si="118"/>
        <v>Ativo</v>
      </c>
      <c r="K1267" s="40" t="s">
        <v>15537</v>
      </c>
      <c r="L1267" s="69" t="str">
        <f t="shared" si="119"/>
        <v>Aguardando rentabilidade</v>
      </c>
    </row>
    <row r="1268" spans="1:12" ht="15" customHeight="1" x14ac:dyDescent="0.25">
      <c r="A1268" s="39">
        <v>44352</v>
      </c>
      <c r="B1268" s="61">
        <f t="shared" si="114"/>
        <v>2021</v>
      </c>
      <c r="C1268" s="60" t="str">
        <f t="shared" si="115"/>
        <v>Junho</v>
      </c>
      <c r="D1268" s="40" t="s">
        <v>1930</v>
      </c>
      <c r="E1268" s="40" t="s">
        <v>3087</v>
      </c>
      <c r="F1268" s="41">
        <v>15063.5</v>
      </c>
      <c r="G1268" s="42">
        <v>13783.1</v>
      </c>
      <c r="H1268" s="64">
        <f t="shared" si="116"/>
        <v>-8.5000165964085342E-2</v>
      </c>
      <c r="I1268" s="65">
        <f t="shared" si="117"/>
        <v>-1280.3999999999996</v>
      </c>
      <c r="J1268" s="66" t="str">
        <f t="shared" si="118"/>
        <v>Pendente</v>
      </c>
      <c r="K1268" s="40" t="s">
        <v>15538</v>
      </c>
      <c r="L1268" s="69" t="str">
        <f t="shared" si="119"/>
        <v>Aguardando rentabilidade</v>
      </c>
    </row>
    <row r="1269" spans="1:12" ht="15" customHeight="1" x14ac:dyDescent="0.25">
      <c r="A1269" s="39">
        <v>45559</v>
      </c>
      <c r="B1269" s="61">
        <f t="shared" si="114"/>
        <v>2024</v>
      </c>
      <c r="C1269" s="60" t="str">
        <f t="shared" si="115"/>
        <v>Setembro</v>
      </c>
      <c r="D1269" s="40" t="s">
        <v>1928</v>
      </c>
      <c r="E1269" s="40" t="s">
        <v>3088</v>
      </c>
      <c r="F1269" s="41">
        <v>4203.6400000000003</v>
      </c>
      <c r="G1269" s="42">
        <v>3808.92</v>
      </c>
      <c r="H1269" s="64">
        <f t="shared" si="116"/>
        <v>-9.38995727512347E-2</v>
      </c>
      <c r="I1269" s="65">
        <f t="shared" si="117"/>
        <v>-394.72000000000025</v>
      </c>
      <c r="J1269" s="66" t="str">
        <f t="shared" si="118"/>
        <v>Pendente</v>
      </c>
      <c r="K1269" s="40" t="s">
        <v>15537</v>
      </c>
      <c r="L1269" s="69" t="str">
        <f t="shared" si="119"/>
        <v>Aguardando rentabilidade</v>
      </c>
    </row>
    <row r="1270" spans="1:12" ht="15" customHeight="1" x14ac:dyDescent="0.25">
      <c r="A1270" s="39">
        <v>44867</v>
      </c>
      <c r="B1270" s="61">
        <f t="shared" si="114"/>
        <v>2022</v>
      </c>
      <c r="C1270" s="60" t="str">
        <f t="shared" si="115"/>
        <v>Novembro</v>
      </c>
      <c r="D1270" s="40" t="s">
        <v>1926</v>
      </c>
      <c r="E1270" s="40" t="s">
        <v>3089</v>
      </c>
      <c r="F1270" s="41">
        <v>45041.84</v>
      </c>
      <c r="G1270" s="42">
        <v>41420.480000000003</v>
      </c>
      <c r="H1270" s="64">
        <f t="shared" si="116"/>
        <v>-8.0399912614582209E-2</v>
      </c>
      <c r="I1270" s="65">
        <f t="shared" si="117"/>
        <v>-3621.3599999999933</v>
      </c>
      <c r="J1270" s="66" t="str">
        <f t="shared" si="118"/>
        <v>Pendente</v>
      </c>
      <c r="K1270" s="40" t="s">
        <v>15535</v>
      </c>
      <c r="L1270" s="69" t="str">
        <f t="shared" si="119"/>
        <v>Aguardando rentabilidade</v>
      </c>
    </row>
    <row r="1271" spans="1:12" ht="15" customHeight="1" x14ac:dyDescent="0.25">
      <c r="A1271" s="39">
        <v>45886</v>
      </c>
      <c r="B1271" s="61">
        <f t="shared" si="114"/>
        <v>2025</v>
      </c>
      <c r="C1271" s="60" t="str">
        <f t="shared" si="115"/>
        <v>Agosto</v>
      </c>
      <c r="D1271" s="40" t="s">
        <v>1930</v>
      </c>
      <c r="E1271" s="40" t="s">
        <v>3090</v>
      </c>
      <c r="F1271" s="41">
        <v>29837.71</v>
      </c>
      <c r="G1271" s="42">
        <v>27158.28</v>
      </c>
      <c r="H1271" s="64">
        <f t="shared" si="116"/>
        <v>-8.9800122060305576E-2</v>
      </c>
      <c r="I1271" s="65">
        <f t="shared" si="117"/>
        <v>-2679.4300000000003</v>
      </c>
      <c r="J1271" s="66" t="str">
        <f t="shared" si="118"/>
        <v>Pendente</v>
      </c>
      <c r="K1271" s="40" t="s">
        <v>15538</v>
      </c>
      <c r="L1271" s="69" t="str">
        <f t="shared" si="119"/>
        <v>Aguardando rentabilidade</v>
      </c>
    </row>
    <row r="1272" spans="1:12" ht="15" customHeight="1" x14ac:dyDescent="0.25">
      <c r="A1272" s="39">
        <v>45097</v>
      </c>
      <c r="B1272" s="61">
        <f t="shared" si="114"/>
        <v>2023</v>
      </c>
      <c r="C1272" s="60" t="str">
        <f t="shared" si="115"/>
        <v>Junho</v>
      </c>
      <c r="D1272" s="40" t="s">
        <v>1928</v>
      </c>
      <c r="E1272" s="40" t="s">
        <v>2249</v>
      </c>
      <c r="F1272" s="41">
        <v>33636.06</v>
      </c>
      <c r="G1272" s="42">
        <v>37884.29</v>
      </c>
      <c r="H1272" s="64">
        <f t="shared" si="116"/>
        <v>0.1262998698420684</v>
      </c>
      <c r="I1272" s="65">
        <f t="shared" si="117"/>
        <v>4248.2300000000032</v>
      </c>
      <c r="J1272" s="66" t="str">
        <f t="shared" si="118"/>
        <v>Pendente</v>
      </c>
      <c r="K1272" s="40" t="s">
        <v>15537</v>
      </c>
      <c r="L1272" s="69" t="str">
        <f t="shared" si="119"/>
        <v>Rendimento estável</v>
      </c>
    </row>
    <row r="1273" spans="1:12" ht="15" customHeight="1" x14ac:dyDescent="0.25">
      <c r="A1273" s="39">
        <v>45414</v>
      </c>
      <c r="B1273" s="61">
        <f t="shared" si="114"/>
        <v>2024</v>
      </c>
      <c r="C1273" s="60" t="str">
        <f t="shared" si="115"/>
        <v>Maio</v>
      </c>
      <c r="D1273" s="40" t="s">
        <v>1926</v>
      </c>
      <c r="E1273" s="40" t="s">
        <v>2670</v>
      </c>
      <c r="F1273" s="41">
        <v>12939.71</v>
      </c>
      <c r="G1273" s="42">
        <v>13186.86</v>
      </c>
      <c r="H1273" s="64">
        <f t="shared" si="116"/>
        <v>1.9100118936205022E-2</v>
      </c>
      <c r="I1273" s="65">
        <f t="shared" si="117"/>
        <v>247.15000000000146</v>
      </c>
      <c r="J1273" s="66" t="str">
        <f t="shared" si="118"/>
        <v>Ativo</v>
      </c>
      <c r="K1273" s="40" t="s">
        <v>15535</v>
      </c>
      <c r="L1273" s="69" t="str">
        <f t="shared" si="119"/>
        <v>Aguardando rentabilidade</v>
      </c>
    </row>
    <row r="1274" spans="1:12" ht="15" customHeight="1" x14ac:dyDescent="0.25">
      <c r="A1274" s="39">
        <v>44691</v>
      </c>
      <c r="B1274" s="61">
        <f t="shared" si="114"/>
        <v>2022</v>
      </c>
      <c r="C1274" s="60" t="str">
        <f t="shared" si="115"/>
        <v>Maio</v>
      </c>
      <c r="D1274" s="40" t="s">
        <v>1929</v>
      </c>
      <c r="E1274" s="40" t="s">
        <v>3091</v>
      </c>
      <c r="F1274" s="41">
        <v>9791.27</v>
      </c>
      <c r="G1274" s="42">
        <v>8842.5</v>
      </c>
      <c r="H1274" s="64">
        <f t="shared" si="116"/>
        <v>-9.6899585038508831E-2</v>
      </c>
      <c r="I1274" s="65">
        <f t="shared" si="117"/>
        <v>-948.77000000000044</v>
      </c>
      <c r="J1274" s="66" t="str">
        <f t="shared" si="118"/>
        <v>Ativo</v>
      </c>
      <c r="K1274" s="40" t="s">
        <v>15532</v>
      </c>
      <c r="L1274" s="69" t="str">
        <f t="shared" si="119"/>
        <v>Investimento de Longo Prazo</v>
      </c>
    </row>
    <row r="1275" spans="1:12" ht="15" customHeight="1" x14ac:dyDescent="0.25">
      <c r="A1275" s="39">
        <v>44707</v>
      </c>
      <c r="B1275" s="61">
        <f t="shared" si="114"/>
        <v>2022</v>
      </c>
      <c r="C1275" s="60" t="str">
        <f t="shared" si="115"/>
        <v>Maio</v>
      </c>
      <c r="D1275" s="40" t="s">
        <v>1926</v>
      </c>
      <c r="E1275" s="40" t="s">
        <v>3092</v>
      </c>
      <c r="F1275" s="41">
        <v>48175.44</v>
      </c>
      <c r="G1275" s="42">
        <v>50116.91</v>
      </c>
      <c r="H1275" s="64">
        <f t="shared" si="116"/>
        <v>4.0299995184268189E-2</v>
      </c>
      <c r="I1275" s="65">
        <f t="shared" si="117"/>
        <v>1941.4700000000012</v>
      </c>
      <c r="J1275" s="66" t="str">
        <f t="shared" si="118"/>
        <v>Ativo</v>
      </c>
      <c r="K1275" s="40" t="s">
        <v>15535</v>
      </c>
      <c r="L1275" s="69" t="str">
        <f t="shared" si="119"/>
        <v>Aguardando rentabilidade</v>
      </c>
    </row>
    <row r="1276" spans="1:12" ht="15" customHeight="1" x14ac:dyDescent="0.25">
      <c r="A1276" s="39">
        <v>45336</v>
      </c>
      <c r="B1276" s="61">
        <f t="shared" si="114"/>
        <v>2024</v>
      </c>
      <c r="C1276" s="60" t="str">
        <f t="shared" si="115"/>
        <v>Fevereiro</v>
      </c>
      <c r="D1276" s="40" t="s">
        <v>1930</v>
      </c>
      <c r="E1276" s="40" t="s">
        <v>3093</v>
      </c>
      <c r="F1276" s="41">
        <v>9929.44</v>
      </c>
      <c r="G1276" s="42">
        <v>10924.37</v>
      </c>
      <c r="H1276" s="64">
        <f t="shared" si="116"/>
        <v>0.1002000112795888</v>
      </c>
      <c r="I1276" s="65">
        <f t="shared" si="117"/>
        <v>994.93000000000029</v>
      </c>
      <c r="J1276" s="66" t="str">
        <f t="shared" si="118"/>
        <v>Pendente</v>
      </c>
      <c r="K1276" s="40" t="s">
        <v>15538</v>
      </c>
      <c r="L1276" s="69" t="str">
        <f t="shared" si="119"/>
        <v>Rendimento estável</v>
      </c>
    </row>
    <row r="1277" spans="1:12" x14ac:dyDescent="0.25">
      <c r="A1277" s="39">
        <v>43833</v>
      </c>
      <c r="B1277" s="61">
        <f t="shared" si="114"/>
        <v>2020</v>
      </c>
      <c r="C1277" s="60" t="str">
        <f t="shared" si="115"/>
        <v>Janeiro</v>
      </c>
      <c r="D1277" s="40" t="s">
        <v>1923</v>
      </c>
      <c r="E1277" s="40" t="s">
        <v>3094</v>
      </c>
      <c r="F1277" s="41">
        <v>5360.26</v>
      </c>
      <c r="G1277" s="42">
        <v>5706.53</v>
      </c>
      <c r="H1277" s="64">
        <f t="shared" si="116"/>
        <v>6.4599478383511155E-2</v>
      </c>
      <c r="I1277" s="65">
        <f t="shared" si="117"/>
        <v>346.26999999999953</v>
      </c>
      <c r="J1277" s="66" t="str">
        <f t="shared" si="118"/>
        <v>Ativo</v>
      </c>
      <c r="K1277" s="40" t="s">
        <v>15532</v>
      </c>
      <c r="L1277" s="69" t="str">
        <f t="shared" si="119"/>
        <v>Investimento de Longo Prazo</v>
      </c>
    </row>
    <row r="1278" spans="1:12" x14ac:dyDescent="0.25">
      <c r="A1278" s="39">
        <v>43989</v>
      </c>
      <c r="B1278" s="61">
        <f t="shared" si="114"/>
        <v>2020</v>
      </c>
      <c r="C1278" s="60" t="str">
        <f t="shared" si="115"/>
        <v>Junho</v>
      </c>
      <c r="D1278" s="40" t="s">
        <v>1924</v>
      </c>
      <c r="E1278" s="40" t="s">
        <v>3095</v>
      </c>
      <c r="F1278" s="41">
        <v>40364.949999999997</v>
      </c>
      <c r="G1278" s="42">
        <v>37664.53</v>
      </c>
      <c r="H1278" s="64">
        <f t="shared" si="116"/>
        <v>-6.6900120029877372E-2</v>
      </c>
      <c r="I1278" s="65">
        <f t="shared" si="117"/>
        <v>-2700.4199999999983</v>
      </c>
      <c r="J1278" s="66" t="str">
        <f t="shared" si="118"/>
        <v>Ativo</v>
      </c>
      <c r="K1278" s="40" t="s">
        <v>15533</v>
      </c>
      <c r="L1278" s="69" t="str">
        <f t="shared" si="119"/>
        <v>Investimento de Longo Prazo</v>
      </c>
    </row>
    <row r="1279" spans="1:12" ht="15" customHeight="1" x14ac:dyDescent="0.25">
      <c r="A1279" s="39">
        <v>44860</v>
      </c>
      <c r="B1279" s="61">
        <f t="shared" si="114"/>
        <v>2022</v>
      </c>
      <c r="C1279" s="60" t="str">
        <f t="shared" si="115"/>
        <v>Outubro</v>
      </c>
      <c r="D1279" s="40" t="s">
        <v>1924</v>
      </c>
      <c r="E1279" s="40" t="s">
        <v>3096</v>
      </c>
      <c r="F1279" s="41">
        <v>32898.769999999997</v>
      </c>
      <c r="G1279" s="42">
        <v>34701.620000000003</v>
      </c>
      <c r="H1279" s="64">
        <f t="shared" si="116"/>
        <v>5.4799921091275024E-2</v>
      </c>
      <c r="I1279" s="65">
        <f t="shared" si="117"/>
        <v>1802.8500000000058</v>
      </c>
      <c r="J1279" s="66" t="str">
        <f t="shared" si="118"/>
        <v>Ativo</v>
      </c>
      <c r="K1279" s="40" t="s">
        <v>15533</v>
      </c>
      <c r="L1279" s="69" t="str">
        <f t="shared" si="119"/>
        <v>Investimento de Longo Prazo</v>
      </c>
    </row>
    <row r="1280" spans="1:12" ht="15" customHeight="1" x14ac:dyDescent="0.25">
      <c r="A1280" s="39">
        <v>45592</v>
      </c>
      <c r="B1280" s="61">
        <f t="shared" si="114"/>
        <v>2024</v>
      </c>
      <c r="C1280" s="60" t="str">
        <f t="shared" si="115"/>
        <v>Outubro</v>
      </c>
      <c r="D1280" s="40" t="s">
        <v>1924</v>
      </c>
      <c r="E1280" s="40" t="s">
        <v>3097</v>
      </c>
      <c r="F1280" s="41">
        <v>44249.51</v>
      </c>
      <c r="G1280" s="42">
        <v>51639.18</v>
      </c>
      <c r="H1280" s="64">
        <f t="shared" si="116"/>
        <v>0.16700004135639013</v>
      </c>
      <c r="I1280" s="65">
        <f t="shared" si="117"/>
        <v>7389.6699999999983</v>
      </c>
      <c r="J1280" s="66" t="str">
        <f t="shared" si="118"/>
        <v>Resgatado</v>
      </c>
      <c r="K1280" s="40" t="s">
        <v>15533</v>
      </c>
      <c r="L1280" s="69" t="str">
        <f t="shared" si="119"/>
        <v>Dividendos Recebidos</v>
      </c>
    </row>
    <row r="1281" spans="1:12" x14ac:dyDescent="0.25">
      <c r="A1281" s="39">
        <v>43860</v>
      </c>
      <c r="B1281" s="61">
        <f t="shared" si="114"/>
        <v>2020</v>
      </c>
      <c r="C1281" s="60" t="str">
        <f t="shared" si="115"/>
        <v>Janeiro</v>
      </c>
      <c r="D1281" s="40" t="s">
        <v>1928</v>
      </c>
      <c r="E1281" s="40" t="s">
        <v>3098</v>
      </c>
      <c r="F1281" s="41">
        <v>30367.5</v>
      </c>
      <c r="G1281" s="42">
        <v>33079.32</v>
      </c>
      <c r="H1281" s="64">
        <f t="shared" si="116"/>
        <v>8.9300074092368481E-2</v>
      </c>
      <c r="I1281" s="65">
        <f t="shared" si="117"/>
        <v>2711.8199999999997</v>
      </c>
      <c r="J1281" s="66" t="str">
        <f t="shared" si="118"/>
        <v>Pendente</v>
      </c>
      <c r="K1281" s="40" t="s">
        <v>15537</v>
      </c>
      <c r="L1281" s="69" t="str">
        <f t="shared" si="119"/>
        <v>Rendimento estável</v>
      </c>
    </row>
    <row r="1282" spans="1:12" ht="15" customHeight="1" x14ac:dyDescent="0.25">
      <c r="A1282" s="39">
        <v>45675</v>
      </c>
      <c r="B1282" s="61">
        <f t="shared" ref="B1282:B1345" si="120">YEAR(A1282)</f>
        <v>2025</v>
      </c>
      <c r="C1282" s="60" t="str">
        <f t="shared" ref="C1282:C1345" si="121">PROPER(TEXT(A1282,"mmmm"))</f>
        <v>Janeiro</v>
      </c>
      <c r="D1282" s="40" t="s">
        <v>1930</v>
      </c>
      <c r="E1282" s="40" t="s">
        <v>3099</v>
      </c>
      <c r="F1282" s="41">
        <v>23595.09</v>
      </c>
      <c r="G1282" s="42">
        <v>23151.5</v>
      </c>
      <c r="H1282" s="64">
        <f t="shared" ref="H1282:H1345" si="122">(G1282-F1282)/F1282</f>
        <v>-1.8800097816961077E-2</v>
      </c>
      <c r="I1282" s="65">
        <f t="shared" ref="I1282:I1345" si="123">G1282-F1282</f>
        <v>-443.59000000000015</v>
      </c>
      <c r="J1282" s="66" t="str">
        <f t="shared" ref="J1282:J1345" si="124">IF(AND(OR($D1282="Ações",$D1282="Criptomoedas",$D1282="ETFs",$D1282="Fundos",$D1282="Imóveis"),$H1282&lt;=-10%),"Resgatado",IF(AND(OR($D1282="Ações",$D1282="Criptomoedas",$D1282="ETFs",$D1282="Fundos",$D1282="Imóveis"),$H1282&lt;=-5%),"Pendente",IF(AND(OR($D1282="Ações",$D1282="Criptomoedas",$D1282="ETFs",$D1282="Fundos",$D1282="Imóveis"),$H1282&lt;=-3%),"Ativo",IF(AND(OR($D1282="Ações",$D1282="Criptomoedas",$D1282="ETFs",$D1282="Fundos",$D1282="Imóveis"),$H1282&lt;=7%),"Ativo",IF(AND(OR($D1282="Ações",$D1282="Criptomoedas",$D1282="ETFs",$D1282="Fundos",$D1282="Imóveis"),$H1282&lt;=15%),"Pendente",IF(AND(OR($D1282="Ações",$D1282="Criptomoedas",$D1282="ETFs",$D1282="Fundos",$D1282="Imóveis"),$H1282&lt;=20%),"Resgatado",IF(AND(OR($D1282="Poupança",$D1282="Renda Fixa",$D1282="Tesouro Direto"),$H1282&lt;=7%),"Ativo",IF(AND(OR($D1282="Poupança",$D1282="Renda Fixa",$D1282="Tesouro Direto"),$H1282&lt;=15%),"Pendente",IF(AND(OR($D1282="Poupança",$D1282="Renda Fixa",$D1282="Tesouro Direto"),$H1282&lt;=20%),"Resgatado","")))))))))</f>
        <v>Ativo</v>
      </c>
      <c r="K1282" s="40" t="s">
        <v>15538</v>
      </c>
      <c r="L1282" s="69" t="str">
        <f t="shared" ref="L1282:L1345" si="125">IF(AND(OR($D1282="Ações",$D1282="Criptomoedas",$D1282="ETFs",$D1282="Fundos",$D1282="Imóveis"),$H1282&lt;=-10%),"Resgate realizado",IF(AND(OR($D1282="Ações",$D1282="Criptomoedas",$D1282="ETFs",$D1282="Fundos",$D1282="Imóveis"),$H1282&lt;=-5%),"Aguardando rentabilidade",IF(AND(OR($D1282="Ações",$D1282="Criptomoedas",$D1282="ETFs",$D1282="Fundos",$D1282="Imóveis"),$H1282&lt;=-3%),"Aguardando rentabilidade",IF(AND(OR($D1282="Ações",$D1282="Criptomoedas",$D1282="ETFs",$D1282="Fundos",$D1282="Imóveis"),$H1282&lt;=7%),"Aguardando rentabilidade",IF(AND(OR($D1282="Ações",$D1282="Criptomoedas",$D1282="ETFs",$D1282="Fundos",$D1282="Imóveis"),$H1282&lt;=15%),"Rendimento estável",IF(AND(OR($D1282="Ações",$D1282="Criptomoedas",$D1282="ETFs",$D1282="Fundos",$D1282="Imóveis"),$H1282&lt;=20%),"Aplicação de Curto Prazo",IF(AND(OR($D1282="Poupança",$D1282="Renda Fixa",$D1282="Tesouro Direto"),$H1282&lt;=7%),"Investimento de Longo Prazo",IF(AND(OR($D1282="Poupança",$D1282="Renda Fixa",$D1282="Tesouro Direto"),$H1282&lt;=15%),"Rendimento estável",IF(AND(OR($D1282="Poupança",$D1282="Renda Fixa",$D1282="Tesouro Direto"),$H1282&lt;=20%),"Dividendos Recebidos","")))))))))</f>
        <v>Aguardando rentabilidade</v>
      </c>
    </row>
    <row r="1283" spans="1:12" ht="15" customHeight="1" x14ac:dyDescent="0.25">
      <c r="A1283" s="39">
        <v>44768</v>
      </c>
      <c r="B1283" s="61">
        <f t="shared" si="120"/>
        <v>2022</v>
      </c>
      <c r="C1283" s="60" t="str">
        <f t="shared" si="121"/>
        <v>Julho</v>
      </c>
      <c r="D1283" s="40" t="s">
        <v>1924</v>
      </c>
      <c r="E1283" s="40" t="s">
        <v>3100</v>
      </c>
      <c r="F1283" s="41">
        <v>13462.63</v>
      </c>
      <c r="G1283" s="42">
        <v>14496.56</v>
      </c>
      <c r="H1283" s="64">
        <f t="shared" si="122"/>
        <v>7.6800001188475089E-2</v>
      </c>
      <c r="I1283" s="65">
        <f t="shared" si="123"/>
        <v>1033.9300000000003</v>
      </c>
      <c r="J1283" s="66" t="str">
        <f t="shared" si="124"/>
        <v>Pendente</v>
      </c>
      <c r="K1283" s="40" t="s">
        <v>15533</v>
      </c>
      <c r="L1283" s="69" t="str">
        <f t="shared" si="125"/>
        <v>Rendimento estável</v>
      </c>
    </row>
    <row r="1284" spans="1:12" ht="15" customHeight="1" x14ac:dyDescent="0.25">
      <c r="A1284" s="39">
        <v>44776</v>
      </c>
      <c r="B1284" s="61">
        <f t="shared" si="120"/>
        <v>2022</v>
      </c>
      <c r="C1284" s="60" t="str">
        <f t="shared" si="121"/>
        <v>Agosto</v>
      </c>
      <c r="D1284" s="40" t="s">
        <v>1929</v>
      </c>
      <c r="E1284" s="40" t="s">
        <v>3101</v>
      </c>
      <c r="F1284" s="41">
        <v>27643.31</v>
      </c>
      <c r="G1284" s="42">
        <v>29174.75</v>
      </c>
      <c r="H1284" s="64">
        <f t="shared" si="122"/>
        <v>5.5400022645623791E-2</v>
      </c>
      <c r="I1284" s="65">
        <f t="shared" si="123"/>
        <v>1531.4399999999987</v>
      </c>
      <c r="J1284" s="66" t="str">
        <f t="shared" si="124"/>
        <v>Ativo</v>
      </c>
      <c r="K1284" s="40" t="s">
        <v>15532</v>
      </c>
      <c r="L1284" s="69" t="str">
        <f t="shared" si="125"/>
        <v>Investimento de Longo Prazo</v>
      </c>
    </row>
    <row r="1285" spans="1:12" x14ac:dyDescent="0.25">
      <c r="A1285" s="39">
        <v>43971</v>
      </c>
      <c r="B1285" s="61">
        <f t="shared" si="120"/>
        <v>2020</v>
      </c>
      <c r="C1285" s="60" t="str">
        <f t="shared" si="121"/>
        <v>Maio</v>
      </c>
      <c r="D1285" s="40" t="s">
        <v>1923</v>
      </c>
      <c r="E1285" s="40" t="s">
        <v>2327</v>
      </c>
      <c r="F1285" s="41">
        <v>10000.99</v>
      </c>
      <c r="G1285" s="42">
        <v>9165.91</v>
      </c>
      <c r="H1285" s="64">
        <f t="shared" si="122"/>
        <v>-8.3499733526380876E-2</v>
      </c>
      <c r="I1285" s="65">
        <f t="shared" si="123"/>
        <v>-835.07999999999993</v>
      </c>
      <c r="J1285" s="66" t="str">
        <f t="shared" si="124"/>
        <v>Ativo</v>
      </c>
      <c r="K1285" s="40" t="s">
        <v>15532</v>
      </c>
      <c r="L1285" s="69" t="str">
        <f t="shared" si="125"/>
        <v>Investimento de Longo Prazo</v>
      </c>
    </row>
    <row r="1286" spans="1:12" ht="15" customHeight="1" x14ac:dyDescent="0.25">
      <c r="A1286" s="39">
        <v>45355</v>
      </c>
      <c r="B1286" s="61">
        <f t="shared" si="120"/>
        <v>2024</v>
      </c>
      <c r="C1286" s="60" t="str">
        <f t="shared" si="121"/>
        <v>Março</v>
      </c>
      <c r="D1286" s="40" t="s">
        <v>1923</v>
      </c>
      <c r="E1286" s="40" t="s">
        <v>3102</v>
      </c>
      <c r="F1286" s="41">
        <v>12156.26</v>
      </c>
      <c r="G1286" s="42">
        <v>13942.01</v>
      </c>
      <c r="H1286" s="64">
        <f t="shared" si="122"/>
        <v>0.14689962208771448</v>
      </c>
      <c r="I1286" s="65">
        <f t="shared" si="123"/>
        <v>1785.75</v>
      </c>
      <c r="J1286" s="66" t="str">
        <f t="shared" si="124"/>
        <v>Pendente</v>
      </c>
      <c r="K1286" s="40" t="s">
        <v>15532</v>
      </c>
      <c r="L1286" s="69" t="str">
        <f t="shared" si="125"/>
        <v>Rendimento estável</v>
      </c>
    </row>
    <row r="1287" spans="1:12" ht="15" customHeight="1" x14ac:dyDescent="0.25">
      <c r="A1287" s="39">
        <v>45297</v>
      </c>
      <c r="B1287" s="61">
        <f t="shared" si="120"/>
        <v>2024</v>
      </c>
      <c r="C1287" s="60" t="str">
        <f t="shared" si="121"/>
        <v>Janeiro</v>
      </c>
      <c r="D1287" s="40" t="s">
        <v>1930</v>
      </c>
      <c r="E1287" s="40" t="s">
        <v>3087</v>
      </c>
      <c r="F1287" s="41">
        <v>31901.97</v>
      </c>
      <c r="G1287" s="42">
        <v>30558.9</v>
      </c>
      <c r="H1287" s="64">
        <f t="shared" si="122"/>
        <v>-4.2099907936719888E-2</v>
      </c>
      <c r="I1287" s="65">
        <f t="shared" si="123"/>
        <v>-1343.0699999999997</v>
      </c>
      <c r="J1287" s="66" t="str">
        <f t="shared" si="124"/>
        <v>Ativo</v>
      </c>
      <c r="K1287" s="40" t="s">
        <v>15538</v>
      </c>
      <c r="L1287" s="69" t="str">
        <f t="shared" si="125"/>
        <v>Aguardando rentabilidade</v>
      </c>
    </row>
    <row r="1288" spans="1:12" ht="15" customHeight="1" x14ac:dyDescent="0.25">
      <c r="A1288" s="39">
        <v>44414</v>
      </c>
      <c r="B1288" s="61">
        <f t="shared" si="120"/>
        <v>2021</v>
      </c>
      <c r="C1288" s="60" t="str">
        <f t="shared" si="121"/>
        <v>Agosto</v>
      </c>
      <c r="D1288" s="40" t="s">
        <v>1925</v>
      </c>
      <c r="E1288" s="40" t="s">
        <v>2274</v>
      </c>
      <c r="F1288" s="41">
        <v>35420.519999999997</v>
      </c>
      <c r="G1288" s="42">
        <v>40035.81</v>
      </c>
      <c r="H1288" s="64">
        <f t="shared" si="122"/>
        <v>0.13029989395977251</v>
      </c>
      <c r="I1288" s="65">
        <f t="shared" si="123"/>
        <v>4615.2900000000009</v>
      </c>
      <c r="J1288" s="66" t="str">
        <f t="shared" si="124"/>
        <v>Pendente</v>
      </c>
      <c r="K1288" s="40" t="s">
        <v>15534</v>
      </c>
      <c r="L1288" s="69" t="str">
        <f t="shared" si="125"/>
        <v>Rendimento estável</v>
      </c>
    </row>
    <row r="1289" spans="1:12" ht="15" customHeight="1" x14ac:dyDescent="0.25">
      <c r="A1289" s="39">
        <v>45599</v>
      </c>
      <c r="B1289" s="61">
        <f t="shared" si="120"/>
        <v>2024</v>
      </c>
      <c r="C1289" s="60" t="str">
        <f t="shared" si="121"/>
        <v>Novembro</v>
      </c>
      <c r="D1289" s="40" t="s">
        <v>1925</v>
      </c>
      <c r="E1289" s="40" t="s">
        <v>3103</v>
      </c>
      <c r="F1289" s="41">
        <v>36718.86</v>
      </c>
      <c r="G1289" s="42">
        <v>41789.730000000003</v>
      </c>
      <c r="H1289" s="64">
        <f t="shared" si="122"/>
        <v>0.1380998756497343</v>
      </c>
      <c r="I1289" s="65">
        <f t="shared" si="123"/>
        <v>5070.8700000000026</v>
      </c>
      <c r="J1289" s="66" t="str">
        <f t="shared" si="124"/>
        <v>Pendente</v>
      </c>
      <c r="K1289" s="40" t="s">
        <v>15534</v>
      </c>
      <c r="L1289" s="69" t="str">
        <f t="shared" si="125"/>
        <v>Rendimento estável</v>
      </c>
    </row>
    <row r="1290" spans="1:12" ht="15" customHeight="1" x14ac:dyDescent="0.25">
      <c r="A1290" s="39">
        <v>45467</v>
      </c>
      <c r="B1290" s="61">
        <f t="shared" si="120"/>
        <v>2024</v>
      </c>
      <c r="C1290" s="60" t="str">
        <f t="shared" si="121"/>
        <v>Junho</v>
      </c>
      <c r="D1290" s="40" t="s">
        <v>1924</v>
      </c>
      <c r="E1290" s="40" t="s">
        <v>2391</v>
      </c>
      <c r="F1290" s="41">
        <v>7650.1</v>
      </c>
      <c r="G1290" s="42">
        <v>7842.12</v>
      </c>
      <c r="H1290" s="64">
        <f t="shared" si="122"/>
        <v>2.5100325485941297E-2</v>
      </c>
      <c r="I1290" s="65">
        <f t="shared" si="123"/>
        <v>192.01999999999953</v>
      </c>
      <c r="J1290" s="66" t="str">
        <f t="shared" si="124"/>
        <v>Ativo</v>
      </c>
      <c r="K1290" s="40" t="s">
        <v>15533</v>
      </c>
      <c r="L1290" s="69" t="str">
        <f t="shared" si="125"/>
        <v>Investimento de Longo Prazo</v>
      </c>
    </row>
    <row r="1291" spans="1:12" ht="15" customHeight="1" x14ac:dyDescent="0.25">
      <c r="A1291" s="39">
        <v>45021</v>
      </c>
      <c r="B1291" s="61">
        <f t="shared" si="120"/>
        <v>2023</v>
      </c>
      <c r="C1291" s="60" t="str">
        <f t="shared" si="121"/>
        <v>Abril</v>
      </c>
      <c r="D1291" s="40" t="s">
        <v>1925</v>
      </c>
      <c r="E1291" s="40" t="s">
        <v>3104</v>
      </c>
      <c r="F1291" s="41">
        <v>20651.98</v>
      </c>
      <c r="G1291" s="42">
        <v>24633.68</v>
      </c>
      <c r="H1291" s="64">
        <f t="shared" si="122"/>
        <v>0.19279991555289133</v>
      </c>
      <c r="I1291" s="65">
        <f t="shared" si="123"/>
        <v>3981.7000000000007</v>
      </c>
      <c r="J1291" s="66" t="str">
        <f t="shared" si="124"/>
        <v>Resgatado</v>
      </c>
      <c r="K1291" s="40" t="s">
        <v>15534</v>
      </c>
      <c r="L1291" s="69" t="str">
        <f t="shared" si="125"/>
        <v>Aplicação de Curto Prazo</v>
      </c>
    </row>
    <row r="1292" spans="1:12" ht="15" customHeight="1" x14ac:dyDescent="0.25">
      <c r="A1292" s="39">
        <v>45206</v>
      </c>
      <c r="B1292" s="61">
        <f t="shared" si="120"/>
        <v>2023</v>
      </c>
      <c r="C1292" s="60" t="str">
        <f t="shared" si="121"/>
        <v>Outubro</v>
      </c>
      <c r="D1292" s="40" t="s">
        <v>1928</v>
      </c>
      <c r="E1292" s="40" t="s">
        <v>3105</v>
      </c>
      <c r="F1292" s="41">
        <v>17722.86</v>
      </c>
      <c r="G1292" s="42">
        <v>18596.599999999999</v>
      </c>
      <c r="H1292" s="64">
        <f t="shared" si="122"/>
        <v>4.9300169385753649E-2</v>
      </c>
      <c r="I1292" s="65">
        <f t="shared" si="123"/>
        <v>873.73999999999796</v>
      </c>
      <c r="J1292" s="66" t="str">
        <f t="shared" si="124"/>
        <v>Ativo</v>
      </c>
      <c r="K1292" s="40" t="s">
        <v>15537</v>
      </c>
      <c r="L1292" s="69" t="str">
        <f t="shared" si="125"/>
        <v>Aguardando rentabilidade</v>
      </c>
    </row>
    <row r="1293" spans="1:12" ht="15" customHeight="1" x14ac:dyDescent="0.25">
      <c r="A1293" s="39">
        <v>44221</v>
      </c>
      <c r="B1293" s="61">
        <f t="shared" si="120"/>
        <v>2021</v>
      </c>
      <c r="C1293" s="60" t="str">
        <f t="shared" si="121"/>
        <v>Janeiro</v>
      </c>
      <c r="D1293" s="40" t="s">
        <v>1929</v>
      </c>
      <c r="E1293" s="40" t="s">
        <v>3106</v>
      </c>
      <c r="F1293" s="41">
        <v>13752.07</v>
      </c>
      <c r="G1293" s="42">
        <v>13426.15</v>
      </c>
      <c r="H1293" s="64">
        <f t="shared" si="122"/>
        <v>-2.3699704844434333E-2</v>
      </c>
      <c r="I1293" s="65">
        <f t="shared" si="123"/>
        <v>-325.92000000000007</v>
      </c>
      <c r="J1293" s="66" t="str">
        <f t="shared" si="124"/>
        <v>Ativo</v>
      </c>
      <c r="K1293" s="40" t="s">
        <v>15532</v>
      </c>
      <c r="L1293" s="69" t="str">
        <f t="shared" si="125"/>
        <v>Investimento de Longo Prazo</v>
      </c>
    </row>
    <row r="1294" spans="1:12" ht="15" customHeight="1" x14ac:dyDescent="0.25">
      <c r="A1294" s="39">
        <v>45252</v>
      </c>
      <c r="B1294" s="61">
        <f t="shared" si="120"/>
        <v>2023</v>
      </c>
      <c r="C1294" s="60" t="str">
        <f t="shared" si="121"/>
        <v>Novembro</v>
      </c>
      <c r="D1294" s="40" t="s">
        <v>1926</v>
      </c>
      <c r="E1294" s="40" t="s">
        <v>3107</v>
      </c>
      <c r="F1294" s="41">
        <v>20956.36</v>
      </c>
      <c r="G1294" s="42">
        <v>20899.78</v>
      </c>
      <c r="H1294" s="64">
        <f t="shared" si="122"/>
        <v>-2.6998963560466486E-3</v>
      </c>
      <c r="I1294" s="65">
        <f t="shared" si="123"/>
        <v>-56.580000000001746</v>
      </c>
      <c r="J1294" s="66" t="str">
        <f t="shared" si="124"/>
        <v>Ativo</v>
      </c>
      <c r="K1294" s="40" t="s">
        <v>15535</v>
      </c>
      <c r="L1294" s="69" t="str">
        <f t="shared" si="125"/>
        <v>Aguardando rentabilidade</v>
      </c>
    </row>
    <row r="1295" spans="1:12" ht="15" customHeight="1" x14ac:dyDescent="0.25">
      <c r="A1295" s="39">
        <v>45354</v>
      </c>
      <c r="B1295" s="61">
        <f t="shared" si="120"/>
        <v>2024</v>
      </c>
      <c r="C1295" s="60" t="str">
        <f t="shared" si="121"/>
        <v>Março</v>
      </c>
      <c r="D1295" s="40" t="s">
        <v>1927</v>
      </c>
      <c r="E1295" s="40" t="s">
        <v>3108</v>
      </c>
      <c r="F1295" s="41">
        <v>31977.32</v>
      </c>
      <c r="G1295" s="42">
        <v>33755.26</v>
      </c>
      <c r="H1295" s="64">
        <f t="shared" si="122"/>
        <v>5.5600031522341532E-2</v>
      </c>
      <c r="I1295" s="65">
        <f t="shared" si="123"/>
        <v>1777.9400000000023</v>
      </c>
      <c r="J1295" s="66" t="str">
        <f t="shared" si="124"/>
        <v>Ativo</v>
      </c>
      <c r="K1295" s="40" t="s">
        <v>15536</v>
      </c>
      <c r="L1295" s="69" t="str">
        <f t="shared" si="125"/>
        <v>Aguardando rentabilidade</v>
      </c>
    </row>
    <row r="1296" spans="1:12" ht="15" customHeight="1" x14ac:dyDescent="0.25">
      <c r="A1296" s="39">
        <v>45013</v>
      </c>
      <c r="B1296" s="61">
        <f t="shared" si="120"/>
        <v>2023</v>
      </c>
      <c r="C1296" s="60" t="str">
        <f t="shared" si="121"/>
        <v>Março</v>
      </c>
      <c r="D1296" s="40" t="s">
        <v>1923</v>
      </c>
      <c r="E1296" s="40" t="s">
        <v>3109</v>
      </c>
      <c r="F1296" s="41">
        <v>3128.12</v>
      </c>
      <c r="G1296" s="42">
        <v>2852.22</v>
      </c>
      <c r="H1296" s="64">
        <f t="shared" si="122"/>
        <v>-8.819994117872719E-2</v>
      </c>
      <c r="I1296" s="65">
        <f t="shared" si="123"/>
        <v>-275.90000000000009</v>
      </c>
      <c r="J1296" s="66" t="str">
        <f t="shared" si="124"/>
        <v>Ativo</v>
      </c>
      <c r="K1296" s="40" t="s">
        <v>15532</v>
      </c>
      <c r="L1296" s="69" t="str">
        <f t="shared" si="125"/>
        <v>Investimento de Longo Prazo</v>
      </c>
    </row>
    <row r="1297" spans="1:12" ht="15" customHeight="1" x14ac:dyDescent="0.25">
      <c r="A1297" s="39">
        <v>44329</v>
      </c>
      <c r="B1297" s="61">
        <f t="shared" si="120"/>
        <v>2021</v>
      </c>
      <c r="C1297" s="60" t="str">
        <f t="shared" si="121"/>
        <v>Maio</v>
      </c>
      <c r="D1297" s="40" t="s">
        <v>1926</v>
      </c>
      <c r="E1297" s="40" t="s">
        <v>3110</v>
      </c>
      <c r="F1297" s="41">
        <v>31130.68</v>
      </c>
      <c r="G1297" s="42">
        <v>34545.72</v>
      </c>
      <c r="H1297" s="64">
        <f t="shared" si="122"/>
        <v>0.10970014146815942</v>
      </c>
      <c r="I1297" s="65">
        <f t="shared" si="123"/>
        <v>3415.0400000000009</v>
      </c>
      <c r="J1297" s="66" t="str">
        <f t="shared" si="124"/>
        <v>Pendente</v>
      </c>
      <c r="K1297" s="40" t="s">
        <v>15535</v>
      </c>
      <c r="L1297" s="69" t="str">
        <f t="shared" si="125"/>
        <v>Rendimento estável</v>
      </c>
    </row>
    <row r="1298" spans="1:12" ht="15" customHeight="1" x14ac:dyDescent="0.25">
      <c r="A1298" s="39">
        <v>45828</v>
      </c>
      <c r="B1298" s="61">
        <f t="shared" si="120"/>
        <v>2025</v>
      </c>
      <c r="C1298" s="60" t="str">
        <f t="shared" si="121"/>
        <v>Junho</v>
      </c>
      <c r="D1298" s="40" t="s">
        <v>1930</v>
      </c>
      <c r="E1298" s="40" t="s">
        <v>3111</v>
      </c>
      <c r="F1298" s="41">
        <v>32562.71</v>
      </c>
      <c r="G1298" s="42">
        <v>29970.720000000001</v>
      </c>
      <c r="H1298" s="64">
        <f t="shared" si="122"/>
        <v>-7.9599947301683363E-2</v>
      </c>
      <c r="I1298" s="65">
        <f t="shared" si="123"/>
        <v>-2591.989999999998</v>
      </c>
      <c r="J1298" s="66" t="str">
        <f t="shared" si="124"/>
        <v>Pendente</v>
      </c>
      <c r="K1298" s="40" t="s">
        <v>15538</v>
      </c>
      <c r="L1298" s="69" t="str">
        <f t="shared" si="125"/>
        <v>Aguardando rentabilidade</v>
      </c>
    </row>
    <row r="1299" spans="1:12" ht="15" customHeight="1" x14ac:dyDescent="0.25">
      <c r="A1299" s="39">
        <v>45816</v>
      </c>
      <c r="B1299" s="61">
        <f t="shared" si="120"/>
        <v>2025</v>
      </c>
      <c r="C1299" s="60" t="str">
        <f t="shared" si="121"/>
        <v>Junho</v>
      </c>
      <c r="D1299" s="40" t="s">
        <v>1926</v>
      </c>
      <c r="E1299" s="40" t="s">
        <v>3112</v>
      </c>
      <c r="F1299" s="41">
        <v>9712.86</v>
      </c>
      <c r="G1299" s="42">
        <v>11349.48</v>
      </c>
      <c r="H1299" s="64">
        <f t="shared" si="122"/>
        <v>0.16850031813492616</v>
      </c>
      <c r="I1299" s="65">
        <f t="shared" si="123"/>
        <v>1636.619999999999</v>
      </c>
      <c r="J1299" s="66" t="str">
        <f t="shared" si="124"/>
        <v>Resgatado</v>
      </c>
      <c r="K1299" s="40" t="s">
        <v>15535</v>
      </c>
      <c r="L1299" s="69" t="str">
        <f t="shared" si="125"/>
        <v>Aplicação de Curto Prazo</v>
      </c>
    </row>
    <row r="1300" spans="1:12" ht="15" customHeight="1" x14ac:dyDescent="0.25">
      <c r="A1300" s="39">
        <v>45590</v>
      </c>
      <c r="B1300" s="61">
        <f t="shared" si="120"/>
        <v>2024</v>
      </c>
      <c r="C1300" s="60" t="str">
        <f t="shared" si="121"/>
        <v>Outubro</v>
      </c>
      <c r="D1300" s="40" t="s">
        <v>1929</v>
      </c>
      <c r="E1300" s="40" t="s">
        <v>2657</v>
      </c>
      <c r="F1300" s="41">
        <v>48993.07</v>
      </c>
      <c r="G1300" s="42">
        <v>46886.37</v>
      </c>
      <c r="H1300" s="64">
        <f t="shared" si="122"/>
        <v>-4.2999958973789498E-2</v>
      </c>
      <c r="I1300" s="65">
        <f t="shared" si="123"/>
        <v>-2106.6999999999971</v>
      </c>
      <c r="J1300" s="66" t="str">
        <f t="shared" si="124"/>
        <v>Ativo</v>
      </c>
      <c r="K1300" s="40" t="s">
        <v>15532</v>
      </c>
      <c r="L1300" s="69" t="str">
        <f t="shared" si="125"/>
        <v>Investimento de Longo Prazo</v>
      </c>
    </row>
    <row r="1301" spans="1:12" ht="15" customHeight="1" x14ac:dyDescent="0.25">
      <c r="A1301" s="39">
        <v>44777</v>
      </c>
      <c r="B1301" s="61">
        <f t="shared" si="120"/>
        <v>2022</v>
      </c>
      <c r="C1301" s="60" t="str">
        <f t="shared" si="121"/>
        <v>Agosto</v>
      </c>
      <c r="D1301" s="40" t="s">
        <v>1930</v>
      </c>
      <c r="E1301" s="40" t="s">
        <v>3113</v>
      </c>
      <c r="F1301" s="41">
        <v>10108.5</v>
      </c>
      <c r="G1301" s="42">
        <v>9516.14</v>
      </c>
      <c r="H1301" s="64">
        <f t="shared" si="122"/>
        <v>-5.8600187960627249E-2</v>
      </c>
      <c r="I1301" s="65">
        <f t="shared" si="123"/>
        <v>-592.36000000000058</v>
      </c>
      <c r="J1301" s="66" t="str">
        <f t="shared" si="124"/>
        <v>Pendente</v>
      </c>
      <c r="K1301" s="40" t="s">
        <v>15538</v>
      </c>
      <c r="L1301" s="69" t="str">
        <f t="shared" si="125"/>
        <v>Aguardando rentabilidade</v>
      </c>
    </row>
    <row r="1302" spans="1:12" ht="15" customHeight="1" x14ac:dyDescent="0.25">
      <c r="A1302" s="39">
        <v>44221</v>
      </c>
      <c r="B1302" s="61">
        <f t="shared" si="120"/>
        <v>2021</v>
      </c>
      <c r="C1302" s="60" t="str">
        <f t="shared" si="121"/>
        <v>Janeiro</v>
      </c>
      <c r="D1302" s="40" t="s">
        <v>1930</v>
      </c>
      <c r="E1302" s="40" t="s">
        <v>3114</v>
      </c>
      <c r="F1302" s="41">
        <v>26203.14</v>
      </c>
      <c r="G1302" s="42">
        <v>27885.38</v>
      </c>
      <c r="H1302" s="64">
        <f t="shared" si="122"/>
        <v>6.41999393965762E-2</v>
      </c>
      <c r="I1302" s="65">
        <f t="shared" si="123"/>
        <v>1682.2400000000016</v>
      </c>
      <c r="J1302" s="66" t="str">
        <f t="shared" si="124"/>
        <v>Ativo</v>
      </c>
      <c r="K1302" s="40" t="s">
        <v>15538</v>
      </c>
      <c r="L1302" s="69" t="str">
        <f t="shared" si="125"/>
        <v>Aguardando rentabilidade</v>
      </c>
    </row>
    <row r="1303" spans="1:12" x14ac:dyDescent="0.25">
      <c r="A1303" s="39">
        <v>43917</v>
      </c>
      <c r="B1303" s="61">
        <f t="shared" si="120"/>
        <v>2020</v>
      </c>
      <c r="C1303" s="60" t="str">
        <f t="shared" si="121"/>
        <v>Março</v>
      </c>
      <c r="D1303" s="40" t="s">
        <v>1927</v>
      </c>
      <c r="E1303" s="40" t="s">
        <v>3115</v>
      </c>
      <c r="F1303" s="41">
        <v>21468.49</v>
      </c>
      <c r="G1303" s="42">
        <v>22299.32</v>
      </c>
      <c r="H1303" s="64">
        <f t="shared" si="122"/>
        <v>3.8699973775519286E-2</v>
      </c>
      <c r="I1303" s="65">
        <f t="shared" si="123"/>
        <v>830.82999999999811</v>
      </c>
      <c r="J1303" s="66" t="str">
        <f t="shared" si="124"/>
        <v>Ativo</v>
      </c>
      <c r="K1303" s="40" t="s">
        <v>15536</v>
      </c>
      <c r="L1303" s="69" t="str">
        <f t="shared" si="125"/>
        <v>Aguardando rentabilidade</v>
      </c>
    </row>
    <row r="1304" spans="1:12" ht="15" customHeight="1" x14ac:dyDescent="0.25">
      <c r="A1304" s="39">
        <v>44375</v>
      </c>
      <c r="B1304" s="61">
        <f t="shared" si="120"/>
        <v>2021</v>
      </c>
      <c r="C1304" s="60" t="str">
        <f t="shared" si="121"/>
        <v>Junho</v>
      </c>
      <c r="D1304" s="40" t="s">
        <v>1927</v>
      </c>
      <c r="E1304" s="40" t="s">
        <v>3116</v>
      </c>
      <c r="F1304" s="41">
        <v>4323.51</v>
      </c>
      <c r="G1304" s="42">
        <v>4448.46</v>
      </c>
      <c r="H1304" s="64">
        <f t="shared" si="122"/>
        <v>2.8900129755684574E-2</v>
      </c>
      <c r="I1304" s="65">
        <f t="shared" si="123"/>
        <v>124.94999999999982</v>
      </c>
      <c r="J1304" s="66" t="str">
        <f t="shared" si="124"/>
        <v>Ativo</v>
      </c>
      <c r="K1304" s="40" t="s">
        <v>15536</v>
      </c>
      <c r="L1304" s="69" t="str">
        <f t="shared" si="125"/>
        <v>Aguardando rentabilidade</v>
      </c>
    </row>
    <row r="1305" spans="1:12" ht="15" customHeight="1" x14ac:dyDescent="0.25">
      <c r="A1305" s="39">
        <v>45368</v>
      </c>
      <c r="B1305" s="61">
        <f t="shared" si="120"/>
        <v>2024</v>
      </c>
      <c r="C1305" s="60" t="str">
        <f t="shared" si="121"/>
        <v>Março</v>
      </c>
      <c r="D1305" s="40" t="s">
        <v>1923</v>
      </c>
      <c r="E1305" s="40" t="s">
        <v>3117</v>
      </c>
      <c r="F1305" s="41">
        <v>34489.57</v>
      </c>
      <c r="G1305" s="42">
        <v>35255.24</v>
      </c>
      <c r="H1305" s="64">
        <f t="shared" si="122"/>
        <v>2.2200044825145638E-2</v>
      </c>
      <c r="I1305" s="65">
        <f t="shared" si="123"/>
        <v>765.66999999999825</v>
      </c>
      <c r="J1305" s="66" t="str">
        <f t="shared" si="124"/>
        <v>Ativo</v>
      </c>
      <c r="K1305" s="40" t="s">
        <v>15532</v>
      </c>
      <c r="L1305" s="69" t="str">
        <f t="shared" si="125"/>
        <v>Investimento de Longo Prazo</v>
      </c>
    </row>
    <row r="1306" spans="1:12" ht="15" customHeight="1" x14ac:dyDescent="0.25">
      <c r="A1306" s="39">
        <v>44978</v>
      </c>
      <c r="B1306" s="61">
        <f t="shared" si="120"/>
        <v>2023</v>
      </c>
      <c r="C1306" s="60" t="str">
        <f t="shared" si="121"/>
        <v>Fevereiro</v>
      </c>
      <c r="D1306" s="40" t="s">
        <v>1928</v>
      </c>
      <c r="E1306" s="40" t="s">
        <v>3118</v>
      </c>
      <c r="F1306" s="41">
        <v>35932.19</v>
      </c>
      <c r="G1306" s="42">
        <v>33244.46</v>
      </c>
      <c r="H1306" s="64">
        <f t="shared" si="122"/>
        <v>-7.4800060892475609E-2</v>
      </c>
      <c r="I1306" s="65">
        <f t="shared" si="123"/>
        <v>-2687.7300000000032</v>
      </c>
      <c r="J1306" s="66" t="str">
        <f t="shared" si="124"/>
        <v>Pendente</v>
      </c>
      <c r="K1306" s="40" t="s">
        <v>15537</v>
      </c>
      <c r="L1306" s="69" t="str">
        <f t="shared" si="125"/>
        <v>Aguardando rentabilidade</v>
      </c>
    </row>
    <row r="1307" spans="1:12" ht="15" customHeight="1" x14ac:dyDescent="0.25">
      <c r="A1307" s="39">
        <v>45507</v>
      </c>
      <c r="B1307" s="61">
        <f t="shared" si="120"/>
        <v>2024</v>
      </c>
      <c r="C1307" s="60" t="str">
        <f t="shared" si="121"/>
        <v>Agosto</v>
      </c>
      <c r="D1307" s="40" t="s">
        <v>1929</v>
      </c>
      <c r="E1307" s="40" t="s">
        <v>3119</v>
      </c>
      <c r="F1307" s="41">
        <v>33858.9</v>
      </c>
      <c r="G1307" s="42">
        <v>35893.82</v>
      </c>
      <c r="H1307" s="64">
        <f t="shared" si="122"/>
        <v>6.0100003248776485E-2</v>
      </c>
      <c r="I1307" s="65">
        <f t="shared" si="123"/>
        <v>2034.9199999999983</v>
      </c>
      <c r="J1307" s="66" t="str">
        <f t="shared" si="124"/>
        <v>Ativo</v>
      </c>
      <c r="K1307" s="40" t="s">
        <v>15532</v>
      </c>
      <c r="L1307" s="69" t="str">
        <f t="shared" si="125"/>
        <v>Investimento de Longo Prazo</v>
      </c>
    </row>
    <row r="1308" spans="1:12" x14ac:dyDescent="0.25">
      <c r="A1308" s="39">
        <v>43895</v>
      </c>
      <c r="B1308" s="61">
        <f t="shared" si="120"/>
        <v>2020</v>
      </c>
      <c r="C1308" s="60" t="str">
        <f t="shared" si="121"/>
        <v>Março</v>
      </c>
      <c r="D1308" s="40" t="s">
        <v>1930</v>
      </c>
      <c r="E1308" s="40" t="s">
        <v>2652</v>
      </c>
      <c r="F1308" s="41">
        <v>16020.58</v>
      </c>
      <c r="G1308" s="42">
        <v>16203.21</v>
      </c>
      <c r="H1308" s="64">
        <f t="shared" si="122"/>
        <v>1.1399712120285233E-2</v>
      </c>
      <c r="I1308" s="65">
        <f t="shared" si="123"/>
        <v>182.6299999999992</v>
      </c>
      <c r="J1308" s="66" t="str">
        <f t="shared" si="124"/>
        <v>Ativo</v>
      </c>
      <c r="K1308" s="40" t="s">
        <v>15538</v>
      </c>
      <c r="L1308" s="69" t="str">
        <f t="shared" si="125"/>
        <v>Aguardando rentabilidade</v>
      </c>
    </row>
    <row r="1309" spans="1:12" x14ac:dyDescent="0.25">
      <c r="A1309" s="39">
        <v>44126</v>
      </c>
      <c r="B1309" s="61">
        <f t="shared" si="120"/>
        <v>2020</v>
      </c>
      <c r="C1309" s="60" t="str">
        <f t="shared" si="121"/>
        <v>Outubro</v>
      </c>
      <c r="D1309" s="40" t="s">
        <v>1930</v>
      </c>
      <c r="E1309" s="40" t="s">
        <v>3120</v>
      </c>
      <c r="F1309" s="41">
        <v>44923.42</v>
      </c>
      <c r="G1309" s="42">
        <v>52704.160000000003</v>
      </c>
      <c r="H1309" s="64">
        <f t="shared" si="122"/>
        <v>0.17320008138294024</v>
      </c>
      <c r="I1309" s="65">
        <f t="shared" si="123"/>
        <v>7780.7400000000052</v>
      </c>
      <c r="J1309" s="66" t="str">
        <f t="shared" si="124"/>
        <v>Resgatado</v>
      </c>
      <c r="K1309" s="40" t="s">
        <v>15538</v>
      </c>
      <c r="L1309" s="69" t="str">
        <f t="shared" si="125"/>
        <v>Aplicação de Curto Prazo</v>
      </c>
    </row>
    <row r="1310" spans="1:12" ht="15" customHeight="1" x14ac:dyDescent="0.25">
      <c r="A1310" s="39">
        <v>45671</v>
      </c>
      <c r="B1310" s="61">
        <f t="shared" si="120"/>
        <v>2025</v>
      </c>
      <c r="C1310" s="60" t="str">
        <f t="shared" si="121"/>
        <v>Janeiro</v>
      </c>
      <c r="D1310" s="40" t="s">
        <v>1924</v>
      </c>
      <c r="E1310" s="40" t="s">
        <v>2221</v>
      </c>
      <c r="F1310" s="41">
        <v>40256.17</v>
      </c>
      <c r="G1310" s="42">
        <v>39785.17</v>
      </c>
      <c r="H1310" s="64">
        <f t="shared" si="122"/>
        <v>-1.1700069827805278E-2</v>
      </c>
      <c r="I1310" s="65">
        <f t="shared" si="123"/>
        <v>-471</v>
      </c>
      <c r="J1310" s="66" t="str">
        <f t="shared" si="124"/>
        <v>Ativo</v>
      </c>
      <c r="K1310" s="40" t="s">
        <v>15533</v>
      </c>
      <c r="L1310" s="69" t="str">
        <f t="shared" si="125"/>
        <v>Investimento de Longo Prazo</v>
      </c>
    </row>
    <row r="1311" spans="1:12" ht="15" customHeight="1" x14ac:dyDescent="0.25">
      <c r="A1311" s="39">
        <v>44925</v>
      </c>
      <c r="B1311" s="61">
        <f t="shared" si="120"/>
        <v>2022</v>
      </c>
      <c r="C1311" s="60" t="str">
        <f t="shared" si="121"/>
        <v>Dezembro</v>
      </c>
      <c r="D1311" s="40" t="s">
        <v>1926</v>
      </c>
      <c r="E1311" s="40" t="s">
        <v>1942</v>
      </c>
      <c r="F1311" s="41">
        <v>34492.11</v>
      </c>
      <c r="G1311" s="42">
        <v>32815.79</v>
      </c>
      <c r="H1311" s="64">
        <f t="shared" si="122"/>
        <v>-4.860010013884334E-2</v>
      </c>
      <c r="I1311" s="65">
        <f t="shared" si="123"/>
        <v>-1676.3199999999997</v>
      </c>
      <c r="J1311" s="66" t="str">
        <f t="shared" si="124"/>
        <v>Ativo</v>
      </c>
      <c r="K1311" s="40" t="s">
        <v>15535</v>
      </c>
      <c r="L1311" s="69" t="str">
        <f t="shared" si="125"/>
        <v>Aguardando rentabilidade</v>
      </c>
    </row>
    <row r="1312" spans="1:12" ht="15" customHeight="1" x14ac:dyDescent="0.25">
      <c r="A1312" s="39">
        <v>44578</v>
      </c>
      <c r="B1312" s="61">
        <f t="shared" si="120"/>
        <v>2022</v>
      </c>
      <c r="C1312" s="60" t="str">
        <f t="shared" si="121"/>
        <v>Janeiro</v>
      </c>
      <c r="D1312" s="40" t="s">
        <v>1924</v>
      </c>
      <c r="E1312" s="40" t="s">
        <v>2213</v>
      </c>
      <c r="F1312" s="41">
        <v>8188.93</v>
      </c>
      <c r="G1312" s="42">
        <v>8330.6</v>
      </c>
      <c r="H1312" s="64">
        <f t="shared" si="122"/>
        <v>1.7300184517391168E-2</v>
      </c>
      <c r="I1312" s="65">
        <f t="shared" si="123"/>
        <v>141.67000000000007</v>
      </c>
      <c r="J1312" s="66" t="str">
        <f t="shared" si="124"/>
        <v>Ativo</v>
      </c>
      <c r="K1312" s="40" t="s">
        <v>15533</v>
      </c>
      <c r="L1312" s="69" t="str">
        <f t="shared" si="125"/>
        <v>Investimento de Longo Prazo</v>
      </c>
    </row>
    <row r="1313" spans="1:12" ht="15" customHeight="1" x14ac:dyDescent="0.25">
      <c r="A1313" s="39">
        <v>45051</v>
      </c>
      <c r="B1313" s="61">
        <f t="shared" si="120"/>
        <v>2023</v>
      </c>
      <c r="C1313" s="60" t="str">
        <f t="shared" si="121"/>
        <v>Maio</v>
      </c>
      <c r="D1313" s="40" t="s">
        <v>1924</v>
      </c>
      <c r="E1313" s="40" t="s">
        <v>3121</v>
      </c>
      <c r="F1313" s="41">
        <v>12946.27</v>
      </c>
      <c r="G1313" s="42">
        <v>15468.2</v>
      </c>
      <c r="H1313" s="64">
        <f t="shared" si="122"/>
        <v>0.19479973768506298</v>
      </c>
      <c r="I1313" s="65">
        <f t="shared" si="123"/>
        <v>2521.9300000000003</v>
      </c>
      <c r="J1313" s="66" t="str">
        <f t="shared" si="124"/>
        <v>Resgatado</v>
      </c>
      <c r="K1313" s="40" t="s">
        <v>15533</v>
      </c>
      <c r="L1313" s="69" t="str">
        <f t="shared" si="125"/>
        <v>Dividendos Recebidos</v>
      </c>
    </row>
    <row r="1314" spans="1:12" ht="15" customHeight="1" x14ac:dyDescent="0.25">
      <c r="A1314" s="39">
        <v>45255</v>
      </c>
      <c r="B1314" s="61">
        <f t="shared" si="120"/>
        <v>2023</v>
      </c>
      <c r="C1314" s="60" t="str">
        <f t="shared" si="121"/>
        <v>Novembro</v>
      </c>
      <c r="D1314" s="40" t="s">
        <v>1923</v>
      </c>
      <c r="E1314" s="40" t="s">
        <v>3122</v>
      </c>
      <c r="F1314" s="41">
        <v>32455.68</v>
      </c>
      <c r="G1314" s="42">
        <v>33400.14</v>
      </c>
      <c r="H1314" s="64">
        <f t="shared" si="122"/>
        <v>2.9099991126360598E-2</v>
      </c>
      <c r="I1314" s="65">
        <f t="shared" si="123"/>
        <v>944.45999999999913</v>
      </c>
      <c r="J1314" s="66" t="str">
        <f t="shared" si="124"/>
        <v>Ativo</v>
      </c>
      <c r="K1314" s="40" t="s">
        <v>15532</v>
      </c>
      <c r="L1314" s="69" t="str">
        <f t="shared" si="125"/>
        <v>Investimento de Longo Prazo</v>
      </c>
    </row>
    <row r="1315" spans="1:12" x14ac:dyDescent="0.25">
      <c r="A1315" s="39">
        <v>43935</v>
      </c>
      <c r="B1315" s="61">
        <f t="shared" si="120"/>
        <v>2020</v>
      </c>
      <c r="C1315" s="60" t="str">
        <f t="shared" si="121"/>
        <v>Abril</v>
      </c>
      <c r="D1315" s="40" t="s">
        <v>1924</v>
      </c>
      <c r="E1315" s="40" t="s">
        <v>3123</v>
      </c>
      <c r="F1315" s="41">
        <v>5221.6000000000004</v>
      </c>
      <c r="G1315" s="42">
        <v>5852.89</v>
      </c>
      <c r="H1315" s="64">
        <f t="shared" si="122"/>
        <v>0.12089972422246054</v>
      </c>
      <c r="I1315" s="65">
        <f t="shared" si="123"/>
        <v>631.29</v>
      </c>
      <c r="J1315" s="66" t="str">
        <f t="shared" si="124"/>
        <v>Pendente</v>
      </c>
      <c r="K1315" s="40" t="s">
        <v>15533</v>
      </c>
      <c r="L1315" s="69" t="str">
        <f t="shared" si="125"/>
        <v>Rendimento estável</v>
      </c>
    </row>
    <row r="1316" spans="1:12" ht="15" customHeight="1" x14ac:dyDescent="0.25">
      <c r="A1316" s="39">
        <v>45788</v>
      </c>
      <c r="B1316" s="61">
        <f t="shared" si="120"/>
        <v>2025</v>
      </c>
      <c r="C1316" s="60" t="str">
        <f t="shared" si="121"/>
        <v>Maio</v>
      </c>
      <c r="D1316" s="40" t="s">
        <v>1930</v>
      </c>
      <c r="E1316" s="40" t="s">
        <v>3124</v>
      </c>
      <c r="F1316" s="41">
        <v>36605.93</v>
      </c>
      <c r="G1316" s="42">
        <v>35053.839999999997</v>
      </c>
      <c r="H1316" s="64">
        <f t="shared" si="122"/>
        <v>-4.239996088065523E-2</v>
      </c>
      <c r="I1316" s="65">
        <f t="shared" si="123"/>
        <v>-1552.0900000000038</v>
      </c>
      <c r="J1316" s="66" t="str">
        <f t="shared" si="124"/>
        <v>Ativo</v>
      </c>
      <c r="K1316" s="40" t="s">
        <v>15538</v>
      </c>
      <c r="L1316" s="69" t="str">
        <f t="shared" si="125"/>
        <v>Aguardando rentabilidade</v>
      </c>
    </row>
    <row r="1317" spans="1:12" x14ac:dyDescent="0.25">
      <c r="A1317" s="39">
        <v>44084</v>
      </c>
      <c r="B1317" s="61">
        <f t="shared" si="120"/>
        <v>2020</v>
      </c>
      <c r="C1317" s="60" t="str">
        <f t="shared" si="121"/>
        <v>Setembro</v>
      </c>
      <c r="D1317" s="40" t="s">
        <v>1929</v>
      </c>
      <c r="E1317" s="40" t="s">
        <v>3125</v>
      </c>
      <c r="F1317" s="41">
        <v>12663.73</v>
      </c>
      <c r="G1317" s="42">
        <v>11517.66</v>
      </c>
      <c r="H1317" s="64">
        <f t="shared" si="122"/>
        <v>-9.0500192281421019E-2</v>
      </c>
      <c r="I1317" s="65">
        <f t="shared" si="123"/>
        <v>-1146.0699999999997</v>
      </c>
      <c r="J1317" s="66" t="str">
        <f t="shared" si="124"/>
        <v>Ativo</v>
      </c>
      <c r="K1317" s="40" t="s">
        <v>15532</v>
      </c>
      <c r="L1317" s="69" t="str">
        <f t="shared" si="125"/>
        <v>Investimento de Longo Prazo</v>
      </c>
    </row>
    <row r="1318" spans="1:12" x14ac:dyDescent="0.25">
      <c r="A1318" s="39">
        <v>43949</v>
      </c>
      <c r="B1318" s="61">
        <f t="shared" si="120"/>
        <v>2020</v>
      </c>
      <c r="C1318" s="60" t="str">
        <f t="shared" si="121"/>
        <v>Abril</v>
      </c>
      <c r="D1318" s="40" t="s">
        <v>1923</v>
      </c>
      <c r="E1318" s="40" t="s">
        <v>3126</v>
      </c>
      <c r="F1318" s="41">
        <v>30857.119999999999</v>
      </c>
      <c r="G1318" s="42">
        <v>29021.119999999999</v>
      </c>
      <c r="H1318" s="64">
        <f t="shared" si="122"/>
        <v>-5.9500044074106723E-2</v>
      </c>
      <c r="I1318" s="65">
        <f t="shared" si="123"/>
        <v>-1836</v>
      </c>
      <c r="J1318" s="66" t="str">
        <f t="shared" si="124"/>
        <v>Ativo</v>
      </c>
      <c r="K1318" s="40" t="s">
        <v>15532</v>
      </c>
      <c r="L1318" s="69" t="str">
        <f t="shared" si="125"/>
        <v>Investimento de Longo Prazo</v>
      </c>
    </row>
    <row r="1319" spans="1:12" ht="15" customHeight="1" x14ac:dyDescent="0.25">
      <c r="A1319" s="39">
        <v>44769</v>
      </c>
      <c r="B1319" s="61">
        <f t="shared" si="120"/>
        <v>2022</v>
      </c>
      <c r="C1319" s="60" t="str">
        <f t="shared" si="121"/>
        <v>Julho</v>
      </c>
      <c r="D1319" s="40" t="s">
        <v>1925</v>
      </c>
      <c r="E1319" s="40" t="s">
        <v>3127</v>
      </c>
      <c r="F1319" s="41">
        <v>40543.69</v>
      </c>
      <c r="G1319" s="42">
        <v>39534.15</v>
      </c>
      <c r="H1319" s="64">
        <f t="shared" si="122"/>
        <v>-2.4900052264606422E-2</v>
      </c>
      <c r="I1319" s="65">
        <f t="shared" si="123"/>
        <v>-1009.5400000000009</v>
      </c>
      <c r="J1319" s="66" t="str">
        <f t="shared" si="124"/>
        <v>Ativo</v>
      </c>
      <c r="K1319" s="40" t="s">
        <v>15534</v>
      </c>
      <c r="L1319" s="69" t="str">
        <f t="shared" si="125"/>
        <v>Aguardando rentabilidade</v>
      </c>
    </row>
    <row r="1320" spans="1:12" ht="15" customHeight="1" x14ac:dyDescent="0.25">
      <c r="A1320" s="39">
        <v>44953</v>
      </c>
      <c r="B1320" s="61">
        <f t="shared" si="120"/>
        <v>2023</v>
      </c>
      <c r="C1320" s="60" t="str">
        <f t="shared" si="121"/>
        <v>Janeiro</v>
      </c>
      <c r="D1320" s="40" t="s">
        <v>1925</v>
      </c>
      <c r="E1320" s="40" t="s">
        <v>2093</v>
      </c>
      <c r="F1320" s="41">
        <v>6949.01</v>
      </c>
      <c r="G1320" s="42">
        <v>6277.04</v>
      </c>
      <c r="H1320" s="64">
        <f t="shared" si="122"/>
        <v>-9.6700105482651524E-2</v>
      </c>
      <c r="I1320" s="65">
        <f t="shared" si="123"/>
        <v>-671.97000000000025</v>
      </c>
      <c r="J1320" s="66" t="str">
        <f t="shared" si="124"/>
        <v>Pendente</v>
      </c>
      <c r="K1320" s="40" t="s">
        <v>15534</v>
      </c>
      <c r="L1320" s="69" t="str">
        <f t="shared" si="125"/>
        <v>Aguardando rentabilidade</v>
      </c>
    </row>
    <row r="1321" spans="1:12" x14ac:dyDescent="0.25">
      <c r="A1321" s="39">
        <v>43919</v>
      </c>
      <c r="B1321" s="61">
        <f t="shared" si="120"/>
        <v>2020</v>
      </c>
      <c r="C1321" s="60" t="str">
        <f t="shared" si="121"/>
        <v>Março</v>
      </c>
      <c r="D1321" s="40" t="s">
        <v>1925</v>
      </c>
      <c r="E1321" s="40" t="s">
        <v>3128</v>
      </c>
      <c r="F1321" s="41">
        <v>9443.65</v>
      </c>
      <c r="G1321" s="42">
        <v>8808.09</v>
      </c>
      <c r="H1321" s="64">
        <f t="shared" si="122"/>
        <v>-6.7300249373917875E-2</v>
      </c>
      <c r="I1321" s="65">
        <f t="shared" si="123"/>
        <v>-635.55999999999949</v>
      </c>
      <c r="J1321" s="66" t="str">
        <f t="shared" si="124"/>
        <v>Pendente</v>
      </c>
      <c r="K1321" s="40" t="s">
        <v>15534</v>
      </c>
      <c r="L1321" s="69" t="str">
        <f t="shared" si="125"/>
        <v>Aguardando rentabilidade</v>
      </c>
    </row>
    <row r="1322" spans="1:12" x14ac:dyDescent="0.25">
      <c r="A1322" s="39">
        <v>44102</v>
      </c>
      <c r="B1322" s="61">
        <f t="shared" si="120"/>
        <v>2020</v>
      </c>
      <c r="C1322" s="60" t="str">
        <f t="shared" si="121"/>
        <v>Setembro</v>
      </c>
      <c r="D1322" s="40" t="s">
        <v>1927</v>
      </c>
      <c r="E1322" s="40" t="s">
        <v>3129</v>
      </c>
      <c r="F1322" s="41">
        <v>24709.360000000001</v>
      </c>
      <c r="G1322" s="42">
        <v>29638.880000000001</v>
      </c>
      <c r="H1322" s="64">
        <f t="shared" si="122"/>
        <v>0.19950010846092334</v>
      </c>
      <c r="I1322" s="65">
        <f t="shared" si="123"/>
        <v>4929.5200000000004</v>
      </c>
      <c r="J1322" s="66" t="str">
        <f t="shared" si="124"/>
        <v>Resgatado</v>
      </c>
      <c r="K1322" s="40" t="s">
        <v>15536</v>
      </c>
      <c r="L1322" s="69" t="str">
        <f t="shared" si="125"/>
        <v>Aplicação de Curto Prazo</v>
      </c>
    </row>
    <row r="1323" spans="1:12" ht="15" customHeight="1" x14ac:dyDescent="0.25">
      <c r="A1323" s="39">
        <v>44985</v>
      </c>
      <c r="B1323" s="61">
        <f t="shared" si="120"/>
        <v>2023</v>
      </c>
      <c r="C1323" s="60" t="str">
        <f t="shared" si="121"/>
        <v>Fevereiro</v>
      </c>
      <c r="D1323" s="40" t="s">
        <v>1930</v>
      </c>
      <c r="E1323" s="40" t="s">
        <v>3130</v>
      </c>
      <c r="F1323" s="41">
        <v>26500.9</v>
      </c>
      <c r="G1323" s="42">
        <v>29824.11</v>
      </c>
      <c r="H1323" s="64">
        <f t="shared" si="122"/>
        <v>0.1253998920791369</v>
      </c>
      <c r="I1323" s="65">
        <f t="shared" si="123"/>
        <v>3323.2099999999991</v>
      </c>
      <c r="J1323" s="66" t="str">
        <f t="shared" si="124"/>
        <v>Pendente</v>
      </c>
      <c r="K1323" s="40" t="s">
        <v>15538</v>
      </c>
      <c r="L1323" s="69" t="str">
        <f t="shared" si="125"/>
        <v>Rendimento estável</v>
      </c>
    </row>
    <row r="1324" spans="1:12" x14ac:dyDescent="0.25">
      <c r="A1324" s="39">
        <v>44114</v>
      </c>
      <c r="B1324" s="61">
        <f t="shared" si="120"/>
        <v>2020</v>
      </c>
      <c r="C1324" s="60" t="str">
        <f t="shared" si="121"/>
        <v>Outubro</v>
      </c>
      <c r="D1324" s="40" t="s">
        <v>1929</v>
      </c>
      <c r="E1324" s="40" t="s">
        <v>3131</v>
      </c>
      <c r="F1324" s="41">
        <v>7230.98</v>
      </c>
      <c r="G1324" s="42">
        <v>6758.07</v>
      </c>
      <c r="H1324" s="64">
        <f t="shared" si="122"/>
        <v>-6.5400540452331485E-2</v>
      </c>
      <c r="I1324" s="65">
        <f t="shared" si="123"/>
        <v>-472.90999999999985</v>
      </c>
      <c r="J1324" s="66" t="str">
        <f t="shared" si="124"/>
        <v>Ativo</v>
      </c>
      <c r="K1324" s="40" t="s">
        <v>15532</v>
      </c>
      <c r="L1324" s="69" t="str">
        <f t="shared" si="125"/>
        <v>Investimento de Longo Prazo</v>
      </c>
    </row>
    <row r="1325" spans="1:12" ht="15" customHeight="1" x14ac:dyDescent="0.25">
      <c r="A1325" s="39">
        <v>44496</v>
      </c>
      <c r="B1325" s="61">
        <f t="shared" si="120"/>
        <v>2021</v>
      </c>
      <c r="C1325" s="60" t="str">
        <f t="shared" si="121"/>
        <v>Outubro</v>
      </c>
      <c r="D1325" s="40" t="s">
        <v>1927</v>
      </c>
      <c r="E1325" s="40" t="s">
        <v>2713</v>
      </c>
      <c r="F1325" s="41">
        <v>47147.46</v>
      </c>
      <c r="G1325" s="42">
        <v>53564.23</v>
      </c>
      <c r="H1325" s="64">
        <f t="shared" si="122"/>
        <v>0.13610001471977504</v>
      </c>
      <c r="I1325" s="65">
        <f t="shared" si="123"/>
        <v>6416.7700000000041</v>
      </c>
      <c r="J1325" s="66" t="str">
        <f t="shared" si="124"/>
        <v>Pendente</v>
      </c>
      <c r="K1325" s="40" t="s">
        <v>15536</v>
      </c>
      <c r="L1325" s="69" t="str">
        <f t="shared" si="125"/>
        <v>Rendimento estável</v>
      </c>
    </row>
    <row r="1326" spans="1:12" ht="15" customHeight="1" x14ac:dyDescent="0.25">
      <c r="A1326" s="39">
        <v>44414</v>
      </c>
      <c r="B1326" s="61">
        <f t="shared" si="120"/>
        <v>2021</v>
      </c>
      <c r="C1326" s="60" t="str">
        <f t="shared" si="121"/>
        <v>Agosto</v>
      </c>
      <c r="D1326" s="40" t="s">
        <v>1930</v>
      </c>
      <c r="E1326" s="40" t="s">
        <v>3132</v>
      </c>
      <c r="F1326" s="41">
        <v>13036.3</v>
      </c>
      <c r="G1326" s="42">
        <v>13018.05</v>
      </c>
      <c r="H1326" s="64">
        <f t="shared" si="122"/>
        <v>-1.3999370987166605E-3</v>
      </c>
      <c r="I1326" s="65">
        <f t="shared" si="123"/>
        <v>-18.25</v>
      </c>
      <c r="J1326" s="66" t="str">
        <f t="shared" si="124"/>
        <v>Ativo</v>
      </c>
      <c r="K1326" s="40" t="s">
        <v>15538</v>
      </c>
      <c r="L1326" s="69" t="str">
        <f t="shared" si="125"/>
        <v>Aguardando rentabilidade</v>
      </c>
    </row>
    <row r="1327" spans="1:12" ht="15" customHeight="1" x14ac:dyDescent="0.25">
      <c r="A1327" s="39">
        <v>45057</v>
      </c>
      <c r="B1327" s="61">
        <f t="shared" si="120"/>
        <v>2023</v>
      </c>
      <c r="C1327" s="60" t="str">
        <f t="shared" si="121"/>
        <v>Maio</v>
      </c>
      <c r="D1327" s="40" t="s">
        <v>1929</v>
      </c>
      <c r="E1327" s="40" t="s">
        <v>3133</v>
      </c>
      <c r="F1327" s="41">
        <v>15274.16</v>
      </c>
      <c r="G1327" s="42">
        <v>16263.93</v>
      </c>
      <c r="H1327" s="64">
        <f t="shared" si="122"/>
        <v>6.4800290163256141E-2</v>
      </c>
      <c r="I1327" s="65">
        <f t="shared" si="123"/>
        <v>989.77000000000044</v>
      </c>
      <c r="J1327" s="66" t="str">
        <f t="shared" si="124"/>
        <v>Ativo</v>
      </c>
      <c r="K1327" s="40" t="s">
        <v>15532</v>
      </c>
      <c r="L1327" s="69" t="str">
        <f t="shared" si="125"/>
        <v>Investimento de Longo Prazo</v>
      </c>
    </row>
    <row r="1328" spans="1:12" ht="15" customHeight="1" x14ac:dyDescent="0.25">
      <c r="A1328" s="39">
        <v>44636</v>
      </c>
      <c r="B1328" s="61">
        <f t="shared" si="120"/>
        <v>2022</v>
      </c>
      <c r="C1328" s="60" t="str">
        <f t="shared" si="121"/>
        <v>Março</v>
      </c>
      <c r="D1328" s="40" t="s">
        <v>1926</v>
      </c>
      <c r="E1328" s="40" t="s">
        <v>3134</v>
      </c>
      <c r="F1328" s="41">
        <v>36722.69</v>
      </c>
      <c r="G1328" s="42">
        <v>40281.120000000003</v>
      </c>
      <c r="H1328" s="64">
        <f t="shared" si="122"/>
        <v>9.6900036462470474E-2</v>
      </c>
      <c r="I1328" s="65">
        <f t="shared" si="123"/>
        <v>3558.4300000000003</v>
      </c>
      <c r="J1328" s="66" t="str">
        <f t="shared" si="124"/>
        <v>Pendente</v>
      </c>
      <c r="K1328" s="40" t="s">
        <v>15535</v>
      </c>
      <c r="L1328" s="69" t="str">
        <f t="shared" si="125"/>
        <v>Rendimento estável</v>
      </c>
    </row>
    <row r="1329" spans="1:12" ht="15" customHeight="1" x14ac:dyDescent="0.25">
      <c r="A1329" s="39">
        <v>44774</v>
      </c>
      <c r="B1329" s="61">
        <f t="shared" si="120"/>
        <v>2022</v>
      </c>
      <c r="C1329" s="60" t="str">
        <f t="shared" si="121"/>
        <v>Agosto</v>
      </c>
      <c r="D1329" s="40" t="s">
        <v>1930</v>
      </c>
      <c r="E1329" s="40" t="s">
        <v>3135</v>
      </c>
      <c r="F1329" s="41">
        <v>48545.27</v>
      </c>
      <c r="G1329" s="42">
        <v>54870.720000000001</v>
      </c>
      <c r="H1329" s="64">
        <f t="shared" si="122"/>
        <v>0.13030002717051536</v>
      </c>
      <c r="I1329" s="65">
        <f t="shared" si="123"/>
        <v>6325.4500000000044</v>
      </c>
      <c r="J1329" s="66" t="str">
        <f t="shared" si="124"/>
        <v>Pendente</v>
      </c>
      <c r="K1329" s="40" t="s">
        <v>15538</v>
      </c>
      <c r="L1329" s="69" t="str">
        <f t="shared" si="125"/>
        <v>Rendimento estável</v>
      </c>
    </row>
    <row r="1330" spans="1:12" x14ac:dyDescent="0.25">
      <c r="A1330" s="39">
        <v>43889</v>
      </c>
      <c r="B1330" s="61">
        <f t="shared" si="120"/>
        <v>2020</v>
      </c>
      <c r="C1330" s="60" t="str">
        <f t="shared" si="121"/>
        <v>Fevereiro</v>
      </c>
      <c r="D1330" s="40" t="s">
        <v>1929</v>
      </c>
      <c r="E1330" s="40" t="s">
        <v>3136</v>
      </c>
      <c r="F1330" s="41">
        <v>19007.169999999998</v>
      </c>
      <c r="G1330" s="42">
        <v>22249.79</v>
      </c>
      <c r="H1330" s="64">
        <f t="shared" si="122"/>
        <v>0.17059983153725689</v>
      </c>
      <c r="I1330" s="65">
        <f t="shared" si="123"/>
        <v>3242.6200000000026</v>
      </c>
      <c r="J1330" s="66" t="str">
        <f t="shared" si="124"/>
        <v>Resgatado</v>
      </c>
      <c r="K1330" s="40" t="s">
        <v>15532</v>
      </c>
      <c r="L1330" s="69" t="str">
        <f t="shared" si="125"/>
        <v>Dividendos Recebidos</v>
      </c>
    </row>
    <row r="1331" spans="1:12" x14ac:dyDescent="0.25">
      <c r="A1331" s="39">
        <v>44189</v>
      </c>
      <c r="B1331" s="61">
        <f t="shared" si="120"/>
        <v>2020</v>
      </c>
      <c r="C1331" s="60" t="str">
        <f t="shared" si="121"/>
        <v>Dezembro</v>
      </c>
      <c r="D1331" s="40" t="s">
        <v>1928</v>
      </c>
      <c r="E1331" s="40" t="s">
        <v>3137</v>
      </c>
      <c r="F1331" s="41">
        <v>49779.28</v>
      </c>
      <c r="G1331" s="42">
        <v>53064.71</v>
      </c>
      <c r="H1331" s="64">
        <f t="shared" si="122"/>
        <v>6.5999950180074929E-2</v>
      </c>
      <c r="I1331" s="65">
        <f t="shared" si="123"/>
        <v>3285.4300000000003</v>
      </c>
      <c r="J1331" s="66" t="str">
        <f t="shared" si="124"/>
        <v>Ativo</v>
      </c>
      <c r="K1331" s="40" t="s">
        <v>15537</v>
      </c>
      <c r="L1331" s="69" t="str">
        <f t="shared" si="125"/>
        <v>Aguardando rentabilidade</v>
      </c>
    </row>
    <row r="1332" spans="1:12" x14ac:dyDescent="0.25">
      <c r="A1332" s="39">
        <v>44126</v>
      </c>
      <c r="B1332" s="61">
        <f t="shared" si="120"/>
        <v>2020</v>
      </c>
      <c r="C1332" s="60" t="str">
        <f t="shared" si="121"/>
        <v>Outubro</v>
      </c>
      <c r="D1332" s="40" t="s">
        <v>1929</v>
      </c>
      <c r="E1332" s="40" t="s">
        <v>3138</v>
      </c>
      <c r="F1332" s="41">
        <v>4878.16</v>
      </c>
      <c r="G1332" s="42">
        <v>5802.08</v>
      </c>
      <c r="H1332" s="64">
        <f t="shared" si="122"/>
        <v>0.18939928169637735</v>
      </c>
      <c r="I1332" s="65">
        <f t="shared" si="123"/>
        <v>923.92000000000007</v>
      </c>
      <c r="J1332" s="66" t="str">
        <f t="shared" si="124"/>
        <v>Resgatado</v>
      </c>
      <c r="K1332" s="40" t="s">
        <v>15532</v>
      </c>
      <c r="L1332" s="69" t="str">
        <f t="shared" si="125"/>
        <v>Dividendos Recebidos</v>
      </c>
    </row>
    <row r="1333" spans="1:12" ht="15" customHeight="1" x14ac:dyDescent="0.25">
      <c r="A1333" s="39">
        <v>45501</v>
      </c>
      <c r="B1333" s="61">
        <f t="shared" si="120"/>
        <v>2024</v>
      </c>
      <c r="C1333" s="60" t="str">
        <f t="shared" si="121"/>
        <v>Julho</v>
      </c>
      <c r="D1333" s="40" t="s">
        <v>1923</v>
      </c>
      <c r="E1333" s="40" t="s">
        <v>3139</v>
      </c>
      <c r="F1333" s="41">
        <v>33823.07</v>
      </c>
      <c r="G1333" s="42">
        <v>30995.46</v>
      </c>
      <c r="H1333" s="64">
        <f t="shared" si="122"/>
        <v>-8.3600039854454383E-2</v>
      </c>
      <c r="I1333" s="65">
        <f t="shared" si="123"/>
        <v>-2827.6100000000006</v>
      </c>
      <c r="J1333" s="66" t="str">
        <f t="shared" si="124"/>
        <v>Ativo</v>
      </c>
      <c r="K1333" s="40" t="s">
        <v>15532</v>
      </c>
      <c r="L1333" s="69" t="str">
        <f t="shared" si="125"/>
        <v>Investimento de Longo Prazo</v>
      </c>
    </row>
    <row r="1334" spans="1:12" x14ac:dyDescent="0.25">
      <c r="A1334" s="39">
        <v>44057</v>
      </c>
      <c r="B1334" s="61">
        <f t="shared" si="120"/>
        <v>2020</v>
      </c>
      <c r="C1334" s="60" t="str">
        <f t="shared" si="121"/>
        <v>Agosto</v>
      </c>
      <c r="D1334" s="40" t="s">
        <v>1926</v>
      </c>
      <c r="E1334" s="40" t="s">
        <v>3140</v>
      </c>
      <c r="F1334" s="41">
        <v>48217.95</v>
      </c>
      <c r="G1334" s="42">
        <v>45966.17</v>
      </c>
      <c r="H1334" s="64">
        <f t="shared" si="122"/>
        <v>-4.6700035982450497E-2</v>
      </c>
      <c r="I1334" s="65">
        <f t="shared" si="123"/>
        <v>-2251.7799999999988</v>
      </c>
      <c r="J1334" s="66" t="str">
        <f t="shared" si="124"/>
        <v>Ativo</v>
      </c>
      <c r="K1334" s="40" t="s">
        <v>15535</v>
      </c>
      <c r="L1334" s="69" t="str">
        <f t="shared" si="125"/>
        <v>Aguardando rentabilidade</v>
      </c>
    </row>
    <row r="1335" spans="1:12" ht="15" customHeight="1" x14ac:dyDescent="0.25">
      <c r="A1335" s="39">
        <v>45626</v>
      </c>
      <c r="B1335" s="61">
        <f t="shared" si="120"/>
        <v>2024</v>
      </c>
      <c r="C1335" s="60" t="str">
        <f t="shared" si="121"/>
        <v>Novembro</v>
      </c>
      <c r="D1335" s="40" t="s">
        <v>1926</v>
      </c>
      <c r="E1335" s="40" t="s">
        <v>3141</v>
      </c>
      <c r="F1335" s="41">
        <v>35514.65</v>
      </c>
      <c r="G1335" s="42">
        <v>41907.29</v>
      </c>
      <c r="H1335" s="64">
        <f t="shared" si="122"/>
        <v>0.18000008447218258</v>
      </c>
      <c r="I1335" s="65">
        <f t="shared" si="123"/>
        <v>6392.6399999999994</v>
      </c>
      <c r="J1335" s="66" t="str">
        <f t="shared" si="124"/>
        <v>Resgatado</v>
      </c>
      <c r="K1335" s="40" t="s">
        <v>15535</v>
      </c>
      <c r="L1335" s="69" t="str">
        <f t="shared" si="125"/>
        <v>Aplicação de Curto Prazo</v>
      </c>
    </row>
    <row r="1336" spans="1:12" x14ac:dyDescent="0.25">
      <c r="A1336" s="39">
        <v>43917</v>
      </c>
      <c r="B1336" s="61">
        <f t="shared" si="120"/>
        <v>2020</v>
      </c>
      <c r="C1336" s="60" t="str">
        <f t="shared" si="121"/>
        <v>Março</v>
      </c>
      <c r="D1336" s="40" t="s">
        <v>1927</v>
      </c>
      <c r="E1336" s="40" t="s">
        <v>3142</v>
      </c>
      <c r="F1336" s="41">
        <v>7233.96</v>
      </c>
      <c r="G1336" s="42">
        <v>7922.63</v>
      </c>
      <c r="H1336" s="64">
        <f t="shared" si="122"/>
        <v>9.5199586395280048E-2</v>
      </c>
      <c r="I1336" s="65">
        <f t="shared" si="123"/>
        <v>688.67000000000007</v>
      </c>
      <c r="J1336" s="66" t="str">
        <f t="shared" si="124"/>
        <v>Pendente</v>
      </c>
      <c r="K1336" s="40" t="s">
        <v>15536</v>
      </c>
      <c r="L1336" s="69" t="str">
        <f t="shared" si="125"/>
        <v>Rendimento estável</v>
      </c>
    </row>
    <row r="1337" spans="1:12" ht="15" customHeight="1" x14ac:dyDescent="0.25">
      <c r="A1337" s="39">
        <v>45324</v>
      </c>
      <c r="B1337" s="61">
        <f t="shared" si="120"/>
        <v>2024</v>
      </c>
      <c r="C1337" s="60" t="str">
        <f t="shared" si="121"/>
        <v>Fevereiro</v>
      </c>
      <c r="D1337" s="40" t="s">
        <v>1930</v>
      </c>
      <c r="E1337" s="40" t="s">
        <v>3143</v>
      </c>
      <c r="F1337" s="41">
        <v>5065.6400000000003</v>
      </c>
      <c r="G1337" s="42">
        <v>4887.33</v>
      </c>
      <c r="H1337" s="64">
        <f t="shared" si="122"/>
        <v>-3.519989576835314E-2</v>
      </c>
      <c r="I1337" s="65">
        <f t="shared" si="123"/>
        <v>-178.3100000000004</v>
      </c>
      <c r="J1337" s="66" t="str">
        <f t="shared" si="124"/>
        <v>Ativo</v>
      </c>
      <c r="K1337" s="40" t="s">
        <v>15538</v>
      </c>
      <c r="L1337" s="69" t="str">
        <f t="shared" si="125"/>
        <v>Aguardando rentabilidade</v>
      </c>
    </row>
    <row r="1338" spans="1:12" ht="15" customHeight="1" x14ac:dyDescent="0.25">
      <c r="A1338" s="39">
        <v>44411</v>
      </c>
      <c r="B1338" s="61">
        <f t="shared" si="120"/>
        <v>2021</v>
      </c>
      <c r="C1338" s="60" t="str">
        <f t="shared" si="121"/>
        <v>Agosto</v>
      </c>
      <c r="D1338" s="40" t="s">
        <v>1927</v>
      </c>
      <c r="E1338" s="40" t="s">
        <v>3001</v>
      </c>
      <c r="F1338" s="41">
        <v>22743.63</v>
      </c>
      <c r="G1338" s="42">
        <v>24829.22</v>
      </c>
      <c r="H1338" s="64">
        <f t="shared" si="122"/>
        <v>9.1699961703562718E-2</v>
      </c>
      <c r="I1338" s="65">
        <f t="shared" si="123"/>
        <v>2085.59</v>
      </c>
      <c r="J1338" s="66" t="str">
        <f t="shared" si="124"/>
        <v>Pendente</v>
      </c>
      <c r="K1338" s="40" t="s">
        <v>15536</v>
      </c>
      <c r="L1338" s="69" t="str">
        <f t="shared" si="125"/>
        <v>Rendimento estável</v>
      </c>
    </row>
    <row r="1339" spans="1:12" ht="15" customHeight="1" x14ac:dyDescent="0.25">
      <c r="A1339" s="39">
        <v>45095</v>
      </c>
      <c r="B1339" s="61">
        <f t="shared" si="120"/>
        <v>2023</v>
      </c>
      <c r="C1339" s="60" t="str">
        <f t="shared" si="121"/>
        <v>Junho</v>
      </c>
      <c r="D1339" s="40" t="s">
        <v>1928</v>
      </c>
      <c r="E1339" s="40" t="s">
        <v>1973</v>
      </c>
      <c r="F1339" s="41">
        <v>7004.08</v>
      </c>
      <c r="G1339" s="42">
        <v>6529.9</v>
      </c>
      <c r="H1339" s="64">
        <f t="shared" si="122"/>
        <v>-6.7700540256536226E-2</v>
      </c>
      <c r="I1339" s="65">
        <f t="shared" si="123"/>
        <v>-474.18000000000029</v>
      </c>
      <c r="J1339" s="66" t="str">
        <f t="shared" si="124"/>
        <v>Pendente</v>
      </c>
      <c r="K1339" s="40" t="s">
        <v>15537</v>
      </c>
      <c r="L1339" s="69" t="str">
        <f t="shared" si="125"/>
        <v>Aguardando rentabilidade</v>
      </c>
    </row>
    <row r="1340" spans="1:12" ht="15" customHeight="1" x14ac:dyDescent="0.25">
      <c r="A1340" s="39">
        <v>44590</v>
      </c>
      <c r="B1340" s="61">
        <f t="shared" si="120"/>
        <v>2022</v>
      </c>
      <c r="C1340" s="60" t="str">
        <f t="shared" si="121"/>
        <v>Janeiro</v>
      </c>
      <c r="D1340" s="40" t="s">
        <v>1930</v>
      </c>
      <c r="E1340" s="40" t="s">
        <v>3144</v>
      </c>
      <c r="F1340" s="41">
        <v>41964.5</v>
      </c>
      <c r="G1340" s="42">
        <v>43055.58</v>
      </c>
      <c r="H1340" s="64">
        <f t="shared" si="122"/>
        <v>2.6000071488996693E-2</v>
      </c>
      <c r="I1340" s="65">
        <f t="shared" si="123"/>
        <v>1091.0800000000017</v>
      </c>
      <c r="J1340" s="66" t="str">
        <f t="shared" si="124"/>
        <v>Ativo</v>
      </c>
      <c r="K1340" s="40" t="s">
        <v>15538</v>
      </c>
      <c r="L1340" s="69" t="str">
        <f t="shared" si="125"/>
        <v>Aguardando rentabilidade</v>
      </c>
    </row>
    <row r="1341" spans="1:12" ht="15" customHeight="1" x14ac:dyDescent="0.25">
      <c r="A1341" s="39">
        <v>44199</v>
      </c>
      <c r="B1341" s="61">
        <f t="shared" si="120"/>
        <v>2021</v>
      </c>
      <c r="C1341" s="60" t="str">
        <f t="shared" si="121"/>
        <v>Janeiro</v>
      </c>
      <c r="D1341" s="40" t="s">
        <v>1930</v>
      </c>
      <c r="E1341" s="40" t="s">
        <v>3145</v>
      </c>
      <c r="F1341" s="41">
        <v>2375.7199999999998</v>
      </c>
      <c r="G1341" s="42">
        <v>2367.4</v>
      </c>
      <c r="H1341" s="64">
        <f t="shared" si="122"/>
        <v>-3.5020962066235539E-3</v>
      </c>
      <c r="I1341" s="65">
        <f t="shared" si="123"/>
        <v>-8.319999999999709</v>
      </c>
      <c r="J1341" s="66" t="str">
        <f t="shared" si="124"/>
        <v>Ativo</v>
      </c>
      <c r="K1341" s="40" t="s">
        <v>15538</v>
      </c>
      <c r="L1341" s="69" t="str">
        <f t="shared" si="125"/>
        <v>Aguardando rentabilidade</v>
      </c>
    </row>
    <row r="1342" spans="1:12" ht="15" customHeight="1" x14ac:dyDescent="0.25">
      <c r="A1342" s="39">
        <v>44415</v>
      </c>
      <c r="B1342" s="61">
        <f t="shared" si="120"/>
        <v>2021</v>
      </c>
      <c r="C1342" s="60" t="str">
        <f t="shared" si="121"/>
        <v>Agosto</v>
      </c>
      <c r="D1342" s="40" t="s">
        <v>1926</v>
      </c>
      <c r="E1342" s="40" t="s">
        <v>3146</v>
      </c>
      <c r="F1342" s="41">
        <v>10817.37</v>
      </c>
      <c r="G1342" s="42">
        <v>10039.6</v>
      </c>
      <c r="H1342" s="64">
        <f t="shared" si="122"/>
        <v>-7.1900101410971459E-2</v>
      </c>
      <c r="I1342" s="65">
        <f t="shared" si="123"/>
        <v>-777.77000000000044</v>
      </c>
      <c r="J1342" s="66" t="str">
        <f t="shared" si="124"/>
        <v>Pendente</v>
      </c>
      <c r="K1342" s="40" t="s">
        <v>15535</v>
      </c>
      <c r="L1342" s="69" t="str">
        <f t="shared" si="125"/>
        <v>Aguardando rentabilidade</v>
      </c>
    </row>
    <row r="1343" spans="1:12" ht="15" customHeight="1" x14ac:dyDescent="0.25">
      <c r="A1343" s="39">
        <v>45499</v>
      </c>
      <c r="B1343" s="61">
        <f t="shared" si="120"/>
        <v>2024</v>
      </c>
      <c r="C1343" s="60" t="str">
        <f t="shared" si="121"/>
        <v>Julho</v>
      </c>
      <c r="D1343" s="40" t="s">
        <v>1927</v>
      </c>
      <c r="E1343" s="40" t="s">
        <v>3147</v>
      </c>
      <c r="F1343" s="41">
        <v>19765.03</v>
      </c>
      <c r="G1343" s="42">
        <v>20492.38</v>
      </c>
      <c r="H1343" s="64">
        <f t="shared" si="122"/>
        <v>3.6799842954956419E-2</v>
      </c>
      <c r="I1343" s="65">
        <f t="shared" si="123"/>
        <v>727.35000000000218</v>
      </c>
      <c r="J1343" s="66" t="str">
        <f t="shared" si="124"/>
        <v>Ativo</v>
      </c>
      <c r="K1343" s="40" t="s">
        <v>15536</v>
      </c>
      <c r="L1343" s="69" t="str">
        <f t="shared" si="125"/>
        <v>Aguardando rentabilidade</v>
      </c>
    </row>
    <row r="1344" spans="1:12" ht="15" customHeight="1" x14ac:dyDescent="0.25">
      <c r="A1344" s="39">
        <v>44271</v>
      </c>
      <c r="B1344" s="61">
        <f t="shared" si="120"/>
        <v>2021</v>
      </c>
      <c r="C1344" s="60" t="str">
        <f t="shared" si="121"/>
        <v>Março</v>
      </c>
      <c r="D1344" s="40" t="s">
        <v>1924</v>
      </c>
      <c r="E1344" s="40" t="s">
        <v>3148</v>
      </c>
      <c r="F1344" s="41">
        <v>19422.98</v>
      </c>
      <c r="G1344" s="42">
        <v>18601.39</v>
      </c>
      <c r="H1344" s="64">
        <f t="shared" si="122"/>
        <v>-4.2299894248977253E-2</v>
      </c>
      <c r="I1344" s="65">
        <f t="shared" si="123"/>
        <v>-821.59000000000015</v>
      </c>
      <c r="J1344" s="66" t="str">
        <f t="shared" si="124"/>
        <v>Ativo</v>
      </c>
      <c r="K1344" s="40" t="s">
        <v>15533</v>
      </c>
      <c r="L1344" s="69" t="str">
        <f t="shared" si="125"/>
        <v>Investimento de Longo Prazo</v>
      </c>
    </row>
    <row r="1345" spans="1:12" ht="15" customHeight="1" x14ac:dyDescent="0.25">
      <c r="A1345" s="39">
        <v>44419</v>
      </c>
      <c r="B1345" s="61">
        <f t="shared" si="120"/>
        <v>2021</v>
      </c>
      <c r="C1345" s="60" t="str">
        <f t="shared" si="121"/>
        <v>Agosto</v>
      </c>
      <c r="D1345" s="40" t="s">
        <v>1928</v>
      </c>
      <c r="E1345" s="40" t="s">
        <v>1959</v>
      </c>
      <c r="F1345" s="41">
        <v>22362.91</v>
      </c>
      <c r="G1345" s="42">
        <v>25234.31</v>
      </c>
      <c r="H1345" s="64">
        <f t="shared" si="122"/>
        <v>0.12840010535301538</v>
      </c>
      <c r="I1345" s="65">
        <f t="shared" si="123"/>
        <v>2871.4000000000015</v>
      </c>
      <c r="J1345" s="66" t="str">
        <f t="shared" si="124"/>
        <v>Pendente</v>
      </c>
      <c r="K1345" s="40" t="s">
        <v>15537</v>
      </c>
      <c r="L1345" s="69" t="str">
        <f t="shared" si="125"/>
        <v>Rendimento estável</v>
      </c>
    </row>
    <row r="1346" spans="1:12" ht="15" customHeight="1" x14ac:dyDescent="0.25">
      <c r="A1346" s="39">
        <v>45498</v>
      </c>
      <c r="B1346" s="61">
        <f t="shared" ref="B1346:B1409" si="126">YEAR(A1346)</f>
        <v>2024</v>
      </c>
      <c r="C1346" s="60" t="str">
        <f t="shared" ref="C1346:C1409" si="127">PROPER(TEXT(A1346,"mmmm"))</f>
        <v>Julho</v>
      </c>
      <c r="D1346" s="40" t="s">
        <v>1928</v>
      </c>
      <c r="E1346" s="40" t="s">
        <v>1965</v>
      </c>
      <c r="F1346" s="41">
        <v>19784.169999999998</v>
      </c>
      <c r="G1346" s="42">
        <v>18897.84</v>
      </c>
      <c r="H1346" s="64">
        <f t="shared" ref="H1346:H1409" si="128">(G1346-F1346)/F1346</f>
        <v>-4.4799958754903453E-2</v>
      </c>
      <c r="I1346" s="65">
        <f t="shared" ref="I1346:I1409" si="129">G1346-F1346</f>
        <v>-886.32999999999811</v>
      </c>
      <c r="J1346" s="66" t="str">
        <f t="shared" ref="J1346:J1409" si="130">IF(AND(OR($D1346="Ações",$D1346="Criptomoedas",$D1346="ETFs",$D1346="Fundos",$D1346="Imóveis"),$H1346&lt;=-10%),"Resgatado",IF(AND(OR($D1346="Ações",$D1346="Criptomoedas",$D1346="ETFs",$D1346="Fundos",$D1346="Imóveis"),$H1346&lt;=-5%),"Pendente",IF(AND(OR($D1346="Ações",$D1346="Criptomoedas",$D1346="ETFs",$D1346="Fundos",$D1346="Imóveis"),$H1346&lt;=-3%),"Ativo",IF(AND(OR($D1346="Ações",$D1346="Criptomoedas",$D1346="ETFs",$D1346="Fundos",$D1346="Imóveis"),$H1346&lt;=7%),"Ativo",IF(AND(OR($D1346="Ações",$D1346="Criptomoedas",$D1346="ETFs",$D1346="Fundos",$D1346="Imóveis"),$H1346&lt;=15%),"Pendente",IF(AND(OR($D1346="Ações",$D1346="Criptomoedas",$D1346="ETFs",$D1346="Fundos",$D1346="Imóveis"),$H1346&lt;=20%),"Resgatado",IF(AND(OR($D1346="Poupança",$D1346="Renda Fixa",$D1346="Tesouro Direto"),$H1346&lt;=7%),"Ativo",IF(AND(OR($D1346="Poupança",$D1346="Renda Fixa",$D1346="Tesouro Direto"),$H1346&lt;=15%),"Pendente",IF(AND(OR($D1346="Poupança",$D1346="Renda Fixa",$D1346="Tesouro Direto"),$H1346&lt;=20%),"Resgatado","")))))))))</f>
        <v>Ativo</v>
      </c>
      <c r="K1346" s="40" t="s">
        <v>15537</v>
      </c>
      <c r="L1346" s="69" t="str">
        <f t="shared" ref="L1346:L1409" si="131">IF(AND(OR($D1346="Ações",$D1346="Criptomoedas",$D1346="ETFs",$D1346="Fundos",$D1346="Imóveis"),$H1346&lt;=-10%),"Resgate realizado",IF(AND(OR($D1346="Ações",$D1346="Criptomoedas",$D1346="ETFs",$D1346="Fundos",$D1346="Imóveis"),$H1346&lt;=-5%),"Aguardando rentabilidade",IF(AND(OR($D1346="Ações",$D1346="Criptomoedas",$D1346="ETFs",$D1346="Fundos",$D1346="Imóveis"),$H1346&lt;=-3%),"Aguardando rentabilidade",IF(AND(OR($D1346="Ações",$D1346="Criptomoedas",$D1346="ETFs",$D1346="Fundos",$D1346="Imóveis"),$H1346&lt;=7%),"Aguardando rentabilidade",IF(AND(OR($D1346="Ações",$D1346="Criptomoedas",$D1346="ETFs",$D1346="Fundos",$D1346="Imóveis"),$H1346&lt;=15%),"Rendimento estável",IF(AND(OR($D1346="Ações",$D1346="Criptomoedas",$D1346="ETFs",$D1346="Fundos",$D1346="Imóveis"),$H1346&lt;=20%),"Aplicação de Curto Prazo",IF(AND(OR($D1346="Poupança",$D1346="Renda Fixa",$D1346="Tesouro Direto"),$H1346&lt;=7%),"Investimento de Longo Prazo",IF(AND(OR($D1346="Poupança",$D1346="Renda Fixa",$D1346="Tesouro Direto"),$H1346&lt;=15%),"Rendimento estável",IF(AND(OR($D1346="Poupança",$D1346="Renda Fixa",$D1346="Tesouro Direto"),$H1346&lt;=20%),"Dividendos Recebidos","")))))))))</f>
        <v>Aguardando rentabilidade</v>
      </c>
    </row>
    <row r="1347" spans="1:12" ht="15" customHeight="1" x14ac:dyDescent="0.25">
      <c r="A1347" s="39">
        <v>44946</v>
      </c>
      <c r="B1347" s="61">
        <f t="shared" si="126"/>
        <v>2023</v>
      </c>
      <c r="C1347" s="60" t="str">
        <f t="shared" si="127"/>
        <v>Janeiro</v>
      </c>
      <c r="D1347" s="40" t="s">
        <v>1924</v>
      </c>
      <c r="E1347" s="40" t="s">
        <v>3149</v>
      </c>
      <c r="F1347" s="41">
        <v>15263.97</v>
      </c>
      <c r="G1347" s="42">
        <v>17426.87</v>
      </c>
      <c r="H1347" s="64">
        <f t="shared" si="128"/>
        <v>0.14169970197792578</v>
      </c>
      <c r="I1347" s="65">
        <f t="shared" si="129"/>
        <v>2162.8999999999996</v>
      </c>
      <c r="J1347" s="66" t="str">
        <f t="shared" si="130"/>
        <v>Pendente</v>
      </c>
      <c r="K1347" s="40" t="s">
        <v>15533</v>
      </c>
      <c r="L1347" s="69" t="str">
        <f t="shared" si="131"/>
        <v>Rendimento estável</v>
      </c>
    </row>
    <row r="1348" spans="1:12" x14ac:dyDescent="0.25">
      <c r="A1348" s="39">
        <v>44060</v>
      </c>
      <c r="B1348" s="61">
        <f t="shared" si="126"/>
        <v>2020</v>
      </c>
      <c r="C1348" s="60" t="str">
        <f t="shared" si="127"/>
        <v>Agosto</v>
      </c>
      <c r="D1348" s="40" t="s">
        <v>1927</v>
      </c>
      <c r="E1348" s="40" t="s">
        <v>3150</v>
      </c>
      <c r="F1348" s="41">
        <v>1964.47</v>
      </c>
      <c r="G1348" s="42">
        <v>2259.14</v>
      </c>
      <c r="H1348" s="64">
        <f t="shared" si="128"/>
        <v>0.14999974547842412</v>
      </c>
      <c r="I1348" s="65">
        <f t="shared" si="129"/>
        <v>294.66999999999985</v>
      </c>
      <c r="J1348" s="66" t="str">
        <f t="shared" si="130"/>
        <v>Pendente</v>
      </c>
      <c r="K1348" s="40" t="s">
        <v>15536</v>
      </c>
      <c r="L1348" s="69" t="str">
        <f t="shared" si="131"/>
        <v>Rendimento estável</v>
      </c>
    </row>
    <row r="1349" spans="1:12" ht="15" customHeight="1" x14ac:dyDescent="0.25">
      <c r="A1349" s="39">
        <v>44775</v>
      </c>
      <c r="B1349" s="61">
        <f t="shared" si="126"/>
        <v>2022</v>
      </c>
      <c r="C1349" s="60" t="str">
        <f t="shared" si="127"/>
        <v>Agosto</v>
      </c>
      <c r="D1349" s="40" t="s">
        <v>1927</v>
      </c>
      <c r="E1349" s="40" t="s">
        <v>3151</v>
      </c>
      <c r="F1349" s="41">
        <v>33280</v>
      </c>
      <c r="G1349" s="42">
        <v>34414.85</v>
      </c>
      <c r="H1349" s="64">
        <f t="shared" si="128"/>
        <v>3.4100060096153802E-2</v>
      </c>
      <c r="I1349" s="65">
        <f t="shared" si="129"/>
        <v>1134.8499999999985</v>
      </c>
      <c r="J1349" s="66" t="str">
        <f t="shared" si="130"/>
        <v>Ativo</v>
      </c>
      <c r="K1349" s="40" t="s">
        <v>15536</v>
      </c>
      <c r="L1349" s="69" t="str">
        <f t="shared" si="131"/>
        <v>Aguardando rentabilidade</v>
      </c>
    </row>
    <row r="1350" spans="1:12" ht="15" customHeight="1" x14ac:dyDescent="0.25">
      <c r="A1350" s="39">
        <v>44378</v>
      </c>
      <c r="B1350" s="61">
        <f t="shared" si="126"/>
        <v>2021</v>
      </c>
      <c r="C1350" s="60" t="str">
        <f t="shared" si="127"/>
        <v>Julho</v>
      </c>
      <c r="D1350" s="40" t="s">
        <v>1923</v>
      </c>
      <c r="E1350" s="40" t="s">
        <v>3152</v>
      </c>
      <c r="F1350" s="41">
        <v>22736.639999999999</v>
      </c>
      <c r="G1350" s="42">
        <v>23580.17</v>
      </c>
      <c r="H1350" s="64">
        <f t="shared" si="128"/>
        <v>3.7100028852108266E-2</v>
      </c>
      <c r="I1350" s="65">
        <f t="shared" si="129"/>
        <v>843.52999999999884</v>
      </c>
      <c r="J1350" s="66" t="str">
        <f t="shared" si="130"/>
        <v>Ativo</v>
      </c>
      <c r="K1350" s="40" t="s">
        <v>15532</v>
      </c>
      <c r="L1350" s="69" t="str">
        <f t="shared" si="131"/>
        <v>Investimento de Longo Prazo</v>
      </c>
    </row>
    <row r="1351" spans="1:12" ht="15" customHeight="1" x14ac:dyDescent="0.25">
      <c r="A1351" s="39">
        <v>44518</v>
      </c>
      <c r="B1351" s="61">
        <f t="shared" si="126"/>
        <v>2021</v>
      </c>
      <c r="C1351" s="60" t="str">
        <f t="shared" si="127"/>
        <v>Novembro</v>
      </c>
      <c r="D1351" s="40" t="s">
        <v>1929</v>
      </c>
      <c r="E1351" s="40" t="s">
        <v>3131</v>
      </c>
      <c r="F1351" s="41">
        <v>46604.85</v>
      </c>
      <c r="G1351" s="42">
        <v>48949.07</v>
      </c>
      <c r="H1351" s="64">
        <f t="shared" si="128"/>
        <v>5.0299915137587636E-2</v>
      </c>
      <c r="I1351" s="65">
        <f t="shared" si="129"/>
        <v>2344.2200000000012</v>
      </c>
      <c r="J1351" s="66" t="str">
        <f t="shared" si="130"/>
        <v>Ativo</v>
      </c>
      <c r="K1351" s="40" t="s">
        <v>15532</v>
      </c>
      <c r="L1351" s="69" t="str">
        <f t="shared" si="131"/>
        <v>Investimento de Longo Prazo</v>
      </c>
    </row>
    <row r="1352" spans="1:12" ht="15" customHeight="1" x14ac:dyDescent="0.25">
      <c r="A1352" s="39">
        <v>45364</v>
      </c>
      <c r="B1352" s="61">
        <f t="shared" si="126"/>
        <v>2024</v>
      </c>
      <c r="C1352" s="60" t="str">
        <f t="shared" si="127"/>
        <v>Março</v>
      </c>
      <c r="D1352" s="40" t="s">
        <v>1925</v>
      </c>
      <c r="E1352" s="40" t="s">
        <v>3153</v>
      </c>
      <c r="F1352" s="41">
        <v>34071.75</v>
      </c>
      <c r="G1352" s="42">
        <v>37053.03</v>
      </c>
      <c r="H1352" s="64">
        <f t="shared" si="128"/>
        <v>8.7500055030927351E-2</v>
      </c>
      <c r="I1352" s="65">
        <f t="shared" si="129"/>
        <v>2981.2799999999988</v>
      </c>
      <c r="J1352" s="66" t="str">
        <f t="shared" si="130"/>
        <v>Pendente</v>
      </c>
      <c r="K1352" s="40" t="s">
        <v>15534</v>
      </c>
      <c r="L1352" s="69" t="str">
        <f t="shared" si="131"/>
        <v>Rendimento estável</v>
      </c>
    </row>
    <row r="1353" spans="1:12" ht="15" customHeight="1" x14ac:dyDescent="0.25">
      <c r="A1353" s="39">
        <v>44639</v>
      </c>
      <c r="B1353" s="61">
        <f t="shared" si="126"/>
        <v>2022</v>
      </c>
      <c r="C1353" s="60" t="str">
        <f t="shared" si="127"/>
        <v>Março</v>
      </c>
      <c r="D1353" s="40" t="s">
        <v>1929</v>
      </c>
      <c r="E1353" s="40" t="s">
        <v>3154</v>
      </c>
      <c r="F1353" s="41">
        <v>43351.67</v>
      </c>
      <c r="G1353" s="42">
        <v>51666.52</v>
      </c>
      <c r="H1353" s="64">
        <f t="shared" si="128"/>
        <v>0.19179999294144837</v>
      </c>
      <c r="I1353" s="65">
        <f t="shared" si="129"/>
        <v>8314.8499999999985</v>
      </c>
      <c r="J1353" s="66" t="str">
        <f t="shared" si="130"/>
        <v>Resgatado</v>
      </c>
      <c r="K1353" s="40" t="s">
        <v>15532</v>
      </c>
      <c r="L1353" s="69" t="str">
        <f t="shared" si="131"/>
        <v>Dividendos Recebidos</v>
      </c>
    </row>
    <row r="1354" spans="1:12" ht="15" customHeight="1" x14ac:dyDescent="0.25">
      <c r="A1354" s="39">
        <v>45100</v>
      </c>
      <c r="B1354" s="61">
        <f t="shared" si="126"/>
        <v>2023</v>
      </c>
      <c r="C1354" s="60" t="str">
        <f t="shared" si="127"/>
        <v>Junho</v>
      </c>
      <c r="D1354" s="40" t="s">
        <v>1927</v>
      </c>
      <c r="E1354" s="40" t="s">
        <v>2394</v>
      </c>
      <c r="F1354" s="41">
        <v>16066.16</v>
      </c>
      <c r="G1354" s="42">
        <v>17868.78</v>
      </c>
      <c r="H1354" s="64">
        <f t="shared" si="128"/>
        <v>0.11219980381124046</v>
      </c>
      <c r="I1354" s="65">
        <f t="shared" si="129"/>
        <v>1802.619999999999</v>
      </c>
      <c r="J1354" s="66" t="str">
        <f t="shared" si="130"/>
        <v>Pendente</v>
      </c>
      <c r="K1354" s="40" t="s">
        <v>15536</v>
      </c>
      <c r="L1354" s="69" t="str">
        <f t="shared" si="131"/>
        <v>Rendimento estável</v>
      </c>
    </row>
    <row r="1355" spans="1:12" ht="15" customHeight="1" x14ac:dyDescent="0.25">
      <c r="A1355" s="39">
        <v>44674</v>
      </c>
      <c r="B1355" s="61">
        <f t="shared" si="126"/>
        <v>2022</v>
      </c>
      <c r="C1355" s="60" t="str">
        <f t="shared" si="127"/>
        <v>Abril</v>
      </c>
      <c r="D1355" s="40" t="s">
        <v>1925</v>
      </c>
      <c r="E1355" s="40" t="s">
        <v>2803</v>
      </c>
      <c r="F1355" s="41">
        <v>19423.169999999998</v>
      </c>
      <c r="G1355" s="42">
        <v>23158.25</v>
      </c>
      <c r="H1355" s="64">
        <f t="shared" si="128"/>
        <v>0.19230022699693211</v>
      </c>
      <c r="I1355" s="65">
        <f t="shared" si="129"/>
        <v>3735.0800000000017</v>
      </c>
      <c r="J1355" s="66" t="str">
        <f t="shared" si="130"/>
        <v>Resgatado</v>
      </c>
      <c r="K1355" s="40" t="s">
        <v>15534</v>
      </c>
      <c r="L1355" s="69" t="str">
        <f t="shared" si="131"/>
        <v>Aplicação de Curto Prazo</v>
      </c>
    </row>
    <row r="1356" spans="1:12" ht="15" customHeight="1" x14ac:dyDescent="0.25">
      <c r="A1356" s="39">
        <v>44963</v>
      </c>
      <c r="B1356" s="61">
        <f t="shared" si="126"/>
        <v>2023</v>
      </c>
      <c r="C1356" s="60" t="str">
        <f t="shared" si="127"/>
        <v>Fevereiro</v>
      </c>
      <c r="D1356" s="40" t="s">
        <v>1927</v>
      </c>
      <c r="E1356" s="40" t="s">
        <v>2792</v>
      </c>
      <c r="F1356" s="41">
        <v>30320.53</v>
      </c>
      <c r="G1356" s="42">
        <v>27424.92</v>
      </c>
      <c r="H1356" s="64">
        <f t="shared" si="128"/>
        <v>-9.5499979716713423E-2</v>
      </c>
      <c r="I1356" s="65">
        <f t="shared" si="129"/>
        <v>-2895.6100000000006</v>
      </c>
      <c r="J1356" s="66" t="str">
        <f t="shared" si="130"/>
        <v>Pendente</v>
      </c>
      <c r="K1356" s="40" t="s">
        <v>15536</v>
      </c>
      <c r="L1356" s="69" t="str">
        <f t="shared" si="131"/>
        <v>Aguardando rentabilidade</v>
      </c>
    </row>
    <row r="1357" spans="1:12" ht="15" customHeight="1" x14ac:dyDescent="0.25">
      <c r="A1357" s="39">
        <v>45572</v>
      </c>
      <c r="B1357" s="61">
        <f t="shared" si="126"/>
        <v>2024</v>
      </c>
      <c r="C1357" s="60" t="str">
        <f t="shared" si="127"/>
        <v>Outubro</v>
      </c>
      <c r="D1357" s="40" t="s">
        <v>1929</v>
      </c>
      <c r="E1357" s="40" t="s">
        <v>3155</v>
      </c>
      <c r="F1357" s="41">
        <v>18857.439999999999</v>
      </c>
      <c r="G1357" s="42">
        <v>18303.03</v>
      </c>
      <c r="H1357" s="64">
        <f t="shared" si="128"/>
        <v>-2.9400067029246805E-2</v>
      </c>
      <c r="I1357" s="65">
        <f t="shared" si="129"/>
        <v>-554.40999999999985</v>
      </c>
      <c r="J1357" s="66" t="str">
        <f t="shared" si="130"/>
        <v>Ativo</v>
      </c>
      <c r="K1357" s="40" t="s">
        <v>15532</v>
      </c>
      <c r="L1357" s="69" t="str">
        <f t="shared" si="131"/>
        <v>Investimento de Longo Prazo</v>
      </c>
    </row>
    <row r="1358" spans="1:12" x14ac:dyDescent="0.25">
      <c r="A1358" s="39">
        <v>43935</v>
      </c>
      <c r="B1358" s="61">
        <f t="shared" si="126"/>
        <v>2020</v>
      </c>
      <c r="C1358" s="60" t="str">
        <f t="shared" si="127"/>
        <v>Abril</v>
      </c>
      <c r="D1358" s="40" t="s">
        <v>1924</v>
      </c>
      <c r="E1358" s="40" t="s">
        <v>3156</v>
      </c>
      <c r="F1358" s="41">
        <v>2631.66</v>
      </c>
      <c r="G1358" s="42">
        <v>3129.57</v>
      </c>
      <c r="H1358" s="64">
        <f t="shared" si="128"/>
        <v>0.18919997264084279</v>
      </c>
      <c r="I1358" s="65">
        <f t="shared" si="129"/>
        <v>497.91000000000031</v>
      </c>
      <c r="J1358" s="66" t="str">
        <f t="shared" si="130"/>
        <v>Resgatado</v>
      </c>
      <c r="K1358" s="40" t="s">
        <v>15533</v>
      </c>
      <c r="L1358" s="69" t="str">
        <f t="shared" si="131"/>
        <v>Dividendos Recebidos</v>
      </c>
    </row>
    <row r="1359" spans="1:12" ht="15" customHeight="1" x14ac:dyDescent="0.25">
      <c r="A1359" s="39">
        <v>44785</v>
      </c>
      <c r="B1359" s="61">
        <f t="shared" si="126"/>
        <v>2022</v>
      </c>
      <c r="C1359" s="60" t="str">
        <f t="shared" si="127"/>
        <v>Agosto</v>
      </c>
      <c r="D1359" s="40" t="s">
        <v>1927</v>
      </c>
      <c r="E1359" s="40" t="s">
        <v>2504</v>
      </c>
      <c r="F1359" s="41">
        <v>6767.68</v>
      </c>
      <c r="G1359" s="42">
        <v>7387.6</v>
      </c>
      <c r="H1359" s="64">
        <f t="shared" si="128"/>
        <v>9.1600075653695212E-2</v>
      </c>
      <c r="I1359" s="65">
        <f t="shared" si="129"/>
        <v>619.92000000000007</v>
      </c>
      <c r="J1359" s="66" t="str">
        <f t="shared" si="130"/>
        <v>Pendente</v>
      </c>
      <c r="K1359" s="40" t="s">
        <v>15536</v>
      </c>
      <c r="L1359" s="69" t="str">
        <f t="shared" si="131"/>
        <v>Rendimento estável</v>
      </c>
    </row>
    <row r="1360" spans="1:12" ht="15" customHeight="1" x14ac:dyDescent="0.25">
      <c r="A1360" s="39">
        <v>45449</v>
      </c>
      <c r="B1360" s="61">
        <f t="shared" si="126"/>
        <v>2024</v>
      </c>
      <c r="C1360" s="60" t="str">
        <f t="shared" si="127"/>
        <v>Junho</v>
      </c>
      <c r="D1360" s="40" t="s">
        <v>1924</v>
      </c>
      <c r="E1360" s="40" t="s">
        <v>3157</v>
      </c>
      <c r="F1360" s="41">
        <v>42586.96</v>
      </c>
      <c r="G1360" s="42">
        <v>47842.19</v>
      </c>
      <c r="H1360" s="64">
        <f t="shared" si="128"/>
        <v>0.12339997971209975</v>
      </c>
      <c r="I1360" s="65">
        <f t="shared" si="129"/>
        <v>5255.2300000000032</v>
      </c>
      <c r="J1360" s="66" t="str">
        <f t="shared" si="130"/>
        <v>Pendente</v>
      </c>
      <c r="K1360" s="40" t="s">
        <v>15533</v>
      </c>
      <c r="L1360" s="69" t="str">
        <f t="shared" si="131"/>
        <v>Rendimento estável</v>
      </c>
    </row>
    <row r="1361" spans="1:12" ht="15" customHeight="1" x14ac:dyDescent="0.25">
      <c r="A1361" s="39">
        <v>45670</v>
      </c>
      <c r="B1361" s="61">
        <f t="shared" si="126"/>
        <v>2025</v>
      </c>
      <c r="C1361" s="60" t="str">
        <f t="shared" si="127"/>
        <v>Janeiro</v>
      </c>
      <c r="D1361" s="40" t="s">
        <v>1928</v>
      </c>
      <c r="E1361" s="40" t="s">
        <v>3158</v>
      </c>
      <c r="F1361" s="41">
        <v>29252.69</v>
      </c>
      <c r="G1361" s="42">
        <v>28816.82</v>
      </c>
      <c r="H1361" s="64">
        <f t="shared" si="128"/>
        <v>-1.4900168155475582E-2</v>
      </c>
      <c r="I1361" s="65">
        <f t="shared" si="129"/>
        <v>-435.86999999999898</v>
      </c>
      <c r="J1361" s="66" t="str">
        <f t="shared" si="130"/>
        <v>Ativo</v>
      </c>
      <c r="K1361" s="40" t="s">
        <v>15537</v>
      </c>
      <c r="L1361" s="69" t="str">
        <f t="shared" si="131"/>
        <v>Aguardando rentabilidade</v>
      </c>
    </row>
    <row r="1362" spans="1:12" x14ac:dyDescent="0.25">
      <c r="A1362" s="39">
        <v>43999</v>
      </c>
      <c r="B1362" s="61">
        <f t="shared" si="126"/>
        <v>2020</v>
      </c>
      <c r="C1362" s="60" t="str">
        <f t="shared" si="127"/>
        <v>Junho</v>
      </c>
      <c r="D1362" s="40" t="s">
        <v>1928</v>
      </c>
      <c r="E1362" s="40" t="s">
        <v>3159</v>
      </c>
      <c r="F1362" s="41">
        <v>9382.0300000000007</v>
      </c>
      <c r="G1362" s="42">
        <v>9211.2800000000007</v>
      </c>
      <c r="H1362" s="64">
        <f t="shared" si="128"/>
        <v>-1.8199685995461536E-2</v>
      </c>
      <c r="I1362" s="65">
        <f t="shared" si="129"/>
        <v>-170.75</v>
      </c>
      <c r="J1362" s="66" t="str">
        <f t="shared" si="130"/>
        <v>Ativo</v>
      </c>
      <c r="K1362" s="40" t="s">
        <v>15537</v>
      </c>
      <c r="L1362" s="69" t="str">
        <f t="shared" si="131"/>
        <v>Aguardando rentabilidade</v>
      </c>
    </row>
    <row r="1363" spans="1:12" ht="15" customHeight="1" x14ac:dyDescent="0.25">
      <c r="A1363" s="39">
        <v>45359</v>
      </c>
      <c r="B1363" s="61">
        <f t="shared" si="126"/>
        <v>2024</v>
      </c>
      <c r="C1363" s="60" t="str">
        <f t="shared" si="127"/>
        <v>Março</v>
      </c>
      <c r="D1363" s="40" t="s">
        <v>1926</v>
      </c>
      <c r="E1363" s="40" t="s">
        <v>3160</v>
      </c>
      <c r="F1363" s="41">
        <v>36572.94</v>
      </c>
      <c r="G1363" s="42">
        <v>35519.64</v>
      </c>
      <c r="H1363" s="64">
        <f t="shared" si="128"/>
        <v>-2.879998162575945E-2</v>
      </c>
      <c r="I1363" s="65">
        <f t="shared" si="129"/>
        <v>-1053.3000000000029</v>
      </c>
      <c r="J1363" s="66" t="str">
        <f t="shared" si="130"/>
        <v>Ativo</v>
      </c>
      <c r="K1363" s="40" t="s">
        <v>15535</v>
      </c>
      <c r="L1363" s="69" t="str">
        <f t="shared" si="131"/>
        <v>Aguardando rentabilidade</v>
      </c>
    </row>
    <row r="1364" spans="1:12" ht="15" customHeight="1" x14ac:dyDescent="0.25">
      <c r="A1364" s="39">
        <v>45648</v>
      </c>
      <c r="B1364" s="61">
        <f t="shared" si="126"/>
        <v>2024</v>
      </c>
      <c r="C1364" s="60" t="str">
        <f t="shared" si="127"/>
        <v>Dezembro</v>
      </c>
      <c r="D1364" s="40" t="s">
        <v>1925</v>
      </c>
      <c r="E1364" s="40" t="s">
        <v>3161</v>
      </c>
      <c r="F1364" s="41">
        <v>16150.87</v>
      </c>
      <c r="G1364" s="42">
        <v>15332.02</v>
      </c>
      <c r="H1364" s="64">
        <f t="shared" si="128"/>
        <v>-5.0700055167306794E-2</v>
      </c>
      <c r="I1364" s="65">
        <f t="shared" si="129"/>
        <v>-818.85000000000036</v>
      </c>
      <c r="J1364" s="66" t="str">
        <f t="shared" si="130"/>
        <v>Pendente</v>
      </c>
      <c r="K1364" s="40" t="s">
        <v>15534</v>
      </c>
      <c r="L1364" s="69" t="str">
        <f t="shared" si="131"/>
        <v>Aguardando rentabilidade</v>
      </c>
    </row>
    <row r="1365" spans="1:12" ht="15" customHeight="1" x14ac:dyDescent="0.25">
      <c r="A1365" s="39">
        <v>45088</v>
      </c>
      <c r="B1365" s="61">
        <f t="shared" si="126"/>
        <v>2023</v>
      </c>
      <c r="C1365" s="60" t="str">
        <f t="shared" si="127"/>
        <v>Junho</v>
      </c>
      <c r="D1365" s="40" t="s">
        <v>1925</v>
      </c>
      <c r="E1365" s="40" t="s">
        <v>2090</v>
      </c>
      <c r="F1365" s="41">
        <v>21309.29</v>
      </c>
      <c r="G1365" s="42">
        <v>21202.74</v>
      </c>
      <c r="H1365" s="64">
        <f t="shared" si="128"/>
        <v>-5.0001665940066168E-3</v>
      </c>
      <c r="I1365" s="65">
        <f t="shared" si="129"/>
        <v>-106.54999999999927</v>
      </c>
      <c r="J1365" s="66" t="str">
        <f t="shared" si="130"/>
        <v>Ativo</v>
      </c>
      <c r="K1365" s="40" t="s">
        <v>15534</v>
      </c>
      <c r="L1365" s="69" t="str">
        <f t="shared" si="131"/>
        <v>Aguardando rentabilidade</v>
      </c>
    </row>
    <row r="1366" spans="1:12" ht="15" customHeight="1" x14ac:dyDescent="0.25">
      <c r="A1366" s="39">
        <v>45847</v>
      </c>
      <c r="B1366" s="61">
        <f t="shared" si="126"/>
        <v>2025</v>
      </c>
      <c r="C1366" s="60" t="str">
        <f t="shared" si="127"/>
        <v>Julho</v>
      </c>
      <c r="D1366" s="40" t="s">
        <v>1929</v>
      </c>
      <c r="E1366" s="40" t="s">
        <v>3162</v>
      </c>
      <c r="F1366" s="41">
        <v>7800.04</v>
      </c>
      <c r="G1366" s="42">
        <v>8356.18</v>
      </c>
      <c r="H1366" s="64">
        <f t="shared" si="128"/>
        <v>7.1299634360849476E-2</v>
      </c>
      <c r="I1366" s="65">
        <f t="shared" si="129"/>
        <v>556.14000000000033</v>
      </c>
      <c r="J1366" s="66" t="str">
        <f t="shared" si="130"/>
        <v>Pendente</v>
      </c>
      <c r="K1366" s="40" t="s">
        <v>15532</v>
      </c>
      <c r="L1366" s="69" t="str">
        <f t="shared" si="131"/>
        <v>Rendimento estável</v>
      </c>
    </row>
    <row r="1367" spans="1:12" ht="15" customHeight="1" x14ac:dyDescent="0.25">
      <c r="A1367" s="39">
        <v>45418</v>
      </c>
      <c r="B1367" s="61">
        <f t="shared" si="126"/>
        <v>2024</v>
      </c>
      <c r="C1367" s="60" t="str">
        <f t="shared" si="127"/>
        <v>Maio</v>
      </c>
      <c r="D1367" s="40" t="s">
        <v>1926</v>
      </c>
      <c r="E1367" s="40" t="s">
        <v>3163</v>
      </c>
      <c r="F1367" s="41">
        <v>34139.040000000001</v>
      </c>
      <c r="G1367" s="42">
        <v>32257.98</v>
      </c>
      <c r="H1367" s="64">
        <f t="shared" si="128"/>
        <v>-5.5099967661656604E-2</v>
      </c>
      <c r="I1367" s="65">
        <f t="shared" si="129"/>
        <v>-1881.0600000000013</v>
      </c>
      <c r="J1367" s="66" t="str">
        <f t="shared" si="130"/>
        <v>Pendente</v>
      </c>
      <c r="K1367" s="40" t="s">
        <v>15535</v>
      </c>
      <c r="L1367" s="69" t="str">
        <f t="shared" si="131"/>
        <v>Aguardando rentabilidade</v>
      </c>
    </row>
    <row r="1368" spans="1:12" x14ac:dyDescent="0.25">
      <c r="A1368" s="39">
        <v>43868</v>
      </c>
      <c r="B1368" s="61">
        <f t="shared" si="126"/>
        <v>2020</v>
      </c>
      <c r="C1368" s="60" t="str">
        <f t="shared" si="127"/>
        <v>Fevereiro</v>
      </c>
      <c r="D1368" s="40" t="s">
        <v>1924</v>
      </c>
      <c r="E1368" s="40" t="s">
        <v>3011</v>
      </c>
      <c r="F1368" s="41">
        <v>16298.96</v>
      </c>
      <c r="G1368" s="42">
        <v>14928.22</v>
      </c>
      <c r="H1368" s="64">
        <f t="shared" si="128"/>
        <v>-8.4099844407250518E-2</v>
      </c>
      <c r="I1368" s="65">
        <f t="shared" si="129"/>
        <v>-1370.7399999999998</v>
      </c>
      <c r="J1368" s="66" t="str">
        <f t="shared" si="130"/>
        <v>Ativo</v>
      </c>
      <c r="K1368" s="40" t="s">
        <v>15533</v>
      </c>
      <c r="L1368" s="69" t="str">
        <f t="shared" si="131"/>
        <v>Investimento de Longo Prazo</v>
      </c>
    </row>
    <row r="1369" spans="1:12" ht="15" customHeight="1" x14ac:dyDescent="0.25">
      <c r="A1369" s="39">
        <v>44756</v>
      </c>
      <c r="B1369" s="61">
        <f t="shared" si="126"/>
        <v>2022</v>
      </c>
      <c r="C1369" s="60" t="str">
        <f t="shared" si="127"/>
        <v>Julho</v>
      </c>
      <c r="D1369" s="40" t="s">
        <v>1925</v>
      </c>
      <c r="E1369" s="40" t="s">
        <v>2414</v>
      </c>
      <c r="F1369" s="41">
        <v>26177.25</v>
      </c>
      <c r="G1369" s="42">
        <v>30745.18</v>
      </c>
      <c r="H1369" s="64">
        <f t="shared" si="128"/>
        <v>0.17449999522486129</v>
      </c>
      <c r="I1369" s="65">
        <f t="shared" si="129"/>
        <v>4567.93</v>
      </c>
      <c r="J1369" s="66" t="str">
        <f t="shared" si="130"/>
        <v>Resgatado</v>
      </c>
      <c r="K1369" s="40" t="s">
        <v>15534</v>
      </c>
      <c r="L1369" s="69" t="str">
        <f t="shared" si="131"/>
        <v>Aplicação de Curto Prazo</v>
      </c>
    </row>
    <row r="1370" spans="1:12" ht="15" customHeight="1" x14ac:dyDescent="0.25">
      <c r="A1370" s="39">
        <v>44405</v>
      </c>
      <c r="B1370" s="61">
        <f t="shared" si="126"/>
        <v>2021</v>
      </c>
      <c r="C1370" s="60" t="str">
        <f t="shared" si="127"/>
        <v>Julho</v>
      </c>
      <c r="D1370" s="40" t="s">
        <v>1929</v>
      </c>
      <c r="E1370" s="40" t="s">
        <v>3164</v>
      </c>
      <c r="F1370" s="41">
        <v>22015.43</v>
      </c>
      <c r="G1370" s="42">
        <v>21339.56</v>
      </c>
      <c r="H1370" s="64">
        <f t="shared" si="128"/>
        <v>-3.0699831890633023E-2</v>
      </c>
      <c r="I1370" s="65">
        <f t="shared" si="129"/>
        <v>-675.86999999999898</v>
      </c>
      <c r="J1370" s="66" t="str">
        <f t="shared" si="130"/>
        <v>Ativo</v>
      </c>
      <c r="K1370" s="40" t="s">
        <v>15532</v>
      </c>
      <c r="L1370" s="69" t="str">
        <f t="shared" si="131"/>
        <v>Investimento de Longo Prazo</v>
      </c>
    </row>
    <row r="1371" spans="1:12" ht="15" customHeight="1" x14ac:dyDescent="0.25">
      <c r="A1371" s="39">
        <v>44478</v>
      </c>
      <c r="B1371" s="61">
        <f t="shared" si="126"/>
        <v>2021</v>
      </c>
      <c r="C1371" s="60" t="str">
        <f t="shared" si="127"/>
        <v>Outubro</v>
      </c>
      <c r="D1371" s="40" t="s">
        <v>1927</v>
      </c>
      <c r="E1371" s="40" t="s">
        <v>3165</v>
      </c>
      <c r="F1371" s="41">
        <v>37769.050000000003</v>
      </c>
      <c r="G1371" s="42">
        <v>34660.660000000003</v>
      </c>
      <c r="H1371" s="64">
        <f t="shared" si="128"/>
        <v>-8.2299925468075033E-2</v>
      </c>
      <c r="I1371" s="65">
        <f t="shared" si="129"/>
        <v>-3108.3899999999994</v>
      </c>
      <c r="J1371" s="66" t="str">
        <f t="shared" si="130"/>
        <v>Pendente</v>
      </c>
      <c r="K1371" s="40" t="s">
        <v>15536</v>
      </c>
      <c r="L1371" s="69" t="str">
        <f t="shared" si="131"/>
        <v>Aguardando rentabilidade</v>
      </c>
    </row>
    <row r="1372" spans="1:12" ht="15" customHeight="1" x14ac:dyDescent="0.25">
      <c r="A1372" s="39">
        <v>44881</v>
      </c>
      <c r="B1372" s="61">
        <f t="shared" si="126"/>
        <v>2022</v>
      </c>
      <c r="C1372" s="60" t="str">
        <f t="shared" si="127"/>
        <v>Novembro</v>
      </c>
      <c r="D1372" s="40" t="s">
        <v>1929</v>
      </c>
      <c r="E1372" s="40" t="s">
        <v>3166</v>
      </c>
      <c r="F1372" s="41">
        <v>48161.94</v>
      </c>
      <c r="G1372" s="42">
        <v>56792.56</v>
      </c>
      <c r="H1372" s="64">
        <f t="shared" si="128"/>
        <v>0.17920000730867558</v>
      </c>
      <c r="I1372" s="65">
        <f t="shared" si="129"/>
        <v>8630.6199999999953</v>
      </c>
      <c r="J1372" s="66" t="str">
        <f t="shared" si="130"/>
        <v>Resgatado</v>
      </c>
      <c r="K1372" s="40" t="s">
        <v>15532</v>
      </c>
      <c r="L1372" s="69" t="str">
        <f t="shared" si="131"/>
        <v>Dividendos Recebidos</v>
      </c>
    </row>
    <row r="1373" spans="1:12" ht="15" customHeight="1" x14ac:dyDescent="0.25">
      <c r="A1373" s="39">
        <v>45348</v>
      </c>
      <c r="B1373" s="61">
        <f t="shared" si="126"/>
        <v>2024</v>
      </c>
      <c r="C1373" s="60" t="str">
        <f t="shared" si="127"/>
        <v>Fevereiro</v>
      </c>
      <c r="D1373" s="40" t="s">
        <v>1925</v>
      </c>
      <c r="E1373" s="40" t="s">
        <v>3167</v>
      </c>
      <c r="F1373" s="41">
        <v>10824.05</v>
      </c>
      <c r="G1373" s="42">
        <v>10489.59</v>
      </c>
      <c r="H1373" s="64">
        <f t="shared" si="128"/>
        <v>-3.0899709443322893E-2</v>
      </c>
      <c r="I1373" s="65">
        <f t="shared" si="129"/>
        <v>-334.45999999999913</v>
      </c>
      <c r="J1373" s="66" t="str">
        <f t="shared" si="130"/>
        <v>Ativo</v>
      </c>
      <c r="K1373" s="40" t="s">
        <v>15534</v>
      </c>
      <c r="L1373" s="69" t="str">
        <f t="shared" si="131"/>
        <v>Aguardando rentabilidade</v>
      </c>
    </row>
    <row r="1374" spans="1:12" ht="15" customHeight="1" x14ac:dyDescent="0.25">
      <c r="A1374" s="39">
        <v>45726</v>
      </c>
      <c r="B1374" s="61">
        <f t="shared" si="126"/>
        <v>2025</v>
      </c>
      <c r="C1374" s="60" t="str">
        <f t="shared" si="127"/>
        <v>Março</v>
      </c>
      <c r="D1374" s="40" t="s">
        <v>1929</v>
      </c>
      <c r="E1374" s="40" t="s">
        <v>2574</v>
      </c>
      <c r="F1374" s="41">
        <v>39825.65</v>
      </c>
      <c r="G1374" s="42">
        <v>45178.22</v>
      </c>
      <c r="H1374" s="64">
        <f t="shared" si="128"/>
        <v>0.13440006628893689</v>
      </c>
      <c r="I1374" s="65">
        <f t="shared" si="129"/>
        <v>5352.57</v>
      </c>
      <c r="J1374" s="66" t="str">
        <f t="shared" si="130"/>
        <v>Pendente</v>
      </c>
      <c r="K1374" s="40" t="s">
        <v>15532</v>
      </c>
      <c r="L1374" s="69" t="str">
        <f t="shared" si="131"/>
        <v>Rendimento estável</v>
      </c>
    </row>
    <row r="1375" spans="1:12" ht="15" customHeight="1" x14ac:dyDescent="0.25">
      <c r="A1375" s="39">
        <v>45345</v>
      </c>
      <c r="B1375" s="61">
        <f t="shared" si="126"/>
        <v>2024</v>
      </c>
      <c r="C1375" s="60" t="str">
        <f t="shared" si="127"/>
        <v>Fevereiro</v>
      </c>
      <c r="D1375" s="40" t="s">
        <v>1925</v>
      </c>
      <c r="E1375" s="40" t="s">
        <v>3168</v>
      </c>
      <c r="F1375" s="41">
        <v>47440.37</v>
      </c>
      <c r="G1375" s="42">
        <v>43640.4</v>
      </c>
      <c r="H1375" s="64">
        <f t="shared" si="128"/>
        <v>-8.0099923335336567E-2</v>
      </c>
      <c r="I1375" s="65">
        <f t="shared" si="129"/>
        <v>-3799.9700000000012</v>
      </c>
      <c r="J1375" s="66" t="str">
        <f t="shared" si="130"/>
        <v>Pendente</v>
      </c>
      <c r="K1375" s="40" t="s">
        <v>15534</v>
      </c>
      <c r="L1375" s="69" t="str">
        <f t="shared" si="131"/>
        <v>Aguardando rentabilidade</v>
      </c>
    </row>
    <row r="1376" spans="1:12" ht="15" customHeight="1" x14ac:dyDescent="0.25">
      <c r="A1376" s="39">
        <v>45236</v>
      </c>
      <c r="B1376" s="61">
        <f t="shared" si="126"/>
        <v>2023</v>
      </c>
      <c r="C1376" s="60" t="str">
        <f t="shared" si="127"/>
        <v>Novembro</v>
      </c>
      <c r="D1376" s="40" t="s">
        <v>1930</v>
      </c>
      <c r="E1376" s="40" t="s">
        <v>2800</v>
      </c>
      <c r="F1376" s="41">
        <v>28007.06</v>
      </c>
      <c r="G1376" s="42">
        <v>32936.300000000003</v>
      </c>
      <c r="H1376" s="64">
        <f t="shared" si="128"/>
        <v>0.17599990859447587</v>
      </c>
      <c r="I1376" s="65">
        <f t="shared" si="129"/>
        <v>4929.2400000000016</v>
      </c>
      <c r="J1376" s="66" t="str">
        <f t="shared" si="130"/>
        <v>Resgatado</v>
      </c>
      <c r="K1376" s="40" t="s">
        <v>15538</v>
      </c>
      <c r="L1376" s="69" t="str">
        <f t="shared" si="131"/>
        <v>Aplicação de Curto Prazo</v>
      </c>
    </row>
    <row r="1377" spans="1:12" ht="15" customHeight="1" x14ac:dyDescent="0.25">
      <c r="A1377" s="39">
        <v>45208</v>
      </c>
      <c r="B1377" s="61">
        <f t="shared" si="126"/>
        <v>2023</v>
      </c>
      <c r="C1377" s="60" t="str">
        <f t="shared" si="127"/>
        <v>Outubro</v>
      </c>
      <c r="D1377" s="40" t="s">
        <v>1923</v>
      </c>
      <c r="E1377" s="40" t="s">
        <v>3169</v>
      </c>
      <c r="F1377" s="41">
        <v>38598.57</v>
      </c>
      <c r="G1377" s="42">
        <v>44079.57</v>
      </c>
      <c r="H1377" s="64">
        <f t="shared" si="128"/>
        <v>0.14200007927754837</v>
      </c>
      <c r="I1377" s="65">
        <f t="shared" si="129"/>
        <v>5481</v>
      </c>
      <c r="J1377" s="66" t="str">
        <f t="shared" si="130"/>
        <v>Pendente</v>
      </c>
      <c r="K1377" s="40" t="s">
        <v>15532</v>
      </c>
      <c r="L1377" s="69" t="str">
        <f t="shared" si="131"/>
        <v>Rendimento estável</v>
      </c>
    </row>
    <row r="1378" spans="1:12" x14ac:dyDescent="0.25">
      <c r="A1378" s="39">
        <v>44151</v>
      </c>
      <c r="B1378" s="61">
        <f t="shared" si="126"/>
        <v>2020</v>
      </c>
      <c r="C1378" s="60" t="str">
        <f t="shared" si="127"/>
        <v>Novembro</v>
      </c>
      <c r="D1378" s="40" t="s">
        <v>1925</v>
      </c>
      <c r="E1378" s="40" t="s">
        <v>2203</v>
      </c>
      <c r="F1378" s="41">
        <v>15244.76</v>
      </c>
      <c r="G1378" s="42">
        <v>15163.96</v>
      </c>
      <c r="H1378" s="64">
        <f t="shared" si="128"/>
        <v>-5.3001818329708756E-3</v>
      </c>
      <c r="I1378" s="65">
        <f t="shared" si="129"/>
        <v>-80.800000000001091</v>
      </c>
      <c r="J1378" s="66" t="str">
        <f t="shared" si="130"/>
        <v>Ativo</v>
      </c>
      <c r="K1378" s="40" t="s">
        <v>15534</v>
      </c>
      <c r="L1378" s="69" t="str">
        <f t="shared" si="131"/>
        <v>Aguardando rentabilidade</v>
      </c>
    </row>
    <row r="1379" spans="1:12" ht="15" customHeight="1" x14ac:dyDescent="0.25">
      <c r="A1379" s="39">
        <v>45821</v>
      </c>
      <c r="B1379" s="61">
        <f t="shared" si="126"/>
        <v>2025</v>
      </c>
      <c r="C1379" s="60" t="str">
        <f t="shared" si="127"/>
        <v>Junho</v>
      </c>
      <c r="D1379" s="40" t="s">
        <v>1923</v>
      </c>
      <c r="E1379" s="40" t="s">
        <v>2325</v>
      </c>
      <c r="F1379" s="41">
        <v>4078.51</v>
      </c>
      <c r="G1379" s="42">
        <v>4437.01</v>
      </c>
      <c r="H1379" s="64">
        <f t="shared" si="128"/>
        <v>8.7899747701979392E-2</v>
      </c>
      <c r="I1379" s="65">
        <f t="shared" si="129"/>
        <v>358.5</v>
      </c>
      <c r="J1379" s="66" t="str">
        <f t="shared" si="130"/>
        <v>Pendente</v>
      </c>
      <c r="K1379" s="40" t="s">
        <v>15532</v>
      </c>
      <c r="L1379" s="69" t="str">
        <f t="shared" si="131"/>
        <v>Rendimento estável</v>
      </c>
    </row>
    <row r="1380" spans="1:12" ht="15" customHeight="1" x14ac:dyDescent="0.25">
      <c r="A1380" s="39">
        <v>44580</v>
      </c>
      <c r="B1380" s="61">
        <f t="shared" si="126"/>
        <v>2022</v>
      </c>
      <c r="C1380" s="60" t="str">
        <f t="shared" si="127"/>
        <v>Janeiro</v>
      </c>
      <c r="D1380" s="40" t="s">
        <v>1928</v>
      </c>
      <c r="E1380" s="40" t="s">
        <v>3170</v>
      </c>
      <c r="F1380" s="41">
        <v>43602.03</v>
      </c>
      <c r="G1380" s="42">
        <v>46423.08</v>
      </c>
      <c r="H1380" s="64">
        <f t="shared" si="128"/>
        <v>6.4699969244551292E-2</v>
      </c>
      <c r="I1380" s="65">
        <f t="shared" si="129"/>
        <v>2821.0500000000029</v>
      </c>
      <c r="J1380" s="66" t="str">
        <f t="shared" si="130"/>
        <v>Ativo</v>
      </c>
      <c r="K1380" s="40" t="s">
        <v>15537</v>
      </c>
      <c r="L1380" s="69" t="str">
        <f t="shared" si="131"/>
        <v>Aguardando rentabilidade</v>
      </c>
    </row>
    <row r="1381" spans="1:12" ht="15" customHeight="1" x14ac:dyDescent="0.25">
      <c r="A1381" s="39">
        <v>45704</v>
      </c>
      <c r="B1381" s="61">
        <f t="shared" si="126"/>
        <v>2025</v>
      </c>
      <c r="C1381" s="60" t="str">
        <f t="shared" si="127"/>
        <v>Fevereiro</v>
      </c>
      <c r="D1381" s="40" t="s">
        <v>1924</v>
      </c>
      <c r="E1381" s="40" t="s">
        <v>3171</v>
      </c>
      <c r="F1381" s="41">
        <v>30629.3</v>
      </c>
      <c r="G1381" s="42">
        <v>27688.89</v>
      </c>
      <c r="H1381" s="64">
        <f t="shared" si="128"/>
        <v>-9.599990858426409E-2</v>
      </c>
      <c r="I1381" s="65">
        <f t="shared" si="129"/>
        <v>-2940.41</v>
      </c>
      <c r="J1381" s="66" t="str">
        <f t="shared" si="130"/>
        <v>Ativo</v>
      </c>
      <c r="K1381" s="40" t="s">
        <v>15533</v>
      </c>
      <c r="L1381" s="69" t="str">
        <f t="shared" si="131"/>
        <v>Investimento de Longo Prazo</v>
      </c>
    </row>
    <row r="1382" spans="1:12" x14ac:dyDescent="0.25">
      <c r="A1382" s="39">
        <v>44141</v>
      </c>
      <c r="B1382" s="61">
        <f t="shared" si="126"/>
        <v>2020</v>
      </c>
      <c r="C1382" s="60" t="str">
        <f t="shared" si="127"/>
        <v>Novembro</v>
      </c>
      <c r="D1382" s="40" t="s">
        <v>1928</v>
      </c>
      <c r="E1382" s="40" t="s">
        <v>3172</v>
      </c>
      <c r="F1382" s="41">
        <v>16720.72</v>
      </c>
      <c r="G1382" s="42">
        <v>16339.49</v>
      </c>
      <c r="H1382" s="64">
        <f t="shared" si="128"/>
        <v>-2.2799855508614544E-2</v>
      </c>
      <c r="I1382" s="65">
        <f t="shared" si="129"/>
        <v>-381.23000000000138</v>
      </c>
      <c r="J1382" s="66" t="str">
        <f t="shared" si="130"/>
        <v>Ativo</v>
      </c>
      <c r="K1382" s="40" t="s">
        <v>15537</v>
      </c>
      <c r="L1382" s="69" t="str">
        <f t="shared" si="131"/>
        <v>Aguardando rentabilidade</v>
      </c>
    </row>
    <row r="1383" spans="1:12" ht="15" customHeight="1" x14ac:dyDescent="0.25">
      <c r="A1383" s="39">
        <v>45111</v>
      </c>
      <c r="B1383" s="61">
        <f t="shared" si="126"/>
        <v>2023</v>
      </c>
      <c r="C1383" s="60" t="str">
        <f t="shared" si="127"/>
        <v>Julho</v>
      </c>
      <c r="D1383" s="40" t="s">
        <v>1929</v>
      </c>
      <c r="E1383" s="40" t="s">
        <v>3173</v>
      </c>
      <c r="F1383" s="41">
        <v>29248.639999999999</v>
      </c>
      <c r="G1383" s="42">
        <v>27350.400000000001</v>
      </c>
      <c r="H1383" s="64">
        <f t="shared" si="128"/>
        <v>-6.4900111594932211E-2</v>
      </c>
      <c r="I1383" s="65">
        <f t="shared" si="129"/>
        <v>-1898.239999999998</v>
      </c>
      <c r="J1383" s="66" t="str">
        <f t="shared" si="130"/>
        <v>Ativo</v>
      </c>
      <c r="K1383" s="40" t="s">
        <v>15532</v>
      </c>
      <c r="L1383" s="69" t="str">
        <f t="shared" si="131"/>
        <v>Investimento de Longo Prazo</v>
      </c>
    </row>
    <row r="1384" spans="1:12" x14ac:dyDescent="0.25">
      <c r="A1384" s="39">
        <v>44037</v>
      </c>
      <c r="B1384" s="61">
        <f t="shared" si="126"/>
        <v>2020</v>
      </c>
      <c r="C1384" s="60" t="str">
        <f t="shared" si="127"/>
        <v>Julho</v>
      </c>
      <c r="D1384" s="40" t="s">
        <v>1929</v>
      </c>
      <c r="E1384" s="40" t="s">
        <v>2482</v>
      </c>
      <c r="F1384" s="41">
        <v>47334.86</v>
      </c>
      <c r="G1384" s="42">
        <v>56470.49</v>
      </c>
      <c r="H1384" s="64">
        <f t="shared" si="128"/>
        <v>0.19300004267467988</v>
      </c>
      <c r="I1384" s="65">
        <f t="shared" si="129"/>
        <v>9135.6299999999974</v>
      </c>
      <c r="J1384" s="66" t="str">
        <f t="shared" si="130"/>
        <v>Resgatado</v>
      </c>
      <c r="K1384" s="40" t="s">
        <v>15532</v>
      </c>
      <c r="L1384" s="69" t="str">
        <f t="shared" si="131"/>
        <v>Dividendos Recebidos</v>
      </c>
    </row>
    <row r="1385" spans="1:12" ht="15" customHeight="1" x14ac:dyDescent="0.25">
      <c r="A1385" s="39">
        <v>45930</v>
      </c>
      <c r="B1385" s="61">
        <f t="shared" si="126"/>
        <v>2025</v>
      </c>
      <c r="C1385" s="60" t="str">
        <f t="shared" si="127"/>
        <v>Setembro</v>
      </c>
      <c r="D1385" s="40" t="s">
        <v>1928</v>
      </c>
      <c r="E1385" s="40" t="s">
        <v>2869</v>
      </c>
      <c r="F1385" s="41">
        <v>10518.66</v>
      </c>
      <c r="G1385" s="42">
        <v>11916.59</v>
      </c>
      <c r="H1385" s="64">
        <f t="shared" si="128"/>
        <v>0.13290000817594638</v>
      </c>
      <c r="I1385" s="65">
        <f t="shared" si="129"/>
        <v>1397.9300000000003</v>
      </c>
      <c r="J1385" s="66" t="str">
        <f t="shared" si="130"/>
        <v>Pendente</v>
      </c>
      <c r="K1385" s="40" t="s">
        <v>15537</v>
      </c>
      <c r="L1385" s="69" t="str">
        <f t="shared" si="131"/>
        <v>Rendimento estável</v>
      </c>
    </row>
    <row r="1386" spans="1:12" ht="15" customHeight="1" x14ac:dyDescent="0.25">
      <c r="A1386" s="39">
        <v>44899</v>
      </c>
      <c r="B1386" s="61">
        <f t="shared" si="126"/>
        <v>2022</v>
      </c>
      <c r="C1386" s="60" t="str">
        <f t="shared" si="127"/>
        <v>Dezembro</v>
      </c>
      <c r="D1386" s="40" t="s">
        <v>1925</v>
      </c>
      <c r="E1386" s="40" t="s">
        <v>3174</v>
      </c>
      <c r="F1386" s="41">
        <v>11090.77</v>
      </c>
      <c r="G1386" s="42">
        <v>13195.8</v>
      </c>
      <c r="H1386" s="64">
        <f t="shared" si="128"/>
        <v>0.18980016716603074</v>
      </c>
      <c r="I1386" s="65">
        <f t="shared" si="129"/>
        <v>2105.0299999999988</v>
      </c>
      <c r="J1386" s="66" t="str">
        <f t="shared" si="130"/>
        <v>Resgatado</v>
      </c>
      <c r="K1386" s="40" t="s">
        <v>15534</v>
      </c>
      <c r="L1386" s="69" t="str">
        <f t="shared" si="131"/>
        <v>Aplicação de Curto Prazo</v>
      </c>
    </row>
    <row r="1387" spans="1:12" x14ac:dyDescent="0.25">
      <c r="A1387" s="39">
        <v>44121</v>
      </c>
      <c r="B1387" s="61">
        <f t="shared" si="126"/>
        <v>2020</v>
      </c>
      <c r="C1387" s="60" t="str">
        <f t="shared" si="127"/>
        <v>Outubro</v>
      </c>
      <c r="D1387" s="40" t="s">
        <v>1929</v>
      </c>
      <c r="E1387" s="40" t="s">
        <v>3175</v>
      </c>
      <c r="F1387" s="41">
        <v>36432.949999999997</v>
      </c>
      <c r="G1387" s="42">
        <v>39402.239999999998</v>
      </c>
      <c r="H1387" s="64">
        <f t="shared" si="128"/>
        <v>8.1500125573141929E-2</v>
      </c>
      <c r="I1387" s="65">
        <f t="shared" si="129"/>
        <v>2969.2900000000009</v>
      </c>
      <c r="J1387" s="66" t="str">
        <f t="shared" si="130"/>
        <v>Pendente</v>
      </c>
      <c r="K1387" s="40" t="s">
        <v>15532</v>
      </c>
      <c r="L1387" s="69" t="str">
        <f t="shared" si="131"/>
        <v>Rendimento estável</v>
      </c>
    </row>
    <row r="1388" spans="1:12" x14ac:dyDescent="0.25">
      <c r="A1388" s="39">
        <v>43928</v>
      </c>
      <c r="B1388" s="61">
        <f t="shared" si="126"/>
        <v>2020</v>
      </c>
      <c r="C1388" s="60" t="str">
        <f t="shared" si="127"/>
        <v>Abril</v>
      </c>
      <c r="D1388" s="40" t="s">
        <v>1930</v>
      </c>
      <c r="E1388" s="40" t="s">
        <v>3176</v>
      </c>
      <c r="F1388" s="41">
        <v>6288.64</v>
      </c>
      <c r="G1388" s="42">
        <v>7526.24</v>
      </c>
      <c r="H1388" s="64">
        <f t="shared" si="128"/>
        <v>0.19679930795847742</v>
      </c>
      <c r="I1388" s="65">
        <f t="shared" si="129"/>
        <v>1237.5999999999995</v>
      </c>
      <c r="J1388" s="66" t="str">
        <f t="shared" si="130"/>
        <v>Resgatado</v>
      </c>
      <c r="K1388" s="40" t="s">
        <v>15538</v>
      </c>
      <c r="L1388" s="69" t="str">
        <f t="shared" si="131"/>
        <v>Aplicação de Curto Prazo</v>
      </c>
    </row>
    <row r="1389" spans="1:12" ht="15" customHeight="1" x14ac:dyDescent="0.25">
      <c r="A1389" s="39">
        <v>45251</v>
      </c>
      <c r="B1389" s="61">
        <f t="shared" si="126"/>
        <v>2023</v>
      </c>
      <c r="C1389" s="60" t="str">
        <f t="shared" si="127"/>
        <v>Novembro</v>
      </c>
      <c r="D1389" s="40" t="s">
        <v>1923</v>
      </c>
      <c r="E1389" s="40" t="s">
        <v>3177</v>
      </c>
      <c r="F1389" s="41">
        <v>33471.629999999997</v>
      </c>
      <c r="G1389" s="42">
        <v>32029</v>
      </c>
      <c r="H1389" s="64">
        <f t="shared" si="128"/>
        <v>-4.310008206950177E-2</v>
      </c>
      <c r="I1389" s="65">
        <f t="shared" si="129"/>
        <v>-1442.6299999999974</v>
      </c>
      <c r="J1389" s="66" t="str">
        <f t="shared" si="130"/>
        <v>Ativo</v>
      </c>
      <c r="K1389" s="40" t="s">
        <v>15532</v>
      </c>
      <c r="L1389" s="69" t="str">
        <f t="shared" si="131"/>
        <v>Investimento de Longo Prazo</v>
      </c>
    </row>
    <row r="1390" spans="1:12" ht="15" customHeight="1" x14ac:dyDescent="0.25">
      <c r="A1390" s="39">
        <v>44530</v>
      </c>
      <c r="B1390" s="61">
        <f t="shared" si="126"/>
        <v>2021</v>
      </c>
      <c r="C1390" s="60" t="str">
        <f t="shared" si="127"/>
        <v>Novembro</v>
      </c>
      <c r="D1390" s="40" t="s">
        <v>1925</v>
      </c>
      <c r="E1390" s="40" t="s">
        <v>3178</v>
      </c>
      <c r="F1390" s="41">
        <v>41131.49</v>
      </c>
      <c r="G1390" s="42">
        <v>45520.22</v>
      </c>
      <c r="H1390" s="64">
        <f t="shared" si="128"/>
        <v>0.10670000041330872</v>
      </c>
      <c r="I1390" s="65">
        <f t="shared" si="129"/>
        <v>4388.7300000000032</v>
      </c>
      <c r="J1390" s="66" t="str">
        <f t="shared" si="130"/>
        <v>Pendente</v>
      </c>
      <c r="K1390" s="40" t="s">
        <v>15534</v>
      </c>
      <c r="L1390" s="69" t="str">
        <f t="shared" si="131"/>
        <v>Rendimento estável</v>
      </c>
    </row>
    <row r="1391" spans="1:12" ht="15" customHeight="1" x14ac:dyDescent="0.25">
      <c r="A1391" s="39">
        <v>45054</v>
      </c>
      <c r="B1391" s="61">
        <f t="shared" si="126"/>
        <v>2023</v>
      </c>
      <c r="C1391" s="60" t="str">
        <f t="shared" si="127"/>
        <v>Maio</v>
      </c>
      <c r="D1391" s="40" t="s">
        <v>1925</v>
      </c>
      <c r="E1391" s="40" t="s">
        <v>3179</v>
      </c>
      <c r="F1391" s="41">
        <v>34022.9</v>
      </c>
      <c r="G1391" s="42">
        <v>33073.660000000003</v>
      </c>
      <c r="H1391" s="64">
        <f t="shared" si="128"/>
        <v>-2.7900032037245441E-2</v>
      </c>
      <c r="I1391" s="65">
        <f t="shared" si="129"/>
        <v>-949.23999999999796</v>
      </c>
      <c r="J1391" s="66" t="str">
        <f t="shared" si="130"/>
        <v>Ativo</v>
      </c>
      <c r="K1391" s="40" t="s">
        <v>15534</v>
      </c>
      <c r="L1391" s="69" t="str">
        <f t="shared" si="131"/>
        <v>Aguardando rentabilidade</v>
      </c>
    </row>
    <row r="1392" spans="1:12" ht="15" customHeight="1" x14ac:dyDescent="0.25">
      <c r="A1392" s="39">
        <v>45138</v>
      </c>
      <c r="B1392" s="61">
        <f t="shared" si="126"/>
        <v>2023</v>
      </c>
      <c r="C1392" s="60" t="str">
        <f t="shared" si="127"/>
        <v>Julho</v>
      </c>
      <c r="D1392" s="40" t="s">
        <v>1928</v>
      </c>
      <c r="E1392" s="40" t="s">
        <v>3180</v>
      </c>
      <c r="F1392" s="41">
        <v>44710.35</v>
      </c>
      <c r="G1392" s="42">
        <v>53437.81</v>
      </c>
      <c r="H1392" s="64">
        <f t="shared" si="128"/>
        <v>0.1951999928428205</v>
      </c>
      <c r="I1392" s="65">
        <f t="shared" si="129"/>
        <v>8727.4599999999991</v>
      </c>
      <c r="J1392" s="66" t="str">
        <f t="shared" si="130"/>
        <v>Resgatado</v>
      </c>
      <c r="K1392" s="40" t="s">
        <v>15537</v>
      </c>
      <c r="L1392" s="69" t="str">
        <f t="shared" si="131"/>
        <v>Aplicação de Curto Prazo</v>
      </c>
    </row>
    <row r="1393" spans="1:12" ht="15" customHeight="1" x14ac:dyDescent="0.25">
      <c r="A1393" s="39">
        <v>45487</v>
      </c>
      <c r="B1393" s="61">
        <f t="shared" si="126"/>
        <v>2024</v>
      </c>
      <c r="C1393" s="60" t="str">
        <f t="shared" si="127"/>
        <v>Julho</v>
      </c>
      <c r="D1393" s="40" t="s">
        <v>1923</v>
      </c>
      <c r="E1393" s="40" t="s">
        <v>3181</v>
      </c>
      <c r="F1393" s="41">
        <v>40886.78</v>
      </c>
      <c r="G1393" s="42">
        <v>47514.53</v>
      </c>
      <c r="H1393" s="64">
        <f t="shared" si="128"/>
        <v>0.16210007244395377</v>
      </c>
      <c r="I1393" s="65">
        <f t="shared" si="129"/>
        <v>6627.75</v>
      </c>
      <c r="J1393" s="66" t="str">
        <f t="shared" si="130"/>
        <v>Resgatado</v>
      </c>
      <c r="K1393" s="40" t="s">
        <v>15532</v>
      </c>
      <c r="L1393" s="69" t="str">
        <f t="shared" si="131"/>
        <v>Dividendos Recebidos</v>
      </c>
    </row>
    <row r="1394" spans="1:12" ht="15" customHeight="1" x14ac:dyDescent="0.25">
      <c r="A1394" s="39">
        <v>44348</v>
      </c>
      <c r="B1394" s="61">
        <f t="shared" si="126"/>
        <v>2021</v>
      </c>
      <c r="C1394" s="60" t="str">
        <f t="shared" si="127"/>
        <v>Junho</v>
      </c>
      <c r="D1394" s="40" t="s">
        <v>1927</v>
      </c>
      <c r="E1394" s="40" t="s">
        <v>3182</v>
      </c>
      <c r="F1394" s="41">
        <v>28400.77</v>
      </c>
      <c r="G1394" s="42">
        <v>26182.67</v>
      </c>
      <c r="H1394" s="64">
        <f t="shared" si="128"/>
        <v>-7.8099995176187195E-2</v>
      </c>
      <c r="I1394" s="65">
        <f t="shared" si="129"/>
        <v>-2218.1000000000022</v>
      </c>
      <c r="J1394" s="66" t="str">
        <f t="shared" si="130"/>
        <v>Pendente</v>
      </c>
      <c r="K1394" s="40" t="s">
        <v>15536</v>
      </c>
      <c r="L1394" s="69" t="str">
        <f t="shared" si="131"/>
        <v>Aguardando rentabilidade</v>
      </c>
    </row>
    <row r="1395" spans="1:12" ht="15" customHeight="1" x14ac:dyDescent="0.25">
      <c r="A1395" s="39">
        <v>45114</v>
      </c>
      <c r="B1395" s="61">
        <f t="shared" si="126"/>
        <v>2023</v>
      </c>
      <c r="C1395" s="60" t="str">
        <f t="shared" si="127"/>
        <v>Julho</v>
      </c>
      <c r="D1395" s="40" t="s">
        <v>1923</v>
      </c>
      <c r="E1395" s="40" t="s">
        <v>2802</v>
      </c>
      <c r="F1395" s="41">
        <v>49406.32</v>
      </c>
      <c r="G1395" s="42">
        <v>49277.86</v>
      </c>
      <c r="H1395" s="64">
        <f t="shared" si="128"/>
        <v>-2.6000722174814705E-3</v>
      </c>
      <c r="I1395" s="65">
        <f t="shared" si="129"/>
        <v>-128.45999999999913</v>
      </c>
      <c r="J1395" s="66" t="str">
        <f t="shared" si="130"/>
        <v>Ativo</v>
      </c>
      <c r="K1395" s="40" t="s">
        <v>15532</v>
      </c>
      <c r="L1395" s="69" t="str">
        <f t="shared" si="131"/>
        <v>Investimento de Longo Prazo</v>
      </c>
    </row>
    <row r="1396" spans="1:12" ht="15" customHeight="1" x14ac:dyDescent="0.25">
      <c r="A1396" s="39">
        <v>45048</v>
      </c>
      <c r="B1396" s="61">
        <f t="shared" si="126"/>
        <v>2023</v>
      </c>
      <c r="C1396" s="60" t="str">
        <f t="shared" si="127"/>
        <v>Maio</v>
      </c>
      <c r="D1396" s="40" t="s">
        <v>1924</v>
      </c>
      <c r="E1396" s="40" t="s">
        <v>3183</v>
      </c>
      <c r="F1396" s="41">
        <v>16802.099999999999</v>
      </c>
      <c r="G1396" s="42">
        <v>17850.55</v>
      </c>
      <c r="H1396" s="64">
        <f t="shared" si="128"/>
        <v>6.2399938102975269E-2</v>
      </c>
      <c r="I1396" s="65">
        <f t="shared" si="129"/>
        <v>1048.4500000000007</v>
      </c>
      <c r="J1396" s="66" t="str">
        <f t="shared" si="130"/>
        <v>Ativo</v>
      </c>
      <c r="K1396" s="40" t="s">
        <v>15533</v>
      </c>
      <c r="L1396" s="69" t="str">
        <f t="shared" si="131"/>
        <v>Investimento de Longo Prazo</v>
      </c>
    </row>
    <row r="1397" spans="1:12" ht="15" customHeight="1" x14ac:dyDescent="0.25">
      <c r="A1397" s="39">
        <v>44885</v>
      </c>
      <c r="B1397" s="61">
        <f t="shared" si="126"/>
        <v>2022</v>
      </c>
      <c r="C1397" s="60" t="str">
        <f t="shared" si="127"/>
        <v>Novembro</v>
      </c>
      <c r="D1397" s="40" t="s">
        <v>1927</v>
      </c>
      <c r="E1397" s="40" t="s">
        <v>3184</v>
      </c>
      <c r="F1397" s="41">
        <v>3376</v>
      </c>
      <c r="G1397" s="42">
        <v>3623.8</v>
      </c>
      <c r="H1397" s="64">
        <f t="shared" si="128"/>
        <v>7.3400473933649346E-2</v>
      </c>
      <c r="I1397" s="65">
        <f t="shared" si="129"/>
        <v>247.80000000000018</v>
      </c>
      <c r="J1397" s="66" t="str">
        <f t="shared" si="130"/>
        <v>Pendente</v>
      </c>
      <c r="K1397" s="40" t="s">
        <v>15536</v>
      </c>
      <c r="L1397" s="69" t="str">
        <f t="shared" si="131"/>
        <v>Rendimento estável</v>
      </c>
    </row>
    <row r="1398" spans="1:12" x14ac:dyDescent="0.25">
      <c r="A1398" s="39">
        <v>43916</v>
      </c>
      <c r="B1398" s="61">
        <f t="shared" si="126"/>
        <v>2020</v>
      </c>
      <c r="C1398" s="60" t="str">
        <f t="shared" si="127"/>
        <v>Março</v>
      </c>
      <c r="D1398" s="40" t="s">
        <v>1925</v>
      </c>
      <c r="E1398" s="40" t="s">
        <v>3185</v>
      </c>
      <c r="F1398" s="41">
        <v>24647.95</v>
      </c>
      <c r="G1398" s="42">
        <v>27775.77</v>
      </c>
      <c r="H1398" s="64">
        <f t="shared" si="128"/>
        <v>0.12689980302621515</v>
      </c>
      <c r="I1398" s="65">
        <f t="shared" si="129"/>
        <v>3127.8199999999997</v>
      </c>
      <c r="J1398" s="66" t="str">
        <f t="shared" si="130"/>
        <v>Pendente</v>
      </c>
      <c r="K1398" s="40" t="s">
        <v>15534</v>
      </c>
      <c r="L1398" s="69" t="str">
        <f t="shared" si="131"/>
        <v>Rendimento estável</v>
      </c>
    </row>
    <row r="1399" spans="1:12" ht="15" customHeight="1" x14ac:dyDescent="0.25">
      <c r="A1399" s="39">
        <v>45448</v>
      </c>
      <c r="B1399" s="61">
        <f t="shared" si="126"/>
        <v>2024</v>
      </c>
      <c r="C1399" s="60" t="str">
        <f t="shared" si="127"/>
        <v>Junho</v>
      </c>
      <c r="D1399" s="40" t="s">
        <v>1929</v>
      </c>
      <c r="E1399" s="40" t="s">
        <v>3186</v>
      </c>
      <c r="F1399" s="41">
        <v>42821.34</v>
      </c>
      <c r="G1399" s="42">
        <v>42517.31</v>
      </c>
      <c r="H1399" s="64">
        <f t="shared" si="128"/>
        <v>-7.0999646437967349E-3</v>
      </c>
      <c r="I1399" s="65">
        <f t="shared" si="129"/>
        <v>-304.02999999999884</v>
      </c>
      <c r="J1399" s="66" t="str">
        <f t="shared" si="130"/>
        <v>Ativo</v>
      </c>
      <c r="K1399" s="40" t="s">
        <v>15532</v>
      </c>
      <c r="L1399" s="69" t="str">
        <f t="shared" si="131"/>
        <v>Investimento de Longo Prazo</v>
      </c>
    </row>
    <row r="1400" spans="1:12" ht="15" customHeight="1" x14ac:dyDescent="0.25">
      <c r="A1400" s="39">
        <v>44440</v>
      </c>
      <c r="B1400" s="61">
        <f t="shared" si="126"/>
        <v>2021</v>
      </c>
      <c r="C1400" s="60" t="str">
        <f t="shared" si="127"/>
        <v>Setembro</v>
      </c>
      <c r="D1400" s="40" t="s">
        <v>1926</v>
      </c>
      <c r="E1400" s="40" t="s">
        <v>3187</v>
      </c>
      <c r="F1400" s="41">
        <v>13312.4</v>
      </c>
      <c r="G1400" s="42">
        <v>15073.63</v>
      </c>
      <c r="H1400" s="64">
        <f t="shared" si="128"/>
        <v>0.13229996093867369</v>
      </c>
      <c r="I1400" s="65">
        <f t="shared" si="129"/>
        <v>1761.2299999999996</v>
      </c>
      <c r="J1400" s="66" t="str">
        <f t="shared" si="130"/>
        <v>Pendente</v>
      </c>
      <c r="K1400" s="40" t="s">
        <v>15535</v>
      </c>
      <c r="L1400" s="69" t="str">
        <f t="shared" si="131"/>
        <v>Rendimento estável</v>
      </c>
    </row>
    <row r="1401" spans="1:12" ht="15" customHeight="1" x14ac:dyDescent="0.25">
      <c r="A1401" s="39">
        <v>45724</v>
      </c>
      <c r="B1401" s="61">
        <f t="shared" si="126"/>
        <v>2025</v>
      </c>
      <c r="C1401" s="60" t="str">
        <f t="shared" si="127"/>
        <v>Março</v>
      </c>
      <c r="D1401" s="40" t="s">
        <v>1927</v>
      </c>
      <c r="E1401" s="40" t="s">
        <v>3188</v>
      </c>
      <c r="F1401" s="41">
        <v>5163.33</v>
      </c>
      <c r="G1401" s="42">
        <v>4676.9399999999996</v>
      </c>
      <c r="H1401" s="64">
        <f t="shared" si="128"/>
        <v>-9.4200835507318018E-2</v>
      </c>
      <c r="I1401" s="65">
        <f t="shared" si="129"/>
        <v>-486.39000000000033</v>
      </c>
      <c r="J1401" s="66" t="str">
        <f t="shared" si="130"/>
        <v>Pendente</v>
      </c>
      <c r="K1401" s="40" t="s">
        <v>15536</v>
      </c>
      <c r="L1401" s="69" t="str">
        <f t="shared" si="131"/>
        <v>Aguardando rentabilidade</v>
      </c>
    </row>
    <row r="1402" spans="1:12" ht="15" customHeight="1" x14ac:dyDescent="0.25">
      <c r="A1402" s="39">
        <v>45638</v>
      </c>
      <c r="B1402" s="61">
        <f t="shared" si="126"/>
        <v>2024</v>
      </c>
      <c r="C1402" s="60" t="str">
        <f t="shared" si="127"/>
        <v>Dezembro</v>
      </c>
      <c r="D1402" s="40" t="s">
        <v>1927</v>
      </c>
      <c r="E1402" s="40" t="s">
        <v>3189</v>
      </c>
      <c r="F1402" s="41">
        <v>13191.29</v>
      </c>
      <c r="G1402" s="42">
        <v>12209.86</v>
      </c>
      <c r="H1402" s="64">
        <f t="shared" si="128"/>
        <v>-7.4399850204187781E-2</v>
      </c>
      <c r="I1402" s="65">
        <f t="shared" si="129"/>
        <v>-981.43000000000029</v>
      </c>
      <c r="J1402" s="66" t="str">
        <f t="shared" si="130"/>
        <v>Pendente</v>
      </c>
      <c r="K1402" s="40" t="s">
        <v>15536</v>
      </c>
      <c r="L1402" s="69" t="str">
        <f t="shared" si="131"/>
        <v>Aguardando rentabilidade</v>
      </c>
    </row>
    <row r="1403" spans="1:12" ht="15" customHeight="1" x14ac:dyDescent="0.25">
      <c r="A1403" s="39">
        <v>44644</v>
      </c>
      <c r="B1403" s="61">
        <f t="shared" si="126"/>
        <v>2022</v>
      </c>
      <c r="C1403" s="60" t="str">
        <f t="shared" si="127"/>
        <v>Março</v>
      </c>
      <c r="D1403" s="40" t="s">
        <v>1929</v>
      </c>
      <c r="E1403" s="40" t="s">
        <v>3190</v>
      </c>
      <c r="F1403" s="41">
        <v>18928.89</v>
      </c>
      <c r="G1403" s="42">
        <v>21978.33</v>
      </c>
      <c r="H1403" s="64">
        <f t="shared" si="128"/>
        <v>0.16109977922635729</v>
      </c>
      <c r="I1403" s="65">
        <f t="shared" si="129"/>
        <v>3049.4400000000023</v>
      </c>
      <c r="J1403" s="66" t="str">
        <f t="shared" si="130"/>
        <v>Resgatado</v>
      </c>
      <c r="K1403" s="40" t="s">
        <v>15532</v>
      </c>
      <c r="L1403" s="69" t="str">
        <f t="shared" si="131"/>
        <v>Dividendos Recebidos</v>
      </c>
    </row>
    <row r="1404" spans="1:12" x14ac:dyDescent="0.25">
      <c r="A1404" s="39">
        <v>44014</v>
      </c>
      <c r="B1404" s="61">
        <f t="shared" si="126"/>
        <v>2020</v>
      </c>
      <c r="C1404" s="60" t="str">
        <f t="shared" si="127"/>
        <v>Julho</v>
      </c>
      <c r="D1404" s="40" t="s">
        <v>1928</v>
      </c>
      <c r="E1404" s="40" t="s">
        <v>3191</v>
      </c>
      <c r="F1404" s="41">
        <v>27548.66</v>
      </c>
      <c r="G1404" s="42">
        <v>30430.25</v>
      </c>
      <c r="H1404" s="64">
        <f t="shared" si="128"/>
        <v>0.10460000595310262</v>
      </c>
      <c r="I1404" s="65">
        <f t="shared" si="129"/>
        <v>2881.59</v>
      </c>
      <c r="J1404" s="66" t="str">
        <f t="shared" si="130"/>
        <v>Pendente</v>
      </c>
      <c r="K1404" s="40" t="s">
        <v>15537</v>
      </c>
      <c r="L1404" s="69" t="str">
        <f t="shared" si="131"/>
        <v>Rendimento estável</v>
      </c>
    </row>
    <row r="1405" spans="1:12" ht="15" customHeight="1" x14ac:dyDescent="0.25">
      <c r="A1405" s="39">
        <v>44885</v>
      </c>
      <c r="B1405" s="61">
        <f t="shared" si="126"/>
        <v>2022</v>
      </c>
      <c r="C1405" s="60" t="str">
        <f t="shared" si="127"/>
        <v>Novembro</v>
      </c>
      <c r="D1405" s="40" t="s">
        <v>1929</v>
      </c>
      <c r="E1405" s="40" t="s">
        <v>3192</v>
      </c>
      <c r="F1405" s="41">
        <v>49155.99</v>
      </c>
      <c r="G1405" s="42">
        <v>47130.76</v>
      </c>
      <c r="H1405" s="64">
        <f t="shared" si="128"/>
        <v>-4.1200065343002877E-2</v>
      </c>
      <c r="I1405" s="65">
        <f t="shared" si="129"/>
        <v>-2025.2299999999959</v>
      </c>
      <c r="J1405" s="66" t="str">
        <f t="shared" si="130"/>
        <v>Ativo</v>
      </c>
      <c r="K1405" s="40" t="s">
        <v>15532</v>
      </c>
      <c r="L1405" s="69" t="str">
        <f t="shared" si="131"/>
        <v>Investimento de Longo Prazo</v>
      </c>
    </row>
    <row r="1406" spans="1:12" ht="15" customHeight="1" x14ac:dyDescent="0.25">
      <c r="A1406" s="39">
        <v>44305</v>
      </c>
      <c r="B1406" s="61">
        <f t="shared" si="126"/>
        <v>2021</v>
      </c>
      <c r="C1406" s="60" t="str">
        <f t="shared" si="127"/>
        <v>Abril</v>
      </c>
      <c r="D1406" s="40" t="s">
        <v>1928</v>
      </c>
      <c r="E1406" s="40" t="s">
        <v>3193</v>
      </c>
      <c r="F1406" s="41">
        <v>21547.58</v>
      </c>
      <c r="G1406" s="42">
        <v>23008.51</v>
      </c>
      <c r="H1406" s="64">
        <f t="shared" si="128"/>
        <v>6.7800189162773569E-2</v>
      </c>
      <c r="I1406" s="65">
        <f t="shared" si="129"/>
        <v>1460.9299999999967</v>
      </c>
      <c r="J1406" s="66" t="str">
        <f t="shared" si="130"/>
        <v>Ativo</v>
      </c>
      <c r="K1406" s="40" t="s">
        <v>15537</v>
      </c>
      <c r="L1406" s="69" t="str">
        <f t="shared" si="131"/>
        <v>Aguardando rentabilidade</v>
      </c>
    </row>
    <row r="1407" spans="1:12" x14ac:dyDescent="0.25">
      <c r="A1407" s="39">
        <v>44181</v>
      </c>
      <c r="B1407" s="61">
        <f t="shared" si="126"/>
        <v>2020</v>
      </c>
      <c r="C1407" s="60" t="str">
        <f t="shared" si="127"/>
        <v>Dezembro</v>
      </c>
      <c r="D1407" s="40" t="s">
        <v>1927</v>
      </c>
      <c r="E1407" s="40" t="s">
        <v>3194</v>
      </c>
      <c r="F1407" s="41">
        <v>34120.370000000003</v>
      </c>
      <c r="G1407" s="42">
        <v>30923.29</v>
      </c>
      <c r="H1407" s="64">
        <f t="shared" si="128"/>
        <v>-9.3700039008955696E-2</v>
      </c>
      <c r="I1407" s="65">
        <f t="shared" si="129"/>
        <v>-3197.0800000000017</v>
      </c>
      <c r="J1407" s="66" t="str">
        <f t="shared" si="130"/>
        <v>Pendente</v>
      </c>
      <c r="K1407" s="40" t="s">
        <v>15536</v>
      </c>
      <c r="L1407" s="69" t="str">
        <f t="shared" si="131"/>
        <v>Aguardando rentabilidade</v>
      </c>
    </row>
    <row r="1408" spans="1:12" ht="15" customHeight="1" x14ac:dyDescent="0.25">
      <c r="A1408" s="39">
        <v>44939</v>
      </c>
      <c r="B1408" s="61">
        <f t="shared" si="126"/>
        <v>2023</v>
      </c>
      <c r="C1408" s="60" t="str">
        <f t="shared" si="127"/>
        <v>Janeiro</v>
      </c>
      <c r="D1408" s="40" t="s">
        <v>1926</v>
      </c>
      <c r="E1408" s="40" t="s">
        <v>2173</v>
      </c>
      <c r="F1408" s="41">
        <v>22913.32</v>
      </c>
      <c r="G1408" s="42">
        <v>21653.09</v>
      </c>
      <c r="H1408" s="64">
        <f t="shared" si="128"/>
        <v>-5.4999886528883615E-2</v>
      </c>
      <c r="I1408" s="65">
        <f t="shared" si="129"/>
        <v>-1260.2299999999996</v>
      </c>
      <c r="J1408" s="66" t="str">
        <f t="shared" si="130"/>
        <v>Pendente</v>
      </c>
      <c r="K1408" s="40" t="s">
        <v>15535</v>
      </c>
      <c r="L1408" s="69" t="str">
        <f t="shared" si="131"/>
        <v>Aguardando rentabilidade</v>
      </c>
    </row>
    <row r="1409" spans="1:12" ht="15" customHeight="1" x14ac:dyDescent="0.25">
      <c r="A1409" s="39">
        <v>45733</v>
      </c>
      <c r="B1409" s="61">
        <f t="shared" si="126"/>
        <v>2025</v>
      </c>
      <c r="C1409" s="60" t="str">
        <f t="shared" si="127"/>
        <v>Março</v>
      </c>
      <c r="D1409" s="40" t="s">
        <v>1928</v>
      </c>
      <c r="E1409" s="40" t="s">
        <v>3195</v>
      </c>
      <c r="F1409" s="41">
        <v>10295.06</v>
      </c>
      <c r="G1409" s="42">
        <v>12338.63</v>
      </c>
      <c r="H1409" s="64">
        <f t="shared" si="128"/>
        <v>0.19850005730903947</v>
      </c>
      <c r="I1409" s="65">
        <f t="shared" si="129"/>
        <v>2043.5699999999997</v>
      </c>
      <c r="J1409" s="66" t="str">
        <f t="shared" si="130"/>
        <v>Resgatado</v>
      </c>
      <c r="K1409" s="40" t="s">
        <v>15537</v>
      </c>
      <c r="L1409" s="69" t="str">
        <f t="shared" si="131"/>
        <v>Aplicação de Curto Prazo</v>
      </c>
    </row>
    <row r="1410" spans="1:12" ht="15" customHeight="1" x14ac:dyDescent="0.25">
      <c r="A1410" s="39">
        <v>44289</v>
      </c>
      <c r="B1410" s="61">
        <f t="shared" ref="B1410:B1473" si="132">YEAR(A1410)</f>
        <v>2021</v>
      </c>
      <c r="C1410" s="60" t="str">
        <f t="shared" ref="C1410:C1473" si="133">PROPER(TEXT(A1410,"mmmm"))</f>
        <v>Abril</v>
      </c>
      <c r="D1410" s="40" t="s">
        <v>1925</v>
      </c>
      <c r="E1410" s="40" t="s">
        <v>3196</v>
      </c>
      <c r="F1410" s="41">
        <v>44525.51</v>
      </c>
      <c r="G1410" s="42">
        <v>45273.54</v>
      </c>
      <c r="H1410" s="64">
        <f t="shared" ref="H1410:H1473" si="134">(G1410-F1410)/F1410</f>
        <v>1.6800032161338494E-2</v>
      </c>
      <c r="I1410" s="65">
        <f t="shared" ref="I1410:I1473" si="135">G1410-F1410</f>
        <v>748.02999999999884</v>
      </c>
      <c r="J1410" s="66" t="str">
        <f t="shared" ref="J1410:J1473" si="136">IF(AND(OR($D1410="Ações",$D1410="Criptomoedas",$D1410="ETFs",$D1410="Fundos",$D1410="Imóveis"),$H1410&lt;=-10%),"Resgatado",IF(AND(OR($D1410="Ações",$D1410="Criptomoedas",$D1410="ETFs",$D1410="Fundos",$D1410="Imóveis"),$H1410&lt;=-5%),"Pendente",IF(AND(OR($D1410="Ações",$D1410="Criptomoedas",$D1410="ETFs",$D1410="Fundos",$D1410="Imóveis"),$H1410&lt;=-3%),"Ativo",IF(AND(OR($D1410="Ações",$D1410="Criptomoedas",$D1410="ETFs",$D1410="Fundos",$D1410="Imóveis"),$H1410&lt;=7%),"Ativo",IF(AND(OR($D1410="Ações",$D1410="Criptomoedas",$D1410="ETFs",$D1410="Fundos",$D1410="Imóveis"),$H1410&lt;=15%),"Pendente",IF(AND(OR($D1410="Ações",$D1410="Criptomoedas",$D1410="ETFs",$D1410="Fundos",$D1410="Imóveis"),$H1410&lt;=20%),"Resgatado",IF(AND(OR($D1410="Poupança",$D1410="Renda Fixa",$D1410="Tesouro Direto"),$H1410&lt;=7%),"Ativo",IF(AND(OR($D1410="Poupança",$D1410="Renda Fixa",$D1410="Tesouro Direto"),$H1410&lt;=15%),"Pendente",IF(AND(OR($D1410="Poupança",$D1410="Renda Fixa",$D1410="Tesouro Direto"),$H1410&lt;=20%),"Resgatado","")))))))))</f>
        <v>Ativo</v>
      </c>
      <c r="K1410" s="40" t="s">
        <v>15534</v>
      </c>
      <c r="L1410" s="69" t="str">
        <f t="shared" ref="L1410:L1473" si="137">IF(AND(OR($D1410="Ações",$D1410="Criptomoedas",$D1410="ETFs",$D1410="Fundos",$D1410="Imóveis"),$H1410&lt;=-10%),"Resgate realizado",IF(AND(OR($D1410="Ações",$D1410="Criptomoedas",$D1410="ETFs",$D1410="Fundos",$D1410="Imóveis"),$H1410&lt;=-5%),"Aguardando rentabilidade",IF(AND(OR($D1410="Ações",$D1410="Criptomoedas",$D1410="ETFs",$D1410="Fundos",$D1410="Imóveis"),$H1410&lt;=-3%),"Aguardando rentabilidade",IF(AND(OR($D1410="Ações",$D1410="Criptomoedas",$D1410="ETFs",$D1410="Fundos",$D1410="Imóveis"),$H1410&lt;=7%),"Aguardando rentabilidade",IF(AND(OR($D1410="Ações",$D1410="Criptomoedas",$D1410="ETFs",$D1410="Fundos",$D1410="Imóveis"),$H1410&lt;=15%),"Rendimento estável",IF(AND(OR($D1410="Ações",$D1410="Criptomoedas",$D1410="ETFs",$D1410="Fundos",$D1410="Imóveis"),$H1410&lt;=20%),"Aplicação de Curto Prazo",IF(AND(OR($D1410="Poupança",$D1410="Renda Fixa",$D1410="Tesouro Direto"),$H1410&lt;=7%),"Investimento de Longo Prazo",IF(AND(OR($D1410="Poupança",$D1410="Renda Fixa",$D1410="Tesouro Direto"),$H1410&lt;=15%),"Rendimento estável",IF(AND(OR($D1410="Poupança",$D1410="Renda Fixa",$D1410="Tesouro Direto"),$H1410&lt;=20%),"Dividendos Recebidos","")))))))))</f>
        <v>Aguardando rentabilidade</v>
      </c>
    </row>
    <row r="1411" spans="1:12" ht="15" customHeight="1" x14ac:dyDescent="0.25">
      <c r="A1411" s="39">
        <v>45064</v>
      </c>
      <c r="B1411" s="61">
        <f t="shared" si="132"/>
        <v>2023</v>
      </c>
      <c r="C1411" s="60" t="str">
        <f t="shared" si="133"/>
        <v>Maio</v>
      </c>
      <c r="D1411" s="40" t="s">
        <v>1924</v>
      </c>
      <c r="E1411" s="40" t="s">
        <v>3197</v>
      </c>
      <c r="F1411" s="41">
        <v>7145.61</v>
      </c>
      <c r="G1411" s="42">
        <v>8223.17</v>
      </c>
      <c r="H1411" s="64">
        <f t="shared" si="134"/>
        <v>0.15080028157148243</v>
      </c>
      <c r="I1411" s="65">
        <f t="shared" si="135"/>
        <v>1077.5600000000004</v>
      </c>
      <c r="J1411" s="66" t="str">
        <f t="shared" si="136"/>
        <v>Resgatado</v>
      </c>
      <c r="K1411" s="40" t="s">
        <v>15533</v>
      </c>
      <c r="L1411" s="69" t="str">
        <f t="shared" si="137"/>
        <v>Dividendos Recebidos</v>
      </c>
    </row>
    <row r="1412" spans="1:12" x14ac:dyDescent="0.25">
      <c r="A1412" s="39">
        <v>44149</v>
      </c>
      <c r="B1412" s="61">
        <f t="shared" si="132"/>
        <v>2020</v>
      </c>
      <c r="C1412" s="60" t="str">
        <f t="shared" si="133"/>
        <v>Novembro</v>
      </c>
      <c r="D1412" s="40" t="s">
        <v>1926</v>
      </c>
      <c r="E1412" s="40" t="s">
        <v>3198</v>
      </c>
      <c r="F1412" s="41">
        <v>10945.93</v>
      </c>
      <c r="G1412" s="42">
        <v>9962.99</v>
      </c>
      <c r="H1412" s="64">
        <f t="shared" si="134"/>
        <v>-8.9799587609275824E-2</v>
      </c>
      <c r="I1412" s="65">
        <f t="shared" si="135"/>
        <v>-982.94000000000051</v>
      </c>
      <c r="J1412" s="66" t="str">
        <f t="shared" si="136"/>
        <v>Pendente</v>
      </c>
      <c r="K1412" s="40" t="s">
        <v>15535</v>
      </c>
      <c r="L1412" s="69" t="str">
        <f t="shared" si="137"/>
        <v>Aguardando rentabilidade</v>
      </c>
    </row>
    <row r="1413" spans="1:12" ht="15" customHeight="1" x14ac:dyDescent="0.25">
      <c r="A1413" s="39">
        <v>45876</v>
      </c>
      <c r="B1413" s="61">
        <f t="shared" si="132"/>
        <v>2025</v>
      </c>
      <c r="C1413" s="60" t="str">
        <f t="shared" si="133"/>
        <v>Agosto</v>
      </c>
      <c r="D1413" s="40" t="s">
        <v>1927</v>
      </c>
      <c r="E1413" s="40" t="s">
        <v>3199</v>
      </c>
      <c r="F1413" s="41">
        <v>34650.94</v>
      </c>
      <c r="G1413" s="42">
        <v>36920.58</v>
      </c>
      <c r="H1413" s="64">
        <f t="shared" si="134"/>
        <v>6.5500098987213595E-2</v>
      </c>
      <c r="I1413" s="65">
        <f t="shared" si="135"/>
        <v>2269.6399999999994</v>
      </c>
      <c r="J1413" s="66" t="str">
        <f t="shared" si="136"/>
        <v>Ativo</v>
      </c>
      <c r="K1413" s="40" t="s">
        <v>15536</v>
      </c>
      <c r="L1413" s="69" t="str">
        <f t="shared" si="137"/>
        <v>Aguardando rentabilidade</v>
      </c>
    </row>
    <row r="1414" spans="1:12" x14ac:dyDescent="0.25">
      <c r="A1414" s="39">
        <v>43849</v>
      </c>
      <c r="B1414" s="61">
        <f t="shared" si="132"/>
        <v>2020</v>
      </c>
      <c r="C1414" s="60" t="str">
        <f t="shared" si="133"/>
        <v>Janeiro</v>
      </c>
      <c r="D1414" s="40" t="s">
        <v>1927</v>
      </c>
      <c r="E1414" s="40" t="s">
        <v>3200</v>
      </c>
      <c r="F1414" s="41">
        <v>20002.37</v>
      </c>
      <c r="G1414" s="42">
        <v>19970.37</v>
      </c>
      <c r="H1414" s="64">
        <f t="shared" si="134"/>
        <v>-1.5998104224649379E-3</v>
      </c>
      <c r="I1414" s="65">
        <f t="shared" si="135"/>
        <v>-32</v>
      </c>
      <c r="J1414" s="66" t="str">
        <f t="shared" si="136"/>
        <v>Ativo</v>
      </c>
      <c r="K1414" s="40" t="s">
        <v>15536</v>
      </c>
      <c r="L1414" s="69" t="str">
        <f t="shared" si="137"/>
        <v>Aguardando rentabilidade</v>
      </c>
    </row>
    <row r="1415" spans="1:12" x14ac:dyDescent="0.25">
      <c r="A1415" s="39">
        <v>43859</v>
      </c>
      <c r="B1415" s="61">
        <f t="shared" si="132"/>
        <v>2020</v>
      </c>
      <c r="C1415" s="60" t="str">
        <f t="shared" si="133"/>
        <v>Janeiro</v>
      </c>
      <c r="D1415" s="40" t="s">
        <v>1923</v>
      </c>
      <c r="E1415" s="40" t="s">
        <v>3201</v>
      </c>
      <c r="F1415" s="41">
        <v>37804.699999999997</v>
      </c>
      <c r="G1415" s="42">
        <v>36681.9</v>
      </c>
      <c r="H1415" s="64">
        <f t="shared" si="134"/>
        <v>-2.9700010845212253E-2</v>
      </c>
      <c r="I1415" s="65">
        <f t="shared" si="135"/>
        <v>-1122.7999999999956</v>
      </c>
      <c r="J1415" s="66" t="str">
        <f t="shared" si="136"/>
        <v>Ativo</v>
      </c>
      <c r="K1415" s="40" t="s">
        <v>15532</v>
      </c>
      <c r="L1415" s="69" t="str">
        <f t="shared" si="137"/>
        <v>Investimento de Longo Prazo</v>
      </c>
    </row>
    <row r="1416" spans="1:12" ht="15" customHeight="1" x14ac:dyDescent="0.25">
      <c r="A1416" s="39">
        <v>45041</v>
      </c>
      <c r="B1416" s="61">
        <f t="shared" si="132"/>
        <v>2023</v>
      </c>
      <c r="C1416" s="60" t="str">
        <f t="shared" si="133"/>
        <v>Abril</v>
      </c>
      <c r="D1416" s="40" t="s">
        <v>1923</v>
      </c>
      <c r="E1416" s="40" t="s">
        <v>3202</v>
      </c>
      <c r="F1416" s="41">
        <v>36276.69</v>
      </c>
      <c r="G1416" s="42">
        <v>37332.339999999997</v>
      </c>
      <c r="H1416" s="64">
        <f t="shared" si="134"/>
        <v>2.9099953716835634E-2</v>
      </c>
      <c r="I1416" s="65">
        <f t="shared" si="135"/>
        <v>1055.6499999999942</v>
      </c>
      <c r="J1416" s="66" t="str">
        <f t="shared" si="136"/>
        <v>Ativo</v>
      </c>
      <c r="K1416" s="40" t="s">
        <v>15532</v>
      </c>
      <c r="L1416" s="69" t="str">
        <f t="shared" si="137"/>
        <v>Investimento de Longo Prazo</v>
      </c>
    </row>
    <row r="1417" spans="1:12" x14ac:dyDescent="0.25">
      <c r="A1417" s="39">
        <v>44030</v>
      </c>
      <c r="B1417" s="61">
        <f t="shared" si="132"/>
        <v>2020</v>
      </c>
      <c r="C1417" s="60" t="str">
        <f t="shared" si="133"/>
        <v>Julho</v>
      </c>
      <c r="D1417" s="40" t="s">
        <v>1928</v>
      </c>
      <c r="E1417" s="40" t="s">
        <v>3203</v>
      </c>
      <c r="F1417" s="41">
        <v>46939.55</v>
      </c>
      <c r="G1417" s="42">
        <v>43287.65</v>
      </c>
      <c r="H1417" s="64">
        <f t="shared" si="134"/>
        <v>-7.780006412502892E-2</v>
      </c>
      <c r="I1417" s="65">
        <f t="shared" si="135"/>
        <v>-3651.9000000000015</v>
      </c>
      <c r="J1417" s="66" t="str">
        <f t="shared" si="136"/>
        <v>Pendente</v>
      </c>
      <c r="K1417" s="40" t="s">
        <v>15537</v>
      </c>
      <c r="L1417" s="69" t="str">
        <f t="shared" si="137"/>
        <v>Aguardando rentabilidade</v>
      </c>
    </row>
    <row r="1418" spans="1:12" ht="15" customHeight="1" x14ac:dyDescent="0.25">
      <c r="A1418" s="39">
        <v>45329</v>
      </c>
      <c r="B1418" s="61">
        <f t="shared" si="132"/>
        <v>2024</v>
      </c>
      <c r="C1418" s="60" t="str">
        <f t="shared" si="133"/>
        <v>Fevereiro</v>
      </c>
      <c r="D1418" s="40" t="s">
        <v>1925</v>
      </c>
      <c r="E1418" s="40" t="s">
        <v>3204</v>
      </c>
      <c r="F1418" s="41">
        <v>35721.79</v>
      </c>
      <c r="G1418" s="42">
        <v>34157.18</v>
      </c>
      <c r="H1418" s="64">
        <f t="shared" si="134"/>
        <v>-4.3799876769893123E-2</v>
      </c>
      <c r="I1418" s="65">
        <f t="shared" si="135"/>
        <v>-1564.6100000000006</v>
      </c>
      <c r="J1418" s="66" t="str">
        <f t="shared" si="136"/>
        <v>Ativo</v>
      </c>
      <c r="K1418" s="40" t="s">
        <v>15534</v>
      </c>
      <c r="L1418" s="69" t="str">
        <f t="shared" si="137"/>
        <v>Aguardando rentabilidade</v>
      </c>
    </row>
    <row r="1419" spans="1:12" ht="15" customHeight="1" x14ac:dyDescent="0.25">
      <c r="A1419" s="39">
        <v>44595</v>
      </c>
      <c r="B1419" s="61">
        <f t="shared" si="132"/>
        <v>2022</v>
      </c>
      <c r="C1419" s="60" t="str">
        <f t="shared" si="133"/>
        <v>Fevereiro</v>
      </c>
      <c r="D1419" s="40" t="s">
        <v>1925</v>
      </c>
      <c r="E1419" s="40" t="s">
        <v>3205</v>
      </c>
      <c r="F1419" s="41">
        <v>34404.019999999997</v>
      </c>
      <c r="G1419" s="42">
        <v>36867.35</v>
      </c>
      <c r="H1419" s="64">
        <f t="shared" si="134"/>
        <v>7.1600063015891807E-2</v>
      </c>
      <c r="I1419" s="65">
        <f t="shared" si="135"/>
        <v>2463.3300000000017</v>
      </c>
      <c r="J1419" s="66" t="str">
        <f t="shared" si="136"/>
        <v>Pendente</v>
      </c>
      <c r="K1419" s="40" t="s">
        <v>15534</v>
      </c>
      <c r="L1419" s="69" t="str">
        <f t="shared" si="137"/>
        <v>Rendimento estável</v>
      </c>
    </row>
    <row r="1420" spans="1:12" ht="15" customHeight="1" x14ac:dyDescent="0.25">
      <c r="A1420" s="39">
        <v>44407</v>
      </c>
      <c r="B1420" s="61">
        <f t="shared" si="132"/>
        <v>2021</v>
      </c>
      <c r="C1420" s="60" t="str">
        <f t="shared" si="133"/>
        <v>Julho</v>
      </c>
      <c r="D1420" s="40" t="s">
        <v>1927</v>
      </c>
      <c r="E1420" s="40" t="s">
        <v>2731</v>
      </c>
      <c r="F1420" s="41">
        <v>7516.64</v>
      </c>
      <c r="G1420" s="42">
        <v>7754.17</v>
      </c>
      <c r="H1420" s="64">
        <f t="shared" si="134"/>
        <v>3.1600555567381138E-2</v>
      </c>
      <c r="I1420" s="65">
        <f t="shared" si="135"/>
        <v>237.52999999999975</v>
      </c>
      <c r="J1420" s="66" t="str">
        <f t="shared" si="136"/>
        <v>Ativo</v>
      </c>
      <c r="K1420" s="40" t="s">
        <v>15536</v>
      </c>
      <c r="L1420" s="69" t="str">
        <f t="shared" si="137"/>
        <v>Aguardando rentabilidade</v>
      </c>
    </row>
    <row r="1421" spans="1:12" ht="15" customHeight="1" x14ac:dyDescent="0.25">
      <c r="A1421" s="39">
        <v>44582</v>
      </c>
      <c r="B1421" s="61">
        <f t="shared" si="132"/>
        <v>2022</v>
      </c>
      <c r="C1421" s="60" t="str">
        <f t="shared" si="133"/>
        <v>Janeiro</v>
      </c>
      <c r="D1421" s="40" t="s">
        <v>1924</v>
      </c>
      <c r="E1421" s="40" t="s">
        <v>3206</v>
      </c>
      <c r="F1421" s="41">
        <v>33888.050000000003</v>
      </c>
      <c r="G1421" s="42">
        <v>31488.78</v>
      </c>
      <c r="H1421" s="64">
        <f t="shared" si="134"/>
        <v>-7.0799883734826999E-2</v>
      </c>
      <c r="I1421" s="65">
        <f t="shared" si="135"/>
        <v>-2399.2700000000041</v>
      </c>
      <c r="J1421" s="66" t="str">
        <f t="shared" si="136"/>
        <v>Ativo</v>
      </c>
      <c r="K1421" s="40" t="s">
        <v>15533</v>
      </c>
      <c r="L1421" s="69" t="str">
        <f t="shared" si="137"/>
        <v>Investimento de Longo Prazo</v>
      </c>
    </row>
    <row r="1422" spans="1:12" ht="15" customHeight="1" x14ac:dyDescent="0.25">
      <c r="A1422" s="39">
        <v>44559</v>
      </c>
      <c r="B1422" s="61">
        <f t="shared" si="132"/>
        <v>2021</v>
      </c>
      <c r="C1422" s="60" t="str">
        <f t="shared" si="133"/>
        <v>Dezembro</v>
      </c>
      <c r="D1422" s="40" t="s">
        <v>1927</v>
      </c>
      <c r="E1422" s="40" t="s">
        <v>3207</v>
      </c>
      <c r="F1422" s="41">
        <v>30847.360000000001</v>
      </c>
      <c r="G1422" s="42">
        <v>29249.47</v>
      </c>
      <c r="H1422" s="64">
        <f t="shared" si="134"/>
        <v>-5.1799894707359052E-2</v>
      </c>
      <c r="I1422" s="65">
        <f t="shared" si="135"/>
        <v>-1597.8899999999994</v>
      </c>
      <c r="J1422" s="66" t="str">
        <f t="shared" si="136"/>
        <v>Pendente</v>
      </c>
      <c r="K1422" s="40" t="s">
        <v>15536</v>
      </c>
      <c r="L1422" s="69" t="str">
        <f t="shared" si="137"/>
        <v>Aguardando rentabilidade</v>
      </c>
    </row>
    <row r="1423" spans="1:12" ht="15" customHeight="1" x14ac:dyDescent="0.25">
      <c r="A1423" s="39">
        <v>44197</v>
      </c>
      <c r="B1423" s="61">
        <f t="shared" si="132"/>
        <v>2021</v>
      </c>
      <c r="C1423" s="60" t="str">
        <f t="shared" si="133"/>
        <v>Janeiro</v>
      </c>
      <c r="D1423" s="40" t="s">
        <v>1928</v>
      </c>
      <c r="E1423" s="40" t="s">
        <v>2103</v>
      </c>
      <c r="F1423" s="41">
        <v>10056.44</v>
      </c>
      <c r="G1423" s="42">
        <v>10947.44</v>
      </c>
      <c r="H1423" s="64">
        <f t="shared" si="134"/>
        <v>8.8599941927759718E-2</v>
      </c>
      <c r="I1423" s="65">
        <f t="shared" si="135"/>
        <v>891</v>
      </c>
      <c r="J1423" s="66" t="str">
        <f t="shared" si="136"/>
        <v>Pendente</v>
      </c>
      <c r="K1423" s="40" t="s">
        <v>15537</v>
      </c>
      <c r="L1423" s="69" t="str">
        <f t="shared" si="137"/>
        <v>Rendimento estável</v>
      </c>
    </row>
    <row r="1424" spans="1:12" ht="15" customHeight="1" x14ac:dyDescent="0.25">
      <c r="A1424" s="39">
        <v>45627</v>
      </c>
      <c r="B1424" s="61">
        <f t="shared" si="132"/>
        <v>2024</v>
      </c>
      <c r="C1424" s="60" t="str">
        <f t="shared" si="133"/>
        <v>Dezembro</v>
      </c>
      <c r="D1424" s="40" t="s">
        <v>1928</v>
      </c>
      <c r="E1424" s="40" t="s">
        <v>3208</v>
      </c>
      <c r="F1424" s="41">
        <v>40583.93</v>
      </c>
      <c r="G1424" s="42">
        <v>38595.32</v>
      </c>
      <c r="H1424" s="64">
        <f t="shared" si="134"/>
        <v>-4.8999936674442336E-2</v>
      </c>
      <c r="I1424" s="65">
        <f t="shared" si="135"/>
        <v>-1988.6100000000006</v>
      </c>
      <c r="J1424" s="66" t="str">
        <f t="shared" si="136"/>
        <v>Ativo</v>
      </c>
      <c r="K1424" s="40" t="s">
        <v>15537</v>
      </c>
      <c r="L1424" s="69" t="str">
        <f t="shared" si="137"/>
        <v>Aguardando rentabilidade</v>
      </c>
    </row>
    <row r="1425" spans="1:12" ht="15" customHeight="1" x14ac:dyDescent="0.25">
      <c r="A1425" s="39">
        <v>45478</v>
      </c>
      <c r="B1425" s="61">
        <f t="shared" si="132"/>
        <v>2024</v>
      </c>
      <c r="C1425" s="60" t="str">
        <f t="shared" si="133"/>
        <v>Julho</v>
      </c>
      <c r="D1425" s="40" t="s">
        <v>1928</v>
      </c>
      <c r="E1425" s="40" t="s">
        <v>3209</v>
      </c>
      <c r="F1425" s="41">
        <v>49617.77</v>
      </c>
      <c r="G1425" s="42">
        <v>51433.78</v>
      </c>
      <c r="H1425" s="64">
        <f t="shared" si="134"/>
        <v>3.6599992301145377E-2</v>
      </c>
      <c r="I1425" s="65">
        <f t="shared" si="135"/>
        <v>1816.010000000002</v>
      </c>
      <c r="J1425" s="66" t="str">
        <f t="shared" si="136"/>
        <v>Ativo</v>
      </c>
      <c r="K1425" s="40" t="s">
        <v>15537</v>
      </c>
      <c r="L1425" s="69" t="str">
        <f t="shared" si="137"/>
        <v>Aguardando rentabilidade</v>
      </c>
    </row>
    <row r="1426" spans="1:12" x14ac:dyDescent="0.25">
      <c r="A1426" s="39">
        <v>43899</v>
      </c>
      <c r="B1426" s="61">
        <f t="shared" si="132"/>
        <v>2020</v>
      </c>
      <c r="C1426" s="60" t="str">
        <f t="shared" si="133"/>
        <v>Março</v>
      </c>
      <c r="D1426" s="40" t="s">
        <v>1924</v>
      </c>
      <c r="E1426" s="40" t="s">
        <v>2470</v>
      </c>
      <c r="F1426" s="41">
        <v>3201.48</v>
      </c>
      <c r="G1426" s="42">
        <v>2953.37</v>
      </c>
      <c r="H1426" s="64">
        <f t="shared" si="134"/>
        <v>-7.7498531928982886E-2</v>
      </c>
      <c r="I1426" s="65">
        <f t="shared" si="135"/>
        <v>-248.11000000000013</v>
      </c>
      <c r="J1426" s="66" t="str">
        <f t="shared" si="136"/>
        <v>Ativo</v>
      </c>
      <c r="K1426" s="40" t="s">
        <v>15533</v>
      </c>
      <c r="L1426" s="69" t="str">
        <f t="shared" si="137"/>
        <v>Investimento de Longo Prazo</v>
      </c>
    </row>
    <row r="1427" spans="1:12" ht="15" customHeight="1" x14ac:dyDescent="0.25">
      <c r="A1427" s="39">
        <v>45537</v>
      </c>
      <c r="B1427" s="61">
        <f t="shared" si="132"/>
        <v>2024</v>
      </c>
      <c r="C1427" s="60" t="str">
        <f t="shared" si="133"/>
        <v>Setembro</v>
      </c>
      <c r="D1427" s="40" t="s">
        <v>1927</v>
      </c>
      <c r="E1427" s="40" t="s">
        <v>3210</v>
      </c>
      <c r="F1427" s="41">
        <v>30904.89</v>
      </c>
      <c r="G1427" s="42">
        <v>35426.28</v>
      </c>
      <c r="H1427" s="64">
        <f t="shared" si="134"/>
        <v>0.14630014861725765</v>
      </c>
      <c r="I1427" s="65">
        <f t="shared" si="135"/>
        <v>4521.3899999999994</v>
      </c>
      <c r="J1427" s="66" t="str">
        <f t="shared" si="136"/>
        <v>Pendente</v>
      </c>
      <c r="K1427" s="40" t="s">
        <v>15536</v>
      </c>
      <c r="L1427" s="69" t="str">
        <f t="shared" si="137"/>
        <v>Rendimento estável</v>
      </c>
    </row>
    <row r="1428" spans="1:12" ht="15" customHeight="1" x14ac:dyDescent="0.25">
      <c r="A1428" s="39">
        <v>45161</v>
      </c>
      <c r="B1428" s="61">
        <f t="shared" si="132"/>
        <v>2023</v>
      </c>
      <c r="C1428" s="60" t="str">
        <f t="shared" si="133"/>
        <v>Agosto</v>
      </c>
      <c r="D1428" s="40" t="s">
        <v>1923</v>
      </c>
      <c r="E1428" s="40" t="s">
        <v>3211</v>
      </c>
      <c r="F1428" s="41">
        <v>12753.18</v>
      </c>
      <c r="G1428" s="42">
        <v>14689.11</v>
      </c>
      <c r="H1428" s="64">
        <f t="shared" si="134"/>
        <v>0.151799786406214</v>
      </c>
      <c r="I1428" s="65">
        <f t="shared" si="135"/>
        <v>1935.9300000000003</v>
      </c>
      <c r="J1428" s="66" t="str">
        <f t="shared" si="136"/>
        <v>Resgatado</v>
      </c>
      <c r="K1428" s="40" t="s">
        <v>15532</v>
      </c>
      <c r="L1428" s="69" t="str">
        <f t="shared" si="137"/>
        <v>Dividendos Recebidos</v>
      </c>
    </row>
    <row r="1429" spans="1:12" ht="15" customHeight="1" x14ac:dyDescent="0.25">
      <c r="A1429" s="39">
        <v>45354</v>
      </c>
      <c r="B1429" s="61">
        <f t="shared" si="132"/>
        <v>2024</v>
      </c>
      <c r="C1429" s="60" t="str">
        <f t="shared" si="133"/>
        <v>Março</v>
      </c>
      <c r="D1429" s="40" t="s">
        <v>1929</v>
      </c>
      <c r="E1429" s="40" t="s">
        <v>3212</v>
      </c>
      <c r="F1429" s="41">
        <v>43103.06</v>
      </c>
      <c r="G1429" s="42">
        <v>48900.42</v>
      </c>
      <c r="H1429" s="64">
        <f t="shared" si="134"/>
        <v>0.1344999635756719</v>
      </c>
      <c r="I1429" s="65">
        <f t="shared" si="135"/>
        <v>5797.3600000000006</v>
      </c>
      <c r="J1429" s="66" t="str">
        <f t="shared" si="136"/>
        <v>Pendente</v>
      </c>
      <c r="K1429" s="40" t="s">
        <v>15532</v>
      </c>
      <c r="L1429" s="69" t="str">
        <f t="shared" si="137"/>
        <v>Rendimento estável</v>
      </c>
    </row>
    <row r="1430" spans="1:12" ht="15" customHeight="1" x14ac:dyDescent="0.25">
      <c r="A1430" s="39">
        <v>44598</v>
      </c>
      <c r="B1430" s="61">
        <f t="shared" si="132"/>
        <v>2022</v>
      </c>
      <c r="C1430" s="60" t="str">
        <f t="shared" si="133"/>
        <v>Fevereiro</v>
      </c>
      <c r="D1430" s="40" t="s">
        <v>1929</v>
      </c>
      <c r="E1430" s="40" t="s">
        <v>3213</v>
      </c>
      <c r="F1430" s="41">
        <v>36677.26</v>
      </c>
      <c r="G1430" s="42">
        <v>42270.54</v>
      </c>
      <c r="H1430" s="64">
        <f t="shared" si="134"/>
        <v>0.15249994138057202</v>
      </c>
      <c r="I1430" s="65">
        <f t="shared" si="135"/>
        <v>5593.2799999999988</v>
      </c>
      <c r="J1430" s="66" t="str">
        <f t="shared" si="136"/>
        <v>Resgatado</v>
      </c>
      <c r="K1430" s="40" t="s">
        <v>15532</v>
      </c>
      <c r="L1430" s="69" t="str">
        <f t="shared" si="137"/>
        <v>Dividendos Recebidos</v>
      </c>
    </row>
    <row r="1431" spans="1:12" x14ac:dyDescent="0.25">
      <c r="A1431" s="39">
        <v>43902</v>
      </c>
      <c r="B1431" s="61">
        <f t="shared" si="132"/>
        <v>2020</v>
      </c>
      <c r="C1431" s="60" t="str">
        <f t="shared" si="133"/>
        <v>Março</v>
      </c>
      <c r="D1431" s="40" t="s">
        <v>1924</v>
      </c>
      <c r="E1431" s="40" t="s">
        <v>2862</v>
      </c>
      <c r="F1431" s="41">
        <v>47730.43</v>
      </c>
      <c r="G1431" s="42">
        <v>48422.52</v>
      </c>
      <c r="H1431" s="64">
        <f t="shared" si="134"/>
        <v>1.449997412552111E-2</v>
      </c>
      <c r="I1431" s="65">
        <f t="shared" si="135"/>
        <v>692.08999999999651</v>
      </c>
      <c r="J1431" s="66" t="str">
        <f t="shared" si="136"/>
        <v>Ativo</v>
      </c>
      <c r="K1431" s="40" t="s">
        <v>15533</v>
      </c>
      <c r="L1431" s="69" t="str">
        <f t="shared" si="137"/>
        <v>Investimento de Longo Prazo</v>
      </c>
    </row>
    <row r="1432" spans="1:12" x14ac:dyDescent="0.25">
      <c r="A1432" s="39">
        <v>43913</v>
      </c>
      <c r="B1432" s="61">
        <f t="shared" si="132"/>
        <v>2020</v>
      </c>
      <c r="C1432" s="60" t="str">
        <f t="shared" si="133"/>
        <v>Março</v>
      </c>
      <c r="D1432" s="40" t="s">
        <v>1929</v>
      </c>
      <c r="E1432" s="40" t="s">
        <v>3214</v>
      </c>
      <c r="F1432" s="41">
        <v>12102.28</v>
      </c>
      <c r="G1432" s="42">
        <v>13607.8</v>
      </c>
      <c r="H1432" s="64">
        <f t="shared" si="134"/>
        <v>0.12439969989126004</v>
      </c>
      <c r="I1432" s="65">
        <f t="shared" si="135"/>
        <v>1505.5199999999986</v>
      </c>
      <c r="J1432" s="66" t="str">
        <f t="shared" si="136"/>
        <v>Pendente</v>
      </c>
      <c r="K1432" s="40" t="s">
        <v>15532</v>
      </c>
      <c r="L1432" s="69" t="str">
        <f t="shared" si="137"/>
        <v>Rendimento estável</v>
      </c>
    </row>
    <row r="1433" spans="1:12" ht="15" customHeight="1" x14ac:dyDescent="0.25">
      <c r="A1433" s="39">
        <v>45305</v>
      </c>
      <c r="B1433" s="61">
        <f t="shared" si="132"/>
        <v>2024</v>
      </c>
      <c r="C1433" s="60" t="str">
        <f t="shared" si="133"/>
        <v>Janeiro</v>
      </c>
      <c r="D1433" s="40" t="s">
        <v>1928</v>
      </c>
      <c r="E1433" s="40" t="s">
        <v>3215</v>
      </c>
      <c r="F1433" s="41">
        <v>10986.58</v>
      </c>
      <c r="G1433" s="42">
        <v>11556.78</v>
      </c>
      <c r="H1433" s="64">
        <f t="shared" si="134"/>
        <v>5.1899681247485632E-2</v>
      </c>
      <c r="I1433" s="65">
        <f t="shared" si="135"/>
        <v>570.20000000000073</v>
      </c>
      <c r="J1433" s="66" t="str">
        <f t="shared" si="136"/>
        <v>Ativo</v>
      </c>
      <c r="K1433" s="40" t="s">
        <v>15537</v>
      </c>
      <c r="L1433" s="69" t="str">
        <f t="shared" si="137"/>
        <v>Aguardando rentabilidade</v>
      </c>
    </row>
    <row r="1434" spans="1:12" ht="15" customHeight="1" x14ac:dyDescent="0.25">
      <c r="A1434" s="39">
        <v>44298</v>
      </c>
      <c r="B1434" s="61">
        <f t="shared" si="132"/>
        <v>2021</v>
      </c>
      <c r="C1434" s="60" t="str">
        <f t="shared" si="133"/>
        <v>Abril</v>
      </c>
      <c r="D1434" s="40" t="s">
        <v>1923</v>
      </c>
      <c r="E1434" s="40" t="s">
        <v>3216</v>
      </c>
      <c r="F1434" s="41">
        <v>30448.39</v>
      </c>
      <c r="G1434" s="42">
        <v>28752.41</v>
      </c>
      <c r="H1434" s="64">
        <f t="shared" si="134"/>
        <v>-5.5700153604180701E-2</v>
      </c>
      <c r="I1434" s="65">
        <f t="shared" si="135"/>
        <v>-1695.9799999999996</v>
      </c>
      <c r="J1434" s="66" t="str">
        <f t="shared" si="136"/>
        <v>Ativo</v>
      </c>
      <c r="K1434" s="40" t="s">
        <v>15532</v>
      </c>
      <c r="L1434" s="69" t="str">
        <f t="shared" si="137"/>
        <v>Investimento de Longo Prazo</v>
      </c>
    </row>
    <row r="1435" spans="1:12" x14ac:dyDescent="0.25">
      <c r="A1435" s="39">
        <v>44086</v>
      </c>
      <c r="B1435" s="61">
        <f t="shared" si="132"/>
        <v>2020</v>
      </c>
      <c r="C1435" s="60" t="str">
        <f t="shared" si="133"/>
        <v>Setembro</v>
      </c>
      <c r="D1435" s="40" t="s">
        <v>1927</v>
      </c>
      <c r="E1435" s="40" t="s">
        <v>3217</v>
      </c>
      <c r="F1435" s="41">
        <v>11971.93</v>
      </c>
      <c r="G1435" s="42">
        <v>14016.74</v>
      </c>
      <c r="H1435" s="64">
        <f t="shared" si="134"/>
        <v>0.17080036385110833</v>
      </c>
      <c r="I1435" s="65">
        <f t="shared" si="135"/>
        <v>2044.8099999999995</v>
      </c>
      <c r="J1435" s="66" t="str">
        <f t="shared" si="136"/>
        <v>Resgatado</v>
      </c>
      <c r="K1435" s="40" t="s">
        <v>15536</v>
      </c>
      <c r="L1435" s="69" t="str">
        <f t="shared" si="137"/>
        <v>Aplicação de Curto Prazo</v>
      </c>
    </row>
    <row r="1436" spans="1:12" ht="15" customHeight="1" x14ac:dyDescent="0.25">
      <c r="A1436" s="39">
        <v>45534</v>
      </c>
      <c r="B1436" s="61">
        <f t="shared" si="132"/>
        <v>2024</v>
      </c>
      <c r="C1436" s="60" t="str">
        <f t="shared" si="133"/>
        <v>Agosto</v>
      </c>
      <c r="D1436" s="40" t="s">
        <v>1927</v>
      </c>
      <c r="E1436" s="40" t="s">
        <v>3218</v>
      </c>
      <c r="F1436" s="41">
        <v>47569.36</v>
      </c>
      <c r="G1436" s="42">
        <v>55575.28</v>
      </c>
      <c r="H1436" s="64">
        <f t="shared" si="134"/>
        <v>0.16829993087987727</v>
      </c>
      <c r="I1436" s="65">
        <f t="shared" si="135"/>
        <v>8005.9199999999983</v>
      </c>
      <c r="J1436" s="66" t="str">
        <f t="shared" si="136"/>
        <v>Resgatado</v>
      </c>
      <c r="K1436" s="40" t="s">
        <v>15536</v>
      </c>
      <c r="L1436" s="69" t="str">
        <f t="shared" si="137"/>
        <v>Aplicação de Curto Prazo</v>
      </c>
    </row>
    <row r="1437" spans="1:12" ht="15" customHeight="1" x14ac:dyDescent="0.25">
      <c r="A1437" s="39">
        <v>45217</v>
      </c>
      <c r="B1437" s="61">
        <f t="shared" si="132"/>
        <v>2023</v>
      </c>
      <c r="C1437" s="60" t="str">
        <f t="shared" si="133"/>
        <v>Outubro</v>
      </c>
      <c r="D1437" s="40" t="s">
        <v>1924</v>
      </c>
      <c r="E1437" s="40" t="s">
        <v>3219</v>
      </c>
      <c r="F1437" s="41">
        <v>11915.7</v>
      </c>
      <c r="G1437" s="42">
        <v>12163.55</v>
      </c>
      <c r="H1437" s="64">
        <f t="shared" si="134"/>
        <v>2.0800288694747142E-2</v>
      </c>
      <c r="I1437" s="65">
        <f t="shared" si="135"/>
        <v>247.84999999999854</v>
      </c>
      <c r="J1437" s="66" t="str">
        <f t="shared" si="136"/>
        <v>Ativo</v>
      </c>
      <c r="K1437" s="40" t="s">
        <v>15533</v>
      </c>
      <c r="L1437" s="69" t="str">
        <f t="shared" si="137"/>
        <v>Investimento de Longo Prazo</v>
      </c>
    </row>
    <row r="1438" spans="1:12" x14ac:dyDescent="0.25">
      <c r="A1438" s="39">
        <v>43970</v>
      </c>
      <c r="B1438" s="61">
        <f t="shared" si="132"/>
        <v>2020</v>
      </c>
      <c r="C1438" s="60" t="str">
        <f t="shared" si="133"/>
        <v>Maio</v>
      </c>
      <c r="D1438" s="40" t="s">
        <v>1926</v>
      </c>
      <c r="E1438" s="40" t="s">
        <v>3220</v>
      </c>
      <c r="F1438" s="41">
        <v>605.41999999999996</v>
      </c>
      <c r="G1438" s="42">
        <v>670.14</v>
      </c>
      <c r="H1438" s="64">
        <f t="shared" si="134"/>
        <v>0.10690099435102909</v>
      </c>
      <c r="I1438" s="65">
        <f t="shared" si="135"/>
        <v>64.720000000000027</v>
      </c>
      <c r="J1438" s="66" t="str">
        <f t="shared" si="136"/>
        <v>Pendente</v>
      </c>
      <c r="K1438" s="40" t="s">
        <v>15535</v>
      </c>
      <c r="L1438" s="69" t="str">
        <f t="shared" si="137"/>
        <v>Rendimento estável</v>
      </c>
    </row>
    <row r="1439" spans="1:12" ht="15" customHeight="1" x14ac:dyDescent="0.25">
      <c r="A1439" s="39">
        <v>44198</v>
      </c>
      <c r="B1439" s="61">
        <f t="shared" si="132"/>
        <v>2021</v>
      </c>
      <c r="C1439" s="60" t="str">
        <f t="shared" si="133"/>
        <v>Janeiro</v>
      </c>
      <c r="D1439" s="40" t="s">
        <v>1925</v>
      </c>
      <c r="E1439" s="40" t="s">
        <v>3221</v>
      </c>
      <c r="F1439" s="41">
        <v>26947.84</v>
      </c>
      <c r="G1439" s="42">
        <v>31612.51</v>
      </c>
      <c r="H1439" s="64">
        <f t="shared" si="134"/>
        <v>0.17309995903196687</v>
      </c>
      <c r="I1439" s="65">
        <f t="shared" si="135"/>
        <v>4664.6699999999983</v>
      </c>
      <c r="J1439" s="66" t="str">
        <f t="shared" si="136"/>
        <v>Resgatado</v>
      </c>
      <c r="K1439" s="40" t="s">
        <v>15534</v>
      </c>
      <c r="L1439" s="69" t="str">
        <f t="shared" si="137"/>
        <v>Aplicação de Curto Prazo</v>
      </c>
    </row>
    <row r="1440" spans="1:12" ht="15" customHeight="1" x14ac:dyDescent="0.25">
      <c r="A1440" s="39">
        <v>44669</v>
      </c>
      <c r="B1440" s="61">
        <f t="shared" si="132"/>
        <v>2022</v>
      </c>
      <c r="C1440" s="60" t="str">
        <f t="shared" si="133"/>
        <v>Abril</v>
      </c>
      <c r="D1440" s="40" t="s">
        <v>1926</v>
      </c>
      <c r="E1440" s="40" t="s">
        <v>3222</v>
      </c>
      <c r="F1440" s="41">
        <v>44381.91</v>
      </c>
      <c r="G1440" s="42">
        <v>48216.51</v>
      </c>
      <c r="H1440" s="64">
        <f t="shared" si="134"/>
        <v>8.6400067054347107E-2</v>
      </c>
      <c r="I1440" s="65">
        <f t="shared" si="135"/>
        <v>3834.5999999999985</v>
      </c>
      <c r="J1440" s="66" t="str">
        <f t="shared" si="136"/>
        <v>Pendente</v>
      </c>
      <c r="K1440" s="40" t="s">
        <v>15535</v>
      </c>
      <c r="L1440" s="69" t="str">
        <f t="shared" si="137"/>
        <v>Rendimento estável</v>
      </c>
    </row>
    <row r="1441" spans="1:12" ht="15" customHeight="1" x14ac:dyDescent="0.25">
      <c r="A1441" s="39">
        <v>45669</v>
      </c>
      <c r="B1441" s="61">
        <f t="shared" si="132"/>
        <v>2025</v>
      </c>
      <c r="C1441" s="60" t="str">
        <f t="shared" si="133"/>
        <v>Janeiro</v>
      </c>
      <c r="D1441" s="40" t="s">
        <v>1925</v>
      </c>
      <c r="E1441" s="40" t="s">
        <v>3223</v>
      </c>
      <c r="F1441" s="41">
        <v>3870.67</v>
      </c>
      <c r="G1441" s="42">
        <v>4603.7700000000004</v>
      </c>
      <c r="H1441" s="64">
        <f t="shared" si="134"/>
        <v>0.18939873458600201</v>
      </c>
      <c r="I1441" s="65">
        <f t="shared" si="135"/>
        <v>733.10000000000036</v>
      </c>
      <c r="J1441" s="66" t="str">
        <f t="shared" si="136"/>
        <v>Resgatado</v>
      </c>
      <c r="K1441" s="40" t="s">
        <v>15534</v>
      </c>
      <c r="L1441" s="69" t="str">
        <f t="shared" si="137"/>
        <v>Aplicação de Curto Prazo</v>
      </c>
    </row>
    <row r="1442" spans="1:12" x14ac:dyDescent="0.25">
      <c r="A1442" s="39">
        <v>44075</v>
      </c>
      <c r="B1442" s="61">
        <f t="shared" si="132"/>
        <v>2020</v>
      </c>
      <c r="C1442" s="60" t="str">
        <f t="shared" si="133"/>
        <v>Setembro</v>
      </c>
      <c r="D1442" s="40" t="s">
        <v>1930</v>
      </c>
      <c r="E1442" s="40" t="s">
        <v>3224</v>
      </c>
      <c r="F1442" s="41">
        <v>39706.050000000003</v>
      </c>
      <c r="G1442" s="42">
        <v>47000.05</v>
      </c>
      <c r="H1442" s="64">
        <f t="shared" si="134"/>
        <v>0.18369996511866579</v>
      </c>
      <c r="I1442" s="65">
        <f t="shared" si="135"/>
        <v>7294</v>
      </c>
      <c r="J1442" s="66" t="str">
        <f t="shared" si="136"/>
        <v>Resgatado</v>
      </c>
      <c r="K1442" s="40" t="s">
        <v>15538</v>
      </c>
      <c r="L1442" s="69" t="str">
        <f t="shared" si="137"/>
        <v>Aplicação de Curto Prazo</v>
      </c>
    </row>
    <row r="1443" spans="1:12" ht="15" customHeight="1" x14ac:dyDescent="0.25">
      <c r="A1443" s="39">
        <v>45551</v>
      </c>
      <c r="B1443" s="61">
        <f t="shared" si="132"/>
        <v>2024</v>
      </c>
      <c r="C1443" s="60" t="str">
        <f t="shared" si="133"/>
        <v>Setembro</v>
      </c>
      <c r="D1443" s="40" t="s">
        <v>1930</v>
      </c>
      <c r="E1443" s="40" t="s">
        <v>3225</v>
      </c>
      <c r="F1443" s="41">
        <v>27707.73</v>
      </c>
      <c r="G1443" s="42">
        <v>29932.66</v>
      </c>
      <c r="H1443" s="64">
        <f t="shared" si="134"/>
        <v>8.02999740505628E-2</v>
      </c>
      <c r="I1443" s="65">
        <f t="shared" si="135"/>
        <v>2224.9300000000003</v>
      </c>
      <c r="J1443" s="66" t="str">
        <f t="shared" si="136"/>
        <v>Pendente</v>
      </c>
      <c r="K1443" s="40" t="s">
        <v>15538</v>
      </c>
      <c r="L1443" s="69" t="str">
        <f t="shared" si="137"/>
        <v>Rendimento estável</v>
      </c>
    </row>
    <row r="1444" spans="1:12" ht="15" customHeight="1" x14ac:dyDescent="0.25">
      <c r="A1444" s="39">
        <v>44875</v>
      </c>
      <c r="B1444" s="61">
        <f t="shared" si="132"/>
        <v>2022</v>
      </c>
      <c r="C1444" s="60" t="str">
        <f t="shared" si="133"/>
        <v>Novembro</v>
      </c>
      <c r="D1444" s="40" t="s">
        <v>1930</v>
      </c>
      <c r="E1444" s="40" t="s">
        <v>3226</v>
      </c>
      <c r="F1444" s="41">
        <v>32334.44</v>
      </c>
      <c r="G1444" s="42">
        <v>31222.14</v>
      </c>
      <c r="H1444" s="64">
        <f t="shared" si="134"/>
        <v>-3.4399853530786347E-2</v>
      </c>
      <c r="I1444" s="65">
        <f t="shared" si="135"/>
        <v>-1112.2999999999993</v>
      </c>
      <c r="J1444" s="66" t="str">
        <f t="shared" si="136"/>
        <v>Ativo</v>
      </c>
      <c r="K1444" s="40" t="s">
        <v>15538</v>
      </c>
      <c r="L1444" s="69" t="str">
        <f t="shared" si="137"/>
        <v>Aguardando rentabilidade</v>
      </c>
    </row>
    <row r="1445" spans="1:12" ht="15" customHeight="1" x14ac:dyDescent="0.25">
      <c r="A1445" s="39">
        <v>44575</v>
      </c>
      <c r="B1445" s="61">
        <f t="shared" si="132"/>
        <v>2022</v>
      </c>
      <c r="C1445" s="60" t="str">
        <f t="shared" si="133"/>
        <v>Janeiro</v>
      </c>
      <c r="D1445" s="40" t="s">
        <v>1923</v>
      </c>
      <c r="E1445" s="40" t="s">
        <v>3227</v>
      </c>
      <c r="F1445" s="41">
        <v>6314.73</v>
      </c>
      <c r="G1445" s="42">
        <v>7305.51</v>
      </c>
      <c r="H1445" s="64">
        <f t="shared" si="134"/>
        <v>0.15689981994479585</v>
      </c>
      <c r="I1445" s="65">
        <f t="shared" si="135"/>
        <v>990.78000000000065</v>
      </c>
      <c r="J1445" s="66" t="str">
        <f t="shared" si="136"/>
        <v>Resgatado</v>
      </c>
      <c r="K1445" s="40" t="s">
        <v>15532</v>
      </c>
      <c r="L1445" s="69" t="str">
        <f t="shared" si="137"/>
        <v>Dividendos Recebidos</v>
      </c>
    </row>
    <row r="1446" spans="1:12" ht="15" customHeight="1" x14ac:dyDescent="0.25">
      <c r="A1446" s="39">
        <v>44216</v>
      </c>
      <c r="B1446" s="61">
        <f t="shared" si="132"/>
        <v>2021</v>
      </c>
      <c r="C1446" s="60" t="str">
        <f t="shared" si="133"/>
        <v>Janeiro</v>
      </c>
      <c r="D1446" s="40" t="s">
        <v>1925</v>
      </c>
      <c r="E1446" s="40" t="s">
        <v>3228</v>
      </c>
      <c r="F1446" s="41">
        <v>24591.06</v>
      </c>
      <c r="G1446" s="42">
        <v>25596.83</v>
      </c>
      <c r="H1446" s="64">
        <f t="shared" si="134"/>
        <v>4.0899822943785274E-2</v>
      </c>
      <c r="I1446" s="65">
        <f t="shared" si="135"/>
        <v>1005.7700000000004</v>
      </c>
      <c r="J1446" s="66" t="str">
        <f t="shared" si="136"/>
        <v>Ativo</v>
      </c>
      <c r="K1446" s="40" t="s">
        <v>15534</v>
      </c>
      <c r="L1446" s="69" t="str">
        <f t="shared" si="137"/>
        <v>Aguardando rentabilidade</v>
      </c>
    </row>
    <row r="1447" spans="1:12" ht="15" customHeight="1" x14ac:dyDescent="0.25">
      <c r="A1447" s="39">
        <v>44942</v>
      </c>
      <c r="B1447" s="61">
        <f t="shared" si="132"/>
        <v>2023</v>
      </c>
      <c r="C1447" s="60" t="str">
        <f t="shared" si="133"/>
        <v>Janeiro</v>
      </c>
      <c r="D1447" s="40" t="s">
        <v>1929</v>
      </c>
      <c r="E1447" s="40" t="s">
        <v>3229</v>
      </c>
      <c r="F1447" s="41">
        <v>43097.2</v>
      </c>
      <c r="G1447" s="42">
        <v>40860.46</v>
      </c>
      <c r="H1447" s="64">
        <f t="shared" si="134"/>
        <v>-5.18998914082585E-2</v>
      </c>
      <c r="I1447" s="65">
        <f t="shared" si="135"/>
        <v>-2236.739999999998</v>
      </c>
      <c r="J1447" s="66" t="str">
        <f t="shared" si="136"/>
        <v>Ativo</v>
      </c>
      <c r="K1447" s="40" t="s">
        <v>15532</v>
      </c>
      <c r="L1447" s="69" t="str">
        <f t="shared" si="137"/>
        <v>Investimento de Longo Prazo</v>
      </c>
    </row>
    <row r="1448" spans="1:12" ht="15" customHeight="1" x14ac:dyDescent="0.25">
      <c r="A1448" s="39">
        <v>45490</v>
      </c>
      <c r="B1448" s="61">
        <f t="shared" si="132"/>
        <v>2024</v>
      </c>
      <c r="C1448" s="60" t="str">
        <f t="shared" si="133"/>
        <v>Julho</v>
      </c>
      <c r="D1448" s="40" t="s">
        <v>1930</v>
      </c>
      <c r="E1448" s="40" t="s">
        <v>3230</v>
      </c>
      <c r="F1448" s="41">
        <v>8948.15</v>
      </c>
      <c r="G1448" s="42">
        <v>9784.7999999999993</v>
      </c>
      <c r="H1448" s="64">
        <f t="shared" si="134"/>
        <v>9.3499773696238853E-2</v>
      </c>
      <c r="I1448" s="65">
        <f t="shared" si="135"/>
        <v>836.64999999999964</v>
      </c>
      <c r="J1448" s="66" t="str">
        <f t="shared" si="136"/>
        <v>Pendente</v>
      </c>
      <c r="K1448" s="40" t="s">
        <v>15538</v>
      </c>
      <c r="L1448" s="69" t="str">
        <f t="shared" si="137"/>
        <v>Rendimento estável</v>
      </c>
    </row>
    <row r="1449" spans="1:12" ht="15" customHeight="1" x14ac:dyDescent="0.25">
      <c r="A1449" s="39">
        <v>45895</v>
      </c>
      <c r="B1449" s="61">
        <f t="shared" si="132"/>
        <v>2025</v>
      </c>
      <c r="C1449" s="60" t="str">
        <f t="shared" si="133"/>
        <v>Agosto</v>
      </c>
      <c r="D1449" s="40" t="s">
        <v>1929</v>
      </c>
      <c r="E1449" s="40" t="s">
        <v>3175</v>
      </c>
      <c r="F1449" s="41">
        <v>6096.68</v>
      </c>
      <c r="G1449" s="42">
        <v>5733.32</v>
      </c>
      <c r="H1449" s="64">
        <f t="shared" si="134"/>
        <v>-5.9599650957570444E-2</v>
      </c>
      <c r="I1449" s="65">
        <f t="shared" si="135"/>
        <v>-363.36000000000058</v>
      </c>
      <c r="J1449" s="66" t="str">
        <f t="shared" si="136"/>
        <v>Ativo</v>
      </c>
      <c r="K1449" s="40" t="s">
        <v>15532</v>
      </c>
      <c r="L1449" s="69" t="str">
        <f t="shared" si="137"/>
        <v>Investimento de Longo Prazo</v>
      </c>
    </row>
    <row r="1450" spans="1:12" x14ac:dyDescent="0.25">
      <c r="A1450" s="39">
        <v>44192</v>
      </c>
      <c r="B1450" s="61">
        <f t="shared" si="132"/>
        <v>2020</v>
      </c>
      <c r="C1450" s="60" t="str">
        <f t="shared" si="133"/>
        <v>Dezembro</v>
      </c>
      <c r="D1450" s="40" t="s">
        <v>1930</v>
      </c>
      <c r="E1450" s="40" t="s">
        <v>3231</v>
      </c>
      <c r="F1450" s="41">
        <v>46799.82</v>
      </c>
      <c r="G1450" s="42">
        <v>44623.63</v>
      </c>
      <c r="H1450" s="64">
        <f t="shared" si="134"/>
        <v>-4.6499965170806262E-2</v>
      </c>
      <c r="I1450" s="65">
        <f t="shared" si="135"/>
        <v>-2176.1900000000023</v>
      </c>
      <c r="J1450" s="66" t="str">
        <f t="shared" si="136"/>
        <v>Ativo</v>
      </c>
      <c r="K1450" s="40" t="s">
        <v>15538</v>
      </c>
      <c r="L1450" s="69" t="str">
        <f t="shared" si="137"/>
        <v>Aguardando rentabilidade</v>
      </c>
    </row>
    <row r="1451" spans="1:12" ht="15" customHeight="1" x14ac:dyDescent="0.25">
      <c r="A1451" s="39">
        <v>45513</v>
      </c>
      <c r="B1451" s="61">
        <f t="shared" si="132"/>
        <v>2024</v>
      </c>
      <c r="C1451" s="60" t="str">
        <f t="shared" si="133"/>
        <v>Agosto</v>
      </c>
      <c r="D1451" s="40" t="s">
        <v>1924</v>
      </c>
      <c r="E1451" s="40" t="s">
        <v>3232</v>
      </c>
      <c r="F1451" s="41">
        <v>42165.24</v>
      </c>
      <c r="G1451" s="42">
        <v>38058.35</v>
      </c>
      <c r="H1451" s="64">
        <f t="shared" si="134"/>
        <v>-9.7399896217832502E-2</v>
      </c>
      <c r="I1451" s="65">
        <f t="shared" si="135"/>
        <v>-4106.8899999999994</v>
      </c>
      <c r="J1451" s="66" t="str">
        <f t="shared" si="136"/>
        <v>Ativo</v>
      </c>
      <c r="K1451" s="40" t="s">
        <v>15533</v>
      </c>
      <c r="L1451" s="69" t="str">
        <f t="shared" si="137"/>
        <v>Investimento de Longo Prazo</v>
      </c>
    </row>
    <row r="1452" spans="1:12" ht="15" customHeight="1" x14ac:dyDescent="0.25">
      <c r="A1452" s="39">
        <v>44738</v>
      </c>
      <c r="B1452" s="61">
        <f t="shared" si="132"/>
        <v>2022</v>
      </c>
      <c r="C1452" s="60" t="str">
        <f t="shared" si="133"/>
        <v>Junho</v>
      </c>
      <c r="D1452" s="40" t="s">
        <v>1929</v>
      </c>
      <c r="E1452" s="40" t="s">
        <v>2865</v>
      </c>
      <c r="F1452" s="41">
        <v>32142.55</v>
      </c>
      <c r="G1452" s="42">
        <v>37307.86</v>
      </c>
      <c r="H1452" s="64">
        <f t="shared" si="134"/>
        <v>0.16070006891176963</v>
      </c>
      <c r="I1452" s="65">
        <f t="shared" si="135"/>
        <v>5165.3100000000013</v>
      </c>
      <c r="J1452" s="66" t="str">
        <f t="shared" si="136"/>
        <v>Resgatado</v>
      </c>
      <c r="K1452" s="40" t="s">
        <v>15532</v>
      </c>
      <c r="L1452" s="69" t="str">
        <f t="shared" si="137"/>
        <v>Dividendos Recebidos</v>
      </c>
    </row>
    <row r="1453" spans="1:12" ht="15" customHeight="1" x14ac:dyDescent="0.25">
      <c r="A1453" s="39">
        <v>45515</v>
      </c>
      <c r="B1453" s="61">
        <f t="shared" si="132"/>
        <v>2024</v>
      </c>
      <c r="C1453" s="60" t="str">
        <f t="shared" si="133"/>
        <v>Agosto</v>
      </c>
      <c r="D1453" s="40" t="s">
        <v>1926</v>
      </c>
      <c r="E1453" s="40" t="s">
        <v>3233</v>
      </c>
      <c r="F1453" s="41">
        <v>49276.56</v>
      </c>
      <c r="G1453" s="42">
        <v>51696.04</v>
      </c>
      <c r="H1453" s="64">
        <f t="shared" si="134"/>
        <v>4.9100018345436515E-2</v>
      </c>
      <c r="I1453" s="65">
        <f t="shared" si="135"/>
        <v>2419.4800000000032</v>
      </c>
      <c r="J1453" s="66" t="str">
        <f t="shared" si="136"/>
        <v>Ativo</v>
      </c>
      <c r="K1453" s="40" t="s">
        <v>15535</v>
      </c>
      <c r="L1453" s="69" t="str">
        <f t="shared" si="137"/>
        <v>Aguardando rentabilidade</v>
      </c>
    </row>
    <row r="1454" spans="1:12" ht="15" customHeight="1" x14ac:dyDescent="0.25">
      <c r="A1454" s="39">
        <v>45313</v>
      </c>
      <c r="B1454" s="61">
        <f t="shared" si="132"/>
        <v>2024</v>
      </c>
      <c r="C1454" s="60" t="str">
        <f t="shared" si="133"/>
        <v>Janeiro</v>
      </c>
      <c r="D1454" s="40" t="s">
        <v>1928</v>
      </c>
      <c r="E1454" s="40" t="s">
        <v>2348</v>
      </c>
      <c r="F1454" s="41">
        <v>9109.39</v>
      </c>
      <c r="G1454" s="42">
        <v>8425.27</v>
      </c>
      <c r="H1454" s="64">
        <f t="shared" si="134"/>
        <v>-7.5100528136351499E-2</v>
      </c>
      <c r="I1454" s="65">
        <f t="shared" si="135"/>
        <v>-684.11999999999898</v>
      </c>
      <c r="J1454" s="66" t="str">
        <f t="shared" si="136"/>
        <v>Pendente</v>
      </c>
      <c r="K1454" s="40" t="s">
        <v>15537</v>
      </c>
      <c r="L1454" s="69" t="str">
        <f t="shared" si="137"/>
        <v>Aguardando rentabilidade</v>
      </c>
    </row>
    <row r="1455" spans="1:12" x14ac:dyDescent="0.25">
      <c r="A1455" s="39">
        <v>44131</v>
      </c>
      <c r="B1455" s="61">
        <f t="shared" si="132"/>
        <v>2020</v>
      </c>
      <c r="C1455" s="60" t="str">
        <f t="shared" si="133"/>
        <v>Outubro</v>
      </c>
      <c r="D1455" s="40" t="s">
        <v>1930</v>
      </c>
      <c r="E1455" s="40" t="s">
        <v>2600</v>
      </c>
      <c r="F1455" s="41">
        <v>18460.07</v>
      </c>
      <c r="G1455" s="42">
        <v>18388.080000000002</v>
      </c>
      <c r="H1455" s="64">
        <f t="shared" si="134"/>
        <v>-3.8997685274215084E-3</v>
      </c>
      <c r="I1455" s="65">
        <f t="shared" si="135"/>
        <v>-71.989999999997963</v>
      </c>
      <c r="J1455" s="66" t="str">
        <f t="shared" si="136"/>
        <v>Ativo</v>
      </c>
      <c r="K1455" s="40" t="s">
        <v>15538</v>
      </c>
      <c r="L1455" s="69" t="str">
        <f t="shared" si="137"/>
        <v>Aguardando rentabilidade</v>
      </c>
    </row>
    <row r="1456" spans="1:12" x14ac:dyDescent="0.25">
      <c r="A1456" s="39">
        <v>44108</v>
      </c>
      <c r="B1456" s="61">
        <f t="shared" si="132"/>
        <v>2020</v>
      </c>
      <c r="C1456" s="60" t="str">
        <f t="shared" si="133"/>
        <v>Outubro</v>
      </c>
      <c r="D1456" s="40" t="s">
        <v>1928</v>
      </c>
      <c r="E1456" s="40" t="s">
        <v>3234</v>
      </c>
      <c r="F1456" s="41">
        <v>23385.9</v>
      </c>
      <c r="G1456" s="42">
        <v>23991.59</v>
      </c>
      <c r="H1456" s="64">
        <f t="shared" si="134"/>
        <v>2.589979432050931E-2</v>
      </c>
      <c r="I1456" s="65">
        <f t="shared" si="135"/>
        <v>605.68999999999869</v>
      </c>
      <c r="J1456" s="66" t="str">
        <f t="shared" si="136"/>
        <v>Ativo</v>
      </c>
      <c r="K1456" s="40" t="s">
        <v>15537</v>
      </c>
      <c r="L1456" s="69" t="str">
        <f t="shared" si="137"/>
        <v>Aguardando rentabilidade</v>
      </c>
    </row>
    <row r="1457" spans="1:12" ht="15" customHeight="1" x14ac:dyDescent="0.25">
      <c r="A1457" s="39">
        <v>45009</v>
      </c>
      <c r="B1457" s="61">
        <f t="shared" si="132"/>
        <v>2023</v>
      </c>
      <c r="C1457" s="60" t="str">
        <f t="shared" si="133"/>
        <v>Março</v>
      </c>
      <c r="D1457" s="40" t="s">
        <v>1924</v>
      </c>
      <c r="E1457" s="40" t="s">
        <v>3046</v>
      </c>
      <c r="F1457" s="41">
        <v>7895.44</v>
      </c>
      <c r="G1457" s="42">
        <v>7980.71</v>
      </c>
      <c r="H1457" s="64">
        <f t="shared" si="134"/>
        <v>1.0799904755149864E-2</v>
      </c>
      <c r="I1457" s="65">
        <f t="shared" si="135"/>
        <v>85.270000000000437</v>
      </c>
      <c r="J1457" s="66" t="str">
        <f t="shared" si="136"/>
        <v>Ativo</v>
      </c>
      <c r="K1457" s="40" t="s">
        <v>15533</v>
      </c>
      <c r="L1457" s="69" t="str">
        <f t="shared" si="137"/>
        <v>Investimento de Longo Prazo</v>
      </c>
    </row>
    <row r="1458" spans="1:12" x14ac:dyDescent="0.25">
      <c r="A1458" s="39">
        <v>43920</v>
      </c>
      <c r="B1458" s="61">
        <f t="shared" si="132"/>
        <v>2020</v>
      </c>
      <c r="C1458" s="60" t="str">
        <f t="shared" si="133"/>
        <v>Março</v>
      </c>
      <c r="D1458" s="40" t="s">
        <v>1927</v>
      </c>
      <c r="E1458" s="40" t="s">
        <v>3235</v>
      </c>
      <c r="F1458" s="41">
        <v>23118.45</v>
      </c>
      <c r="G1458" s="42">
        <v>24399.21</v>
      </c>
      <c r="H1458" s="64">
        <f t="shared" si="134"/>
        <v>5.5399907865795427E-2</v>
      </c>
      <c r="I1458" s="65">
        <f t="shared" si="135"/>
        <v>1280.7599999999984</v>
      </c>
      <c r="J1458" s="66" t="str">
        <f t="shared" si="136"/>
        <v>Ativo</v>
      </c>
      <c r="K1458" s="40" t="s">
        <v>15536</v>
      </c>
      <c r="L1458" s="69" t="str">
        <f t="shared" si="137"/>
        <v>Aguardando rentabilidade</v>
      </c>
    </row>
    <row r="1459" spans="1:12" ht="15" customHeight="1" x14ac:dyDescent="0.25">
      <c r="A1459" s="39">
        <v>44501</v>
      </c>
      <c r="B1459" s="61">
        <f t="shared" si="132"/>
        <v>2021</v>
      </c>
      <c r="C1459" s="60" t="str">
        <f t="shared" si="133"/>
        <v>Novembro</v>
      </c>
      <c r="D1459" s="40" t="s">
        <v>1927</v>
      </c>
      <c r="E1459" s="40" t="s">
        <v>3236</v>
      </c>
      <c r="F1459" s="41">
        <v>2789.69</v>
      </c>
      <c r="G1459" s="42">
        <v>3064.2</v>
      </c>
      <c r="H1459" s="64">
        <f t="shared" si="134"/>
        <v>9.8401614516308175E-2</v>
      </c>
      <c r="I1459" s="65">
        <f t="shared" si="135"/>
        <v>274.50999999999976</v>
      </c>
      <c r="J1459" s="66" t="str">
        <f t="shared" si="136"/>
        <v>Pendente</v>
      </c>
      <c r="K1459" s="40" t="s">
        <v>15536</v>
      </c>
      <c r="L1459" s="69" t="str">
        <f t="shared" si="137"/>
        <v>Rendimento estável</v>
      </c>
    </row>
    <row r="1460" spans="1:12" ht="15" customHeight="1" x14ac:dyDescent="0.25">
      <c r="A1460" s="39">
        <v>45284</v>
      </c>
      <c r="B1460" s="61">
        <f t="shared" si="132"/>
        <v>2023</v>
      </c>
      <c r="C1460" s="60" t="str">
        <f t="shared" si="133"/>
        <v>Dezembro</v>
      </c>
      <c r="D1460" s="40" t="s">
        <v>1923</v>
      </c>
      <c r="E1460" s="40" t="s">
        <v>3237</v>
      </c>
      <c r="F1460" s="41">
        <v>37686.93</v>
      </c>
      <c r="G1460" s="42">
        <v>41523.46</v>
      </c>
      <c r="H1460" s="64">
        <f t="shared" si="134"/>
        <v>0.10180001395709332</v>
      </c>
      <c r="I1460" s="65">
        <f t="shared" si="135"/>
        <v>3836.5299999999988</v>
      </c>
      <c r="J1460" s="66" t="str">
        <f t="shared" si="136"/>
        <v>Pendente</v>
      </c>
      <c r="K1460" s="40" t="s">
        <v>15532</v>
      </c>
      <c r="L1460" s="69" t="str">
        <f t="shared" si="137"/>
        <v>Rendimento estável</v>
      </c>
    </row>
    <row r="1461" spans="1:12" ht="15" customHeight="1" x14ac:dyDescent="0.25">
      <c r="A1461" s="39">
        <v>45060</v>
      </c>
      <c r="B1461" s="61">
        <f t="shared" si="132"/>
        <v>2023</v>
      </c>
      <c r="C1461" s="60" t="str">
        <f t="shared" si="133"/>
        <v>Maio</v>
      </c>
      <c r="D1461" s="40" t="s">
        <v>1929</v>
      </c>
      <c r="E1461" s="40" t="s">
        <v>3031</v>
      </c>
      <c r="F1461" s="41">
        <v>15696.96</v>
      </c>
      <c r="G1461" s="42">
        <v>14505.56</v>
      </c>
      <c r="H1461" s="64">
        <f t="shared" si="134"/>
        <v>-7.5900046888059833E-2</v>
      </c>
      <c r="I1461" s="65">
        <f t="shared" si="135"/>
        <v>-1191.3999999999996</v>
      </c>
      <c r="J1461" s="66" t="str">
        <f t="shared" si="136"/>
        <v>Ativo</v>
      </c>
      <c r="K1461" s="40" t="s">
        <v>15532</v>
      </c>
      <c r="L1461" s="69" t="str">
        <f t="shared" si="137"/>
        <v>Investimento de Longo Prazo</v>
      </c>
    </row>
    <row r="1462" spans="1:12" ht="15" customHeight="1" x14ac:dyDescent="0.25">
      <c r="A1462" s="39">
        <v>45895</v>
      </c>
      <c r="B1462" s="61">
        <f t="shared" si="132"/>
        <v>2025</v>
      </c>
      <c r="C1462" s="60" t="str">
        <f t="shared" si="133"/>
        <v>Agosto</v>
      </c>
      <c r="D1462" s="40" t="s">
        <v>1925</v>
      </c>
      <c r="E1462" s="40" t="s">
        <v>3238</v>
      </c>
      <c r="F1462" s="41">
        <v>20844.79</v>
      </c>
      <c r="G1462" s="42">
        <v>24031.96</v>
      </c>
      <c r="H1462" s="64">
        <f t="shared" si="134"/>
        <v>0.15290007718955184</v>
      </c>
      <c r="I1462" s="65">
        <f t="shared" si="135"/>
        <v>3187.1699999999983</v>
      </c>
      <c r="J1462" s="66" t="str">
        <f t="shared" si="136"/>
        <v>Resgatado</v>
      </c>
      <c r="K1462" s="40" t="s">
        <v>15534</v>
      </c>
      <c r="L1462" s="69" t="str">
        <f t="shared" si="137"/>
        <v>Aplicação de Curto Prazo</v>
      </c>
    </row>
    <row r="1463" spans="1:12" x14ac:dyDescent="0.25">
      <c r="A1463" s="39">
        <v>44063</v>
      </c>
      <c r="B1463" s="61">
        <f t="shared" si="132"/>
        <v>2020</v>
      </c>
      <c r="C1463" s="60" t="str">
        <f t="shared" si="133"/>
        <v>Agosto</v>
      </c>
      <c r="D1463" s="40" t="s">
        <v>1924</v>
      </c>
      <c r="E1463" s="40" t="s">
        <v>3239</v>
      </c>
      <c r="F1463" s="41">
        <v>36221.26</v>
      </c>
      <c r="G1463" s="42">
        <v>32751.26</v>
      </c>
      <c r="H1463" s="64">
        <f t="shared" si="134"/>
        <v>-9.5800090885850009E-2</v>
      </c>
      <c r="I1463" s="65">
        <f t="shared" si="135"/>
        <v>-3470.0000000000036</v>
      </c>
      <c r="J1463" s="66" t="str">
        <f t="shared" si="136"/>
        <v>Ativo</v>
      </c>
      <c r="K1463" s="40" t="s">
        <v>15533</v>
      </c>
      <c r="L1463" s="69" t="str">
        <f t="shared" si="137"/>
        <v>Investimento de Longo Prazo</v>
      </c>
    </row>
    <row r="1464" spans="1:12" ht="15" customHeight="1" x14ac:dyDescent="0.25">
      <c r="A1464" s="39">
        <v>44633</v>
      </c>
      <c r="B1464" s="61">
        <f t="shared" si="132"/>
        <v>2022</v>
      </c>
      <c r="C1464" s="60" t="str">
        <f t="shared" si="133"/>
        <v>Março</v>
      </c>
      <c r="D1464" s="40" t="s">
        <v>1925</v>
      </c>
      <c r="E1464" s="40" t="s">
        <v>3240</v>
      </c>
      <c r="F1464" s="41">
        <v>13627.63</v>
      </c>
      <c r="G1464" s="42">
        <v>16125.57</v>
      </c>
      <c r="H1464" s="64">
        <f t="shared" si="134"/>
        <v>0.18329966399146444</v>
      </c>
      <c r="I1464" s="65">
        <f t="shared" si="135"/>
        <v>2497.9400000000005</v>
      </c>
      <c r="J1464" s="66" t="str">
        <f t="shared" si="136"/>
        <v>Resgatado</v>
      </c>
      <c r="K1464" s="40" t="s">
        <v>15534</v>
      </c>
      <c r="L1464" s="69" t="str">
        <f t="shared" si="137"/>
        <v>Aplicação de Curto Prazo</v>
      </c>
    </row>
    <row r="1465" spans="1:12" x14ac:dyDescent="0.25">
      <c r="A1465" s="39">
        <v>43870</v>
      </c>
      <c r="B1465" s="61">
        <f t="shared" si="132"/>
        <v>2020</v>
      </c>
      <c r="C1465" s="60" t="str">
        <f t="shared" si="133"/>
        <v>Fevereiro</v>
      </c>
      <c r="D1465" s="40" t="s">
        <v>1923</v>
      </c>
      <c r="E1465" s="40" t="s">
        <v>3241</v>
      </c>
      <c r="F1465" s="41">
        <v>5596.08</v>
      </c>
      <c r="G1465" s="42">
        <v>5447.78</v>
      </c>
      <c r="H1465" s="64">
        <f t="shared" si="134"/>
        <v>-2.6500693342482628E-2</v>
      </c>
      <c r="I1465" s="65">
        <f t="shared" si="135"/>
        <v>-148.30000000000018</v>
      </c>
      <c r="J1465" s="66" t="str">
        <f t="shared" si="136"/>
        <v>Ativo</v>
      </c>
      <c r="K1465" s="40" t="s">
        <v>15532</v>
      </c>
      <c r="L1465" s="69" t="str">
        <f t="shared" si="137"/>
        <v>Investimento de Longo Prazo</v>
      </c>
    </row>
    <row r="1466" spans="1:12" ht="15" customHeight="1" x14ac:dyDescent="0.25">
      <c r="A1466" s="39">
        <v>45028</v>
      </c>
      <c r="B1466" s="61">
        <f t="shared" si="132"/>
        <v>2023</v>
      </c>
      <c r="C1466" s="60" t="str">
        <f t="shared" si="133"/>
        <v>Abril</v>
      </c>
      <c r="D1466" s="40" t="s">
        <v>1923</v>
      </c>
      <c r="E1466" s="40" t="s">
        <v>3242</v>
      </c>
      <c r="F1466" s="41">
        <v>10200.64</v>
      </c>
      <c r="G1466" s="42">
        <v>9401.93</v>
      </c>
      <c r="H1466" s="64">
        <f t="shared" si="134"/>
        <v>-7.8299989020296681E-2</v>
      </c>
      <c r="I1466" s="65">
        <f t="shared" si="135"/>
        <v>-798.70999999999913</v>
      </c>
      <c r="J1466" s="66" t="str">
        <f t="shared" si="136"/>
        <v>Ativo</v>
      </c>
      <c r="K1466" s="40" t="s">
        <v>15532</v>
      </c>
      <c r="L1466" s="69" t="str">
        <f t="shared" si="137"/>
        <v>Investimento de Longo Prazo</v>
      </c>
    </row>
    <row r="1467" spans="1:12" ht="15" customHeight="1" x14ac:dyDescent="0.25">
      <c r="A1467" s="39">
        <v>44922</v>
      </c>
      <c r="B1467" s="61">
        <f t="shared" si="132"/>
        <v>2022</v>
      </c>
      <c r="C1467" s="60" t="str">
        <f t="shared" si="133"/>
        <v>Dezembro</v>
      </c>
      <c r="D1467" s="40" t="s">
        <v>1926</v>
      </c>
      <c r="E1467" s="40" t="s">
        <v>3243</v>
      </c>
      <c r="F1467" s="41">
        <v>13647.28</v>
      </c>
      <c r="G1467" s="42">
        <v>13813.78</v>
      </c>
      <c r="H1467" s="64">
        <f t="shared" si="134"/>
        <v>1.2200233306563652E-2</v>
      </c>
      <c r="I1467" s="65">
        <f t="shared" si="135"/>
        <v>166.5</v>
      </c>
      <c r="J1467" s="66" t="str">
        <f t="shared" si="136"/>
        <v>Ativo</v>
      </c>
      <c r="K1467" s="40" t="s">
        <v>15535</v>
      </c>
      <c r="L1467" s="69" t="str">
        <f t="shared" si="137"/>
        <v>Aguardando rentabilidade</v>
      </c>
    </row>
    <row r="1468" spans="1:12" ht="15" customHeight="1" x14ac:dyDescent="0.25">
      <c r="A1468" s="39">
        <v>45927</v>
      </c>
      <c r="B1468" s="61">
        <f t="shared" si="132"/>
        <v>2025</v>
      </c>
      <c r="C1468" s="60" t="str">
        <f t="shared" si="133"/>
        <v>Setembro</v>
      </c>
      <c r="D1468" s="40" t="s">
        <v>1928</v>
      </c>
      <c r="E1468" s="40" t="s">
        <v>3244</v>
      </c>
      <c r="F1468" s="41">
        <v>18420.41</v>
      </c>
      <c r="G1468" s="42">
        <v>20382.18</v>
      </c>
      <c r="H1468" s="64">
        <f t="shared" si="134"/>
        <v>0.10649980103591616</v>
      </c>
      <c r="I1468" s="65">
        <f t="shared" si="135"/>
        <v>1961.7700000000004</v>
      </c>
      <c r="J1468" s="66" t="str">
        <f t="shared" si="136"/>
        <v>Pendente</v>
      </c>
      <c r="K1468" s="40" t="s">
        <v>15537</v>
      </c>
      <c r="L1468" s="69" t="str">
        <f t="shared" si="137"/>
        <v>Rendimento estável</v>
      </c>
    </row>
    <row r="1469" spans="1:12" ht="15" customHeight="1" x14ac:dyDescent="0.25">
      <c r="A1469" s="39">
        <v>45284</v>
      </c>
      <c r="B1469" s="61">
        <f t="shared" si="132"/>
        <v>2023</v>
      </c>
      <c r="C1469" s="60" t="str">
        <f t="shared" si="133"/>
        <v>Dezembro</v>
      </c>
      <c r="D1469" s="40" t="s">
        <v>1927</v>
      </c>
      <c r="E1469" s="40" t="s">
        <v>3245</v>
      </c>
      <c r="F1469" s="41">
        <v>15183.07</v>
      </c>
      <c r="G1469" s="42">
        <v>16830.43</v>
      </c>
      <c r="H1469" s="64">
        <f t="shared" si="134"/>
        <v>0.10849979615453269</v>
      </c>
      <c r="I1469" s="65">
        <f t="shared" si="135"/>
        <v>1647.3600000000006</v>
      </c>
      <c r="J1469" s="66" t="str">
        <f t="shared" si="136"/>
        <v>Pendente</v>
      </c>
      <c r="K1469" s="40" t="s">
        <v>15536</v>
      </c>
      <c r="L1469" s="69" t="str">
        <f t="shared" si="137"/>
        <v>Rendimento estável</v>
      </c>
    </row>
    <row r="1470" spans="1:12" ht="15" customHeight="1" x14ac:dyDescent="0.25">
      <c r="A1470" s="39">
        <v>45307</v>
      </c>
      <c r="B1470" s="61">
        <f t="shared" si="132"/>
        <v>2024</v>
      </c>
      <c r="C1470" s="60" t="str">
        <f t="shared" si="133"/>
        <v>Janeiro</v>
      </c>
      <c r="D1470" s="40" t="s">
        <v>1924</v>
      </c>
      <c r="E1470" s="40" t="s">
        <v>3246</v>
      </c>
      <c r="F1470" s="41">
        <v>35756.03</v>
      </c>
      <c r="G1470" s="42">
        <v>42578.28</v>
      </c>
      <c r="H1470" s="64">
        <f t="shared" si="134"/>
        <v>0.19079998534512921</v>
      </c>
      <c r="I1470" s="65">
        <f t="shared" si="135"/>
        <v>6822.25</v>
      </c>
      <c r="J1470" s="66" t="str">
        <f t="shared" si="136"/>
        <v>Resgatado</v>
      </c>
      <c r="K1470" s="40" t="s">
        <v>15533</v>
      </c>
      <c r="L1470" s="69" t="str">
        <f t="shared" si="137"/>
        <v>Dividendos Recebidos</v>
      </c>
    </row>
    <row r="1471" spans="1:12" ht="15" customHeight="1" x14ac:dyDescent="0.25">
      <c r="A1471" s="39">
        <v>44619</v>
      </c>
      <c r="B1471" s="61">
        <f t="shared" si="132"/>
        <v>2022</v>
      </c>
      <c r="C1471" s="60" t="str">
        <f t="shared" si="133"/>
        <v>Fevereiro</v>
      </c>
      <c r="D1471" s="40" t="s">
        <v>1925</v>
      </c>
      <c r="E1471" s="40" t="s">
        <v>3247</v>
      </c>
      <c r="F1471" s="41">
        <v>28140.18</v>
      </c>
      <c r="G1471" s="42">
        <v>26795.08</v>
      </c>
      <c r="H1471" s="64">
        <f t="shared" si="134"/>
        <v>-4.7799978536029214E-2</v>
      </c>
      <c r="I1471" s="65">
        <f t="shared" si="135"/>
        <v>-1345.0999999999985</v>
      </c>
      <c r="J1471" s="66" t="str">
        <f t="shared" si="136"/>
        <v>Ativo</v>
      </c>
      <c r="K1471" s="40" t="s">
        <v>15534</v>
      </c>
      <c r="L1471" s="69" t="str">
        <f t="shared" si="137"/>
        <v>Aguardando rentabilidade</v>
      </c>
    </row>
    <row r="1472" spans="1:12" ht="15" customHeight="1" x14ac:dyDescent="0.25">
      <c r="A1472" s="39">
        <v>44833</v>
      </c>
      <c r="B1472" s="61">
        <f t="shared" si="132"/>
        <v>2022</v>
      </c>
      <c r="C1472" s="60" t="str">
        <f t="shared" si="133"/>
        <v>Setembro</v>
      </c>
      <c r="D1472" s="40" t="s">
        <v>1928</v>
      </c>
      <c r="E1472" s="40" t="s">
        <v>3248</v>
      </c>
      <c r="F1472" s="41">
        <v>31616.03</v>
      </c>
      <c r="G1472" s="42">
        <v>28672.58</v>
      </c>
      <c r="H1472" s="64">
        <f t="shared" si="134"/>
        <v>-9.3099924310547436E-2</v>
      </c>
      <c r="I1472" s="65">
        <f t="shared" si="135"/>
        <v>-2943.4499999999971</v>
      </c>
      <c r="J1472" s="66" t="str">
        <f t="shared" si="136"/>
        <v>Pendente</v>
      </c>
      <c r="K1472" s="40" t="s">
        <v>15537</v>
      </c>
      <c r="L1472" s="69" t="str">
        <f t="shared" si="137"/>
        <v>Aguardando rentabilidade</v>
      </c>
    </row>
    <row r="1473" spans="1:12" ht="15" customHeight="1" x14ac:dyDescent="0.25">
      <c r="A1473" s="39">
        <v>45483</v>
      </c>
      <c r="B1473" s="61">
        <f t="shared" si="132"/>
        <v>2024</v>
      </c>
      <c r="C1473" s="60" t="str">
        <f t="shared" si="133"/>
        <v>Julho</v>
      </c>
      <c r="D1473" s="40" t="s">
        <v>1929</v>
      </c>
      <c r="E1473" s="40" t="s">
        <v>3249</v>
      </c>
      <c r="F1473" s="41">
        <v>20243.54</v>
      </c>
      <c r="G1473" s="42">
        <v>23968.35</v>
      </c>
      <c r="H1473" s="64">
        <f t="shared" si="134"/>
        <v>0.1839999328180742</v>
      </c>
      <c r="I1473" s="65">
        <f t="shared" si="135"/>
        <v>3724.8099999999977</v>
      </c>
      <c r="J1473" s="66" t="str">
        <f t="shared" si="136"/>
        <v>Resgatado</v>
      </c>
      <c r="K1473" s="40" t="s">
        <v>15532</v>
      </c>
      <c r="L1473" s="69" t="str">
        <f t="shared" si="137"/>
        <v>Dividendos Recebidos</v>
      </c>
    </row>
    <row r="1474" spans="1:12" ht="15" customHeight="1" x14ac:dyDescent="0.25">
      <c r="A1474" s="39">
        <v>44546</v>
      </c>
      <c r="B1474" s="61">
        <f t="shared" ref="B1474:B1537" si="138">YEAR(A1474)</f>
        <v>2021</v>
      </c>
      <c r="C1474" s="60" t="str">
        <f t="shared" ref="C1474:C1537" si="139">PROPER(TEXT(A1474,"mmmm"))</f>
        <v>Dezembro</v>
      </c>
      <c r="D1474" s="40" t="s">
        <v>1926</v>
      </c>
      <c r="E1474" s="40" t="s">
        <v>3250</v>
      </c>
      <c r="F1474" s="41">
        <v>39422.42</v>
      </c>
      <c r="G1474" s="42">
        <v>39248.959999999999</v>
      </c>
      <c r="H1474" s="64">
        <f t="shared" ref="H1474:H1537" si="140">(G1474-F1474)/F1474</f>
        <v>-4.4000342952055993E-3</v>
      </c>
      <c r="I1474" s="65">
        <f t="shared" ref="I1474:I1537" si="141">G1474-F1474</f>
        <v>-173.45999999999913</v>
      </c>
      <c r="J1474" s="66" t="str">
        <f t="shared" ref="J1474:J1537" si="142">IF(AND(OR($D1474="Ações",$D1474="Criptomoedas",$D1474="ETFs",$D1474="Fundos",$D1474="Imóveis"),$H1474&lt;=-10%),"Resgatado",IF(AND(OR($D1474="Ações",$D1474="Criptomoedas",$D1474="ETFs",$D1474="Fundos",$D1474="Imóveis"),$H1474&lt;=-5%),"Pendente",IF(AND(OR($D1474="Ações",$D1474="Criptomoedas",$D1474="ETFs",$D1474="Fundos",$D1474="Imóveis"),$H1474&lt;=-3%),"Ativo",IF(AND(OR($D1474="Ações",$D1474="Criptomoedas",$D1474="ETFs",$D1474="Fundos",$D1474="Imóveis"),$H1474&lt;=7%),"Ativo",IF(AND(OR($D1474="Ações",$D1474="Criptomoedas",$D1474="ETFs",$D1474="Fundos",$D1474="Imóveis"),$H1474&lt;=15%),"Pendente",IF(AND(OR($D1474="Ações",$D1474="Criptomoedas",$D1474="ETFs",$D1474="Fundos",$D1474="Imóveis"),$H1474&lt;=20%),"Resgatado",IF(AND(OR($D1474="Poupança",$D1474="Renda Fixa",$D1474="Tesouro Direto"),$H1474&lt;=7%),"Ativo",IF(AND(OR($D1474="Poupança",$D1474="Renda Fixa",$D1474="Tesouro Direto"),$H1474&lt;=15%),"Pendente",IF(AND(OR($D1474="Poupança",$D1474="Renda Fixa",$D1474="Tesouro Direto"),$H1474&lt;=20%),"Resgatado","")))))))))</f>
        <v>Ativo</v>
      </c>
      <c r="K1474" s="40" t="s">
        <v>15535</v>
      </c>
      <c r="L1474" s="69" t="str">
        <f t="shared" ref="L1474:L1537" si="143">IF(AND(OR($D1474="Ações",$D1474="Criptomoedas",$D1474="ETFs",$D1474="Fundos",$D1474="Imóveis"),$H1474&lt;=-10%),"Resgate realizado",IF(AND(OR($D1474="Ações",$D1474="Criptomoedas",$D1474="ETFs",$D1474="Fundos",$D1474="Imóveis"),$H1474&lt;=-5%),"Aguardando rentabilidade",IF(AND(OR($D1474="Ações",$D1474="Criptomoedas",$D1474="ETFs",$D1474="Fundos",$D1474="Imóveis"),$H1474&lt;=-3%),"Aguardando rentabilidade",IF(AND(OR($D1474="Ações",$D1474="Criptomoedas",$D1474="ETFs",$D1474="Fundos",$D1474="Imóveis"),$H1474&lt;=7%),"Aguardando rentabilidade",IF(AND(OR($D1474="Ações",$D1474="Criptomoedas",$D1474="ETFs",$D1474="Fundos",$D1474="Imóveis"),$H1474&lt;=15%),"Rendimento estável",IF(AND(OR($D1474="Ações",$D1474="Criptomoedas",$D1474="ETFs",$D1474="Fundos",$D1474="Imóveis"),$H1474&lt;=20%),"Aplicação de Curto Prazo",IF(AND(OR($D1474="Poupança",$D1474="Renda Fixa",$D1474="Tesouro Direto"),$H1474&lt;=7%),"Investimento de Longo Prazo",IF(AND(OR($D1474="Poupança",$D1474="Renda Fixa",$D1474="Tesouro Direto"),$H1474&lt;=15%),"Rendimento estável",IF(AND(OR($D1474="Poupança",$D1474="Renda Fixa",$D1474="Tesouro Direto"),$H1474&lt;=20%),"Dividendos Recebidos","")))))))))</f>
        <v>Aguardando rentabilidade</v>
      </c>
    </row>
    <row r="1475" spans="1:12" ht="15" customHeight="1" x14ac:dyDescent="0.25">
      <c r="A1475" s="39">
        <v>45540</v>
      </c>
      <c r="B1475" s="61">
        <f t="shared" si="138"/>
        <v>2024</v>
      </c>
      <c r="C1475" s="60" t="str">
        <f t="shared" si="139"/>
        <v>Setembro</v>
      </c>
      <c r="D1475" s="40" t="s">
        <v>1926</v>
      </c>
      <c r="E1475" s="40" t="s">
        <v>3251</v>
      </c>
      <c r="F1475" s="41">
        <v>27714.59</v>
      </c>
      <c r="G1475" s="42">
        <v>31095.77</v>
      </c>
      <c r="H1475" s="64">
        <f t="shared" si="140"/>
        <v>0.12200000072164158</v>
      </c>
      <c r="I1475" s="65">
        <f t="shared" si="141"/>
        <v>3381.1800000000003</v>
      </c>
      <c r="J1475" s="66" t="str">
        <f t="shared" si="142"/>
        <v>Pendente</v>
      </c>
      <c r="K1475" s="40" t="s">
        <v>15535</v>
      </c>
      <c r="L1475" s="69" t="str">
        <f t="shared" si="143"/>
        <v>Rendimento estável</v>
      </c>
    </row>
    <row r="1476" spans="1:12" ht="15" customHeight="1" x14ac:dyDescent="0.25">
      <c r="A1476" s="39">
        <v>44410</v>
      </c>
      <c r="B1476" s="61">
        <f t="shared" si="138"/>
        <v>2021</v>
      </c>
      <c r="C1476" s="60" t="str">
        <f t="shared" si="139"/>
        <v>Agosto</v>
      </c>
      <c r="D1476" s="40" t="s">
        <v>1924</v>
      </c>
      <c r="E1476" s="40" t="s">
        <v>2507</v>
      </c>
      <c r="F1476" s="41">
        <v>27507.43</v>
      </c>
      <c r="G1476" s="42">
        <v>28497.7</v>
      </c>
      <c r="H1476" s="64">
        <f t="shared" si="140"/>
        <v>3.6000091611611863E-2</v>
      </c>
      <c r="I1476" s="65">
        <f t="shared" si="141"/>
        <v>990.27000000000044</v>
      </c>
      <c r="J1476" s="66" t="str">
        <f t="shared" si="142"/>
        <v>Ativo</v>
      </c>
      <c r="K1476" s="40" t="s">
        <v>15533</v>
      </c>
      <c r="L1476" s="69" t="str">
        <f t="shared" si="143"/>
        <v>Investimento de Longo Prazo</v>
      </c>
    </row>
    <row r="1477" spans="1:12" ht="15" customHeight="1" x14ac:dyDescent="0.25">
      <c r="A1477" s="39">
        <v>45862</v>
      </c>
      <c r="B1477" s="61">
        <f t="shared" si="138"/>
        <v>2025</v>
      </c>
      <c r="C1477" s="60" t="str">
        <f t="shared" si="139"/>
        <v>Julho</v>
      </c>
      <c r="D1477" s="40" t="s">
        <v>1924</v>
      </c>
      <c r="E1477" s="40" t="s">
        <v>3252</v>
      </c>
      <c r="F1477" s="41">
        <v>47502.11</v>
      </c>
      <c r="G1477" s="42">
        <v>48537.66</v>
      </c>
      <c r="H1477" s="64">
        <f t="shared" si="140"/>
        <v>2.1800084248889216E-2</v>
      </c>
      <c r="I1477" s="65">
        <f t="shared" si="141"/>
        <v>1035.5500000000029</v>
      </c>
      <c r="J1477" s="66" t="str">
        <f t="shared" si="142"/>
        <v>Ativo</v>
      </c>
      <c r="K1477" s="40" t="s">
        <v>15533</v>
      </c>
      <c r="L1477" s="69" t="str">
        <f t="shared" si="143"/>
        <v>Investimento de Longo Prazo</v>
      </c>
    </row>
    <row r="1478" spans="1:12" x14ac:dyDescent="0.25">
      <c r="A1478" s="39">
        <v>44001</v>
      </c>
      <c r="B1478" s="61">
        <f t="shared" si="138"/>
        <v>2020</v>
      </c>
      <c r="C1478" s="60" t="str">
        <f t="shared" si="139"/>
        <v>Junho</v>
      </c>
      <c r="D1478" s="40" t="s">
        <v>1923</v>
      </c>
      <c r="E1478" s="40" t="s">
        <v>3253</v>
      </c>
      <c r="F1478" s="41">
        <v>5334.72</v>
      </c>
      <c r="G1478" s="42">
        <v>5829.78</v>
      </c>
      <c r="H1478" s="64">
        <f t="shared" si="140"/>
        <v>9.2799622098254347E-2</v>
      </c>
      <c r="I1478" s="65">
        <f t="shared" si="141"/>
        <v>495.05999999999949</v>
      </c>
      <c r="J1478" s="66" t="str">
        <f t="shared" si="142"/>
        <v>Pendente</v>
      </c>
      <c r="K1478" s="40" t="s">
        <v>15532</v>
      </c>
      <c r="L1478" s="69" t="str">
        <f t="shared" si="143"/>
        <v>Rendimento estável</v>
      </c>
    </row>
    <row r="1479" spans="1:12" ht="15" customHeight="1" x14ac:dyDescent="0.25">
      <c r="A1479" s="39">
        <v>44507</v>
      </c>
      <c r="B1479" s="61">
        <f t="shared" si="138"/>
        <v>2021</v>
      </c>
      <c r="C1479" s="60" t="str">
        <f t="shared" si="139"/>
        <v>Novembro</v>
      </c>
      <c r="D1479" s="40" t="s">
        <v>1928</v>
      </c>
      <c r="E1479" s="40" t="s">
        <v>3254</v>
      </c>
      <c r="F1479" s="41">
        <v>45186.28</v>
      </c>
      <c r="G1479" s="42">
        <v>47630.86</v>
      </c>
      <c r="H1479" s="64">
        <f t="shared" si="140"/>
        <v>5.4100049838136752E-2</v>
      </c>
      <c r="I1479" s="65">
        <f t="shared" si="141"/>
        <v>2444.5800000000017</v>
      </c>
      <c r="J1479" s="66" t="str">
        <f t="shared" si="142"/>
        <v>Ativo</v>
      </c>
      <c r="K1479" s="40" t="s">
        <v>15537</v>
      </c>
      <c r="L1479" s="69" t="str">
        <f t="shared" si="143"/>
        <v>Aguardando rentabilidade</v>
      </c>
    </row>
    <row r="1480" spans="1:12" ht="15" customHeight="1" x14ac:dyDescent="0.25">
      <c r="A1480" s="39">
        <v>45926</v>
      </c>
      <c r="B1480" s="61">
        <f t="shared" si="138"/>
        <v>2025</v>
      </c>
      <c r="C1480" s="60" t="str">
        <f t="shared" si="139"/>
        <v>Setembro</v>
      </c>
      <c r="D1480" s="40" t="s">
        <v>1929</v>
      </c>
      <c r="E1480" s="40" t="s">
        <v>3255</v>
      </c>
      <c r="F1480" s="41">
        <v>49676.78</v>
      </c>
      <c r="G1480" s="42">
        <v>47530.74</v>
      </c>
      <c r="H1480" s="64">
        <f t="shared" si="140"/>
        <v>-4.3200062483921081E-2</v>
      </c>
      <c r="I1480" s="65">
        <f t="shared" si="141"/>
        <v>-2146.0400000000009</v>
      </c>
      <c r="J1480" s="66" t="str">
        <f t="shared" si="142"/>
        <v>Ativo</v>
      </c>
      <c r="K1480" s="40" t="s">
        <v>15532</v>
      </c>
      <c r="L1480" s="69" t="str">
        <f t="shared" si="143"/>
        <v>Investimento de Longo Prazo</v>
      </c>
    </row>
    <row r="1481" spans="1:12" ht="15" customHeight="1" x14ac:dyDescent="0.25">
      <c r="A1481" s="39">
        <v>44285</v>
      </c>
      <c r="B1481" s="61">
        <f t="shared" si="138"/>
        <v>2021</v>
      </c>
      <c r="C1481" s="60" t="str">
        <f t="shared" si="139"/>
        <v>Março</v>
      </c>
      <c r="D1481" s="40" t="s">
        <v>1928</v>
      </c>
      <c r="E1481" s="40" t="s">
        <v>3256</v>
      </c>
      <c r="F1481" s="41">
        <v>2148.29</v>
      </c>
      <c r="G1481" s="42">
        <v>2062.5700000000002</v>
      </c>
      <c r="H1481" s="64">
        <f t="shared" si="140"/>
        <v>-3.9901503055918802E-2</v>
      </c>
      <c r="I1481" s="65">
        <f t="shared" si="141"/>
        <v>-85.7199999999998</v>
      </c>
      <c r="J1481" s="66" t="str">
        <f t="shared" si="142"/>
        <v>Ativo</v>
      </c>
      <c r="K1481" s="40" t="s">
        <v>15537</v>
      </c>
      <c r="L1481" s="69" t="str">
        <f t="shared" si="143"/>
        <v>Aguardando rentabilidade</v>
      </c>
    </row>
    <row r="1482" spans="1:12" ht="15" customHeight="1" x14ac:dyDescent="0.25">
      <c r="A1482" s="39">
        <v>44907</v>
      </c>
      <c r="B1482" s="61">
        <f t="shared" si="138"/>
        <v>2022</v>
      </c>
      <c r="C1482" s="60" t="str">
        <f t="shared" si="139"/>
        <v>Dezembro</v>
      </c>
      <c r="D1482" s="40" t="s">
        <v>1928</v>
      </c>
      <c r="E1482" s="40" t="s">
        <v>3257</v>
      </c>
      <c r="F1482" s="41">
        <v>44990.37</v>
      </c>
      <c r="G1482" s="42">
        <v>42214.46</v>
      </c>
      <c r="H1482" s="64">
        <f t="shared" si="140"/>
        <v>-6.1700092708728629E-2</v>
      </c>
      <c r="I1482" s="65">
        <f t="shared" si="141"/>
        <v>-2775.9100000000035</v>
      </c>
      <c r="J1482" s="66" t="str">
        <f t="shared" si="142"/>
        <v>Pendente</v>
      </c>
      <c r="K1482" s="40" t="s">
        <v>15537</v>
      </c>
      <c r="L1482" s="69" t="str">
        <f t="shared" si="143"/>
        <v>Aguardando rentabilidade</v>
      </c>
    </row>
    <row r="1483" spans="1:12" ht="15" customHeight="1" x14ac:dyDescent="0.25">
      <c r="A1483" s="39">
        <v>45132</v>
      </c>
      <c r="B1483" s="61">
        <f t="shared" si="138"/>
        <v>2023</v>
      </c>
      <c r="C1483" s="60" t="str">
        <f t="shared" si="139"/>
        <v>Julho</v>
      </c>
      <c r="D1483" s="40" t="s">
        <v>1928</v>
      </c>
      <c r="E1483" s="40" t="s">
        <v>3258</v>
      </c>
      <c r="F1483" s="41">
        <v>14308.98</v>
      </c>
      <c r="G1483" s="42">
        <v>12882.37</v>
      </c>
      <c r="H1483" s="64">
        <f t="shared" si="140"/>
        <v>-9.9700328045744621E-2</v>
      </c>
      <c r="I1483" s="65">
        <f t="shared" si="141"/>
        <v>-1426.6099999999988</v>
      </c>
      <c r="J1483" s="66" t="str">
        <f t="shared" si="142"/>
        <v>Pendente</v>
      </c>
      <c r="K1483" s="40" t="s">
        <v>15537</v>
      </c>
      <c r="L1483" s="69" t="str">
        <f t="shared" si="143"/>
        <v>Aguardando rentabilidade</v>
      </c>
    </row>
    <row r="1484" spans="1:12" ht="15" customHeight="1" x14ac:dyDescent="0.25">
      <c r="A1484" s="39">
        <v>44295</v>
      </c>
      <c r="B1484" s="61">
        <f t="shared" si="138"/>
        <v>2021</v>
      </c>
      <c r="C1484" s="60" t="str">
        <f t="shared" si="139"/>
        <v>Abril</v>
      </c>
      <c r="D1484" s="40" t="s">
        <v>1930</v>
      </c>
      <c r="E1484" s="40" t="s">
        <v>3259</v>
      </c>
      <c r="F1484" s="41">
        <v>13630.89</v>
      </c>
      <c r="G1484" s="42">
        <v>12676.73</v>
      </c>
      <c r="H1484" s="64">
        <f t="shared" si="140"/>
        <v>-6.9999831265603343E-2</v>
      </c>
      <c r="I1484" s="65">
        <f t="shared" si="141"/>
        <v>-954.15999999999985</v>
      </c>
      <c r="J1484" s="66" t="str">
        <f t="shared" si="142"/>
        <v>Pendente</v>
      </c>
      <c r="K1484" s="40" t="s">
        <v>15538</v>
      </c>
      <c r="L1484" s="69" t="str">
        <f t="shared" si="143"/>
        <v>Aguardando rentabilidade</v>
      </c>
    </row>
    <row r="1485" spans="1:12" ht="15" customHeight="1" x14ac:dyDescent="0.25">
      <c r="A1485" s="39">
        <v>44592</v>
      </c>
      <c r="B1485" s="61">
        <f t="shared" si="138"/>
        <v>2022</v>
      </c>
      <c r="C1485" s="60" t="str">
        <f t="shared" si="139"/>
        <v>Janeiro</v>
      </c>
      <c r="D1485" s="40" t="s">
        <v>1924</v>
      </c>
      <c r="E1485" s="40" t="s">
        <v>3260</v>
      </c>
      <c r="F1485" s="41">
        <v>3291.8</v>
      </c>
      <c r="G1485" s="42">
        <v>3772.07</v>
      </c>
      <c r="H1485" s="64">
        <f t="shared" si="140"/>
        <v>0.14589890029770944</v>
      </c>
      <c r="I1485" s="65">
        <f t="shared" si="141"/>
        <v>480.27</v>
      </c>
      <c r="J1485" s="66" t="str">
        <f t="shared" si="142"/>
        <v>Pendente</v>
      </c>
      <c r="K1485" s="40" t="s">
        <v>15533</v>
      </c>
      <c r="L1485" s="69" t="str">
        <f t="shared" si="143"/>
        <v>Rendimento estável</v>
      </c>
    </row>
    <row r="1486" spans="1:12" ht="15" customHeight="1" x14ac:dyDescent="0.25">
      <c r="A1486" s="39">
        <v>45919</v>
      </c>
      <c r="B1486" s="61">
        <f t="shared" si="138"/>
        <v>2025</v>
      </c>
      <c r="C1486" s="60" t="str">
        <f t="shared" si="139"/>
        <v>Setembro</v>
      </c>
      <c r="D1486" s="40" t="s">
        <v>1927</v>
      </c>
      <c r="E1486" s="40" t="s">
        <v>3261</v>
      </c>
      <c r="F1486" s="41">
        <v>32884.629999999997</v>
      </c>
      <c r="G1486" s="42">
        <v>33690.300000000003</v>
      </c>
      <c r="H1486" s="64">
        <f t="shared" si="140"/>
        <v>2.4499895543906244E-2</v>
      </c>
      <c r="I1486" s="65">
        <f t="shared" si="141"/>
        <v>805.67000000000553</v>
      </c>
      <c r="J1486" s="66" t="str">
        <f t="shared" si="142"/>
        <v>Ativo</v>
      </c>
      <c r="K1486" s="40" t="s">
        <v>15536</v>
      </c>
      <c r="L1486" s="69" t="str">
        <f t="shared" si="143"/>
        <v>Aguardando rentabilidade</v>
      </c>
    </row>
    <row r="1487" spans="1:12" ht="15" customHeight="1" x14ac:dyDescent="0.25">
      <c r="A1487" s="39">
        <v>45491</v>
      </c>
      <c r="B1487" s="61">
        <f t="shared" si="138"/>
        <v>2024</v>
      </c>
      <c r="C1487" s="60" t="str">
        <f t="shared" si="139"/>
        <v>Julho</v>
      </c>
      <c r="D1487" s="40" t="s">
        <v>1926</v>
      </c>
      <c r="E1487" s="40" t="s">
        <v>3262</v>
      </c>
      <c r="F1487" s="41">
        <v>40764.5</v>
      </c>
      <c r="G1487" s="42">
        <v>47107.46</v>
      </c>
      <c r="H1487" s="64">
        <f t="shared" si="140"/>
        <v>0.15560009321836399</v>
      </c>
      <c r="I1487" s="65">
        <f t="shared" si="141"/>
        <v>6342.9599999999991</v>
      </c>
      <c r="J1487" s="66" t="str">
        <f t="shared" si="142"/>
        <v>Resgatado</v>
      </c>
      <c r="K1487" s="40" t="s">
        <v>15535</v>
      </c>
      <c r="L1487" s="69" t="str">
        <f t="shared" si="143"/>
        <v>Aplicação de Curto Prazo</v>
      </c>
    </row>
    <row r="1488" spans="1:12" ht="15" customHeight="1" x14ac:dyDescent="0.25">
      <c r="A1488" s="39">
        <v>44697</v>
      </c>
      <c r="B1488" s="61">
        <f t="shared" si="138"/>
        <v>2022</v>
      </c>
      <c r="C1488" s="60" t="str">
        <f t="shared" si="139"/>
        <v>Maio</v>
      </c>
      <c r="D1488" s="40" t="s">
        <v>1929</v>
      </c>
      <c r="E1488" s="40" t="s">
        <v>3263</v>
      </c>
      <c r="F1488" s="41">
        <v>30259.279999999999</v>
      </c>
      <c r="G1488" s="42">
        <v>27669.09</v>
      </c>
      <c r="H1488" s="64">
        <f t="shared" si="140"/>
        <v>-8.559985564758972E-2</v>
      </c>
      <c r="I1488" s="65">
        <f t="shared" si="141"/>
        <v>-2590.1899999999987</v>
      </c>
      <c r="J1488" s="66" t="str">
        <f t="shared" si="142"/>
        <v>Ativo</v>
      </c>
      <c r="K1488" s="40" t="s">
        <v>15532</v>
      </c>
      <c r="L1488" s="69" t="str">
        <f t="shared" si="143"/>
        <v>Investimento de Longo Prazo</v>
      </c>
    </row>
    <row r="1489" spans="1:12" x14ac:dyDescent="0.25">
      <c r="A1489" s="43">
        <v>44112</v>
      </c>
      <c r="B1489" s="62">
        <f t="shared" si="138"/>
        <v>2020</v>
      </c>
      <c r="C1489" s="60" t="str">
        <f t="shared" si="139"/>
        <v>Outubro</v>
      </c>
      <c r="D1489" s="44" t="s">
        <v>1928</v>
      </c>
      <c r="E1489" s="44" t="s">
        <v>3264</v>
      </c>
      <c r="F1489" s="45">
        <v>25400.49</v>
      </c>
      <c r="G1489" s="46">
        <v>29843.040000000001</v>
      </c>
      <c r="H1489" s="67">
        <f t="shared" si="140"/>
        <v>0.17490016924870344</v>
      </c>
      <c r="I1489" s="68">
        <f t="shared" si="141"/>
        <v>4442.5499999999993</v>
      </c>
      <c r="J1489" s="66" t="str">
        <f t="shared" si="142"/>
        <v>Resgatado</v>
      </c>
      <c r="K1489" s="44" t="s">
        <v>15537</v>
      </c>
      <c r="L1489" s="69" t="str">
        <f t="shared" si="143"/>
        <v>Aplicação de Curto Prazo</v>
      </c>
    </row>
    <row r="1490" spans="1:12" ht="15" customHeight="1" x14ac:dyDescent="0.25">
      <c r="A1490" s="39">
        <v>44367</v>
      </c>
      <c r="B1490" s="61">
        <f t="shared" si="138"/>
        <v>2021</v>
      </c>
      <c r="C1490" s="60" t="str">
        <f t="shared" si="139"/>
        <v>Junho</v>
      </c>
      <c r="D1490" s="40" t="s">
        <v>1924</v>
      </c>
      <c r="E1490" s="40" t="s">
        <v>1935</v>
      </c>
      <c r="F1490" s="41">
        <v>43947.47</v>
      </c>
      <c r="G1490" s="42">
        <v>51387.78</v>
      </c>
      <c r="H1490" s="64">
        <f t="shared" si="140"/>
        <v>0.16930007574952546</v>
      </c>
      <c r="I1490" s="65">
        <f t="shared" si="141"/>
        <v>7440.3099999999977</v>
      </c>
      <c r="J1490" s="66" t="str">
        <f t="shared" si="142"/>
        <v>Resgatado</v>
      </c>
      <c r="K1490" s="40" t="s">
        <v>15533</v>
      </c>
      <c r="L1490" s="69" t="str">
        <f t="shared" si="143"/>
        <v>Dividendos Recebidos</v>
      </c>
    </row>
    <row r="1491" spans="1:12" ht="15" customHeight="1" x14ac:dyDescent="0.25">
      <c r="A1491" s="39">
        <v>45809</v>
      </c>
      <c r="B1491" s="61">
        <f t="shared" si="138"/>
        <v>2025</v>
      </c>
      <c r="C1491" s="60" t="str">
        <f t="shared" si="139"/>
        <v>Junho</v>
      </c>
      <c r="D1491" s="40" t="s">
        <v>1927</v>
      </c>
      <c r="E1491" s="40" t="s">
        <v>3265</v>
      </c>
      <c r="F1491" s="41">
        <v>24190.240000000002</v>
      </c>
      <c r="G1491" s="42">
        <v>24526.48</v>
      </c>
      <c r="H1491" s="64">
        <f t="shared" si="140"/>
        <v>1.389982075415531E-2</v>
      </c>
      <c r="I1491" s="65">
        <f t="shared" si="141"/>
        <v>336.23999999999796</v>
      </c>
      <c r="J1491" s="66" t="str">
        <f t="shared" si="142"/>
        <v>Ativo</v>
      </c>
      <c r="K1491" s="40" t="s">
        <v>15536</v>
      </c>
      <c r="L1491" s="69" t="str">
        <f t="shared" si="143"/>
        <v>Aguardando rentabilidade</v>
      </c>
    </row>
    <row r="1492" spans="1:12" ht="15" customHeight="1" x14ac:dyDescent="0.25">
      <c r="A1492" s="39">
        <v>44895</v>
      </c>
      <c r="B1492" s="61">
        <f t="shared" si="138"/>
        <v>2022</v>
      </c>
      <c r="C1492" s="60" t="str">
        <f t="shared" si="139"/>
        <v>Novembro</v>
      </c>
      <c r="D1492" s="40" t="s">
        <v>1924</v>
      </c>
      <c r="E1492" s="40" t="s">
        <v>3266</v>
      </c>
      <c r="F1492" s="41">
        <v>31382.720000000001</v>
      </c>
      <c r="G1492" s="42">
        <v>32998.93</v>
      </c>
      <c r="H1492" s="64">
        <f t="shared" si="140"/>
        <v>5.149999745082641E-2</v>
      </c>
      <c r="I1492" s="65">
        <f t="shared" si="141"/>
        <v>1616.2099999999991</v>
      </c>
      <c r="J1492" s="66" t="str">
        <f t="shared" si="142"/>
        <v>Ativo</v>
      </c>
      <c r="K1492" s="40" t="s">
        <v>15533</v>
      </c>
      <c r="L1492" s="69" t="str">
        <f t="shared" si="143"/>
        <v>Investimento de Longo Prazo</v>
      </c>
    </row>
    <row r="1493" spans="1:12" ht="15" customHeight="1" x14ac:dyDescent="0.25">
      <c r="A1493" s="39">
        <v>45798</v>
      </c>
      <c r="B1493" s="61">
        <f t="shared" si="138"/>
        <v>2025</v>
      </c>
      <c r="C1493" s="60" t="str">
        <f t="shared" si="139"/>
        <v>Maio</v>
      </c>
      <c r="D1493" s="40" t="s">
        <v>1925</v>
      </c>
      <c r="E1493" s="40" t="s">
        <v>3267</v>
      </c>
      <c r="F1493" s="41">
        <v>8238.02</v>
      </c>
      <c r="G1493" s="42">
        <v>8573.31</v>
      </c>
      <c r="H1493" s="64">
        <f t="shared" si="140"/>
        <v>4.0700313910381258E-2</v>
      </c>
      <c r="I1493" s="65">
        <f t="shared" si="141"/>
        <v>335.28999999999905</v>
      </c>
      <c r="J1493" s="66" t="str">
        <f t="shared" si="142"/>
        <v>Ativo</v>
      </c>
      <c r="K1493" s="40" t="s">
        <v>15534</v>
      </c>
      <c r="L1493" s="69" t="str">
        <f t="shared" si="143"/>
        <v>Aguardando rentabilidade</v>
      </c>
    </row>
    <row r="1494" spans="1:12" ht="15" customHeight="1" x14ac:dyDescent="0.25">
      <c r="A1494" s="39">
        <v>45145</v>
      </c>
      <c r="B1494" s="61">
        <f t="shared" si="138"/>
        <v>2023</v>
      </c>
      <c r="C1494" s="60" t="str">
        <f t="shared" si="139"/>
        <v>Agosto</v>
      </c>
      <c r="D1494" s="40" t="s">
        <v>1930</v>
      </c>
      <c r="E1494" s="40" t="s">
        <v>3268</v>
      </c>
      <c r="F1494" s="41">
        <v>14360.58</v>
      </c>
      <c r="G1494" s="42">
        <v>14686.57</v>
      </c>
      <c r="H1494" s="64">
        <f t="shared" si="140"/>
        <v>2.2700336615930541E-2</v>
      </c>
      <c r="I1494" s="65">
        <f t="shared" si="141"/>
        <v>325.98999999999978</v>
      </c>
      <c r="J1494" s="66" t="str">
        <f t="shared" si="142"/>
        <v>Ativo</v>
      </c>
      <c r="K1494" s="40" t="s">
        <v>15538</v>
      </c>
      <c r="L1494" s="69" t="str">
        <f t="shared" si="143"/>
        <v>Aguardando rentabilidade</v>
      </c>
    </row>
    <row r="1495" spans="1:12" ht="15" customHeight="1" x14ac:dyDescent="0.25">
      <c r="A1495" s="39">
        <v>45227</v>
      </c>
      <c r="B1495" s="61">
        <f t="shared" si="138"/>
        <v>2023</v>
      </c>
      <c r="C1495" s="60" t="str">
        <f t="shared" si="139"/>
        <v>Outubro</v>
      </c>
      <c r="D1495" s="40" t="s">
        <v>1923</v>
      </c>
      <c r="E1495" s="40" t="s">
        <v>3269</v>
      </c>
      <c r="F1495" s="41">
        <v>42002.16</v>
      </c>
      <c r="G1495" s="42">
        <v>46378.79</v>
      </c>
      <c r="H1495" s="64">
        <f t="shared" si="140"/>
        <v>0.10420011732729929</v>
      </c>
      <c r="I1495" s="65">
        <f t="shared" si="141"/>
        <v>4376.6299999999974</v>
      </c>
      <c r="J1495" s="66" t="str">
        <f t="shared" si="142"/>
        <v>Pendente</v>
      </c>
      <c r="K1495" s="40" t="s">
        <v>15532</v>
      </c>
      <c r="L1495" s="69" t="str">
        <f t="shared" si="143"/>
        <v>Rendimento estável</v>
      </c>
    </row>
    <row r="1496" spans="1:12" ht="15" customHeight="1" x14ac:dyDescent="0.25">
      <c r="A1496" s="39">
        <v>45800</v>
      </c>
      <c r="B1496" s="61">
        <f t="shared" si="138"/>
        <v>2025</v>
      </c>
      <c r="C1496" s="60" t="str">
        <f t="shared" si="139"/>
        <v>Maio</v>
      </c>
      <c r="D1496" s="40" t="s">
        <v>1929</v>
      </c>
      <c r="E1496" s="40" t="s">
        <v>3270</v>
      </c>
      <c r="F1496" s="41">
        <v>9481.4500000000007</v>
      </c>
      <c r="G1496" s="42">
        <v>8908.77</v>
      </c>
      <c r="H1496" s="64">
        <f t="shared" si="140"/>
        <v>-6.0400044297022108E-2</v>
      </c>
      <c r="I1496" s="65">
        <f t="shared" si="141"/>
        <v>-572.68000000000029</v>
      </c>
      <c r="J1496" s="66" t="str">
        <f t="shared" si="142"/>
        <v>Ativo</v>
      </c>
      <c r="K1496" s="40" t="s">
        <v>15532</v>
      </c>
      <c r="L1496" s="69" t="str">
        <f t="shared" si="143"/>
        <v>Investimento de Longo Prazo</v>
      </c>
    </row>
    <row r="1497" spans="1:12" ht="15" customHeight="1" x14ac:dyDescent="0.25">
      <c r="A1497" s="39">
        <v>45655</v>
      </c>
      <c r="B1497" s="61">
        <f t="shared" si="138"/>
        <v>2024</v>
      </c>
      <c r="C1497" s="60" t="str">
        <f t="shared" si="139"/>
        <v>Dezembro</v>
      </c>
      <c r="D1497" s="40" t="s">
        <v>1924</v>
      </c>
      <c r="E1497" s="40" t="s">
        <v>3271</v>
      </c>
      <c r="F1497" s="41">
        <v>35241.68</v>
      </c>
      <c r="G1497" s="42">
        <v>32683.13</v>
      </c>
      <c r="H1497" s="64">
        <f t="shared" si="140"/>
        <v>-7.2600114409982708E-2</v>
      </c>
      <c r="I1497" s="65">
        <f t="shared" si="141"/>
        <v>-2558.5499999999993</v>
      </c>
      <c r="J1497" s="66" t="str">
        <f t="shared" si="142"/>
        <v>Ativo</v>
      </c>
      <c r="K1497" s="40" t="s">
        <v>15533</v>
      </c>
      <c r="L1497" s="69" t="str">
        <f t="shared" si="143"/>
        <v>Investimento de Longo Prazo</v>
      </c>
    </row>
    <row r="1498" spans="1:12" ht="15" customHeight="1" x14ac:dyDescent="0.25">
      <c r="A1498" s="39">
        <v>44925</v>
      </c>
      <c r="B1498" s="61">
        <f t="shared" si="138"/>
        <v>2022</v>
      </c>
      <c r="C1498" s="60" t="str">
        <f t="shared" si="139"/>
        <v>Dezembro</v>
      </c>
      <c r="D1498" s="40" t="s">
        <v>1929</v>
      </c>
      <c r="E1498" s="40" t="s">
        <v>3272</v>
      </c>
      <c r="F1498" s="41">
        <v>42567.38</v>
      </c>
      <c r="G1498" s="42">
        <v>43503.86</v>
      </c>
      <c r="H1498" s="64">
        <f t="shared" si="140"/>
        <v>2.1999944558485942E-2</v>
      </c>
      <c r="I1498" s="65">
        <f t="shared" si="141"/>
        <v>936.4800000000032</v>
      </c>
      <c r="J1498" s="66" t="str">
        <f t="shared" si="142"/>
        <v>Ativo</v>
      </c>
      <c r="K1498" s="40" t="s">
        <v>15532</v>
      </c>
      <c r="L1498" s="69" t="str">
        <f t="shared" si="143"/>
        <v>Investimento de Longo Prazo</v>
      </c>
    </row>
    <row r="1499" spans="1:12" ht="15" customHeight="1" x14ac:dyDescent="0.25">
      <c r="A1499" s="39">
        <v>45327</v>
      </c>
      <c r="B1499" s="61">
        <f t="shared" si="138"/>
        <v>2024</v>
      </c>
      <c r="C1499" s="60" t="str">
        <f t="shared" si="139"/>
        <v>Fevereiro</v>
      </c>
      <c r="D1499" s="40" t="s">
        <v>1925</v>
      </c>
      <c r="E1499" s="40" t="s">
        <v>3273</v>
      </c>
      <c r="F1499" s="41">
        <v>39294.29</v>
      </c>
      <c r="G1499" s="42">
        <v>46178.65</v>
      </c>
      <c r="H1499" s="64">
        <f t="shared" si="140"/>
        <v>0.17520000997600416</v>
      </c>
      <c r="I1499" s="65">
        <f t="shared" si="141"/>
        <v>6884.3600000000006</v>
      </c>
      <c r="J1499" s="66" t="str">
        <f t="shared" si="142"/>
        <v>Resgatado</v>
      </c>
      <c r="K1499" s="40" t="s">
        <v>15534</v>
      </c>
      <c r="L1499" s="69" t="str">
        <f t="shared" si="143"/>
        <v>Aplicação de Curto Prazo</v>
      </c>
    </row>
    <row r="1500" spans="1:12" ht="15" customHeight="1" x14ac:dyDescent="0.25">
      <c r="A1500" s="39">
        <v>45235</v>
      </c>
      <c r="B1500" s="61">
        <f t="shared" si="138"/>
        <v>2023</v>
      </c>
      <c r="C1500" s="60" t="str">
        <f t="shared" si="139"/>
        <v>Novembro</v>
      </c>
      <c r="D1500" s="40" t="s">
        <v>1923</v>
      </c>
      <c r="E1500" s="40" t="s">
        <v>3274</v>
      </c>
      <c r="F1500" s="41">
        <v>45778.45</v>
      </c>
      <c r="G1500" s="42">
        <v>50392.92</v>
      </c>
      <c r="H1500" s="64">
        <f t="shared" si="140"/>
        <v>0.10080004893132033</v>
      </c>
      <c r="I1500" s="65">
        <f t="shared" si="141"/>
        <v>4614.4700000000012</v>
      </c>
      <c r="J1500" s="66" t="str">
        <f t="shared" si="142"/>
        <v>Pendente</v>
      </c>
      <c r="K1500" s="40" t="s">
        <v>15532</v>
      </c>
      <c r="L1500" s="69" t="str">
        <f t="shared" si="143"/>
        <v>Rendimento estável</v>
      </c>
    </row>
    <row r="1501" spans="1:12" ht="15" customHeight="1" x14ac:dyDescent="0.25">
      <c r="A1501" s="39">
        <v>44386</v>
      </c>
      <c r="B1501" s="61">
        <f t="shared" si="138"/>
        <v>2021</v>
      </c>
      <c r="C1501" s="60" t="str">
        <f t="shared" si="139"/>
        <v>Julho</v>
      </c>
      <c r="D1501" s="40" t="s">
        <v>1926</v>
      </c>
      <c r="E1501" s="40" t="s">
        <v>3275</v>
      </c>
      <c r="F1501" s="41">
        <v>21003.51</v>
      </c>
      <c r="G1501" s="42">
        <v>22912.73</v>
      </c>
      <c r="H1501" s="64">
        <f t="shared" si="140"/>
        <v>9.0900044802035534E-2</v>
      </c>
      <c r="I1501" s="65">
        <f t="shared" si="141"/>
        <v>1909.2200000000012</v>
      </c>
      <c r="J1501" s="66" t="str">
        <f t="shared" si="142"/>
        <v>Pendente</v>
      </c>
      <c r="K1501" s="40" t="s">
        <v>15535</v>
      </c>
      <c r="L1501" s="69" t="str">
        <f t="shared" si="143"/>
        <v>Rendimento estável</v>
      </c>
    </row>
    <row r="1502" spans="1:12" ht="15" customHeight="1" x14ac:dyDescent="0.25">
      <c r="A1502" s="39">
        <v>45909</v>
      </c>
      <c r="B1502" s="61">
        <f t="shared" si="138"/>
        <v>2025</v>
      </c>
      <c r="C1502" s="60" t="str">
        <f t="shared" si="139"/>
        <v>Setembro</v>
      </c>
      <c r="D1502" s="40" t="s">
        <v>1925</v>
      </c>
      <c r="E1502" s="40" t="s">
        <v>3276</v>
      </c>
      <c r="F1502" s="41">
        <v>47591.71</v>
      </c>
      <c r="G1502" s="42">
        <v>52127.199999999997</v>
      </c>
      <c r="H1502" s="64">
        <f t="shared" si="140"/>
        <v>9.5300000777446284E-2</v>
      </c>
      <c r="I1502" s="65">
        <f t="shared" si="141"/>
        <v>4535.489999999998</v>
      </c>
      <c r="J1502" s="66" t="str">
        <f t="shared" si="142"/>
        <v>Pendente</v>
      </c>
      <c r="K1502" s="40" t="s">
        <v>15534</v>
      </c>
      <c r="L1502" s="69" t="str">
        <f t="shared" si="143"/>
        <v>Rendimento estável</v>
      </c>
    </row>
    <row r="1503" spans="1:12" ht="15" customHeight="1" x14ac:dyDescent="0.25">
      <c r="A1503" s="39">
        <v>45226</v>
      </c>
      <c r="B1503" s="61">
        <f t="shared" si="138"/>
        <v>2023</v>
      </c>
      <c r="C1503" s="60" t="str">
        <f t="shared" si="139"/>
        <v>Outubro</v>
      </c>
      <c r="D1503" s="40" t="s">
        <v>1925</v>
      </c>
      <c r="E1503" s="40" t="s">
        <v>3277</v>
      </c>
      <c r="F1503" s="41">
        <v>28046.53</v>
      </c>
      <c r="G1503" s="42">
        <v>29140.34</v>
      </c>
      <c r="H1503" s="64">
        <f t="shared" si="140"/>
        <v>3.899983349098806E-2</v>
      </c>
      <c r="I1503" s="65">
        <f t="shared" si="141"/>
        <v>1093.8100000000013</v>
      </c>
      <c r="J1503" s="66" t="str">
        <f t="shared" si="142"/>
        <v>Ativo</v>
      </c>
      <c r="K1503" s="40" t="s">
        <v>15534</v>
      </c>
      <c r="L1503" s="69" t="str">
        <f t="shared" si="143"/>
        <v>Aguardando rentabilidade</v>
      </c>
    </row>
    <row r="1504" spans="1:12" ht="15" customHeight="1" x14ac:dyDescent="0.25">
      <c r="A1504" s="39">
        <v>44217</v>
      </c>
      <c r="B1504" s="61">
        <f t="shared" si="138"/>
        <v>2021</v>
      </c>
      <c r="C1504" s="60" t="str">
        <f t="shared" si="139"/>
        <v>Janeiro</v>
      </c>
      <c r="D1504" s="40" t="s">
        <v>1928</v>
      </c>
      <c r="E1504" s="40" t="s">
        <v>2630</v>
      </c>
      <c r="F1504" s="41">
        <v>9651.94</v>
      </c>
      <c r="G1504" s="42">
        <v>8850.83</v>
      </c>
      <c r="H1504" s="64">
        <f t="shared" si="140"/>
        <v>-8.2999894321763343E-2</v>
      </c>
      <c r="I1504" s="65">
        <f t="shared" si="141"/>
        <v>-801.11000000000058</v>
      </c>
      <c r="J1504" s="66" t="str">
        <f t="shared" si="142"/>
        <v>Pendente</v>
      </c>
      <c r="K1504" s="40" t="s">
        <v>15537</v>
      </c>
      <c r="L1504" s="69" t="str">
        <f t="shared" si="143"/>
        <v>Aguardando rentabilidade</v>
      </c>
    </row>
    <row r="1505" spans="1:12" x14ac:dyDescent="0.25">
      <c r="A1505" s="39">
        <v>43950</v>
      </c>
      <c r="B1505" s="61">
        <f t="shared" si="138"/>
        <v>2020</v>
      </c>
      <c r="C1505" s="60" t="str">
        <f t="shared" si="139"/>
        <v>Abril</v>
      </c>
      <c r="D1505" s="40" t="s">
        <v>1925</v>
      </c>
      <c r="E1505" s="40" t="s">
        <v>3278</v>
      </c>
      <c r="F1505" s="41">
        <v>15605.15</v>
      </c>
      <c r="G1505" s="42">
        <v>16229.36</v>
      </c>
      <c r="H1505" s="64">
        <f t="shared" si="140"/>
        <v>4.0000256325636148E-2</v>
      </c>
      <c r="I1505" s="65">
        <f t="shared" si="141"/>
        <v>624.21000000000095</v>
      </c>
      <c r="J1505" s="66" t="str">
        <f t="shared" si="142"/>
        <v>Ativo</v>
      </c>
      <c r="K1505" s="40" t="s">
        <v>15534</v>
      </c>
      <c r="L1505" s="69" t="str">
        <f t="shared" si="143"/>
        <v>Aguardando rentabilidade</v>
      </c>
    </row>
    <row r="1506" spans="1:12" ht="15" customHeight="1" x14ac:dyDescent="0.25">
      <c r="A1506" s="39">
        <v>44402</v>
      </c>
      <c r="B1506" s="61">
        <f t="shared" si="138"/>
        <v>2021</v>
      </c>
      <c r="C1506" s="60" t="str">
        <f t="shared" si="139"/>
        <v>Julho</v>
      </c>
      <c r="D1506" s="40" t="s">
        <v>1930</v>
      </c>
      <c r="E1506" s="40" t="s">
        <v>3279</v>
      </c>
      <c r="F1506" s="41">
        <v>28208.49</v>
      </c>
      <c r="G1506" s="42">
        <v>28112.58</v>
      </c>
      <c r="H1506" s="64">
        <f t="shared" si="140"/>
        <v>-3.4000402006629867E-3</v>
      </c>
      <c r="I1506" s="65">
        <f t="shared" si="141"/>
        <v>-95.909999999999854</v>
      </c>
      <c r="J1506" s="66" t="str">
        <f t="shared" si="142"/>
        <v>Ativo</v>
      </c>
      <c r="K1506" s="40" t="s">
        <v>15538</v>
      </c>
      <c r="L1506" s="69" t="str">
        <f t="shared" si="143"/>
        <v>Aguardando rentabilidade</v>
      </c>
    </row>
    <row r="1507" spans="1:12" ht="15" customHeight="1" x14ac:dyDescent="0.25">
      <c r="A1507" s="39">
        <v>44760</v>
      </c>
      <c r="B1507" s="61">
        <f t="shared" si="138"/>
        <v>2022</v>
      </c>
      <c r="C1507" s="60" t="str">
        <f t="shared" si="139"/>
        <v>Julho</v>
      </c>
      <c r="D1507" s="40" t="s">
        <v>1930</v>
      </c>
      <c r="E1507" s="40" t="s">
        <v>3280</v>
      </c>
      <c r="F1507" s="41">
        <v>1226.79</v>
      </c>
      <c r="G1507" s="42">
        <v>1309.5999999999999</v>
      </c>
      <c r="H1507" s="64">
        <f t="shared" si="140"/>
        <v>6.7501365351853165E-2</v>
      </c>
      <c r="I1507" s="65">
        <f t="shared" si="141"/>
        <v>82.809999999999945</v>
      </c>
      <c r="J1507" s="66" t="str">
        <f t="shared" si="142"/>
        <v>Ativo</v>
      </c>
      <c r="K1507" s="40" t="s">
        <v>15538</v>
      </c>
      <c r="L1507" s="69" t="str">
        <f t="shared" si="143"/>
        <v>Aguardando rentabilidade</v>
      </c>
    </row>
    <row r="1508" spans="1:12" ht="15" customHeight="1" x14ac:dyDescent="0.25">
      <c r="A1508" s="39">
        <v>44466</v>
      </c>
      <c r="B1508" s="61">
        <f t="shared" si="138"/>
        <v>2021</v>
      </c>
      <c r="C1508" s="60" t="str">
        <f t="shared" si="139"/>
        <v>Setembro</v>
      </c>
      <c r="D1508" s="40" t="s">
        <v>1929</v>
      </c>
      <c r="E1508" s="40" t="s">
        <v>3281</v>
      </c>
      <c r="F1508" s="41">
        <v>5801.36</v>
      </c>
      <c r="G1508" s="42">
        <v>6876.35</v>
      </c>
      <c r="H1508" s="64">
        <f t="shared" si="140"/>
        <v>0.18529965387426409</v>
      </c>
      <c r="I1508" s="65">
        <f t="shared" si="141"/>
        <v>1074.9900000000007</v>
      </c>
      <c r="J1508" s="66" t="str">
        <f t="shared" si="142"/>
        <v>Resgatado</v>
      </c>
      <c r="K1508" s="40" t="s">
        <v>15532</v>
      </c>
      <c r="L1508" s="69" t="str">
        <f t="shared" si="143"/>
        <v>Dividendos Recebidos</v>
      </c>
    </row>
    <row r="1509" spans="1:12" ht="15" customHeight="1" x14ac:dyDescent="0.25">
      <c r="A1509" s="39">
        <v>44703</v>
      </c>
      <c r="B1509" s="61">
        <f t="shared" si="138"/>
        <v>2022</v>
      </c>
      <c r="C1509" s="60" t="str">
        <f t="shared" si="139"/>
        <v>Maio</v>
      </c>
      <c r="D1509" s="40" t="s">
        <v>1928</v>
      </c>
      <c r="E1509" s="40" t="s">
        <v>3282</v>
      </c>
      <c r="F1509" s="41">
        <v>41183.65</v>
      </c>
      <c r="G1509" s="42">
        <v>49033.25</v>
      </c>
      <c r="H1509" s="64">
        <f t="shared" si="140"/>
        <v>0.19059991040133642</v>
      </c>
      <c r="I1509" s="65">
        <f t="shared" si="141"/>
        <v>7849.5999999999985</v>
      </c>
      <c r="J1509" s="66" t="str">
        <f t="shared" si="142"/>
        <v>Resgatado</v>
      </c>
      <c r="K1509" s="40" t="s">
        <v>15537</v>
      </c>
      <c r="L1509" s="69" t="str">
        <f t="shared" si="143"/>
        <v>Aplicação de Curto Prazo</v>
      </c>
    </row>
    <row r="1510" spans="1:12" ht="15" customHeight="1" x14ac:dyDescent="0.25">
      <c r="A1510" s="39">
        <v>45712</v>
      </c>
      <c r="B1510" s="61">
        <f t="shared" si="138"/>
        <v>2025</v>
      </c>
      <c r="C1510" s="60" t="str">
        <f t="shared" si="139"/>
        <v>Fevereiro</v>
      </c>
      <c r="D1510" s="40" t="s">
        <v>1924</v>
      </c>
      <c r="E1510" s="40" t="s">
        <v>3283</v>
      </c>
      <c r="F1510" s="41">
        <v>13885.1</v>
      </c>
      <c r="G1510" s="42">
        <v>14654.33</v>
      </c>
      <c r="H1510" s="64">
        <f t="shared" si="140"/>
        <v>5.5399673030802773E-2</v>
      </c>
      <c r="I1510" s="65">
        <f t="shared" si="141"/>
        <v>769.22999999999956</v>
      </c>
      <c r="J1510" s="66" t="str">
        <f t="shared" si="142"/>
        <v>Ativo</v>
      </c>
      <c r="K1510" s="40" t="s">
        <v>15533</v>
      </c>
      <c r="L1510" s="69" t="str">
        <f t="shared" si="143"/>
        <v>Investimento de Longo Prazo</v>
      </c>
    </row>
    <row r="1511" spans="1:12" ht="15" customHeight="1" x14ac:dyDescent="0.25">
      <c r="A1511" s="39">
        <v>45686</v>
      </c>
      <c r="B1511" s="61">
        <f t="shared" si="138"/>
        <v>2025</v>
      </c>
      <c r="C1511" s="60" t="str">
        <f t="shared" si="139"/>
        <v>Janeiro</v>
      </c>
      <c r="D1511" s="40" t="s">
        <v>1926</v>
      </c>
      <c r="E1511" s="40" t="s">
        <v>3284</v>
      </c>
      <c r="F1511" s="41">
        <v>1511.78</v>
      </c>
      <c r="G1511" s="42">
        <v>1728.57</v>
      </c>
      <c r="H1511" s="64">
        <f t="shared" si="140"/>
        <v>0.14340049478098663</v>
      </c>
      <c r="I1511" s="65">
        <f t="shared" si="141"/>
        <v>216.78999999999996</v>
      </c>
      <c r="J1511" s="66" t="str">
        <f t="shared" si="142"/>
        <v>Pendente</v>
      </c>
      <c r="K1511" s="40" t="s">
        <v>15535</v>
      </c>
      <c r="L1511" s="69" t="str">
        <f t="shared" si="143"/>
        <v>Rendimento estável</v>
      </c>
    </row>
    <row r="1512" spans="1:12" ht="15" customHeight="1" x14ac:dyDescent="0.25">
      <c r="A1512" s="39">
        <v>45310</v>
      </c>
      <c r="B1512" s="61">
        <f t="shared" si="138"/>
        <v>2024</v>
      </c>
      <c r="C1512" s="60" t="str">
        <f t="shared" si="139"/>
        <v>Janeiro</v>
      </c>
      <c r="D1512" s="40" t="s">
        <v>1924</v>
      </c>
      <c r="E1512" s="40" t="s">
        <v>3285</v>
      </c>
      <c r="F1512" s="41">
        <v>31465.279999999999</v>
      </c>
      <c r="G1512" s="42">
        <v>34712.5</v>
      </c>
      <c r="H1512" s="64">
        <f t="shared" si="140"/>
        <v>0.10320009864841506</v>
      </c>
      <c r="I1512" s="65">
        <f t="shared" si="141"/>
        <v>3247.2200000000012</v>
      </c>
      <c r="J1512" s="66" t="str">
        <f t="shared" si="142"/>
        <v>Pendente</v>
      </c>
      <c r="K1512" s="40" t="s">
        <v>15533</v>
      </c>
      <c r="L1512" s="69" t="str">
        <f t="shared" si="143"/>
        <v>Rendimento estável</v>
      </c>
    </row>
    <row r="1513" spans="1:12" x14ac:dyDescent="0.25">
      <c r="A1513" s="39">
        <v>43915</v>
      </c>
      <c r="B1513" s="61">
        <f t="shared" si="138"/>
        <v>2020</v>
      </c>
      <c r="C1513" s="60" t="str">
        <f t="shared" si="139"/>
        <v>Março</v>
      </c>
      <c r="D1513" s="40" t="s">
        <v>1925</v>
      </c>
      <c r="E1513" s="40" t="s">
        <v>3286</v>
      </c>
      <c r="F1513" s="41">
        <v>35481.089999999997</v>
      </c>
      <c r="G1513" s="42">
        <v>32348.11</v>
      </c>
      <c r="H1513" s="64">
        <f t="shared" si="140"/>
        <v>-8.8299993038545216E-2</v>
      </c>
      <c r="I1513" s="65">
        <f t="shared" si="141"/>
        <v>-3132.9799999999959</v>
      </c>
      <c r="J1513" s="66" t="str">
        <f t="shared" si="142"/>
        <v>Pendente</v>
      </c>
      <c r="K1513" s="40" t="s">
        <v>15534</v>
      </c>
      <c r="L1513" s="69" t="str">
        <f t="shared" si="143"/>
        <v>Aguardando rentabilidade</v>
      </c>
    </row>
    <row r="1514" spans="1:12" ht="15" customHeight="1" x14ac:dyDescent="0.25">
      <c r="A1514" s="39">
        <v>45009</v>
      </c>
      <c r="B1514" s="61">
        <f t="shared" si="138"/>
        <v>2023</v>
      </c>
      <c r="C1514" s="60" t="str">
        <f t="shared" si="139"/>
        <v>Março</v>
      </c>
      <c r="D1514" s="40" t="s">
        <v>1926</v>
      </c>
      <c r="E1514" s="40" t="s">
        <v>3287</v>
      </c>
      <c r="F1514" s="41">
        <v>7296.95</v>
      </c>
      <c r="G1514" s="42">
        <v>8576.84</v>
      </c>
      <c r="H1514" s="64">
        <f t="shared" si="140"/>
        <v>0.17540068110648974</v>
      </c>
      <c r="I1514" s="65">
        <f t="shared" si="141"/>
        <v>1279.8900000000003</v>
      </c>
      <c r="J1514" s="66" t="str">
        <f t="shared" si="142"/>
        <v>Resgatado</v>
      </c>
      <c r="K1514" s="40" t="s">
        <v>15535</v>
      </c>
      <c r="L1514" s="69" t="str">
        <f t="shared" si="143"/>
        <v>Aplicação de Curto Prazo</v>
      </c>
    </row>
    <row r="1515" spans="1:12" ht="15" customHeight="1" x14ac:dyDescent="0.25">
      <c r="A1515" s="39">
        <v>45258</v>
      </c>
      <c r="B1515" s="61">
        <f t="shared" si="138"/>
        <v>2023</v>
      </c>
      <c r="C1515" s="60" t="str">
        <f t="shared" si="139"/>
        <v>Novembro</v>
      </c>
      <c r="D1515" s="40" t="s">
        <v>1928</v>
      </c>
      <c r="E1515" s="40" t="s">
        <v>3288</v>
      </c>
      <c r="F1515" s="41">
        <v>10625.76</v>
      </c>
      <c r="G1515" s="42">
        <v>11904.04</v>
      </c>
      <c r="H1515" s="64">
        <f t="shared" si="140"/>
        <v>0.12030010088690132</v>
      </c>
      <c r="I1515" s="65">
        <f t="shared" si="141"/>
        <v>1278.2800000000007</v>
      </c>
      <c r="J1515" s="66" t="str">
        <f t="shared" si="142"/>
        <v>Pendente</v>
      </c>
      <c r="K1515" s="40" t="s">
        <v>15537</v>
      </c>
      <c r="L1515" s="69" t="str">
        <f t="shared" si="143"/>
        <v>Rendimento estável</v>
      </c>
    </row>
    <row r="1516" spans="1:12" ht="15" customHeight="1" x14ac:dyDescent="0.25">
      <c r="A1516" s="39">
        <v>45316</v>
      </c>
      <c r="B1516" s="61">
        <f t="shared" si="138"/>
        <v>2024</v>
      </c>
      <c r="C1516" s="60" t="str">
        <f t="shared" si="139"/>
        <v>Janeiro</v>
      </c>
      <c r="D1516" s="40" t="s">
        <v>1930</v>
      </c>
      <c r="E1516" s="40" t="s">
        <v>3289</v>
      </c>
      <c r="F1516" s="41">
        <v>11909.35</v>
      </c>
      <c r="G1516" s="42">
        <v>11188.83</v>
      </c>
      <c r="H1516" s="64">
        <f t="shared" si="140"/>
        <v>-6.0500363160038158E-2</v>
      </c>
      <c r="I1516" s="65">
        <f t="shared" si="141"/>
        <v>-720.52000000000044</v>
      </c>
      <c r="J1516" s="66" t="str">
        <f t="shared" si="142"/>
        <v>Pendente</v>
      </c>
      <c r="K1516" s="40" t="s">
        <v>15538</v>
      </c>
      <c r="L1516" s="69" t="str">
        <f t="shared" si="143"/>
        <v>Aguardando rentabilidade</v>
      </c>
    </row>
    <row r="1517" spans="1:12" ht="15" customHeight="1" x14ac:dyDescent="0.25">
      <c r="A1517" s="39">
        <v>44896</v>
      </c>
      <c r="B1517" s="61">
        <f t="shared" si="138"/>
        <v>2022</v>
      </c>
      <c r="C1517" s="60" t="str">
        <f t="shared" si="139"/>
        <v>Dezembro</v>
      </c>
      <c r="D1517" s="40" t="s">
        <v>1929</v>
      </c>
      <c r="E1517" s="40" t="s">
        <v>3192</v>
      </c>
      <c r="F1517" s="41">
        <v>10256.09</v>
      </c>
      <c r="G1517" s="42">
        <v>9958.66</v>
      </c>
      <c r="H1517" s="64">
        <f t="shared" si="140"/>
        <v>-2.9000330535320994E-2</v>
      </c>
      <c r="I1517" s="65">
        <f t="shared" si="141"/>
        <v>-297.43000000000029</v>
      </c>
      <c r="J1517" s="66" t="str">
        <f t="shared" si="142"/>
        <v>Ativo</v>
      </c>
      <c r="K1517" s="40" t="s">
        <v>15532</v>
      </c>
      <c r="L1517" s="69" t="str">
        <f t="shared" si="143"/>
        <v>Investimento de Longo Prazo</v>
      </c>
    </row>
    <row r="1518" spans="1:12" ht="15" customHeight="1" x14ac:dyDescent="0.25">
      <c r="A1518" s="39">
        <v>44775</v>
      </c>
      <c r="B1518" s="61">
        <f t="shared" si="138"/>
        <v>2022</v>
      </c>
      <c r="C1518" s="60" t="str">
        <f t="shared" si="139"/>
        <v>Agosto</v>
      </c>
      <c r="D1518" s="40" t="s">
        <v>1927</v>
      </c>
      <c r="E1518" s="40" t="s">
        <v>3290</v>
      </c>
      <c r="F1518" s="41">
        <v>27749.03</v>
      </c>
      <c r="G1518" s="42">
        <v>31753.22</v>
      </c>
      <c r="H1518" s="64">
        <f t="shared" si="140"/>
        <v>0.14430017914139712</v>
      </c>
      <c r="I1518" s="65">
        <f t="shared" si="141"/>
        <v>4004.1900000000023</v>
      </c>
      <c r="J1518" s="66" t="str">
        <f t="shared" si="142"/>
        <v>Pendente</v>
      </c>
      <c r="K1518" s="40" t="s">
        <v>15536</v>
      </c>
      <c r="L1518" s="69" t="str">
        <f t="shared" si="143"/>
        <v>Rendimento estável</v>
      </c>
    </row>
    <row r="1519" spans="1:12" ht="15" customHeight="1" x14ac:dyDescent="0.25">
      <c r="A1519" s="39">
        <v>44646</v>
      </c>
      <c r="B1519" s="61">
        <f t="shared" si="138"/>
        <v>2022</v>
      </c>
      <c r="C1519" s="60" t="str">
        <f t="shared" si="139"/>
        <v>Março</v>
      </c>
      <c r="D1519" s="40" t="s">
        <v>1926</v>
      </c>
      <c r="E1519" s="40" t="s">
        <v>3291</v>
      </c>
      <c r="F1519" s="41">
        <v>28739.84</v>
      </c>
      <c r="G1519" s="42">
        <v>31001.67</v>
      </c>
      <c r="H1519" s="64">
        <f t="shared" si="140"/>
        <v>7.8700159778203285E-2</v>
      </c>
      <c r="I1519" s="65">
        <f t="shared" si="141"/>
        <v>2261.8299999999981</v>
      </c>
      <c r="J1519" s="66" t="str">
        <f t="shared" si="142"/>
        <v>Pendente</v>
      </c>
      <c r="K1519" s="40" t="s">
        <v>15535</v>
      </c>
      <c r="L1519" s="69" t="str">
        <f t="shared" si="143"/>
        <v>Rendimento estável</v>
      </c>
    </row>
    <row r="1520" spans="1:12" ht="15" customHeight="1" x14ac:dyDescent="0.25">
      <c r="A1520" s="39">
        <v>44884</v>
      </c>
      <c r="B1520" s="61">
        <f t="shared" si="138"/>
        <v>2022</v>
      </c>
      <c r="C1520" s="60" t="str">
        <f t="shared" si="139"/>
        <v>Novembro</v>
      </c>
      <c r="D1520" s="40" t="s">
        <v>1927</v>
      </c>
      <c r="E1520" s="40" t="s">
        <v>3292</v>
      </c>
      <c r="F1520" s="41">
        <v>45222.39</v>
      </c>
      <c r="G1520" s="42">
        <v>40722.76</v>
      </c>
      <c r="H1520" s="64">
        <f t="shared" si="140"/>
        <v>-9.9500048537903396E-2</v>
      </c>
      <c r="I1520" s="65">
        <f t="shared" si="141"/>
        <v>-4499.6299999999974</v>
      </c>
      <c r="J1520" s="66" t="str">
        <f t="shared" si="142"/>
        <v>Pendente</v>
      </c>
      <c r="K1520" s="40" t="s">
        <v>15536</v>
      </c>
      <c r="L1520" s="69" t="str">
        <f t="shared" si="143"/>
        <v>Aguardando rentabilidade</v>
      </c>
    </row>
    <row r="1521" spans="1:12" x14ac:dyDescent="0.25">
      <c r="A1521" s="39">
        <v>44000</v>
      </c>
      <c r="B1521" s="61">
        <f t="shared" si="138"/>
        <v>2020</v>
      </c>
      <c r="C1521" s="60" t="str">
        <f t="shared" si="139"/>
        <v>Junho</v>
      </c>
      <c r="D1521" s="40" t="s">
        <v>1928</v>
      </c>
      <c r="E1521" s="40" t="s">
        <v>3293</v>
      </c>
      <c r="F1521" s="41">
        <v>9892.5300000000007</v>
      </c>
      <c r="G1521" s="42">
        <v>11335.85</v>
      </c>
      <c r="H1521" s="64">
        <f t="shared" si="140"/>
        <v>0.14589998716203031</v>
      </c>
      <c r="I1521" s="65">
        <f t="shared" si="141"/>
        <v>1443.3199999999997</v>
      </c>
      <c r="J1521" s="66" t="str">
        <f t="shared" si="142"/>
        <v>Pendente</v>
      </c>
      <c r="K1521" s="40" t="s">
        <v>15537</v>
      </c>
      <c r="L1521" s="69" t="str">
        <f t="shared" si="143"/>
        <v>Rendimento estável</v>
      </c>
    </row>
    <row r="1522" spans="1:12" ht="15" customHeight="1" x14ac:dyDescent="0.25">
      <c r="A1522" s="39">
        <v>44231</v>
      </c>
      <c r="B1522" s="61">
        <f t="shared" si="138"/>
        <v>2021</v>
      </c>
      <c r="C1522" s="60" t="str">
        <f t="shared" si="139"/>
        <v>Fevereiro</v>
      </c>
      <c r="D1522" s="40" t="s">
        <v>1925</v>
      </c>
      <c r="E1522" s="40" t="s">
        <v>3294</v>
      </c>
      <c r="F1522" s="41">
        <v>16825.310000000001</v>
      </c>
      <c r="G1522" s="42">
        <v>18033.37</v>
      </c>
      <c r="H1522" s="64">
        <f t="shared" si="140"/>
        <v>7.180016296876536E-2</v>
      </c>
      <c r="I1522" s="65">
        <f t="shared" si="141"/>
        <v>1208.0599999999977</v>
      </c>
      <c r="J1522" s="66" t="str">
        <f t="shared" si="142"/>
        <v>Pendente</v>
      </c>
      <c r="K1522" s="40" t="s">
        <v>15534</v>
      </c>
      <c r="L1522" s="69" t="str">
        <f t="shared" si="143"/>
        <v>Rendimento estável</v>
      </c>
    </row>
    <row r="1523" spans="1:12" ht="15" customHeight="1" x14ac:dyDescent="0.25">
      <c r="A1523" s="39">
        <v>44520</v>
      </c>
      <c r="B1523" s="61">
        <f t="shared" si="138"/>
        <v>2021</v>
      </c>
      <c r="C1523" s="60" t="str">
        <f t="shared" si="139"/>
        <v>Novembro</v>
      </c>
      <c r="D1523" s="40" t="s">
        <v>1926</v>
      </c>
      <c r="E1523" s="40" t="s">
        <v>3295</v>
      </c>
      <c r="F1523" s="41">
        <v>27846.04</v>
      </c>
      <c r="G1523" s="42">
        <v>32774.79</v>
      </c>
      <c r="H1523" s="64">
        <f t="shared" si="140"/>
        <v>0.1770000330388091</v>
      </c>
      <c r="I1523" s="65">
        <f t="shared" si="141"/>
        <v>4928.75</v>
      </c>
      <c r="J1523" s="66" t="str">
        <f t="shared" si="142"/>
        <v>Resgatado</v>
      </c>
      <c r="K1523" s="40" t="s">
        <v>15535</v>
      </c>
      <c r="L1523" s="69" t="str">
        <f t="shared" si="143"/>
        <v>Aplicação de Curto Prazo</v>
      </c>
    </row>
    <row r="1524" spans="1:12" ht="15" customHeight="1" x14ac:dyDescent="0.25">
      <c r="A1524" s="39">
        <v>45341</v>
      </c>
      <c r="B1524" s="61">
        <f t="shared" si="138"/>
        <v>2024</v>
      </c>
      <c r="C1524" s="60" t="str">
        <f t="shared" si="139"/>
        <v>Fevereiro</v>
      </c>
      <c r="D1524" s="40" t="s">
        <v>1925</v>
      </c>
      <c r="E1524" s="40" t="s">
        <v>3296</v>
      </c>
      <c r="F1524" s="41">
        <v>42104.9</v>
      </c>
      <c r="G1524" s="42">
        <v>39944.92</v>
      </c>
      <c r="H1524" s="64">
        <f t="shared" si="140"/>
        <v>-5.1299967462219438E-2</v>
      </c>
      <c r="I1524" s="65">
        <f t="shared" si="141"/>
        <v>-2159.9800000000032</v>
      </c>
      <c r="J1524" s="66" t="str">
        <f t="shared" si="142"/>
        <v>Pendente</v>
      </c>
      <c r="K1524" s="40" t="s">
        <v>15534</v>
      </c>
      <c r="L1524" s="69" t="str">
        <f t="shared" si="143"/>
        <v>Aguardando rentabilidade</v>
      </c>
    </row>
    <row r="1525" spans="1:12" ht="15" customHeight="1" x14ac:dyDescent="0.25">
      <c r="A1525" s="39">
        <v>44794</v>
      </c>
      <c r="B1525" s="61">
        <f t="shared" si="138"/>
        <v>2022</v>
      </c>
      <c r="C1525" s="60" t="str">
        <f t="shared" si="139"/>
        <v>Agosto</v>
      </c>
      <c r="D1525" s="40" t="s">
        <v>1929</v>
      </c>
      <c r="E1525" s="40" t="s">
        <v>3297</v>
      </c>
      <c r="F1525" s="41">
        <v>12066.89</v>
      </c>
      <c r="G1525" s="42">
        <v>12028.28</v>
      </c>
      <c r="H1525" s="64">
        <f t="shared" si="140"/>
        <v>-3.1996645365954912E-3</v>
      </c>
      <c r="I1525" s="65">
        <f t="shared" si="141"/>
        <v>-38.609999999998763</v>
      </c>
      <c r="J1525" s="66" t="str">
        <f t="shared" si="142"/>
        <v>Ativo</v>
      </c>
      <c r="K1525" s="40" t="s">
        <v>15532</v>
      </c>
      <c r="L1525" s="69" t="str">
        <f t="shared" si="143"/>
        <v>Investimento de Longo Prazo</v>
      </c>
    </row>
    <row r="1526" spans="1:12" ht="15" customHeight="1" x14ac:dyDescent="0.25">
      <c r="A1526" s="39">
        <v>45198</v>
      </c>
      <c r="B1526" s="61">
        <f t="shared" si="138"/>
        <v>2023</v>
      </c>
      <c r="C1526" s="60" t="str">
        <f t="shared" si="139"/>
        <v>Setembro</v>
      </c>
      <c r="D1526" s="40" t="s">
        <v>1923</v>
      </c>
      <c r="E1526" s="40" t="s">
        <v>3298</v>
      </c>
      <c r="F1526" s="41">
        <v>12782.3</v>
      </c>
      <c r="G1526" s="42">
        <v>11615.28</v>
      </c>
      <c r="H1526" s="64">
        <f t="shared" si="140"/>
        <v>-9.1299687849604433E-2</v>
      </c>
      <c r="I1526" s="65">
        <f t="shared" si="141"/>
        <v>-1167.0199999999986</v>
      </c>
      <c r="J1526" s="66" t="str">
        <f t="shared" si="142"/>
        <v>Ativo</v>
      </c>
      <c r="K1526" s="40" t="s">
        <v>15532</v>
      </c>
      <c r="L1526" s="69" t="str">
        <f t="shared" si="143"/>
        <v>Investimento de Longo Prazo</v>
      </c>
    </row>
    <row r="1527" spans="1:12" ht="15" customHeight="1" x14ac:dyDescent="0.25">
      <c r="A1527" s="39">
        <v>44385</v>
      </c>
      <c r="B1527" s="61">
        <f t="shared" si="138"/>
        <v>2021</v>
      </c>
      <c r="C1527" s="60" t="str">
        <f t="shared" si="139"/>
        <v>Julho</v>
      </c>
      <c r="D1527" s="40" t="s">
        <v>1925</v>
      </c>
      <c r="E1527" s="40" t="s">
        <v>2079</v>
      </c>
      <c r="F1527" s="41">
        <v>8064.4</v>
      </c>
      <c r="G1527" s="42">
        <v>9347.4500000000007</v>
      </c>
      <c r="H1527" s="64">
        <f t="shared" si="140"/>
        <v>0.15910049104707122</v>
      </c>
      <c r="I1527" s="65">
        <f t="shared" si="141"/>
        <v>1283.0500000000011</v>
      </c>
      <c r="J1527" s="66" t="str">
        <f t="shared" si="142"/>
        <v>Resgatado</v>
      </c>
      <c r="K1527" s="40" t="s">
        <v>15534</v>
      </c>
      <c r="L1527" s="69" t="str">
        <f t="shared" si="143"/>
        <v>Aplicação de Curto Prazo</v>
      </c>
    </row>
    <row r="1528" spans="1:12" ht="15" customHeight="1" x14ac:dyDescent="0.25">
      <c r="A1528" s="39">
        <v>44630</v>
      </c>
      <c r="B1528" s="61">
        <f t="shared" si="138"/>
        <v>2022</v>
      </c>
      <c r="C1528" s="60" t="str">
        <f t="shared" si="139"/>
        <v>Março</v>
      </c>
      <c r="D1528" s="40" t="s">
        <v>1930</v>
      </c>
      <c r="E1528" s="40" t="s">
        <v>2540</v>
      </c>
      <c r="F1528" s="41">
        <v>11579.08</v>
      </c>
      <c r="G1528" s="42">
        <v>11779.4</v>
      </c>
      <c r="H1528" s="64">
        <f t="shared" si="140"/>
        <v>1.7300165470831855E-2</v>
      </c>
      <c r="I1528" s="65">
        <f t="shared" si="141"/>
        <v>200.31999999999971</v>
      </c>
      <c r="J1528" s="66" t="str">
        <f t="shared" si="142"/>
        <v>Ativo</v>
      </c>
      <c r="K1528" s="40" t="s">
        <v>15538</v>
      </c>
      <c r="L1528" s="69" t="str">
        <f t="shared" si="143"/>
        <v>Aguardando rentabilidade</v>
      </c>
    </row>
    <row r="1529" spans="1:12" x14ac:dyDescent="0.25">
      <c r="A1529" s="39">
        <v>44072</v>
      </c>
      <c r="B1529" s="61">
        <f t="shared" si="138"/>
        <v>2020</v>
      </c>
      <c r="C1529" s="60" t="str">
        <f t="shared" si="139"/>
        <v>Agosto</v>
      </c>
      <c r="D1529" s="40" t="s">
        <v>1929</v>
      </c>
      <c r="E1529" s="40" t="s">
        <v>1990</v>
      </c>
      <c r="F1529" s="41">
        <v>33656.76</v>
      </c>
      <c r="G1529" s="42">
        <v>31883.05</v>
      </c>
      <c r="H1529" s="64">
        <f t="shared" si="140"/>
        <v>-5.2699962800935168E-2</v>
      </c>
      <c r="I1529" s="65">
        <f t="shared" si="141"/>
        <v>-1773.7100000000028</v>
      </c>
      <c r="J1529" s="66" t="str">
        <f t="shared" si="142"/>
        <v>Ativo</v>
      </c>
      <c r="K1529" s="40" t="s">
        <v>15532</v>
      </c>
      <c r="L1529" s="69" t="str">
        <f t="shared" si="143"/>
        <v>Investimento de Longo Prazo</v>
      </c>
    </row>
    <row r="1530" spans="1:12" ht="15" customHeight="1" x14ac:dyDescent="0.25">
      <c r="A1530" s="39">
        <v>44912</v>
      </c>
      <c r="B1530" s="61">
        <f t="shared" si="138"/>
        <v>2022</v>
      </c>
      <c r="C1530" s="60" t="str">
        <f t="shared" si="139"/>
        <v>Dezembro</v>
      </c>
      <c r="D1530" s="40" t="s">
        <v>1924</v>
      </c>
      <c r="E1530" s="40" t="s">
        <v>3299</v>
      </c>
      <c r="F1530" s="41">
        <v>12958.26</v>
      </c>
      <c r="G1530" s="42">
        <v>11946.22</v>
      </c>
      <c r="H1530" s="64">
        <f t="shared" si="140"/>
        <v>-7.8099991819889469E-2</v>
      </c>
      <c r="I1530" s="65">
        <f t="shared" si="141"/>
        <v>-1012.0400000000009</v>
      </c>
      <c r="J1530" s="66" t="str">
        <f t="shared" si="142"/>
        <v>Ativo</v>
      </c>
      <c r="K1530" s="40" t="s">
        <v>15533</v>
      </c>
      <c r="L1530" s="69" t="str">
        <f t="shared" si="143"/>
        <v>Investimento de Longo Prazo</v>
      </c>
    </row>
    <row r="1531" spans="1:12" ht="15" customHeight="1" x14ac:dyDescent="0.25">
      <c r="A1531" s="39">
        <v>44796</v>
      </c>
      <c r="B1531" s="61">
        <f t="shared" si="138"/>
        <v>2022</v>
      </c>
      <c r="C1531" s="60" t="str">
        <f t="shared" si="139"/>
        <v>Agosto</v>
      </c>
      <c r="D1531" s="40" t="s">
        <v>1929</v>
      </c>
      <c r="E1531" s="40" t="s">
        <v>3255</v>
      </c>
      <c r="F1531" s="41">
        <v>39517.35</v>
      </c>
      <c r="G1531" s="42">
        <v>36735.33</v>
      </c>
      <c r="H1531" s="64">
        <f t="shared" si="140"/>
        <v>-7.0399963560309503E-2</v>
      </c>
      <c r="I1531" s="65">
        <f t="shared" si="141"/>
        <v>-2782.0199999999968</v>
      </c>
      <c r="J1531" s="66" t="str">
        <f t="shared" si="142"/>
        <v>Ativo</v>
      </c>
      <c r="K1531" s="40" t="s">
        <v>15532</v>
      </c>
      <c r="L1531" s="69" t="str">
        <f t="shared" si="143"/>
        <v>Investimento de Longo Prazo</v>
      </c>
    </row>
    <row r="1532" spans="1:12" ht="15" customHeight="1" x14ac:dyDescent="0.25">
      <c r="A1532" s="39">
        <v>45632</v>
      </c>
      <c r="B1532" s="61">
        <f t="shared" si="138"/>
        <v>2024</v>
      </c>
      <c r="C1532" s="60" t="str">
        <f t="shared" si="139"/>
        <v>Dezembro</v>
      </c>
      <c r="D1532" s="40" t="s">
        <v>1925</v>
      </c>
      <c r="E1532" s="40" t="s">
        <v>3300</v>
      </c>
      <c r="F1532" s="41">
        <v>46205.97</v>
      </c>
      <c r="G1532" s="42">
        <v>44390.080000000002</v>
      </c>
      <c r="H1532" s="64">
        <f t="shared" si="140"/>
        <v>-3.929989999127817E-2</v>
      </c>
      <c r="I1532" s="65">
        <f t="shared" si="141"/>
        <v>-1815.8899999999994</v>
      </c>
      <c r="J1532" s="66" t="str">
        <f t="shared" si="142"/>
        <v>Ativo</v>
      </c>
      <c r="K1532" s="40" t="s">
        <v>15534</v>
      </c>
      <c r="L1532" s="69" t="str">
        <f t="shared" si="143"/>
        <v>Aguardando rentabilidade</v>
      </c>
    </row>
    <row r="1533" spans="1:12" ht="15" customHeight="1" x14ac:dyDescent="0.25">
      <c r="A1533" s="39">
        <v>45284</v>
      </c>
      <c r="B1533" s="61">
        <f t="shared" si="138"/>
        <v>2023</v>
      </c>
      <c r="C1533" s="60" t="str">
        <f t="shared" si="139"/>
        <v>Dezembro</v>
      </c>
      <c r="D1533" s="40" t="s">
        <v>1925</v>
      </c>
      <c r="E1533" s="40" t="s">
        <v>3301</v>
      </c>
      <c r="F1533" s="41">
        <v>35395.519999999997</v>
      </c>
      <c r="G1533" s="42">
        <v>38637.75</v>
      </c>
      <c r="H1533" s="64">
        <f t="shared" si="140"/>
        <v>9.1600010396796078E-2</v>
      </c>
      <c r="I1533" s="65">
        <f t="shared" si="141"/>
        <v>3242.2300000000032</v>
      </c>
      <c r="J1533" s="66" t="str">
        <f t="shared" si="142"/>
        <v>Pendente</v>
      </c>
      <c r="K1533" s="40" t="s">
        <v>15534</v>
      </c>
      <c r="L1533" s="69" t="str">
        <f t="shared" si="143"/>
        <v>Rendimento estável</v>
      </c>
    </row>
    <row r="1534" spans="1:12" ht="15" customHeight="1" x14ac:dyDescent="0.25">
      <c r="A1534" s="39">
        <v>45077</v>
      </c>
      <c r="B1534" s="61">
        <f t="shared" si="138"/>
        <v>2023</v>
      </c>
      <c r="C1534" s="60" t="str">
        <f t="shared" si="139"/>
        <v>Maio</v>
      </c>
      <c r="D1534" s="40" t="s">
        <v>1928</v>
      </c>
      <c r="E1534" s="40" t="s">
        <v>2066</v>
      </c>
      <c r="F1534" s="41">
        <v>33518.81</v>
      </c>
      <c r="G1534" s="42">
        <v>39508.620000000003</v>
      </c>
      <c r="H1534" s="64">
        <f t="shared" si="140"/>
        <v>0.17869995981360928</v>
      </c>
      <c r="I1534" s="65">
        <f t="shared" si="141"/>
        <v>5989.8100000000049</v>
      </c>
      <c r="J1534" s="66" t="str">
        <f t="shared" si="142"/>
        <v>Resgatado</v>
      </c>
      <c r="K1534" s="40" t="s">
        <v>15537</v>
      </c>
      <c r="L1534" s="69" t="str">
        <f t="shared" si="143"/>
        <v>Aplicação de Curto Prazo</v>
      </c>
    </row>
    <row r="1535" spans="1:12" ht="15" customHeight="1" x14ac:dyDescent="0.25">
      <c r="A1535" s="39">
        <v>45035</v>
      </c>
      <c r="B1535" s="61">
        <f t="shared" si="138"/>
        <v>2023</v>
      </c>
      <c r="C1535" s="60" t="str">
        <f t="shared" si="139"/>
        <v>Abril</v>
      </c>
      <c r="D1535" s="40" t="s">
        <v>1930</v>
      </c>
      <c r="E1535" s="40" t="s">
        <v>3302</v>
      </c>
      <c r="F1535" s="41">
        <v>49485.89</v>
      </c>
      <c r="G1535" s="42">
        <v>45591.35</v>
      </c>
      <c r="H1535" s="64">
        <f t="shared" si="140"/>
        <v>-7.8700009234955681E-2</v>
      </c>
      <c r="I1535" s="65">
        <f t="shared" si="141"/>
        <v>-3894.5400000000009</v>
      </c>
      <c r="J1535" s="66" t="str">
        <f t="shared" si="142"/>
        <v>Pendente</v>
      </c>
      <c r="K1535" s="40" t="s">
        <v>15538</v>
      </c>
      <c r="L1535" s="69" t="str">
        <f t="shared" si="143"/>
        <v>Aguardando rentabilidade</v>
      </c>
    </row>
    <row r="1536" spans="1:12" ht="15" customHeight="1" x14ac:dyDescent="0.25">
      <c r="A1536" s="39">
        <v>44381</v>
      </c>
      <c r="B1536" s="61">
        <f t="shared" si="138"/>
        <v>2021</v>
      </c>
      <c r="C1536" s="60" t="str">
        <f t="shared" si="139"/>
        <v>Julho</v>
      </c>
      <c r="D1536" s="40" t="s">
        <v>1930</v>
      </c>
      <c r="E1536" s="40" t="s">
        <v>3303</v>
      </c>
      <c r="F1536" s="41">
        <v>646</v>
      </c>
      <c r="G1536" s="42">
        <v>766.54</v>
      </c>
      <c r="H1536" s="64">
        <f t="shared" si="140"/>
        <v>0.186594427244582</v>
      </c>
      <c r="I1536" s="65">
        <f t="shared" si="141"/>
        <v>120.53999999999996</v>
      </c>
      <c r="J1536" s="66" t="str">
        <f t="shared" si="142"/>
        <v>Resgatado</v>
      </c>
      <c r="K1536" s="40" t="s">
        <v>15538</v>
      </c>
      <c r="L1536" s="69" t="str">
        <f t="shared" si="143"/>
        <v>Aplicação de Curto Prazo</v>
      </c>
    </row>
    <row r="1537" spans="1:12" x14ac:dyDescent="0.25">
      <c r="A1537" s="39">
        <v>43993</v>
      </c>
      <c r="B1537" s="61">
        <f t="shared" si="138"/>
        <v>2020</v>
      </c>
      <c r="C1537" s="60" t="str">
        <f t="shared" si="139"/>
        <v>Junho</v>
      </c>
      <c r="D1537" s="40" t="s">
        <v>1929</v>
      </c>
      <c r="E1537" s="40" t="s">
        <v>3304</v>
      </c>
      <c r="F1537" s="41">
        <v>3646.2</v>
      </c>
      <c r="G1537" s="42">
        <v>3427.43</v>
      </c>
      <c r="H1537" s="64">
        <f t="shared" si="140"/>
        <v>-5.9999451483736491E-2</v>
      </c>
      <c r="I1537" s="65">
        <f t="shared" si="141"/>
        <v>-218.76999999999998</v>
      </c>
      <c r="J1537" s="66" t="str">
        <f t="shared" si="142"/>
        <v>Ativo</v>
      </c>
      <c r="K1537" s="40" t="s">
        <v>15532</v>
      </c>
      <c r="L1537" s="69" t="str">
        <f t="shared" si="143"/>
        <v>Investimento de Longo Prazo</v>
      </c>
    </row>
    <row r="1538" spans="1:12" ht="15" customHeight="1" x14ac:dyDescent="0.25">
      <c r="A1538" s="39">
        <v>44730</v>
      </c>
      <c r="B1538" s="61">
        <f t="shared" ref="B1538:B1601" si="144">YEAR(A1538)</f>
        <v>2022</v>
      </c>
      <c r="C1538" s="60" t="str">
        <f t="shared" ref="C1538:C1601" si="145">PROPER(TEXT(A1538,"mmmm"))</f>
        <v>Junho</v>
      </c>
      <c r="D1538" s="40" t="s">
        <v>1924</v>
      </c>
      <c r="E1538" s="40" t="s">
        <v>3305</v>
      </c>
      <c r="F1538" s="41">
        <v>9540.59</v>
      </c>
      <c r="G1538" s="42">
        <v>11050.87</v>
      </c>
      <c r="H1538" s="64">
        <f t="shared" ref="H1538:H1601" si="146">(G1538-F1538)/F1538</f>
        <v>0.15830048246492101</v>
      </c>
      <c r="I1538" s="65">
        <f t="shared" ref="I1538:I1601" si="147">G1538-F1538</f>
        <v>1510.2800000000007</v>
      </c>
      <c r="J1538" s="66" t="str">
        <f t="shared" ref="J1538:J1601" si="148">IF(AND(OR($D1538="Ações",$D1538="Criptomoedas",$D1538="ETFs",$D1538="Fundos",$D1538="Imóveis"),$H1538&lt;=-10%),"Resgatado",IF(AND(OR($D1538="Ações",$D1538="Criptomoedas",$D1538="ETFs",$D1538="Fundos",$D1538="Imóveis"),$H1538&lt;=-5%),"Pendente",IF(AND(OR($D1538="Ações",$D1538="Criptomoedas",$D1538="ETFs",$D1538="Fundos",$D1538="Imóveis"),$H1538&lt;=-3%),"Ativo",IF(AND(OR($D1538="Ações",$D1538="Criptomoedas",$D1538="ETFs",$D1538="Fundos",$D1538="Imóveis"),$H1538&lt;=7%),"Ativo",IF(AND(OR($D1538="Ações",$D1538="Criptomoedas",$D1538="ETFs",$D1538="Fundos",$D1538="Imóveis"),$H1538&lt;=15%),"Pendente",IF(AND(OR($D1538="Ações",$D1538="Criptomoedas",$D1538="ETFs",$D1538="Fundos",$D1538="Imóveis"),$H1538&lt;=20%),"Resgatado",IF(AND(OR($D1538="Poupança",$D1538="Renda Fixa",$D1538="Tesouro Direto"),$H1538&lt;=7%),"Ativo",IF(AND(OR($D1538="Poupança",$D1538="Renda Fixa",$D1538="Tesouro Direto"),$H1538&lt;=15%),"Pendente",IF(AND(OR($D1538="Poupança",$D1538="Renda Fixa",$D1538="Tesouro Direto"),$H1538&lt;=20%),"Resgatado","")))))))))</f>
        <v>Resgatado</v>
      </c>
      <c r="K1538" s="40" t="s">
        <v>15533</v>
      </c>
      <c r="L1538" s="69" t="str">
        <f t="shared" ref="L1538:L1601" si="149">IF(AND(OR($D1538="Ações",$D1538="Criptomoedas",$D1538="ETFs",$D1538="Fundos",$D1538="Imóveis"),$H1538&lt;=-10%),"Resgate realizado",IF(AND(OR($D1538="Ações",$D1538="Criptomoedas",$D1538="ETFs",$D1538="Fundos",$D1538="Imóveis"),$H1538&lt;=-5%),"Aguardando rentabilidade",IF(AND(OR($D1538="Ações",$D1538="Criptomoedas",$D1538="ETFs",$D1538="Fundos",$D1538="Imóveis"),$H1538&lt;=-3%),"Aguardando rentabilidade",IF(AND(OR($D1538="Ações",$D1538="Criptomoedas",$D1538="ETFs",$D1538="Fundos",$D1538="Imóveis"),$H1538&lt;=7%),"Aguardando rentabilidade",IF(AND(OR($D1538="Ações",$D1538="Criptomoedas",$D1538="ETFs",$D1538="Fundos",$D1538="Imóveis"),$H1538&lt;=15%),"Rendimento estável",IF(AND(OR($D1538="Ações",$D1538="Criptomoedas",$D1538="ETFs",$D1538="Fundos",$D1538="Imóveis"),$H1538&lt;=20%),"Aplicação de Curto Prazo",IF(AND(OR($D1538="Poupança",$D1538="Renda Fixa",$D1538="Tesouro Direto"),$H1538&lt;=7%),"Investimento de Longo Prazo",IF(AND(OR($D1538="Poupança",$D1538="Renda Fixa",$D1538="Tesouro Direto"),$H1538&lt;=15%),"Rendimento estável",IF(AND(OR($D1538="Poupança",$D1538="Renda Fixa",$D1538="Tesouro Direto"),$H1538&lt;=20%),"Dividendos Recebidos","")))))))))</f>
        <v>Dividendos Recebidos</v>
      </c>
    </row>
    <row r="1539" spans="1:12" ht="15" customHeight="1" x14ac:dyDescent="0.25">
      <c r="A1539" s="39">
        <v>45569</v>
      </c>
      <c r="B1539" s="61">
        <f t="shared" si="144"/>
        <v>2024</v>
      </c>
      <c r="C1539" s="60" t="str">
        <f t="shared" si="145"/>
        <v>Outubro</v>
      </c>
      <c r="D1539" s="40" t="s">
        <v>1928</v>
      </c>
      <c r="E1539" s="40" t="s">
        <v>2760</v>
      </c>
      <c r="F1539" s="41">
        <v>27301.51</v>
      </c>
      <c r="G1539" s="42">
        <v>26468.81</v>
      </c>
      <c r="H1539" s="64">
        <f t="shared" si="146"/>
        <v>-3.0500144497502046E-2</v>
      </c>
      <c r="I1539" s="65">
        <f t="shared" si="147"/>
        <v>-832.69999999999709</v>
      </c>
      <c r="J1539" s="66" t="str">
        <f t="shared" si="148"/>
        <v>Ativo</v>
      </c>
      <c r="K1539" s="40" t="s">
        <v>15537</v>
      </c>
      <c r="L1539" s="69" t="str">
        <f t="shared" si="149"/>
        <v>Aguardando rentabilidade</v>
      </c>
    </row>
    <row r="1540" spans="1:12" ht="15" customHeight="1" x14ac:dyDescent="0.25">
      <c r="A1540" s="39">
        <v>45472</v>
      </c>
      <c r="B1540" s="61">
        <f t="shared" si="144"/>
        <v>2024</v>
      </c>
      <c r="C1540" s="60" t="str">
        <f t="shared" si="145"/>
        <v>Junho</v>
      </c>
      <c r="D1540" s="40" t="s">
        <v>1929</v>
      </c>
      <c r="E1540" s="40" t="s">
        <v>3306</v>
      </c>
      <c r="F1540" s="41">
        <v>9063.7900000000009</v>
      </c>
      <c r="G1540" s="42">
        <v>10213.98</v>
      </c>
      <c r="H1540" s="64">
        <f t="shared" si="146"/>
        <v>0.12689945376051284</v>
      </c>
      <c r="I1540" s="65">
        <f t="shared" si="147"/>
        <v>1150.1899999999987</v>
      </c>
      <c r="J1540" s="66" t="str">
        <f t="shared" si="148"/>
        <v>Pendente</v>
      </c>
      <c r="K1540" s="40" t="s">
        <v>15532</v>
      </c>
      <c r="L1540" s="69" t="str">
        <f t="shared" si="149"/>
        <v>Rendimento estável</v>
      </c>
    </row>
    <row r="1541" spans="1:12" ht="15" customHeight="1" x14ac:dyDescent="0.25">
      <c r="A1541" s="39">
        <v>44724</v>
      </c>
      <c r="B1541" s="61">
        <f t="shared" si="144"/>
        <v>2022</v>
      </c>
      <c r="C1541" s="60" t="str">
        <f t="shared" si="145"/>
        <v>Junho</v>
      </c>
      <c r="D1541" s="40" t="s">
        <v>1926</v>
      </c>
      <c r="E1541" s="40" t="s">
        <v>3307</v>
      </c>
      <c r="F1541" s="41">
        <v>20922.98</v>
      </c>
      <c r="G1541" s="42">
        <v>19238.68</v>
      </c>
      <c r="H1541" s="64">
        <f t="shared" si="146"/>
        <v>-8.0500005257377258E-2</v>
      </c>
      <c r="I1541" s="65">
        <f t="shared" si="147"/>
        <v>-1684.2999999999993</v>
      </c>
      <c r="J1541" s="66" t="str">
        <f t="shared" si="148"/>
        <v>Pendente</v>
      </c>
      <c r="K1541" s="40" t="s">
        <v>15535</v>
      </c>
      <c r="L1541" s="69" t="str">
        <f t="shared" si="149"/>
        <v>Aguardando rentabilidade</v>
      </c>
    </row>
    <row r="1542" spans="1:12" ht="15" customHeight="1" x14ac:dyDescent="0.25">
      <c r="A1542" s="39">
        <v>45072</v>
      </c>
      <c r="B1542" s="61">
        <f t="shared" si="144"/>
        <v>2023</v>
      </c>
      <c r="C1542" s="60" t="str">
        <f t="shared" si="145"/>
        <v>Maio</v>
      </c>
      <c r="D1542" s="40" t="s">
        <v>1928</v>
      </c>
      <c r="E1542" s="40" t="s">
        <v>3308</v>
      </c>
      <c r="F1542" s="41">
        <v>4363.93</v>
      </c>
      <c r="G1542" s="42">
        <v>4522.34</v>
      </c>
      <c r="H1542" s="64">
        <f t="shared" si="146"/>
        <v>3.6299848989328393E-2</v>
      </c>
      <c r="I1542" s="65">
        <f t="shared" si="147"/>
        <v>158.40999999999985</v>
      </c>
      <c r="J1542" s="66" t="str">
        <f t="shared" si="148"/>
        <v>Ativo</v>
      </c>
      <c r="K1542" s="40" t="s">
        <v>15537</v>
      </c>
      <c r="L1542" s="69" t="str">
        <f t="shared" si="149"/>
        <v>Aguardando rentabilidade</v>
      </c>
    </row>
    <row r="1543" spans="1:12" ht="15" customHeight="1" x14ac:dyDescent="0.25">
      <c r="A1543" s="39">
        <v>45042</v>
      </c>
      <c r="B1543" s="61">
        <f t="shared" si="144"/>
        <v>2023</v>
      </c>
      <c r="C1543" s="60" t="str">
        <f t="shared" si="145"/>
        <v>Abril</v>
      </c>
      <c r="D1543" s="40" t="s">
        <v>1930</v>
      </c>
      <c r="E1543" s="40" t="s">
        <v>3309</v>
      </c>
      <c r="F1543" s="41">
        <v>38786.35</v>
      </c>
      <c r="G1543" s="42">
        <v>35636.9</v>
      </c>
      <c r="H1543" s="64">
        <f t="shared" si="146"/>
        <v>-8.1199958232728714E-2</v>
      </c>
      <c r="I1543" s="65">
        <f t="shared" si="147"/>
        <v>-3149.4499999999971</v>
      </c>
      <c r="J1543" s="66" t="str">
        <f t="shared" si="148"/>
        <v>Pendente</v>
      </c>
      <c r="K1543" s="40" t="s">
        <v>15538</v>
      </c>
      <c r="L1543" s="69" t="str">
        <f t="shared" si="149"/>
        <v>Aguardando rentabilidade</v>
      </c>
    </row>
    <row r="1544" spans="1:12" ht="15" customHeight="1" x14ac:dyDescent="0.25">
      <c r="A1544" s="39">
        <v>45089</v>
      </c>
      <c r="B1544" s="61">
        <f t="shared" si="144"/>
        <v>2023</v>
      </c>
      <c r="C1544" s="60" t="str">
        <f t="shared" si="145"/>
        <v>Junho</v>
      </c>
      <c r="D1544" s="40" t="s">
        <v>1924</v>
      </c>
      <c r="E1544" s="40" t="s">
        <v>3310</v>
      </c>
      <c r="F1544" s="41">
        <v>30036.560000000001</v>
      </c>
      <c r="G1544" s="42">
        <v>34427.910000000003</v>
      </c>
      <c r="H1544" s="64">
        <f t="shared" si="146"/>
        <v>0.14620016406672409</v>
      </c>
      <c r="I1544" s="65">
        <f t="shared" si="147"/>
        <v>4391.3500000000022</v>
      </c>
      <c r="J1544" s="66" t="str">
        <f t="shared" si="148"/>
        <v>Pendente</v>
      </c>
      <c r="K1544" s="40" t="s">
        <v>15533</v>
      </c>
      <c r="L1544" s="69" t="str">
        <f t="shared" si="149"/>
        <v>Rendimento estável</v>
      </c>
    </row>
    <row r="1545" spans="1:12" x14ac:dyDescent="0.25">
      <c r="A1545" s="39">
        <v>44132</v>
      </c>
      <c r="B1545" s="61">
        <f t="shared" si="144"/>
        <v>2020</v>
      </c>
      <c r="C1545" s="60" t="str">
        <f t="shared" si="145"/>
        <v>Outubro</v>
      </c>
      <c r="D1545" s="40" t="s">
        <v>1924</v>
      </c>
      <c r="E1545" s="40" t="s">
        <v>3311</v>
      </c>
      <c r="F1545" s="41">
        <v>37731.42</v>
      </c>
      <c r="G1545" s="42">
        <v>39380.28</v>
      </c>
      <c r="H1545" s="64">
        <f t="shared" si="146"/>
        <v>4.3699919059500034E-2</v>
      </c>
      <c r="I1545" s="65">
        <f t="shared" si="147"/>
        <v>1648.8600000000006</v>
      </c>
      <c r="J1545" s="66" t="str">
        <f t="shared" si="148"/>
        <v>Ativo</v>
      </c>
      <c r="K1545" s="40" t="s">
        <v>15533</v>
      </c>
      <c r="L1545" s="69" t="str">
        <f t="shared" si="149"/>
        <v>Investimento de Longo Prazo</v>
      </c>
    </row>
    <row r="1546" spans="1:12" ht="15" customHeight="1" x14ac:dyDescent="0.25">
      <c r="A1546" s="39">
        <v>44841</v>
      </c>
      <c r="B1546" s="61">
        <f t="shared" si="144"/>
        <v>2022</v>
      </c>
      <c r="C1546" s="60" t="str">
        <f t="shared" si="145"/>
        <v>Outubro</v>
      </c>
      <c r="D1546" s="40" t="s">
        <v>1930</v>
      </c>
      <c r="E1546" s="40" t="s">
        <v>2300</v>
      </c>
      <c r="F1546" s="41">
        <v>44708.36</v>
      </c>
      <c r="G1546" s="42">
        <v>52344.55</v>
      </c>
      <c r="H1546" s="64">
        <f t="shared" si="146"/>
        <v>0.17080004723948725</v>
      </c>
      <c r="I1546" s="65">
        <f t="shared" si="147"/>
        <v>7636.1900000000023</v>
      </c>
      <c r="J1546" s="66" t="str">
        <f t="shared" si="148"/>
        <v>Resgatado</v>
      </c>
      <c r="K1546" s="40" t="s">
        <v>15538</v>
      </c>
      <c r="L1546" s="69" t="str">
        <f t="shared" si="149"/>
        <v>Aplicação de Curto Prazo</v>
      </c>
    </row>
    <row r="1547" spans="1:12" ht="15" customHeight="1" x14ac:dyDescent="0.25">
      <c r="A1547" s="39">
        <v>45617</v>
      </c>
      <c r="B1547" s="61">
        <f t="shared" si="144"/>
        <v>2024</v>
      </c>
      <c r="C1547" s="60" t="str">
        <f t="shared" si="145"/>
        <v>Novembro</v>
      </c>
      <c r="D1547" s="40" t="s">
        <v>1926</v>
      </c>
      <c r="E1547" s="40" t="s">
        <v>3312</v>
      </c>
      <c r="F1547" s="41">
        <v>41732.870000000003</v>
      </c>
      <c r="G1547" s="42">
        <v>46198.29</v>
      </c>
      <c r="H1547" s="64">
        <f t="shared" si="146"/>
        <v>0.1070000697292086</v>
      </c>
      <c r="I1547" s="65">
        <f t="shared" si="147"/>
        <v>4465.4199999999983</v>
      </c>
      <c r="J1547" s="66" t="str">
        <f t="shared" si="148"/>
        <v>Pendente</v>
      </c>
      <c r="K1547" s="40" t="s">
        <v>15535</v>
      </c>
      <c r="L1547" s="69" t="str">
        <f t="shared" si="149"/>
        <v>Rendimento estável</v>
      </c>
    </row>
    <row r="1548" spans="1:12" ht="15" customHeight="1" x14ac:dyDescent="0.25">
      <c r="A1548" s="39">
        <v>44629</v>
      </c>
      <c r="B1548" s="61">
        <f t="shared" si="144"/>
        <v>2022</v>
      </c>
      <c r="C1548" s="60" t="str">
        <f t="shared" si="145"/>
        <v>Março</v>
      </c>
      <c r="D1548" s="40" t="s">
        <v>1925</v>
      </c>
      <c r="E1548" s="40" t="s">
        <v>3313</v>
      </c>
      <c r="F1548" s="41">
        <v>38418.559999999998</v>
      </c>
      <c r="G1548" s="42">
        <v>35564.06</v>
      </c>
      <c r="H1548" s="64">
        <f t="shared" si="146"/>
        <v>-7.4300025820853252E-2</v>
      </c>
      <c r="I1548" s="65">
        <f t="shared" si="147"/>
        <v>-2854.5</v>
      </c>
      <c r="J1548" s="66" t="str">
        <f t="shared" si="148"/>
        <v>Pendente</v>
      </c>
      <c r="K1548" s="40" t="s">
        <v>15534</v>
      </c>
      <c r="L1548" s="69" t="str">
        <f t="shared" si="149"/>
        <v>Aguardando rentabilidade</v>
      </c>
    </row>
    <row r="1549" spans="1:12" ht="15" customHeight="1" x14ac:dyDescent="0.25">
      <c r="A1549" s="39">
        <v>44965</v>
      </c>
      <c r="B1549" s="61">
        <f t="shared" si="144"/>
        <v>2023</v>
      </c>
      <c r="C1549" s="60" t="str">
        <f t="shared" si="145"/>
        <v>Fevereiro</v>
      </c>
      <c r="D1549" s="40" t="s">
        <v>1923</v>
      </c>
      <c r="E1549" s="40" t="s">
        <v>3314</v>
      </c>
      <c r="F1549" s="41">
        <v>24767.71</v>
      </c>
      <c r="G1549" s="42">
        <v>29025.279999999999</v>
      </c>
      <c r="H1549" s="64">
        <f t="shared" si="146"/>
        <v>0.17190002628422246</v>
      </c>
      <c r="I1549" s="65">
        <f t="shared" si="147"/>
        <v>4257.57</v>
      </c>
      <c r="J1549" s="66" t="str">
        <f t="shared" si="148"/>
        <v>Resgatado</v>
      </c>
      <c r="K1549" s="40" t="s">
        <v>15532</v>
      </c>
      <c r="L1549" s="69" t="str">
        <f t="shared" si="149"/>
        <v>Dividendos Recebidos</v>
      </c>
    </row>
    <row r="1550" spans="1:12" ht="15" customHeight="1" x14ac:dyDescent="0.25">
      <c r="A1550" s="39">
        <v>44795</v>
      </c>
      <c r="B1550" s="61">
        <f t="shared" si="144"/>
        <v>2022</v>
      </c>
      <c r="C1550" s="60" t="str">
        <f t="shared" si="145"/>
        <v>Agosto</v>
      </c>
      <c r="D1550" s="40" t="s">
        <v>1923</v>
      </c>
      <c r="E1550" s="40" t="s">
        <v>3315</v>
      </c>
      <c r="F1550" s="41">
        <v>10091.879999999999</v>
      </c>
      <c r="G1550" s="42">
        <v>11295.84</v>
      </c>
      <c r="H1550" s="64">
        <f t="shared" si="146"/>
        <v>0.11929987276899855</v>
      </c>
      <c r="I1550" s="65">
        <f t="shared" si="147"/>
        <v>1203.9600000000009</v>
      </c>
      <c r="J1550" s="66" t="str">
        <f t="shared" si="148"/>
        <v>Pendente</v>
      </c>
      <c r="K1550" s="40" t="s">
        <v>15532</v>
      </c>
      <c r="L1550" s="69" t="str">
        <f t="shared" si="149"/>
        <v>Rendimento estável</v>
      </c>
    </row>
    <row r="1551" spans="1:12" ht="15" customHeight="1" x14ac:dyDescent="0.25">
      <c r="A1551" s="39">
        <v>45592</v>
      </c>
      <c r="B1551" s="61">
        <f t="shared" si="144"/>
        <v>2024</v>
      </c>
      <c r="C1551" s="60" t="str">
        <f t="shared" si="145"/>
        <v>Outubro</v>
      </c>
      <c r="D1551" s="40" t="s">
        <v>1928</v>
      </c>
      <c r="E1551" s="40" t="s">
        <v>3316</v>
      </c>
      <c r="F1551" s="41">
        <v>21605.77</v>
      </c>
      <c r="G1551" s="42">
        <v>22969.09</v>
      </c>
      <c r="H1551" s="64">
        <f t="shared" si="146"/>
        <v>6.309981083756791E-2</v>
      </c>
      <c r="I1551" s="65">
        <f t="shared" si="147"/>
        <v>1363.3199999999997</v>
      </c>
      <c r="J1551" s="66" t="str">
        <f t="shared" si="148"/>
        <v>Ativo</v>
      </c>
      <c r="K1551" s="40" t="s">
        <v>15537</v>
      </c>
      <c r="L1551" s="69" t="str">
        <f t="shared" si="149"/>
        <v>Aguardando rentabilidade</v>
      </c>
    </row>
    <row r="1552" spans="1:12" ht="15" customHeight="1" x14ac:dyDescent="0.25">
      <c r="A1552" s="39">
        <v>45508</v>
      </c>
      <c r="B1552" s="61">
        <f t="shared" si="144"/>
        <v>2024</v>
      </c>
      <c r="C1552" s="60" t="str">
        <f t="shared" si="145"/>
        <v>Agosto</v>
      </c>
      <c r="D1552" s="40" t="s">
        <v>1923</v>
      </c>
      <c r="E1552" s="40" t="s">
        <v>3317</v>
      </c>
      <c r="F1552" s="41">
        <v>39289.699999999997</v>
      </c>
      <c r="G1552" s="42">
        <v>37714.18</v>
      </c>
      <c r="H1552" s="64">
        <f t="shared" si="146"/>
        <v>-4.0100077119448532E-2</v>
      </c>
      <c r="I1552" s="65">
        <f t="shared" si="147"/>
        <v>-1575.5199999999968</v>
      </c>
      <c r="J1552" s="66" t="str">
        <f t="shared" si="148"/>
        <v>Ativo</v>
      </c>
      <c r="K1552" s="40" t="s">
        <v>15532</v>
      </c>
      <c r="L1552" s="69" t="str">
        <f t="shared" si="149"/>
        <v>Investimento de Longo Prazo</v>
      </c>
    </row>
    <row r="1553" spans="1:12" x14ac:dyDescent="0.25">
      <c r="A1553" s="39">
        <v>43890</v>
      </c>
      <c r="B1553" s="61">
        <f t="shared" si="144"/>
        <v>2020</v>
      </c>
      <c r="C1553" s="60" t="str">
        <f t="shared" si="145"/>
        <v>Fevereiro</v>
      </c>
      <c r="D1553" s="40" t="s">
        <v>1927</v>
      </c>
      <c r="E1553" s="40" t="s">
        <v>3318</v>
      </c>
      <c r="F1553" s="41">
        <v>25753.27</v>
      </c>
      <c r="G1553" s="42">
        <v>25469.98</v>
      </c>
      <c r="H1553" s="64">
        <f t="shared" si="146"/>
        <v>-1.1000156484982329E-2</v>
      </c>
      <c r="I1553" s="65">
        <f t="shared" si="147"/>
        <v>-283.29000000000087</v>
      </c>
      <c r="J1553" s="66" t="str">
        <f t="shared" si="148"/>
        <v>Ativo</v>
      </c>
      <c r="K1553" s="40" t="s">
        <v>15536</v>
      </c>
      <c r="L1553" s="69" t="str">
        <f t="shared" si="149"/>
        <v>Aguardando rentabilidade</v>
      </c>
    </row>
    <row r="1554" spans="1:12" ht="15" customHeight="1" x14ac:dyDescent="0.25">
      <c r="A1554" s="39">
        <v>44746</v>
      </c>
      <c r="B1554" s="61">
        <f t="shared" si="144"/>
        <v>2022</v>
      </c>
      <c r="C1554" s="60" t="str">
        <f t="shared" si="145"/>
        <v>Julho</v>
      </c>
      <c r="D1554" s="40" t="s">
        <v>1927</v>
      </c>
      <c r="E1554" s="40" t="s">
        <v>3319</v>
      </c>
      <c r="F1554" s="41">
        <v>15915.79</v>
      </c>
      <c r="G1554" s="42">
        <v>14816.01</v>
      </c>
      <c r="H1554" s="64">
        <f t="shared" si="146"/>
        <v>-6.9099931577383256E-2</v>
      </c>
      <c r="I1554" s="65">
        <f t="shared" si="147"/>
        <v>-1099.7800000000007</v>
      </c>
      <c r="J1554" s="66" t="str">
        <f t="shared" si="148"/>
        <v>Pendente</v>
      </c>
      <c r="K1554" s="40" t="s">
        <v>15536</v>
      </c>
      <c r="L1554" s="69" t="str">
        <f t="shared" si="149"/>
        <v>Aguardando rentabilidade</v>
      </c>
    </row>
    <row r="1555" spans="1:12" ht="15" customHeight="1" x14ac:dyDescent="0.25">
      <c r="A1555" s="39">
        <v>45357</v>
      </c>
      <c r="B1555" s="61">
        <f t="shared" si="144"/>
        <v>2024</v>
      </c>
      <c r="C1555" s="60" t="str">
        <f t="shared" si="145"/>
        <v>Março</v>
      </c>
      <c r="D1555" s="40" t="s">
        <v>1928</v>
      </c>
      <c r="E1555" s="40" t="s">
        <v>3320</v>
      </c>
      <c r="F1555" s="41">
        <v>6519.5</v>
      </c>
      <c r="G1555" s="42">
        <v>6506.46</v>
      </c>
      <c r="H1555" s="64">
        <f t="shared" si="146"/>
        <v>-2.0001533859958531E-3</v>
      </c>
      <c r="I1555" s="65">
        <f t="shared" si="147"/>
        <v>-13.039999999999964</v>
      </c>
      <c r="J1555" s="66" t="str">
        <f t="shared" si="148"/>
        <v>Ativo</v>
      </c>
      <c r="K1555" s="40" t="s">
        <v>15537</v>
      </c>
      <c r="L1555" s="69" t="str">
        <f t="shared" si="149"/>
        <v>Aguardando rentabilidade</v>
      </c>
    </row>
    <row r="1556" spans="1:12" ht="15" customHeight="1" x14ac:dyDescent="0.25">
      <c r="A1556" s="39">
        <v>44403</v>
      </c>
      <c r="B1556" s="61">
        <f t="shared" si="144"/>
        <v>2021</v>
      </c>
      <c r="C1556" s="60" t="str">
        <f t="shared" si="145"/>
        <v>Julho</v>
      </c>
      <c r="D1556" s="40" t="s">
        <v>1929</v>
      </c>
      <c r="E1556" s="40" t="s">
        <v>3304</v>
      </c>
      <c r="F1556" s="41">
        <v>37110.230000000003</v>
      </c>
      <c r="G1556" s="42">
        <v>41986.51</v>
      </c>
      <c r="H1556" s="64">
        <f t="shared" si="146"/>
        <v>0.13139988623083174</v>
      </c>
      <c r="I1556" s="65">
        <f t="shared" si="147"/>
        <v>4876.2799999999988</v>
      </c>
      <c r="J1556" s="66" t="str">
        <f t="shared" si="148"/>
        <v>Pendente</v>
      </c>
      <c r="K1556" s="40" t="s">
        <v>15532</v>
      </c>
      <c r="L1556" s="69" t="str">
        <f t="shared" si="149"/>
        <v>Rendimento estável</v>
      </c>
    </row>
    <row r="1557" spans="1:12" ht="15" customHeight="1" x14ac:dyDescent="0.25">
      <c r="A1557" s="39">
        <v>44538</v>
      </c>
      <c r="B1557" s="61">
        <f t="shared" si="144"/>
        <v>2021</v>
      </c>
      <c r="C1557" s="60" t="str">
        <f t="shared" si="145"/>
        <v>Dezembro</v>
      </c>
      <c r="D1557" s="40" t="s">
        <v>1929</v>
      </c>
      <c r="E1557" s="40" t="s">
        <v>3321</v>
      </c>
      <c r="F1557" s="41">
        <v>16344.87</v>
      </c>
      <c r="G1557" s="42">
        <v>18345.48</v>
      </c>
      <c r="H1557" s="64">
        <f t="shared" si="146"/>
        <v>0.12239987225349597</v>
      </c>
      <c r="I1557" s="65">
        <f t="shared" si="147"/>
        <v>2000.6099999999988</v>
      </c>
      <c r="J1557" s="66" t="str">
        <f t="shared" si="148"/>
        <v>Pendente</v>
      </c>
      <c r="K1557" s="40" t="s">
        <v>15532</v>
      </c>
      <c r="L1557" s="69" t="str">
        <f t="shared" si="149"/>
        <v>Rendimento estável</v>
      </c>
    </row>
    <row r="1558" spans="1:12" ht="15" customHeight="1" x14ac:dyDescent="0.25">
      <c r="A1558" s="39">
        <v>44918</v>
      </c>
      <c r="B1558" s="61">
        <f t="shared" si="144"/>
        <v>2022</v>
      </c>
      <c r="C1558" s="60" t="str">
        <f t="shared" si="145"/>
        <v>Dezembro</v>
      </c>
      <c r="D1558" s="40" t="s">
        <v>1928</v>
      </c>
      <c r="E1558" s="40" t="s">
        <v>3322</v>
      </c>
      <c r="F1558" s="41">
        <v>48074.31</v>
      </c>
      <c r="G1558" s="42">
        <v>54448.959999999999</v>
      </c>
      <c r="H1558" s="64">
        <f t="shared" si="146"/>
        <v>0.13259992707123622</v>
      </c>
      <c r="I1558" s="65">
        <f t="shared" si="147"/>
        <v>6374.6500000000015</v>
      </c>
      <c r="J1558" s="66" t="str">
        <f t="shared" si="148"/>
        <v>Pendente</v>
      </c>
      <c r="K1558" s="40" t="s">
        <v>15537</v>
      </c>
      <c r="L1558" s="69" t="str">
        <f t="shared" si="149"/>
        <v>Rendimento estável</v>
      </c>
    </row>
    <row r="1559" spans="1:12" ht="15" customHeight="1" x14ac:dyDescent="0.25">
      <c r="A1559" s="39">
        <v>44425</v>
      </c>
      <c r="B1559" s="61">
        <f t="shared" si="144"/>
        <v>2021</v>
      </c>
      <c r="C1559" s="60" t="str">
        <f t="shared" si="145"/>
        <v>Agosto</v>
      </c>
      <c r="D1559" s="40" t="s">
        <v>1926</v>
      </c>
      <c r="E1559" s="40" t="s">
        <v>3323</v>
      </c>
      <c r="F1559" s="41">
        <v>2346.8000000000002</v>
      </c>
      <c r="G1559" s="42">
        <v>2267.71</v>
      </c>
      <c r="H1559" s="64">
        <f t="shared" si="146"/>
        <v>-3.3701210158513781E-2</v>
      </c>
      <c r="I1559" s="65">
        <f t="shared" si="147"/>
        <v>-79.090000000000146</v>
      </c>
      <c r="J1559" s="66" t="str">
        <f t="shared" si="148"/>
        <v>Ativo</v>
      </c>
      <c r="K1559" s="40" t="s">
        <v>15535</v>
      </c>
      <c r="L1559" s="69" t="str">
        <f t="shared" si="149"/>
        <v>Aguardando rentabilidade</v>
      </c>
    </row>
    <row r="1560" spans="1:12" ht="15" customHeight="1" x14ac:dyDescent="0.25">
      <c r="A1560" s="39">
        <v>45561</v>
      </c>
      <c r="B1560" s="61">
        <f t="shared" si="144"/>
        <v>2024</v>
      </c>
      <c r="C1560" s="60" t="str">
        <f t="shared" si="145"/>
        <v>Setembro</v>
      </c>
      <c r="D1560" s="40" t="s">
        <v>1926</v>
      </c>
      <c r="E1560" s="40" t="s">
        <v>3324</v>
      </c>
      <c r="F1560" s="41">
        <v>19416.04</v>
      </c>
      <c r="G1560" s="42">
        <v>21293.57</v>
      </c>
      <c r="H1560" s="64">
        <f t="shared" si="146"/>
        <v>9.6699944993932793E-2</v>
      </c>
      <c r="I1560" s="65">
        <f t="shared" si="147"/>
        <v>1877.5299999999988</v>
      </c>
      <c r="J1560" s="66" t="str">
        <f t="shared" si="148"/>
        <v>Pendente</v>
      </c>
      <c r="K1560" s="40" t="s">
        <v>15535</v>
      </c>
      <c r="L1560" s="69" t="str">
        <f t="shared" si="149"/>
        <v>Rendimento estável</v>
      </c>
    </row>
    <row r="1561" spans="1:12" ht="15" customHeight="1" x14ac:dyDescent="0.25">
      <c r="A1561" s="39">
        <v>44744</v>
      </c>
      <c r="B1561" s="61">
        <f t="shared" si="144"/>
        <v>2022</v>
      </c>
      <c r="C1561" s="60" t="str">
        <f t="shared" si="145"/>
        <v>Julho</v>
      </c>
      <c r="D1561" s="40" t="s">
        <v>1930</v>
      </c>
      <c r="E1561" s="40" t="s">
        <v>3325</v>
      </c>
      <c r="F1561" s="41">
        <v>3896.88</v>
      </c>
      <c r="G1561" s="42">
        <v>4325.93</v>
      </c>
      <c r="H1561" s="64">
        <f t="shared" si="146"/>
        <v>0.1101009012338076</v>
      </c>
      <c r="I1561" s="65">
        <f t="shared" si="147"/>
        <v>429.05000000000018</v>
      </c>
      <c r="J1561" s="66" t="str">
        <f t="shared" si="148"/>
        <v>Pendente</v>
      </c>
      <c r="K1561" s="40" t="s">
        <v>15538</v>
      </c>
      <c r="L1561" s="69" t="str">
        <f t="shared" si="149"/>
        <v>Rendimento estável</v>
      </c>
    </row>
    <row r="1562" spans="1:12" ht="15" customHeight="1" x14ac:dyDescent="0.25">
      <c r="A1562" s="39">
        <v>45759</v>
      </c>
      <c r="B1562" s="61">
        <f t="shared" si="144"/>
        <v>2025</v>
      </c>
      <c r="C1562" s="60" t="str">
        <f t="shared" si="145"/>
        <v>Abril</v>
      </c>
      <c r="D1562" s="40" t="s">
        <v>1923</v>
      </c>
      <c r="E1562" s="40" t="s">
        <v>3326</v>
      </c>
      <c r="F1562" s="41">
        <v>38906.04</v>
      </c>
      <c r="G1562" s="42">
        <v>43679.81</v>
      </c>
      <c r="H1562" s="64">
        <f t="shared" si="146"/>
        <v>0.12269997152113134</v>
      </c>
      <c r="I1562" s="65">
        <f t="shared" si="147"/>
        <v>4773.7699999999968</v>
      </c>
      <c r="J1562" s="66" t="str">
        <f t="shared" si="148"/>
        <v>Pendente</v>
      </c>
      <c r="K1562" s="40" t="s">
        <v>15532</v>
      </c>
      <c r="L1562" s="69" t="str">
        <f t="shared" si="149"/>
        <v>Rendimento estável</v>
      </c>
    </row>
    <row r="1563" spans="1:12" ht="15" customHeight="1" x14ac:dyDescent="0.25">
      <c r="A1563" s="39">
        <v>45424</v>
      </c>
      <c r="B1563" s="61">
        <f t="shared" si="144"/>
        <v>2024</v>
      </c>
      <c r="C1563" s="60" t="str">
        <f t="shared" si="145"/>
        <v>Maio</v>
      </c>
      <c r="D1563" s="40" t="s">
        <v>1927</v>
      </c>
      <c r="E1563" s="40" t="s">
        <v>3235</v>
      </c>
      <c r="F1563" s="41">
        <v>26861.32</v>
      </c>
      <c r="G1563" s="42">
        <v>28223.19</v>
      </c>
      <c r="H1563" s="64">
        <f t="shared" si="146"/>
        <v>5.0700040057599517E-2</v>
      </c>
      <c r="I1563" s="65">
        <f t="shared" si="147"/>
        <v>1361.869999999999</v>
      </c>
      <c r="J1563" s="66" t="str">
        <f t="shared" si="148"/>
        <v>Ativo</v>
      </c>
      <c r="K1563" s="40" t="s">
        <v>15536</v>
      </c>
      <c r="L1563" s="69" t="str">
        <f t="shared" si="149"/>
        <v>Aguardando rentabilidade</v>
      </c>
    </row>
    <row r="1564" spans="1:12" ht="15" customHeight="1" x14ac:dyDescent="0.25">
      <c r="A1564" s="39">
        <v>44355</v>
      </c>
      <c r="B1564" s="61">
        <f t="shared" si="144"/>
        <v>2021</v>
      </c>
      <c r="C1564" s="60" t="str">
        <f t="shared" si="145"/>
        <v>Junho</v>
      </c>
      <c r="D1564" s="40" t="s">
        <v>1924</v>
      </c>
      <c r="E1564" s="40" t="s">
        <v>3283</v>
      </c>
      <c r="F1564" s="41">
        <v>27932.67</v>
      </c>
      <c r="G1564" s="42">
        <v>33505.24</v>
      </c>
      <c r="H1564" s="64">
        <f t="shared" si="146"/>
        <v>0.19950008359387056</v>
      </c>
      <c r="I1564" s="65">
        <f t="shared" si="147"/>
        <v>5572.57</v>
      </c>
      <c r="J1564" s="66" t="str">
        <f t="shared" si="148"/>
        <v>Resgatado</v>
      </c>
      <c r="K1564" s="40" t="s">
        <v>15533</v>
      </c>
      <c r="L1564" s="69" t="str">
        <f t="shared" si="149"/>
        <v>Dividendos Recebidos</v>
      </c>
    </row>
    <row r="1565" spans="1:12" x14ac:dyDescent="0.25">
      <c r="A1565" s="39">
        <v>43939</v>
      </c>
      <c r="B1565" s="61">
        <f t="shared" si="144"/>
        <v>2020</v>
      </c>
      <c r="C1565" s="60" t="str">
        <f t="shared" si="145"/>
        <v>Abril</v>
      </c>
      <c r="D1565" s="40" t="s">
        <v>1923</v>
      </c>
      <c r="E1565" s="40" t="s">
        <v>3327</v>
      </c>
      <c r="F1565" s="41">
        <v>24356.11</v>
      </c>
      <c r="G1565" s="42">
        <v>29205.41</v>
      </c>
      <c r="H1565" s="64">
        <f t="shared" si="146"/>
        <v>0.19909993837275325</v>
      </c>
      <c r="I1565" s="65">
        <f t="shared" si="147"/>
        <v>4849.2999999999993</v>
      </c>
      <c r="J1565" s="66" t="str">
        <f t="shared" si="148"/>
        <v>Resgatado</v>
      </c>
      <c r="K1565" s="40" t="s">
        <v>15532</v>
      </c>
      <c r="L1565" s="69" t="str">
        <f t="shared" si="149"/>
        <v>Dividendos Recebidos</v>
      </c>
    </row>
    <row r="1566" spans="1:12" ht="15" customHeight="1" x14ac:dyDescent="0.25">
      <c r="A1566" s="39">
        <v>45195</v>
      </c>
      <c r="B1566" s="61">
        <f t="shared" si="144"/>
        <v>2023</v>
      </c>
      <c r="C1566" s="60" t="str">
        <f t="shared" si="145"/>
        <v>Setembro</v>
      </c>
      <c r="D1566" s="40" t="s">
        <v>1927</v>
      </c>
      <c r="E1566" s="40" t="s">
        <v>2421</v>
      </c>
      <c r="F1566" s="41">
        <v>46933.64</v>
      </c>
      <c r="G1566" s="42">
        <v>44779.39</v>
      </c>
      <c r="H1566" s="64">
        <f t="shared" si="146"/>
        <v>-4.5899913153976554E-2</v>
      </c>
      <c r="I1566" s="65">
        <f t="shared" si="147"/>
        <v>-2154.25</v>
      </c>
      <c r="J1566" s="66" t="str">
        <f t="shared" si="148"/>
        <v>Ativo</v>
      </c>
      <c r="K1566" s="40" t="s">
        <v>15536</v>
      </c>
      <c r="L1566" s="69" t="str">
        <f t="shared" si="149"/>
        <v>Aguardando rentabilidade</v>
      </c>
    </row>
    <row r="1567" spans="1:12" ht="15" customHeight="1" x14ac:dyDescent="0.25">
      <c r="A1567" s="39">
        <v>44617</v>
      </c>
      <c r="B1567" s="61">
        <f t="shared" si="144"/>
        <v>2022</v>
      </c>
      <c r="C1567" s="60" t="str">
        <f t="shared" si="145"/>
        <v>Fevereiro</v>
      </c>
      <c r="D1567" s="40" t="s">
        <v>1924</v>
      </c>
      <c r="E1567" s="40" t="s">
        <v>2679</v>
      </c>
      <c r="F1567" s="41">
        <v>11528.33</v>
      </c>
      <c r="G1567" s="42">
        <v>11604.42</v>
      </c>
      <c r="H1567" s="64">
        <f t="shared" si="146"/>
        <v>6.6002621368403012E-3</v>
      </c>
      <c r="I1567" s="65">
        <f t="shared" si="147"/>
        <v>76.090000000000146</v>
      </c>
      <c r="J1567" s="66" t="str">
        <f t="shared" si="148"/>
        <v>Ativo</v>
      </c>
      <c r="K1567" s="40" t="s">
        <v>15533</v>
      </c>
      <c r="L1567" s="69" t="str">
        <f t="shared" si="149"/>
        <v>Investimento de Longo Prazo</v>
      </c>
    </row>
    <row r="1568" spans="1:12" x14ac:dyDescent="0.25">
      <c r="A1568" s="39">
        <v>44064</v>
      </c>
      <c r="B1568" s="61">
        <f t="shared" si="144"/>
        <v>2020</v>
      </c>
      <c r="C1568" s="60" t="str">
        <f t="shared" si="145"/>
        <v>Agosto</v>
      </c>
      <c r="D1568" s="40" t="s">
        <v>1924</v>
      </c>
      <c r="E1568" s="40" t="s">
        <v>3328</v>
      </c>
      <c r="F1568" s="41">
        <v>46802.6</v>
      </c>
      <c r="G1568" s="42">
        <v>54534.39</v>
      </c>
      <c r="H1568" s="64">
        <f t="shared" si="146"/>
        <v>0.16520001025584052</v>
      </c>
      <c r="I1568" s="65">
        <f t="shared" si="147"/>
        <v>7731.7900000000009</v>
      </c>
      <c r="J1568" s="66" t="str">
        <f t="shared" si="148"/>
        <v>Resgatado</v>
      </c>
      <c r="K1568" s="40" t="s">
        <v>15533</v>
      </c>
      <c r="L1568" s="69" t="str">
        <f t="shared" si="149"/>
        <v>Dividendos Recebidos</v>
      </c>
    </row>
    <row r="1569" spans="1:12" ht="15" customHeight="1" x14ac:dyDescent="0.25">
      <c r="A1569" s="39">
        <v>45733</v>
      </c>
      <c r="B1569" s="61">
        <f t="shared" si="144"/>
        <v>2025</v>
      </c>
      <c r="C1569" s="60" t="str">
        <f t="shared" si="145"/>
        <v>Março</v>
      </c>
      <c r="D1569" s="40" t="s">
        <v>1927</v>
      </c>
      <c r="E1569" s="40" t="s">
        <v>3329</v>
      </c>
      <c r="F1569" s="41">
        <v>39855.440000000002</v>
      </c>
      <c r="G1569" s="42">
        <v>40425.370000000003</v>
      </c>
      <c r="H1569" s="64">
        <f t="shared" si="146"/>
        <v>1.4299929946827843E-2</v>
      </c>
      <c r="I1569" s="65">
        <f t="shared" si="147"/>
        <v>569.93000000000029</v>
      </c>
      <c r="J1569" s="66" t="str">
        <f t="shared" si="148"/>
        <v>Ativo</v>
      </c>
      <c r="K1569" s="40" t="s">
        <v>15536</v>
      </c>
      <c r="L1569" s="69" t="str">
        <f t="shared" si="149"/>
        <v>Aguardando rentabilidade</v>
      </c>
    </row>
    <row r="1570" spans="1:12" ht="15" customHeight="1" x14ac:dyDescent="0.25">
      <c r="A1570" s="39">
        <v>45689</v>
      </c>
      <c r="B1570" s="61">
        <f t="shared" si="144"/>
        <v>2025</v>
      </c>
      <c r="C1570" s="60" t="str">
        <f t="shared" si="145"/>
        <v>Fevereiro</v>
      </c>
      <c r="D1570" s="40" t="s">
        <v>1925</v>
      </c>
      <c r="E1570" s="40" t="s">
        <v>3330</v>
      </c>
      <c r="F1570" s="41">
        <v>9376.92</v>
      </c>
      <c r="G1570" s="42">
        <v>9389.11</v>
      </c>
      <c r="H1570" s="64">
        <f t="shared" si="146"/>
        <v>1.3000004265793575E-3</v>
      </c>
      <c r="I1570" s="65">
        <f t="shared" si="147"/>
        <v>12.190000000000509</v>
      </c>
      <c r="J1570" s="66" t="str">
        <f t="shared" si="148"/>
        <v>Ativo</v>
      </c>
      <c r="K1570" s="40" t="s">
        <v>15534</v>
      </c>
      <c r="L1570" s="69" t="str">
        <f t="shared" si="149"/>
        <v>Aguardando rentabilidade</v>
      </c>
    </row>
    <row r="1571" spans="1:12" ht="15" customHeight="1" x14ac:dyDescent="0.25">
      <c r="A1571" s="39">
        <v>44276</v>
      </c>
      <c r="B1571" s="61">
        <f t="shared" si="144"/>
        <v>2021</v>
      </c>
      <c r="C1571" s="60" t="str">
        <f t="shared" si="145"/>
        <v>Março</v>
      </c>
      <c r="D1571" s="40" t="s">
        <v>1925</v>
      </c>
      <c r="E1571" s="40" t="s">
        <v>3331</v>
      </c>
      <c r="F1571" s="41">
        <v>29781.69</v>
      </c>
      <c r="G1571" s="42">
        <v>32554.37</v>
      </c>
      <c r="H1571" s="64">
        <f t="shared" si="146"/>
        <v>9.3100156505557627E-2</v>
      </c>
      <c r="I1571" s="65">
        <f t="shared" si="147"/>
        <v>2772.6800000000003</v>
      </c>
      <c r="J1571" s="66" t="str">
        <f t="shared" si="148"/>
        <v>Pendente</v>
      </c>
      <c r="K1571" s="40" t="s">
        <v>15534</v>
      </c>
      <c r="L1571" s="69" t="str">
        <f t="shared" si="149"/>
        <v>Rendimento estável</v>
      </c>
    </row>
    <row r="1572" spans="1:12" ht="15" customHeight="1" x14ac:dyDescent="0.25">
      <c r="A1572" s="39">
        <v>45304</v>
      </c>
      <c r="B1572" s="61">
        <f t="shared" si="144"/>
        <v>2024</v>
      </c>
      <c r="C1572" s="60" t="str">
        <f t="shared" si="145"/>
        <v>Janeiro</v>
      </c>
      <c r="D1572" s="40" t="s">
        <v>1925</v>
      </c>
      <c r="E1572" s="40" t="s">
        <v>3332</v>
      </c>
      <c r="F1572" s="41">
        <v>13530.56</v>
      </c>
      <c r="G1572" s="42">
        <v>14722.6</v>
      </c>
      <c r="H1572" s="64">
        <f t="shared" si="146"/>
        <v>8.8099827353782911E-2</v>
      </c>
      <c r="I1572" s="65">
        <f t="shared" si="147"/>
        <v>1192.0400000000009</v>
      </c>
      <c r="J1572" s="66" t="str">
        <f t="shared" si="148"/>
        <v>Pendente</v>
      </c>
      <c r="K1572" s="40" t="s">
        <v>15534</v>
      </c>
      <c r="L1572" s="69" t="str">
        <f t="shared" si="149"/>
        <v>Rendimento estável</v>
      </c>
    </row>
    <row r="1573" spans="1:12" ht="15" customHeight="1" x14ac:dyDescent="0.25">
      <c r="A1573" s="39">
        <v>44891</v>
      </c>
      <c r="B1573" s="61">
        <f t="shared" si="144"/>
        <v>2022</v>
      </c>
      <c r="C1573" s="60" t="str">
        <f t="shared" si="145"/>
        <v>Novembro</v>
      </c>
      <c r="D1573" s="40" t="s">
        <v>1928</v>
      </c>
      <c r="E1573" s="40" t="s">
        <v>3333</v>
      </c>
      <c r="F1573" s="41">
        <v>24811.759999999998</v>
      </c>
      <c r="G1573" s="42">
        <v>24781.99</v>
      </c>
      <c r="H1573" s="64">
        <f t="shared" si="146"/>
        <v>-1.1998342721353424E-3</v>
      </c>
      <c r="I1573" s="65">
        <f t="shared" si="147"/>
        <v>-29.769999999996799</v>
      </c>
      <c r="J1573" s="66" t="str">
        <f t="shared" si="148"/>
        <v>Ativo</v>
      </c>
      <c r="K1573" s="40" t="s">
        <v>15537</v>
      </c>
      <c r="L1573" s="69" t="str">
        <f t="shared" si="149"/>
        <v>Aguardando rentabilidade</v>
      </c>
    </row>
    <row r="1574" spans="1:12" ht="15" customHeight="1" x14ac:dyDescent="0.25">
      <c r="A1574" s="39">
        <v>44599</v>
      </c>
      <c r="B1574" s="61">
        <f t="shared" si="144"/>
        <v>2022</v>
      </c>
      <c r="C1574" s="60" t="str">
        <f t="shared" si="145"/>
        <v>Fevereiro</v>
      </c>
      <c r="D1574" s="40" t="s">
        <v>1930</v>
      </c>
      <c r="E1574" s="40" t="s">
        <v>2401</v>
      </c>
      <c r="F1574" s="41">
        <v>24143.29</v>
      </c>
      <c r="G1574" s="42">
        <v>21948.66</v>
      </c>
      <c r="H1574" s="64">
        <f t="shared" si="146"/>
        <v>-9.0900204570296794E-2</v>
      </c>
      <c r="I1574" s="65">
        <f t="shared" si="147"/>
        <v>-2194.630000000001</v>
      </c>
      <c r="J1574" s="66" t="str">
        <f t="shared" si="148"/>
        <v>Pendente</v>
      </c>
      <c r="K1574" s="40" t="s">
        <v>15538</v>
      </c>
      <c r="L1574" s="69" t="str">
        <f t="shared" si="149"/>
        <v>Aguardando rentabilidade</v>
      </c>
    </row>
    <row r="1575" spans="1:12" ht="15" customHeight="1" x14ac:dyDescent="0.25">
      <c r="A1575" s="39">
        <v>44610</v>
      </c>
      <c r="B1575" s="61">
        <f t="shared" si="144"/>
        <v>2022</v>
      </c>
      <c r="C1575" s="60" t="str">
        <f t="shared" si="145"/>
        <v>Fevereiro</v>
      </c>
      <c r="D1575" s="40" t="s">
        <v>1927</v>
      </c>
      <c r="E1575" s="40" t="s">
        <v>3334</v>
      </c>
      <c r="F1575" s="41">
        <v>18547.86</v>
      </c>
      <c r="G1575" s="42">
        <v>19803.55</v>
      </c>
      <c r="H1575" s="64">
        <f t="shared" si="146"/>
        <v>6.7699993422421709E-2</v>
      </c>
      <c r="I1575" s="65">
        <f t="shared" si="147"/>
        <v>1255.6899999999987</v>
      </c>
      <c r="J1575" s="66" t="str">
        <f t="shared" si="148"/>
        <v>Ativo</v>
      </c>
      <c r="K1575" s="40" t="s">
        <v>15536</v>
      </c>
      <c r="L1575" s="69" t="str">
        <f t="shared" si="149"/>
        <v>Aguardando rentabilidade</v>
      </c>
    </row>
    <row r="1576" spans="1:12" ht="15" customHeight="1" x14ac:dyDescent="0.25">
      <c r="A1576" s="39">
        <v>45715</v>
      </c>
      <c r="B1576" s="61">
        <f t="shared" si="144"/>
        <v>2025</v>
      </c>
      <c r="C1576" s="60" t="str">
        <f t="shared" si="145"/>
        <v>Fevereiro</v>
      </c>
      <c r="D1576" s="40" t="s">
        <v>1926</v>
      </c>
      <c r="E1576" s="40" t="s">
        <v>3335</v>
      </c>
      <c r="F1576" s="41">
        <v>10104.799999999999</v>
      </c>
      <c r="G1576" s="42">
        <v>9376.24</v>
      </c>
      <c r="H1576" s="64">
        <f t="shared" si="146"/>
        <v>-7.2100387934446952E-2</v>
      </c>
      <c r="I1576" s="65">
        <f t="shared" si="147"/>
        <v>-728.55999999999949</v>
      </c>
      <c r="J1576" s="66" t="str">
        <f t="shared" si="148"/>
        <v>Pendente</v>
      </c>
      <c r="K1576" s="40" t="s">
        <v>15535</v>
      </c>
      <c r="L1576" s="69" t="str">
        <f t="shared" si="149"/>
        <v>Aguardando rentabilidade</v>
      </c>
    </row>
    <row r="1577" spans="1:12" ht="15" customHeight="1" x14ac:dyDescent="0.25">
      <c r="A1577" s="39">
        <v>45325</v>
      </c>
      <c r="B1577" s="61">
        <f t="shared" si="144"/>
        <v>2024</v>
      </c>
      <c r="C1577" s="60" t="str">
        <f t="shared" si="145"/>
        <v>Fevereiro</v>
      </c>
      <c r="D1577" s="40" t="s">
        <v>1926</v>
      </c>
      <c r="E1577" s="40" t="s">
        <v>3336</v>
      </c>
      <c r="F1577" s="41">
        <v>13166.86</v>
      </c>
      <c r="G1577" s="42">
        <v>12954.87</v>
      </c>
      <c r="H1577" s="64">
        <f t="shared" si="146"/>
        <v>-1.6100269920087232E-2</v>
      </c>
      <c r="I1577" s="65">
        <f t="shared" si="147"/>
        <v>-211.98999999999978</v>
      </c>
      <c r="J1577" s="66" t="str">
        <f t="shared" si="148"/>
        <v>Ativo</v>
      </c>
      <c r="K1577" s="40" t="s">
        <v>15535</v>
      </c>
      <c r="L1577" s="69" t="str">
        <f t="shared" si="149"/>
        <v>Aguardando rentabilidade</v>
      </c>
    </row>
    <row r="1578" spans="1:12" ht="15" customHeight="1" x14ac:dyDescent="0.25">
      <c r="A1578" s="39">
        <v>44486</v>
      </c>
      <c r="B1578" s="61">
        <f t="shared" si="144"/>
        <v>2021</v>
      </c>
      <c r="C1578" s="60" t="str">
        <f t="shared" si="145"/>
        <v>Outubro</v>
      </c>
      <c r="D1578" s="40" t="s">
        <v>1928</v>
      </c>
      <c r="E1578" s="40" t="s">
        <v>3337</v>
      </c>
      <c r="F1578" s="41">
        <v>49639.89</v>
      </c>
      <c r="G1578" s="42">
        <v>45137.55</v>
      </c>
      <c r="H1578" s="64">
        <f t="shared" si="146"/>
        <v>-9.07000398268408E-2</v>
      </c>
      <c r="I1578" s="65">
        <f t="shared" si="147"/>
        <v>-4502.3399999999965</v>
      </c>
      <c r="J1578" s="66" t="str">
        <f t="shared" si="148"/>
        <v>Pendente</v>
      </c>
      <c r="K1578" s="40" t="s">
        <v>15537</v>
      </c>
      <c r="L1578" s="69" t="str">
        <f t="shared" si="149"/>
        <v>Aguardando rentabilidade</v>
      </c>
    </row>
    <row r="1579" spans="1:12" ht="15" customHeight="1" x14ac:dyDescent="0.25">
      <c r="A1579" s="39">
        <v>44740</v>
      </c>
      <c r="B1579" s="61">
        <f t="shared" si="144"/>
        <v>2022</v>
      </c>
      <c r="C1579" s="60" t="str">
        <f t="shared" si="145"/>
        <v>Junho</v>
      </c>
      <c r="D1579" s="40" t="s">
        <v>1923</v>
      </c>
      <c r="E1579" s="40" t="s">
        <v>2280</v>
      </c>
      <c r="F1579" s="41">
        <v>41537.9</v>
      </c>
      <c r="G1579" s="42">
        <v>40831.760000000002</v>
      </c>
      <c r="H1579" s="64">
        <f t="shared" si="146"/>
        <v>-1.699989648008203E-2</v>
      </c>
      <c r="I1579" s="65">
        <f t="shared" si="147"/>
        <v>-706.13999999999942</v>
      </c>
      <c r="J1579" s="66" t="str">
        <f t="shared" si="148"/>
        <v>Ativo</v>
      </c>
      <c r="K1579" s="40" t="s">
        <v>15532</v>
      </c>
      <c r="L1579" s="69" t="str">
        <f t="shared" si="149"/>
        <v>Investimento de Longo Prazo</v>
      </c>
    </row>
    <row r="1580" spans="1:12" x14ac:dyDescent="0.25">
      <c r="A1580" s="39">
        <v>44159</v>
      </c>
      <c r="B1580" s="61">
        <f t="shared" si="144"/>
        <v>2020</v>
      </c>
      <c r="C1580" s="60" t="str">
        <f t="shared" si="145"/>
        <v>Novembro</v>
      </c>
      <c r="D1580" s="40" t="s">
        <v>1929</v>
      </c>
      <c r="E1580" s="40" t="s">
        <v>3338</v>
      </c>
      <c r="F1580" s="41">
        <v>19208.43</v>
      </c>
      <c r="G1580" s="42">
        <v>21517.279999999999</v>
      </c>
      <c r="H1580" s="64">
        <f t="shared" si="146"/>
        <v>0.12019982892927733</v>
      </c>
      <c r="I1580" s="65">
        <f t="shared" si="147"/>
        <v>2308.8499999999985</v>
      </c>
      <c r="J1580" s="66" t="str">
        <f t="shared" si="148"/>
        <v>Pendente</v>
      </c>
      <c r="K1580" s="40" t="s">
        <v>15532</v>
      </c>
      <c r="L1580" s="69" t="str">
        <f t="shared" si="149"/>
        <v>Rendimento estável</v>
      </c>
    </row>
    <row r="1581" spans="1:12" ht="15" customHeight="1" x14ac:dyDescent="0.25">
      <c r="A1581" s="39">
        <v>44574</v>
      </c>
      <c r="B1581" s="61">
        <f t="shared" si="144"/>
        <v>2022</v>
      </c>
      <c r="C1581" s="60" t="str">
        <f t="shared" si="145"/>
        <v>Janeiro</v>
      </c>
      <c r="D1581" s="40" t="s">
        <v>1929</v>
      </c>
      <c r="E1581" s="40" t="s">
        <v>2749</v>
      </c>
      <c r="F1581" s="41">
        <v>35902.519999999997</v>
      </c>
      <c r="G1581" s="42">
        <v>36516.449999999997</v>
      </c>
      <c r="H1581" s="64">
        <f t="shared" si="146"/>
        <v>1.7099913877911644E-2</v>
      </c>
      <c r="I1581" s="65">
        <f t="shared" si="147"/>
        <v>613.93000000000029</v>
      </c>
      <c r="J1581" s="66" t="str">
        <f t="shared" si="148"/>
        <v>Ativo</v>
      </c>
      <c r="K1581" s="40" t="s">
        <v>15532</v>
      </c>
      <c r="L1581" s="69" t="str">
        <f t="shared" si="149"/>
        <v>Investimento de Longo Prazo</v>
      </c>
    </row>
    <row r="1582" spans="1:12" x14ac:dyDescent="0.25">
      <c r="A1582" s="39">
        <v>44188</v>
      </c>
      <c r="B1582" s="61">
        <f t="shared" si="144"/>
        <v>2020</v>
      </c>
      <c r="C1582" s="60" t="str">
        <f t="shared" si="145"/>
        <v>Dezembro</v>
      </c>
      <c r="D1582" s="40" t="s">
        <v>1923</v>
      </c>
      <c r="E1582" s="40" t="s">
        <v>3339</v>
      </c>
      <c r="F1582" s="41">
        <v>5386.99</v>
      </c>
      <c r="G1582" s="42">
        <v>4956.57</v>
      </c>
      <c r="H1582" s="64">
        <f t="shared" si="146"/>
        <v>-7.9899906998156689E-2</v>
      </c>
      <c r="I1582" s="65">
        <f t="shared" si="147"/>
        <v>-430.42000000000007</v>
      </c>
      <c r="J1582" s="66" t="str">
        <f t="shared" si="148"/>
        <v>Ativo</v>
      </c>
      <c r="K1582" s="40" t="s">
        <v>15532</v>
      </c>
      <c r="L1582" s="69" t="str">
        <f t="shared" si="149"/>
        <v>Investimento de Longo Prazo</v>
      </c>
    </row>
    <row r="1583" spans="1:12" ht="15" customHeight="1" x14ac:dyDescent="0.25">
      <c r="A1583" s="39">
        <v>45252</v>
      </c>
      <c r="B1583" s="61">
        <f t="shared" si="144"/>
        <v>2023</v>
      </c>
      <c r="C1583" s="60" t="str">
        <f t="shared" si="145"/>
        <v>Novembro</v>
      </c>
      <c r="D1583" s="40" t="s">
        <v>1927</v>
      </c>
      <c r="E1583" s="40" t="s">
        <v>3340</v>
      </c>
      <c r="F1583" s="41">
        <v>43565.45</v>
      </c>
      <c r="G1583" s="42">
        <v>51742.68</v>
      </c>
      <c r="H1583" s="64">
        <f t="shared" si="146"/>
        <v>0.18769988603354273</v>
      </c>
      <c r="I1583" s="65">
        <f t="shared" si="147"/>
        <v>8177.2300000000032</v>
      </c>
      <c r="J1583" s="66" t="str">
        <f t="shared" si="148"/>
        <v>Resgatado</v>
      </c>
      <c r="K1583" s="40" t="s">
        <v>15536</v>
      </c>
      <c r="L1583" s="69" t="str">
        <f t="shared" si="149"/>
        <v>Aplicação de Curto Prazo</v>
      </c>
    </row>
    <row r="1584" spans="1:12" ht="15" customHeight="1" x14ac:dyDescent="0.25">
      <c r="A1584" s="39">
        <v>44619</v>
      </c>
      <c r="B1584" s="61">
        <f t="shared" si="144"/>
        <v>2022</v>
      </c>
      <c r="C1584" s="60" t="str">
        <f t="shared" si="145"/>
        <v>Fevereiro</v>
      </c>
      <c r="D1584" s="40" t="s">
        <v>1925</v>
      </c>
      <c r="E1584" s="40" t="s">
        <v>3341</v>
      </c>
      <c r="F1584" s="41">
        <v>10688.59</v>
      </c>
      <c r="G1584" s="42">
        <v>9835.64</v>
      </c>
      <c r="H1584" s="64">
        <f t="shared" si="146"/>
        <v>-7.980004846289368E-2</v>
      </c>
      <c r="I1584" s="65">
        <f t="shared" si="147"/>
        <v>-852.95000000000073</v>
      </c>
      <c r="J1584" s="66" t="str">
        <f t="shared" si="148"/>
        <v>Pendente</v>
      </c>
      <c r="K1584" s="40" t="s">
        <v>15534</v>
      </c>
      <c r="L1584" s="69" t="str">
        <f t="shared" si="149"/>
        <v>Aguardando rentabilidade</v>
      </c>
    </row>
    <row r="1585" spans="1:12" ht="15" customHeight="1" x14ac:dyDescent="0.25">
      <c r="A1585" s="39">
        <v>45873</v>
      </c>
      <c r="B1585" s="61">
        <f t="shared" si="144"/>
        <v>2025</v>
      </c>
      <c r="C1585" s="60" t="str">
        <f t="shared" si="145"/>
        <v>Agosto</v>
      </c>
      <c r="D1585" s="40" t="s">
        <v>1929</v>
      </c>
      <c r="E1585" s="40" t="s">
        <v>3342</v>
      </c>
      <c r="F1585" s="41">
        <v>31256.32</v>
      </c>
      <c r="G1585" s="42">
        <v>32300.28</v>
      </c>
      <c r="H1585" s="64">
        <f t="shared" si="146"/>
        <v>3.3399965191039736E-2</v>
      </c>
      <c r="I1585" s="65">
        <f t="shared" si="147"/>
        <v>1043.9599999999991</v>
      </c>
      <c r="J1585" s="66" t="str">
        <f t="shared" si="148"/>
        <v>Ativo</v>
      </c>
      <c r="K1585" s="40" t="s">
        <v>15532</v>
      </c>
      <c r="L1585" s="69" t="str">
        <f t="shared" si="149"/>
        <v>Investimento de Longo Prazo</v>
      </c>
    </row>
    <row r="1586" spans="1:12" x14ac:dyDescent="0.25">
      <c r="A1586" s="39">
        <v>43991</v>
      </c>
      <c r="B1586" s="61">
        <f t="shared" si="144"/>
        <v>2020</v>
      </c>
      <c r="C1586" s="60" t="str">
        <f t="shared" si="145"/>
        <v>Junho</v>
      </c>
      <c r="D1586" s="40" t="s">
        <v>1928</v>
      </c>
      <c r="E1586" s="40" t="s">
        <v>3343</v>
      </c>
      <c r="F1586" s="41">
        <v>10514.57</v>
      </c>
      <c r="G1586" s="42">
        <v>9533.56</v>
      </c>
      <c r="H1586" s="64">
        <f t="shared" si="146"/>
        <v>-9.3300058870690886E-2</v>
      </c>
      <c r="I1586" s="65">
        <f t="shared" si="147"/>
        <v>-981.01000000000022</v>
      </c>
      <c r="J1586" s="66" t="str">
        <f t="shared" si="148"/>
        <v>Pendente</v>
      </c>
      <c r="K1586" s="40" t="s">
        <v>15537</v>
      </c>
      <c r="L1586" s="69" t="str">
        <f t="shared" si="149"/>
        <v>Aguardando rentabilidade</v>
      </c>
    </row>
    <row r="1587" spans="1:12" x14ac:dyDescent="0.25">
      <c r="A1587" s="39">
        <v>44017</v>
      </c>
      <c r="B1587" s="61">
        <f t="shared" si="144"/>
        <v>2020</v>
      </c>
      <c r="C1587" s="60" t="str">
        <f t="shared" si="145"/>
        <v>Julho</v>
      </c>
      <c r="D1587" s="40" t="s">
        <v>1930</v>
      </c>
      <c r="E1587" s="40" t="s">
        <v>3309</v>
      </c>
      <c r="F1587" s="41">
        <v>30459.82</v>
      </c>
      <c r="G1587" s="42">
        <v>28842.400000000001</v>
      </c>
      <c r="H1587" s="64">
        <f t="shared" si="146"/>
        <v>-5.3100116809619957E-2</v>
      </c>
      <c r="I1587" s="65">
        <f t="shared" si="147"/>
        <v>-1617.4199999999983</v>
      </c>
      <c r="J1587" s="66" t="str">
        <f t="shared" si="148"/>
        <v>Pendente</v>
      </c>
      <c r="K1587" s="40" t="s">
        <v>15538</v>
      </c>
      <c r="L1587" s="69" t="str">
        <f t="shared" si="149"/>
        <v>Aguardando rentabilidade</v>
      </c>
    </row>
    <row r="1588" spans="1:12" ht="15" customHeight="1" x14ac:dyDescent="0.25">
      <c r="A1588" s="39">
        <v>45917</v>
      </c>
      <c r="B1588" s="61">
        <f t="shared" si="144"/>
        <v>2025</v>
      </c>
      <c r="C1588" s="60" t="str">
        <f t="shared" si="145"/>
        <v>Setembro</v>
      </c>
      <c r="D1588" s="40" t="s">
        <v>1923</v>
      </c>
      <c r="E1588" s="40" t="s">
        <v>3344</v>
      </c>
      <c r="F1588" s="41">
        <v>30385.81</v>
      </c>
      <c r="G1588" s="42">
        <v>29911.79</v>
      </c>
      <c r="H1588" s="64">
        <f t="shared" si="146"/>
        <v>-1.5600044889374363E-2</v>
      </c>
      <c r="I1588" s="65">
        <f t="shared" si="147"/>
        <v>-474.02000000000044</v>
      </c>
      <c r="J1588" s="66" t="str">
        <f t="shared" si="148"/>
        <v>Ativo</v>
      </c>
      <c r="K1588" s="40" t="s">
        <v>15532</v>
      </c>
      <c r="L1588" s="69" t="str">
        <f t="shared" si="149"/>
        <v>Investimento de Longo Prazo</v>
      </c>
    </row>
    <row r="1589" spans="1:12" ht="15" customHeight="1" x14ac:dyDescent="0.25">
      <c r="A1589" s="39">
        <v>44899</v>
      </c>
      <c r="B1589" s="61">
        <f t="shared" si="144"/>
        <v>2022</v>
      </c>
      <c r="C1589" s="60" t="str">
        <f t="shared" si="145"/>
        <v>Dezembro</v>
      </c>
      <c r="D1589" s="40" t="s">
        <v>1923</v>
      </c>
      <c r="E1589" s="40" t="s">
        <v>3345</v>
      </c>
      <c r="F1589" s="41">
        <v>34842.61</v>
      </c>
      <c r="G1589" s="42">
        <v>39818.129999999997</v>
      </c>
      <c r="H1589" s="64">
        <f t="shared" si="146"/>
        <v>0.14279986487809027</v>
      </c>
      <c r="I1589" s="65">
        <f t="shared" si="147"/>
        <v>4975.5199999999968</v>
      </c>
      <c r="J1589" s="66" t="str">
        <f t="shared" si="148"/>
        <v>Pendente</v>
      </c>
      <c r="K1589" s="40" t="s">
        <v>15532</v>
      </c>
      <c r="L1589" s="69" t="str">
        <f t="shared" si="149"/>
        <v>Rendimento estável</v>
      </c>
    </row>
    <row r="1590" spans="1:12" ht="15" customHeight="1" x14ac:dyDescent="0.25">
      <c r="A1590" s="39">
        <v>45201</v>
      </c>
      <c r="B1590" s="61">
        <f t="shared" si="144"/>
        <v>2023</v>
      </c>
      <c r="C1590" s="60" t="str">
        <f t="shared" si="145"/>
        <v>Outubro</v>
      </c>
      <c r="D1590" s="40" t="s">
        <v>1926</v>
      </c>
      <c r="E1590" s="40" t="s">
        <v>2299</v>
      </c>
      <c r="F1590" s="41">
        <v>32881.910000000003</v>
      </c>
      <c r="G1590" s="42">
        <v>37215.75</v>
      </c>
      <c r="H1590" s="64">
        <f t="shared" si="146"/>
        <v>0.13180012961534157</v>
      </c>
      <c r="I1590" s="65">
        <f t="shared" si="147"/>
        <v>4333.8399999999965</v>
      </c>
      <c r="J1590" s="66" t="str">
        <f t="shared" si="148"/>
        <v>Pendente</v>
      </c>
      <c r="K1590" s="40" t="s">
        <v>15535</v>
      </c>
      <c r="L1590" s="69" t="str">
        <f t="shared" si="149"/>
        <v>Rendimento estável</v>
      </c>
    </row>
    <row r="1591" spans="1:12" ht="15" customHeight="1" x14ac:dyDescent="0.25">
      <c r="A1591" s="39">
        <v>44265</v>
      </c>
      <c r="B1591" s="61">
        <f t="shared" si="144"/>
        <v>2021</v>
      </c>
      <c r="C1591" s="60" t="str">
        <f t="shared" si="145"/>
        <v>Março</v>
      </c>
      <c r="D1591" s="40" t="s">
        <v>1929</v>
      </c>
      <c r="E1591" s="40" t="s">
        <v>3346</v>
      </c>
      <c r="F1591" s="41">
        <v>33634.639999999999</v>
      </c>
      <c r="G1591" s="42">
        <v>32760.14</v>
      </c>
      <c r="H1591" s="64">
        <f t="shared" si="146"/>
        <v>-2.5999980971997919E-2</v>
      </c>
      <c r="I1591" s="65">
        <f t="shared" si="147"/>
        <v>-874.5</v>
      </c>
      <c r="J1591" s="66" t="str">
        <f t="shared" si="148"/>
        <v>Ativo</v>
      </c>
      <c r="K1591" s="40" t="s">
        <v>15532</v>
      </c>
      <c r="L1591" s="69" t="str">
        <f t="shared" si="149"/>
        <v>Investimento de Longo Prazo</v>
      </c>
    </row>
    <row r="1592" spans="1:12" ht="15" customHeight="1" x14ac:dyDescent="0.25">
      <c r="A1592" s="39">
        <v>45037</v>
      </c>
      <c r="B1592" s="61">
        <f t="shared" si="144"/>
        <v>2023</v>
      </c>
      <c r="C1592" s="60" t="str">
        <f t="shared" si="145"/>
        <v>Abril</v>
      </c>
      <c r="D1592" s="40" t="s">
        <v>1928</v>
      </c>
      <c r="E1592" s="40" t="s">
        <v>3347</v>
      </c>
      <c r="F1592" s="41">
        <v>16535.75</v>
      </c>
      <c r="G1592" s="42">
        <v>15923.93</v>
      </c>
      <c r="H1592" s="64">
        <f t="shared" si="146"/>
        <v>-3.6999833693663713E-2</v>
      </c>
      <c r="I1592" s="65">
        <f t="shared" si="147"/>
        <v>-611.81999999999971</v>
      </c>
      <c r="J1592" s="66" t="str">
        <f t="shared" si="148"/>
        <v>Ativo</v>
      </c>
      <c r="K1592" s="40" t="s">
        <v>15537</v>
      </c>
      <c r="L1592" s="69" t="str">
        <f t="shared" si="149"/>
        <v>Aguardando rentabilidade</v>
      </c>
    </row>
    <row r="1593" spans="1:12" x14ac:dyDescent="0.25">
      <c r="A1593" s="39">
        <v>43842</v>
      </c>
      <c r="B1593" s="61">
        <f t="shared" si="144"/>
        <v>2020</v>
      </c>
      <c r="C1593" s="60" t="str">
        <f t="shared" si="145"/>
        <v>Janeiro</v>
      </c>
      <c r="D1593" s="40" t="s">
        <v>1924</v>
      </c>
      <c r="E1593" s="40" t="s">
        <v>3024</v>
      </c>
      <c r="F1593" s="41">
        <v>16210.89</v>
      </c>
      <c r="G1593" s="42">
        <v>19018.62</v>
      </c>
      <c r="H1593" s="64">
        <f t="shared" si="146"/>
        <v>0.17320023761804562</v>
      </c>
      <c r="I1593" s="65">
        <f t="shared" si="147"/>
        <v>2807.7299999999996</v>
      </c>
      <c r="J1593" s="66" t="str">
        <f t="shared" si="148"/>
        <v>Resgatado</v>
      </c>
      <c r="K1593" s="40" t="s">
        <v>15533</v>
      </c>
      <c r="L1593" s="69" t="str">
        <f t="shared" si="149"/>
        <v>Dividendos Recebidos</v>
      </c>
    </row>
    <row r="1594" spans="1:12" ht="15" customHeight="1" x14ac:dyDescent="0.25">
      <c r="A1594" s="39">
        <v>44651</v>
      </c>
      <c r="B1594" s="61">
        <f t="shared" si="144"/>
        <v>2022</v>
      </c>
      <c r="C1594" s="60" t="str">
        <f t="shared" si="145"/>
        <v>Março</v>
      </c>
      <c r="D1594" s="40" t="s">
        <v>1927</v>
      </c>
      <c r="E1594" s="40" t="s">
        <v>3348</v>
      </c>
      <c r="F1594" s="41">
        <v>28739.83</v>
      </c>
      <c r="G1594" s="42">
        <v>33513.519999999997</v>
      </c>
      <c r="H1594" s="64">
        <f t="shared" si="146"/>
        <v>0.16610014742606322</v>
      </c>
      <c r="I1594" s="65">
        <f t="shared" si="147"/>
        <v>4773.6899999999951</v>
      </c>
      <c r="J1594" s="66" t="str">
        <f t="shared" si="148"/>
        <v>Resgatado</v>
      </c>
      <c r="K1594" s="40" t="s">
        <v>15536</v>
      </c>
      <c r="L1594" s="69" t="str">
        <f t="shared" si="149"/>
        <v>Aplicação de Curto Prazo</v>
      </c>
    </row>
    <row r="1595" spans="1:12" ht="15" customHeight="1" x14ac:dyDescent="0.25">
      <c r="A1595" s="39">
        <v>45107</v>
      </c>
      <c r="B1595" s="61">
        <f t="shared" si="144"/>
        <v>2023</v>
      </c>
      <c r="C1595" s="60" t="str">
        <f t="shared" si="145"/>
        <v>Junho</v>
      </c>
      <c r="D1595" s="40" t="s">
        <v>1927</v>
      </c>
      <c r="E1595" s="40" t="s">
        <v>3349</v>
      </c>
      <c r="F1595" s="41">
        <v>28106.93</v>
      </c>
      <c r="G1595" s="42">
        <v>26929.25</v>
      </c>
      <c r="H1595" s="64">
        <f t="shared" si="146"/>
        <v>-4.1899986942721963E-2</v>
      </c>
      <c r="I1595" s="65">
        <f t="shared" si="147"/>
        <v>-1177.6800000000003</v>
      </c>
      <c r="J1595" s="66" t="str">
        <f t="shared" si="148"/>
        <v>Ativo</v>
      </c>
      <c r="K1595" s="40" t="s">
        <v>15536</v>
      </c>
      <c r="L1595" s="69" t="str">
        <f t="shared" si="149"/>
        <v>Aguardando rentabilidade</v>
      </c>
    </row>
    <row r="1596" spans="1:12" ht="15" customHeight="1" x14ac:dyDescent="0.25">
      <c r="A1596" s="39">
        <v>45241</v>
      </c>
      <c r="B1596" s="61">
        <f t="shared" si="144"/>
        <v>2023</v>
      </c>
      <c r="C1596" s="60" t="str">
        <f t="shared" si="145"/>
        <v>Novembro</v>
      </c>
      <c r="D1596" s="40" t="s">
        <v>1925</v>
      </c>
      <c r="E1596" s="40" t="s">
        <v>3350</v>
      </c>
      <c r="F1596" s="41">
        <v>15457.35</v>
      </c>
      <c r="G1596" s="42">
        <v>15197.67</v>
      </c>
      <c r="H1596" s="64">
        <f t="shared" si="146"/>
        <v>-1.6799774864384921E-2</v>
      </c>
      <c r="I1596" s="65">
        <f t="shared" si="147"/>
        <v>-259.68000000000029</v>
      </c>
      <c r="J1596" s="66" t="str">
        <f t="shared" si="148"/>
        <v>Ativo</v>
      </c>
      <c r="K1596" s="40" t="s">
        <v>15534</v>
      </c>
      <c r="L1596" s="69" t="str">
        <f t="shared" si="149"/>
        <v>Aguardando rentabilidade</v>
      </c>
    </row>
    <row r="1597" spans="1:12" ht="15" customHeight="1" x14ac:dyDescent="0.25">
      <c r="A1597" s="39">
        <v>45064</v>
      </c>
      <c r="B1597" s="61">
        <f t="shared" si="144"/>
        <v>2023</v>
      </c>
      <c r="C1597" s="60" t="str">
        <f t="shared" si="145"/>
        <v>Maio</v>
      </c>
      <c r="D1597" s="40" t="s">
        <v>1925</v>
      </c>
      <c r="E1597" s="40" t="s">
        <v>3351</v>
      </c>
      <c r="F1597" s="41">
        <v>25006.43</v>
      </c>
      <c r="G1597" s="42">
        <v>24231.23</v>
      </c>
      <c r="H1597" s="64">
        <f t="shared" si="146"/>
        <v>-3.1000026793108842E-2</v>
      </c>
      <c r="I1597" s="65">
        <f t="shared" si="147"/>
        <v>-775.20000000000073</v>
      </c>
      <c r="J1597" s="66" t="str">
        <f t="shared" si="148"/>
        <v>Ativo</v>
      </c>
      <c r="K1597" s="40" t="s">
        <v>15534</v>
      </c>
      <c r="L1597" s="69" t="str">
        <f t="shared" si="149"/>
        <v>Aguardando rentabilidade</v>
      </c>
    </row>
    <row r="1598" spans="1:12" x14ac:dyDescent="0.25">
      <c r="A1598" s="39">
        <v>44128</v>
      </c>
      <c r="B1598" s="61">
        <f t="shared" si="144"/>
        <v>2020</v>
      </c>
      <c r="C1598" s="60" t="str">
        <f t="shared" si="145"/>
        <v>Outubro</v>
      </c>
      <c r="D1598" s="40" t="s">
        <v>1930</v>
      </c>
      <c r="E1598" s="40" t="s">
        <v>3352</v>
      </c>
      <c r="F1598" s="41">
        <v>33413.54</v>
      </c>
      <c r="G1598" s="42">
        <v>35488.519999999997</v>
      </c>
      <c r="H1598" s="64">
        <f t="shared" si="146"/>
        <v>6.2099975040058486E-2</v>
      </c>
      <c r="I1598" s="65">
        <f t="shared" si="147"/>
        <v>2074.9799999999959</v>
      </c>
      <c r="J1598" s="66" t="str">
        <f t="shared" si="148"/>
        <v>Ativo</v>
      </c>
      <c r="K1598" s="40" t="s">
        <v>15538</v>
      </c>
      <c r="L1598" s="69" t="str">
        <f t="shared" si="149"/>
        <v>Aguardando rentabilidade</v>
      </c>
    </row>
    <row r="1599" spans="1:12" ht="15" customHeight="1" x14ac:dyDescent="0.25">
      <c r="A1599" s="39">
        <v>45706</v>
      </c>
      <c r="B1599" s="61">
        <f t="shared" si="144"/>
        <v>2025</v>
      </c>
      <c r="C1599" s="60" t="str">
        <f t="shared" si="145"/>
        <v>Fevereiro</v>
      </c>
      <c r="D1599" s="40" t="s">
        <v>1930</v>
      </c>
      <c r="E1599" s="40" t="s">
        <v>3353</v>
      </c>
      <c r="F1599" s="41">
        <v>20576.86</v>
      </c>
      <c r="G1599" s="42">
        <v>22356.76</v>
      </c>
      <c r="H1599" s="64">
        <f t="shared" si="146"/>
        <v>8.6500078243230388E-2</v>
      </c>
      <c r="I1599" s="65">
        <f t="shared" si="147"/>
        <v>1779.8999999999978</v>
      </c>
      <c r="J1599" s="66" t="str">
        <f t="shared" si="148"/>
        <v>Pendente</v>
      </c>
      <c r="K1599" s="40" t="s">
        <v>15538</v>
      </c>
      <c r="L1599" s="69" t="str">
        <f t="shared" si="149"/>
        <v>Rendimento estável</v>
      </c>
    </row>
    <row r="1600" spans="1:12" x14ac:dyDescent="0.25">
      <c r="A1600" s="39">
        <v>43926</v>
      </c>
      <c r="B1600" s="61">
        <f t="shared" si="144"/>
        <v>2020</v>
      </c>
      <c r="C1600" s="60" t="str">
        <f t="shared" si="145"/>
        <v>Abril</v>
      </c>
      <c r="D1600" s="40" t="s">
        <v>1930</v>
      </c>
      <c r="E1600" s="40" t="s">
        <v>3354</v>
      </c>
      <c r="F1600" s="41">
        <v>29346.17</v>
      </c>
      <c r="G1600" s="42">
        <v>26481.98</v>
      </c>
      <c r="H1600" s="64">
        <f t="shared" si="146"/>
        <v>-9.7600129761396426E-2</v>
      </c>
      <c r="I1600" s="65">
        <f t="shared" si="147"/>
        <v>-2864.1899999999987</v>
      </c>
      <c r="J1600" s="66" t="str">
        <f t="shared" si="148"/>
        <v>Pendente</v>
      </c>
      <c r="K1600" s="40" t="s">
        <v>15538</v>
      </c>
      <c r="L1600" s="69" t="str">
        <f t="shared" si="149"/>
        <v>Aguardando rentabilidade</v>
      </c>
    </row>
    <row r="1601" spans="1:12" ht="15" customHeight="1" x14ac:dyDescent="0.25">
      <c r="A1601" s="39">
        <v>45337</v>
      </c>
      <c r="B1601" s="61">
        <f t="shared" si="144"/>
        <v>2024</v>
      </c>
      <c r="C1601" s="60" t="str">
        <f t="shared" si="145"/>
        <v>Fevereiro</v>
      </c>
      <c r="D1601" s="40" t="s">
        <v>1927</v>
      </c>
      <c r="E1601" s="40" t="s">
        <v>3355</v>
      </c>
      <c r="F1601" s="41">
        <v>3366.57</v>
      </c>
      <c r="G1601" s="42">
        <v>3318.09</v>
      </c>
      <c r="H1601" s="64">
        <f t="shared" si="146"/>
        <v>-1.4400413477218658E-2</v>
      </c>
      <c r="I1601" s="65">
        <f t="shared" si="147"/>
        <v>-48.480000000000018</v>
      </c>
      <c r="J1601" s="66" t="str">
        <f t="shared" si="148"/>
        <v>Ativo</v>
      </c>
      <c r="K1601" s="40" t="s">
        <v>15536</v>
      </c>
      <c r="L1601" s="69" t="str">
        <f t="shared" si="149"/>
        <v>Aguardando rentabilidade</v>
      </c>
    </row>
    <row r="1602" spans="1:12" x14ac:dyDescent="0.25">
      <c r="A1602" s="39">
        <v>43834</v>
      </c>
      <c r="B1602" s="61">
        <f t="shared" ref="B1602:B1665" si="150">YEAR(A1602)</f>
        <v>2020</v>
      </c>
      <c r="C1602" s="60" t="str">
        <f t="shared" ref="C1602:C1665" si="151">PROPER(TEXT(A1602,"mmmm"))</f>
        <v>Janeiro</v>
      </c>
      <c r="D1602" s="40" t="s">
        <v>1927</v>
      </c>
      <c r="E1602" s="40" t="s">
        <v>3356</v>
      </c>
      <c r="F1602" s="41">
        <v>6507.47</v>
      </c>
      <c r="G1602" s="42">
        <v>7388.58</v>
      </c>
      <c r="H1602" s="64">
        <f t="shared" ref="H1602:H1665" si="152">(G1602-F1602)/F1602</f>
        <v>0.13539977902318406</v>
      </c>
      <c r="I1602" s="65">
        <f t="shared" ref="I1602:I1665" si="153">G1602-F1602</f>
        <v>881.10999999999967</v>
      </c>
      <c r="J1602" s="66" t="str">
        <f t="shared" ref="J1602:J1665" si="154">IF(AND(OR($D1602="Ações",$D1602="Criptomoedas",$D1602="ETFs",$D1602="Fundos",$D1602="Imóveis"),$H1602&lt;=-10%),"Resgatado",IF(AND(OR($D1602="Ações",$D1602="Criptomoedas",$D1602="ETFs",$D1602="Fundos",$D1602="Imóveis"),$H1602&lt;=-5%),"Pendente",IF(AND(OR($D1602="Ações",$D1602="Criptomoedas",$D1602="ETFs",$D1602="Fundos",$D1602="Imóveis"),$H1602&lt;=-3%),"Ativo",IF(AND(OR($D1602="Ações",$D1602="Criptomoedas",$D1602="ETFs",$D1602="Fundos",$D1602="Imóveis"),$H1602&lt;=7%),"Ativo",IF(AND(OR($D1602="Ações",$D1602="Criptomoedas",$D1602="ETFs",$D1602="Fundos",$D1602="Imóveis"),$H1602&lt;=15%),"Pendente",IF(AND(OR($D1602="Ações",$D1602="Criptomoedas",$D1602="ETFs",$D1602="Fundos",$D1602="Imóveis"),$H1602&lt;=20%),"Resgatado",IF(AND(OR($D1602="Poupança",$D1602="Renda Fixa",$D1602="Tesouro Direto"),$H1602&lt;=7%),"Ativo",IF(AND(OR($D1602="Poupança",$D1602="Renda Fixa",$D1602="Tesouro Direto"),$H1602&lt;=15%),"Pendente",IF(AND(OR($D1602="Poupança",$D1602="Renda Fixa",$D1602="Tesouro Direto"),$H1602&lt;=20%),"Resgatado","")))))))))</f>
        <v>Pendente</v>
      </c>
      <c r="K1602" s="40" t="s">
        <v>15536</v>
      </c>
      <c r="L1602" s="69" t="str">
        <f t="shared" ref="L1602:L1665" si="155">IF(AND(OR($D1602="Ações",$D1602="Criptomoedas",$D1602="ETFs",$D1602="Fundos",$D1602="Imóveis"),$H1602&lt;=-10%),"Resgate realizado",IF(AND(OR($D1602="Ações",$D1602="Criptomoedas",$D1602="ETFs",$D1602="Fundos",$D1602="Imóveis"),$H1602&lt;=-5%),"Aguardando rentabilidade",IF(AND(OR($D1602="Ações",$D1602="Criptomoedas",$D1602="ETFs",$D1602="Fundos",$D1602="Imóveis"),$H1602&lt;=-3%),"Aguardando rentabilidade",IF(AND(OR($D1602="Ações",$D1602="Criptomoedas",$D1602="ETFs",$D1602="Fundos",$D1602="Imóveis"),$H1602&lt;=7%),"Aguardando rentabilidade",IF(AND(OR($D1602="Ações",$D1602="Criptomoedas",$D1602="ETFs",$D1602="Fundos",$D1602="Imóveis"),$H1602&lt;=15%),"Rendimento estável",IF(AND(OR($D1602="Ações",$D1602="Criptomoedas",$D1602="ETFs",$D1602="Fundos",$D1602="Imóveis"),$H1602&lt;=20%),"Aplicação de Curto Prazo",IF(AND(OR($D1602="Poupança",$D1602="Renda Fixa",$D1602="Tesouro Direto"),$H1602&lt;=7%),"Investimento de Longo Prazo",IF(AND(OR($D1602="Poupança",$D1602="Renda Fixa",$D1602="Tesouro Direto"),$H1602&lt;=15%),"Rendimento estável",IF(AND(OR($D1602="Poupança",$D1602="Renda Fixa",$D1602="Tesouro Direto"),$H1602&lt;=20%),"Dividendos Recebidos","")))))))))</f>
        <v>Rendimento estável</v>
      </c>
    </row>
    <row r="1603" spans="1:12" ht="15" customHeight="1" x14ac:dyDescent="0.25">
      <c r="A1603" s="39">
        <v>44980</v>
      </c>
      <c r="B1603" s="61">
        <f t="shared" si="150"/>
        <v>2023</v>
      </c>
      <c r="C1603" s="60" t="str">
        <f t="shared" si="151"/>
        <v>Fevereiro</v>
      </c>
      <c r="D1603" s="40" t="s">
        <v>1923</v>
      </c>
      <c r="E1603" s="40" t="s">
        <v>3357</v>
      </c>
      <c r="F1603" s="41">
        <v>16437.38</v>
      </c>
      <c r="G1603" s="42">
        <v>18975.310000000001</v>
      </c>
      <c r="H1603" s="64">
        <f t="shared" si="152"/>
        <v>0.15439991044801546</v>
      </c>
      <c r="I1603" s="65">
        <f t="shared" si="153"/>
        <v>2537.9300000000003</v>
      </c>
      <c r="J1603" s="66" t="str">
        <f t="shared" si="154"/>
        <v>Resgatado</v>
      </c>
      <c r="K1603" s="40" t="s">
        <v>15532</v>
      </c>
      <c r="L1603" s="69" t="str">
        <f t="shared" si="155"/>
        <v>Dividendos Recebidos</v>
      </c>
    </row>
    <row r="1604" spans="1:12" ht="15" customHeight="1" x14ac:dyDescent="0.25">
      <c r="A1604" s="39">
        <v>45551</v>
      </c>
      <c r="B1604" s="61">
        <f t="shared" si="150"/>
        <v>2024</v>
      </c>
      <c r="C1604" s="60" t="str">
        <f t="shared" si="151"/>
        <v>Setembro</v>
      </c>
      <c r="D1604" s="40" t="s">
        <v>1923</v>
      </c>
      <c r="E1604" s="40" t="s">
        <v>3358</v>
      </c>
      <c r="F1604" s="41">
        <v>31791.95</v>
      </c>
      <c r="G1604" s="42">
        <v>32071.72</v>
      </c>
      <c r="H1604" s="64">
        <f t="shared" si="152"/>
        <v>8.8000264217828854E-3</v>
      </c>
      <c r="I1604" s="65">
        <f t="shared" si="153"/>
        <v>279.77000000000044</v>
      </c>
      <c r="J1604" s="66" t="str">
        <f t="shared" si="154"/>
        <v>Ativo</v>
      </c>
      <c r="K1604" s="40" t="s">
        <v>15532</v>
      </c>
      <c r="L1604" s="69" t="str">
        <f t="shared" si="155"/>
        <v>Investimento de Longo Prazo</v>
      </c>
    </row>
    <row r="1605" spans="1:12" ht="15" customHeight="1" x14ac:dyDescent="0.25">
      <c r="A1605" s="39">
        <v>45108</v>
      </c>
      <c r="B1605" s="61">
        <f t="shared" si="150"/>
        <v>2023</v>
      </c>
      <c r="C1605" s="60" t="str">
        <f t="shared" si="151"/>
        <v>Julho</v>
      </c>
      <c r="D1605" s="40" t="s">
        <v>1927</v>
      </c>
      <c r="E1605" s="40" t="s">
        <v>3359</v>
      </c>
      <c r="F1605" s="41">
        <v>44511.06</v>
      </c>
      <c r="G1605" s="42">
        <v>46856.79</v>
      </c>
      <c r="H1605" s="64">
        <f t="shared" si="152"/>
        <v>5.2699935701374073E-2</v>
      </c>
      <c r="I1605" s="65">
        <f t="shared" si="153"/>
        <v>2345.7300000000032</v>
      </c>
      <c r="J1605" s="66" t="str">
        <f t="shared" si="154"/>
        <v>Ativo</v>
      </c>
      <c r="K1605" s="40" t="s">
        <v>15536</v>
      </c>
      <c r="L1605" s="69" t="str">
        <f t="shared" si="155"/>
        <v>Aguardando rentabilidade</v>
      </c>
    </row>
    <row r="1606" spans="1:12" ht="15" customHeight="1" x14ac:dyDescent="0.25">
      <c r="A1606" s="39">
        <v>45578</v>
      </c>
      <c r="B1606" s="61">
        <f t="shared" si="150"/>
        <v>2024</v>
      </c>
      <c r="C1606" s="60" t="str">
        <f t="shared" si="151"/>
        <v>Outubro</v>
      </c>
      <c r="D1606" s="40" t="s">
        <v>1924</v>
      </c>
      <c r="E1606" s="40" t="s">
        <v>3360</v>
      </c>
      <c r="F1606" s="41">
        <v>23238.86</v>
      </c>
      <c r="G1606" s="42">
        <v>27050.03</v>
      </c>
      <c r="H1606" s="64">
        <f t="shared" si="152"/>
        <v>0.16399986918463291</v>
      </c>
      <c r="I1606" s="65">
        <f t="shared" si="153"/>
        <v>3811.1699999999983</v>
      </c>
      <c r="J1606" s="66" t="str">
        <f t="shared" si="154"/>
        <v>Resgatado</v>
      </c>
      <c r="K1606" s="40" t="s">
        <v>15533</v>
      </c>
      <c r="L1606" s="69" t="str">
        <f t="shared" si="155"/>
        <v>Dividendos Recebidos</v>
      </c>
    </row>
    <row r="1607" spans="1:12" x14ac:dyDescent="0.25">
      <c r="A1607" s="39">
        <v>43890</v>
      </c>
      <c r="B1607" s="61">
        <f t="shared" si="150"/>
        <v>2020</v>
      </c>
      <c r="C1607" s="60" t="str">
        <f t="shared" si="151"/>
        <v>Fevereiro</v>
      </c>
      <c r="D1607" s="40" t="s">
        <v>1925</v>
      </c>
      <c r="E1607" s="40" t="s">
        <v>3361</v>
      </c>
      <c r="F1607" s="41">
        <v>43337.55</v>
      </c>
      <c r="G1607" s="42">
        <v>45617.11</v>
      </c>
      <c r="H1607" s="64">
        <f t="shared" si="152"/>
        <v>5.2600112373680501E-2</v>
      </c>
      <c r="I1607" s="65">
        <f t="shared" si="153"/>
        <v>2279.5599999999977</v>
      </c>
      <c r="J1607" s="66" t="str">
        <f t="shared" si="154"/>
        <v>Ativo</v>
      </c>
      <c r="K1607" s="40" t="s">
        <v>15534</v>
      </c>
      <c r="L1607" s="69" t="str">
        <f t="shared" si="155"/>
        <v>Aguardando rentabilidade</v>
      </c>
    </row>
    <row r="1608" spans="1:12" ht="15" customHeight="1" x14ac:dyDescent="0.25">
      <c r="A1608" s="39">
        <v>45524</v>
      </c>
      <c r="B1608" s="61">
        <f t="shared" si="150"/>
        <v>2024</v>
      </c>
      <c r="C1608" s="60" t="str">
        <f t="shared" si="151"/>
        <v>Agosto</v>
      </c>
      <c r="D1608" s="40" t="s">
        <v>1925</v>
      </c>
      <c r="E1608" s="40" t="s">
        <v>3362</v>
      </c>
      <c r="F1608" s="41">
        <v>5617.34</v>
      </c>
      <c r="G1608" s="42">
        <v>5743.73</v>
      </c>
      <c r="H1608" s="64">
        <f t="shared" si="152"/>
        <v>2.2499973296969636E-2</v>
      </c>
      <c r="I1608" s="65">
        <f t="shared" si="153"/>
        <v>126.38999999999942</v>
      </c>
      <c r="J1608" s="66" t="str">
        <f t="shared" si="154"/>
        <v>Ativo</v>
      </c>
      <c r="K1608" s="40" t="s">
        <v>15534</v>
      </c>
      <c r="L1608" s="69" t="str">
        <f t="shared" si="155"/>
        <v>Aguardando rentabilidade</v>
      </c>
    </row>
    <row r="1609" spans="1:12" ht="15" customHeight="1" x14ac:dyDescent="0.25">
      <c r="A1609" s="39">
        <v>45745</v>
      </c>
      <c r="B1609" s="61">
        <f t="shared" si="150"/>
        <v>2025</v>
      </c>
      <c r="C1609" s="60" t="str">
        <f t="shared" si="151"/>
        <v>Março</v>
      </c>
      <c r="D1609" s="40" t="s">
        <v>1930</v>
      </c>
      <c r="E1609" s="40" t="s">
        <v>3363</v>
      </c>
      <c r="F1609" s="41">
        <v>3337.99</v>
      </c>
      <c r="G1609" s="42">
        <v>3257.21</v>
      </c>
      <c r="H1609" s="64">
        <f t="shared" si="152"/>
        <v>-2.420019233131308E-2</v>
      </c>
      <c r="I1609" s="65">
        <f t="shared" si="153"/>
        <v>-80.779999999999745</v>
      </c>
      <c r="J1609" s="66" t="str">
        <f t="shared" si="154"/>
        <v>Ativo</v>
      </c>
      <c r="K1609" s="40" t="s">
        <v>15538</v>
      </c>
      <c r="L1609" s="69" t="str">
        <f t="shared" si="155"/>
        <v>Aguardando rentabilidade</v>
      </c>
    </row>
    <row r="1610" spans="1:12" ht="15" customHeight="1" x14ac:dyDescent="0.25">
      <c r="A1610" s="39">
        <v>45723</v>
      </c>
      <c r="B1610" s="61">
        <f t="shared" si="150"/>
        <v>2025</v>
      </c>
      <c r="C1610" s="60" t="str">
        <f t="shared" si="151"/>
        <v>Março</v>
      </c>
      <c r="D1610" s="40" t="s">
        <v>1925</v>
      </c>
      <c r="E1610" s="40" t="s">
        <v>3240</v>
      </c>
      <c r="F1610" s="41">
        <v>16060.2</v>
      </c>
      <c r="G1610" s="42">
        <v>16625.52</v>
      </c>
      <c r="H1610" s="64">
        <f t="shared" si="152"/>
        <v>3.5200059775096181E-2</v>
      </c>
      <c r="I1610" s="65">
        <f t="shared" si="153"/>
        <v>565.31999999999971</v>
      </c>
      <c r="J1610" s="66" t="str">
        <f t="shared" si="154"/>
        <v>Ativo</v>
      </c>
      <c r="K1610" s="40" t="s">
        <v>15534</v>
      </c>
      <c r="L1610" s="69" t="str">
        <f t="shared" si="155"/>
        <v>Aguardando rentabilidade</v>
      </c>
    </row>
    <row r="1611" spans="1:12" x14ac:dyDescent="0.25">
      <c r="A1611" s="39">
        <v>44024</v>
      </c>
      <c r="B1611" s="61">
        <f t="shared" si="150"/>
        <v>2020</v>
      </c>
      <c r="C1611" s="60" t="str">
        <f t="shared" si="151"/>
        <v>Julho</v>
      </c>
      <c r="D1611" s="40" t="s">
        <v>1924</v>
      </c>
      <c r="E1611" s="40" t="s">
        <v>3364</v>
      </c>
      <c r="F1611" s="41">
        <v>30568.05</v>
      </c>
      <c r="G1611" s="42">
        <v>36232.31</v>
      </c>
      <c r="H1611" s="64">
        <f t="shared" si="152"/>
        <v>0.18530001095915502</v>
      </c>
      <c r="I1611" s="65">
        <f t="shared" si="153"/>
        <v>5664.2599999999984</v>
      </c>
      <c r="J1611" s="66" t="str">
        <f t="shared" si="154"/>
        <v>Resgatado</v>
      </c>
      <c r="K1611" s="40" t="s">
        <v>15533</v>
      </c>
      <c r="L1611" s="69" t="str">
        <f t="shared" si="155"/>
        <v>Dividendos Recebidos</v>
      </c>
    </row>
    <row r="1612" spans="1:12" ht="15" customHeight="1" x14ac:dyDescent="0.25">
      <c r="A1612" s="39">
        <v>45490</v>
      </c>
      <c r="B1612" s="61">
        <f t="shared" si="150"/>
        <v>2024</v>
      </c>
      <c r="C1612" s="60" t="str">
        <f t="shared" si="151"/>
        <v>Julho</v>
      </c>
      <c r="D1612" s="40" t="s">
        <v>1930</v>
      </c>
      <c r="E1612" s="40" t="s">
        <v>3365</v>
      </c>
      <c r="F1612" s="41">
        <v>32922.800000000003</v>
      </c>
      <c r="G1612" s="42">
        <v>29775.38</v>
      </c>
      <c r="H1612" s="64">
        <f t="shared" si="152"/>
        <v>-9.5600009719707973E-2</v>
      </c>
      <c r="I1612" s="65">
        <f t="shared" si="153"/>
        <v>-3147.4200000000019</v>
      </c>
      <c r="J1612" s="66" t="str">
        <f t="shared" si="154"/>
        <v>Pendente</v>
      </c>
      <c r="K1612" s="40" t="s">
        <v>15538</v>
      </c>
      <c r="L1612" s="69" t="str">
        <f t="shared" si="155"/>
        <v>Aguardando rentabilidade</v>
      </c>
    </row>
    <row r="1613" spans="1:12" x14ac:dyDescent="0.25">
      <c r="A1613" s="39">
        <v>43911</v>
      </c>
      <c r="B1613" s="61">
        <f t="shared" si="150"/>
        <v>2020</v>
      </c>
      <c r="C1613" s="60" t="str">
        <f t="shared" si="151"/>
        <v>Março</v>
      </c>
      <c r="D1613" s="40" t="s">
        <v>1923</v>
      </c>
      <c r="E1613" s="40" t="s">
        <v>3366</v>
      </c>
      <c r="F1613" s="41">
        <v>12102.82</v>
      </c>
      <c r="G1613" s="42">
        <v>14264.38</v>
      </c>
      <c r="H1613" s="64">
        <f t="shared" si="152"/>
        <v>0.17859969825214286</v>
      </c>
      <c r="I1613" s="65">
        <f t="shared" si="153"/>
        <v>2161.5599999999995</v>
      </c>
      <c r="J1613" s="66" t="str">
        <f t="shared" si="154"/>
        <v>Resgatado</v>
      </c>
      <c r="K1613" s="40" t="s">
        <v>15532</v>
      </c>
      <c r="L1613" s="69" t="str">
        <f t="shared" si="155"/>
        <v>Dividendos Recebidos</v>
      </c>
    </row>
    <row r="1614" spans="1:12" ht="15" customHeight="1" x14ac:dyDescent="0.25">
      <c r="A1614" s="39">
        <v>44418</v>
      </c>
      <c r="B1614" s="61">
        <f t="shared" si="150"/>
        <v>2021</v>
      </c>
      <c r="C1614" s="60" t="str">
        <f t="shared" si="151"/>
        <v>Agosto</v>
      </c>
      <c r="D1614" s="40" t="s">
        <v>1926</v>
      </c>
      <c r="E1614" s="40" t="s">
        <v>1957</v>
      </c>
      <c r="F1614" s="41">
        <v>2216.6</v>
      </c>
      <c r="G1614" s="42">
        <v>2230.34</v>
      </c>
      <c r="H1614" s="64">
        <f t="shared" si="152"/>
        <v>6.198682667147991E-3</v>
      </c>
      <c r="I1614" s="65">
        <f t="shared" si="153"/>
        <v>13.740000000000236</v>
      </c>
      <c r="J1614" s="66" t="str">
        <f t="shared" si="154"/>
        <v>Ativo</v>
      </c>
      <c r="K1614" s="40" t="s">
        <v>15535</v>
      </c>
      <c r="L1614" s="69" t="str">
        <f t="shared" si="155"/>
        <v>Aguardando rentabilidade</v>
      </c>
    </row>
    <row r="1615" spans="1:12" ht="15" customHeight="1" x14ac:dyDescent="0.25">
      <c r="A1615" s="39">
        <v>44230</v>
      </c>
      <c r="B1615" s="61">
        <f t="shared" si="150"/>
        <v>2021</v>
      </c>
      <c r="C1615" s="60" t="str">
        <f t="shared" si="151"/>
        <v>Fevereiro</v>
      </c>
      <c r="D1615" s="40" t="s">
        <v>1926</v>
      </c>
      <c r="E1615" s="40" t="s">
        <v>3367</v>
      </c>
      <c r="F1615" s="41">
        <v>40607.31</v>
      </c>
      <c r="G1615" s="42">
        <v>48570.400000000001</v>
      </c>
      <c r="H1615" s="64">
        <f t="shared" si="152"/>
        <v>0.19609991403025723</v>
      </c>
      <c r="I1615" s="65">
        <f t="shared" si="153"/>
        <v>7963.0900000000038</v>
      </c>
      <c r="J1615" s="66" t="str">
        <f t="shared" si="154"/>
        <v>Resgatado</v>
      </c>
      <c r="K1615" s="40" t="s">
        <v>15535</v>
      </c>
      <c r="L1615" s="69" t="str">
        <f t="shared" si="155"/>
        <v>Aplicação de Curto Prazo</v>
      </c>
    </row>
    <row r="1616" spans="1:12" ht="15" customHeight="1" x14ac:dyDescent="0.25">
      <c r="A1616" s="39">
        <v>44424</v>
      </c>
      <c r="B1616" s="61">
        <f t="shared" si="150"/>
        <v>2021</v>
      </c>
      <c r="C1616" s="60" t="str">
        <f t="shared" si="151"/>
        <v>Agosto</v>
      </c>
      <c r="D1616" s="40" t="s">
        <v>1925</v>
      </c>
      <c r="E1616" s="40" t="s">
        <v>3368</v>
      </c>
      <c r="F1616" s="41">
        <v>47617.42</v>
      </c>
      <c r="G1616" s="42">
        <v>48317.4</v>
      </c>
      <c r="H1616" s="64">
        <f t="shared" si="152"/>
        <v>1.4700082448818168E-2</v>
      </c>
      <c r="I1616" s="65">
        <f t="shared" si="153"/>
        <v>699.9800000000032</v>
      </c>
      <c r="J1616" s="66" t="str">
        <f t="shared" si="154"/>
        <v>Ativo</v>
      </c>
      <c r="K1616" s="40" t="s">
        <v>15534</v>
      </c>
      <c r="L1616" s="69" t="str">
        <f t="shared" si="155"/>
        <v>Aguardando rentabilidade</v>
      </c>
    </row>
    <row r="1617" spans="1:12" ht="15" customHeight="1" x14ac:dyDescent="0.25">
      <c r="A1617" s="39">
        <v>44849</v>
      </c>
      <c r="B1617" s="61">
        <f t="shared" si="150"/>
        <v>2022</v>
      </c>
      <c r="C1617" s="60" t="str">
        <f t="shared" si="151"/>
        <v>Outubro</v>
      </c>
      <c r="D1617" s="40" t="s">
        <v>1923</v>
      </c>
      <c r="E1617" s="40" t="s">
        <v>3369</v>
      </c>
      <c r="F1617" s="41">
        <v>35650.76</v>
      </c>
      <c r="G1617" s="42">
        <v>36046.480000000003</v>
      </c>
      <c r="H1617" s="64">
        <f t="shared" si="152"/>
        <v>1.1099903620568008E-2</v>
      </c>
      <c r="I1617" s="65">
        <f t="shared" si="153"/>
        <v>395.72000000000116</v>
      </c>
      <c r="J1617" s="66" t="str">
        <f t="shared" si="154"/>
        <v>Ativo</v>
      </c>
      <c r="K1617" s="40" t="s">
        <v>15532</v>
      </c>
      <c r="L1617" s="69" t="str">
        <f t="shared" si="155"/>
        <v>Investimento de Longo Prazo</v>
      </c>
    </row>
    <row r="1618" spans="1:12" ht="15" customHeight="1" x14ac:dyDescent="0.25">
      <c r="A1618" s="39">
        <v>45426</v>
      </c>
      <c r="B1618" s="61">
        <f t="shared" si="150"/>
        <v>2024</v>
      </c>
      <c r="C1618" s="60" t="str">
        <f t="shared" si="151"/>
        <v>Maio</v>
      </c>
      <c r="D1618" s="40" t="s">
        <v>1925</v>
      </c>
      <c r="E1618" s="40" t="s">
        <v>3370</v>
      </c>
      <c r="F1618" s="41">
        <v>29278.87</v>
      </c>
      <c r="G1618" s="42">
        <v>33351.56</v>
      </c>
      <c r="H1618" s="64">
        <f t="shared" si="152"/>
        <v>0.1390999720959176</v>
      </c>
      <c r="I1618" s="65">
        <f t="shared" si="153"/>
        <v>4072.6899999999987</v>
      </c>
      <c r="J1618" s="66" t="str">
        <f t="shared" si="154"/>
        <v>Pendente</v>
      </c>
      <c r="K1618" s="40" t="s">
        <v>15534</v>
      </c>
      <c r="L1618" s="69" t="str">
        <f t="shared" si="155"/>
        <v>Rendimento estável</v>
      </c>
    </row>
    <row r="1619" spans="1:12" ht="15" customHeight="1" x14ac:dyDescent="0.25">
      <c r="A1619" s="39">
        <v>45741</v>
      </c>
      <c r="B1619" s="61">
        <f t="shared" si="150"/>
        <v>2025</v>
      </c>
      <c r="C1619" s="60" t="str">
        <f t="shared" si="151"/>
        <v>Março</v>
      </c>
      <c r="D1619" s="40" t="s">
        <v>1927</v>
      </c>
      <c r="E1619" s="40" t="s">
        <v>3371</v>
      </c>
      <c r="F1619" s="41">
        <v>18115.95</v>
      </c>
      <c r="G1619" s="42">
        <v>18528.990000000002</v>
      </c>
      <c r="H1619" s="64">
        <f t="shared" si="152"/>
        <v>2.2799797968088942E-2</v>
      </c>
      <c r="I1619" s="65">
        <f t="shared" si="153"/>
        <v>413.04000000000087</v>
      </c>
      <c r="J1619" s="66" t="str">
        <f t="shared" si="154"/>
        <v>Ativo</v>
      </c>
      <c r="K1619" s="40" t="s">
        <v>15536</v>
      </c>
      <c r="L1619" s="69" t="str">
        <f t="shared" si="155"/>
        <v>Aguardando rentabilidade</v>
      </c>
    </row>
    <row r="1620" spans="1:12" ht="15" customHeight="1" x14ac:dyDescent="0.25">
      <c r="A1620" s="39">
        <v>45485</v>
      </c>
      <c r="B1620" s="61">
        <f t="shared" si="150"/>
        <v>2024</v>
      </c>
      <c r="C1620" s="60" t="str">
        <f t="shared" si="151"/>
        <v>Julho</v>
      </c>
      <c r="D1620" s="40" t="s">
        <v>1928</v>
      </c>
      <c r="E1620" s="40" t="s">
        <v>3372</v>
      </c>
      <c r="F1620" s="41">
        <v>31028.57</v>
      </c>
      <c r="G1620" s="42">
        <v>35828.69</v>
      </c>
      <c r="H1620" s="64">
        <f t="shared" si="152"/>
        <v>0.15470000712246817</v>
      </c>
      <c r="I1620" s="65">
        <f t="shared" si="153"/>
        <v>4800.1200000000026</v>
      </c>
      <c r="J1620" s="66" t="str">
        <f t="shared" si="154"/>
        <v>Resgatado</v>
      </c>
      <c r="K1620" s="40" t="s">
        <v>15537</v>
      </c>
      <c r="L1620" s="69" t="str">
        <f t="shared" si="155"/>
        <v>Aplicação de Curto Prazo</v>
      </c>
    </row>
    <row r="1621" spans="1:12" ht="15" customHeight="1" x14ac:dyDescent="0.25">
      <c r="A1621" s="39">
        <v>45213</v>
      </c>
      <c r="B1621" s="61">
        <f t="shared" si="150"/>
        <v>2023</v>
      </c>
      <c r="C1621" s="60" t="str">
        <f t="shared" si="151"/>
        <v>Outubro</v>
      </c>
      <c r="D1621" s="40" t="s">
        <v>1924</v>
      </c>
      <c r="E1621" s="40" t="s">
        <v>3373</v>
      </c>
      <c r="F1621" s="41">
        <v>1276.51</v>
      </c>
      <c r="G1621" s="42">
        <v>1351.57</v>
      </c>
      <c r="H1621" s="64">
        <f t="shared" si="152"/>
        <v>5.8800949463772276E-2</v>
      </c>
      <c r="I1621" s="65">
        <f t="shared" si="153"/>
        <v>75.059999999999945</v>
      </c>
      <c r="J1621" s="66" t="str">
        <f t="shared" si="154"/>
        <v>Ativo</v>
      </c>
      <c r="K1621" s="40" t="s">
        <v>15533</v>
      </c>
      <c r="L1621" s="69" t="str">
        <f t="shared" si="155"/>
        <v>Investimento de Longo Prazo</v>
      </c>
    </row>
    <row r="1622" spans="1:12" ht="15" customHeight="1" x14ac:dyDescent="0.25">
      <c r="A1622" s="39">
        <v>45927</v>
      </c>
      <c r="B1622" s="61">
        <f t="shared" si="150"/>
        <v>2025</v>
      </c>
      <c r="C1622" s="60" t="str">
        <f t="shared" si="151"/>
        <v>Setembro</v>
      </c>
      <c r="D1622" s="40" t="s">
        <v>1924</v>
      </c>
      <c r="E1622" s="40" t="s">
        <v>3374</v>
      </c>
      <c r="F1622" s="41">
        <v>33623.46</v>
      </c>
      <c r="G1622" s="42">
        <v>31004.19</v>
      </c>
      <c r="H1622" s="64">
        <f t="shared" si="152"/>
        <v>-7.7900073341648973E-2</v>
      </c>
      <c r="I1622" s="65">
        <f t="shared" si="153"/>
        <v>-2619.2700000000004</v>
      </c>
      <c r="J1622" s="66" t="str">
        <f t="shared" si="154"/>
        <v>Ativo</v>
      </c>
      <c r="K1622" s="40" t="s">
        <v>15533</v>
      </c>
      <c r="L1622" s="69" t="str">
        <f t="shared" si="155"/>
        <v>Investimento de Longo Prazo</v>
      </c>
    </row>
    <row r="1623" spans="1:12" ht="15" customHeight="1" x14ac:dyDescent="0.25">
      <c r="A1623" s="39">
        <v>44210</v>
      </c>
      <c r="B1623" s="61">
        <f t="shared" si="150"/>
        <v>2021</v>
      </c>
      <c r="C1623" s="60" t="str">
        <f t="shared" si="151"/>
        <v>Janeiro</v>
      </c>
      <c r="D1623" s="40" t="s">
        <v>1923</v>
      </c>
      <c r="E1623" s="40" t="s">
        <v>3375</v>
      </c>
      <c r="F1623" s="41">
        <v>14801.14</v>
      </c>
      <c r="G1623" s="42">
        <v>17213.73</v>
      </c>
      <c r="H1623" s="64">
        <f t="shared" si="152"/>
        <v>0.16300028241067918</v>
      </c>
      <c r="I1623" s="65">
        <f t="shared" si="153"/>
        <v>2412.59</v>
      </c>
      <c r="J1623" s="66" t="str">
        <f t="shared" si="154"/>
        <v>Resgatado</v>
      </c>
      <c r="K1623" s="40" t="s">
        <v>15532</v>
      </c>
      <c r="L1623" s="69" t="str">
        <f t="shared" si="155"/>
        <v>Dividendos Recebidos</v>
      </c>
    </row>
    <row r="1624" spans="1:12" ht="15" customHeight="1" x14ac:dyDescent="0.25">
      <c r="A1624" s="39">
        <v>44489</v>
      </c>
      <c r="B1624" s="61">
        <f t="shared" si="150"/>
        <v>2021</v>
      </c>
      <c r="C1624" s="60" t="str">
        <f t="shared" si="151"/>
        <v>Outubro</v>
      </c>
      <c r="D1624" s="40" t="s">
        <v>1925</v>
      </c>
      <c r="E1624" s="40" t="s">
        <v>3376</v>
      </c>
      <c r="F1624" s="41">
        <v>39352.379999999997</v>
      </c>
      <c r="G1624" s="42">
        <v>40104.01</v>
      </c>
      <c r="H1624" s="64">
        <f t="shared" si="152"/>
        <v>1.9099988361568086E-2</v>
      </c>
      <c r="I1624" s="65">
        <f t="shared" si="153"/>
        <v>751.63000000000466</v>
      </c>
      <c r="J1624" s="66" t="str">
        <f t="shared" si="154"/>
        <v>Ativo</v>
      </c>
      <c r="K1624" s="40" t="s">
        <v>15534</v>
      </c>
      <c r="L1624" s="69" t="str">
        <f t="shared" si="155"/>
        <v>Aguardando rentabilidade</v>
      </c>
    </row>
    <row r="1625" spans="1:12" ht="15" customHeight="1" x14ac:dyDescent="0.25">
      <c r="A1625" s="39">
        <v>45162</v>
      </c>
      <c r="B1625" s="61">
        <f t="shared" si="150"/>
        <v>2023</v>
      </c>
      <c r="C1625" s="60" t="str">
        <f t="shared" si="151"/>
        <v>Agosto</v>
      </c>
      <c r="D1625" s="40" t="s">
        <v>1929</v>
      </c>
      <c r="E1625" s="40" t="s">
        <v>3377</v>
      </c>
      <c r="F1625" s="41">
        <v>26595.42</v>
      </c>
      <c r="G1625" s="42">
        <v>24145.98</v>
      </c>
      <c r="H1625" s="64">
        <f t="shared" si="152"/>
        <v>-9.2100068357634471E-2</v>
      </c>
      <c r="I1625" s="65">
        <f t="shared" si="153"/>
        <v>-2449.4399999999987</v>
      </c>
      <c r="J1625" s="66" t="str">
        <f t="shared" si="154"/>
        <v>Ativo</v>
      </c>
      <c r="K1625" s="40" t="s">
        <v>15532</v>
      </c>
      <c r="L1625" s="69" t="str">
        <f t="shared" si="155"/>
        <v>Investimento de Longo Prazo</v>
      </c>
    </row>
    <row r="1626" spans="1:12" ht="15" customHeight="1" x14ac:dyDescent="0.25">
      <c r="A1626" s="39">
        <v>44642</v>
      </c>
      <c r="B1626" s="61">
        <f t="shared" si="150"/>
        <v>2022</v>
      </c>
      <c r="C1626" s="60" t="str">
        <f t="shared" si="151"/>
        <v>Março</v>
      </c>
      <c r="D1626" s="40" t="s">
        <v>1927</v>
      </c>
      <c r="E1626" s="40" t="s">
        <v>3378</v>
      </c>
      <c r="F1626" s="41">
        <v>4528.33</v>
      </c>
      <c r="G1626" s="42">
        <v>4882.8999999999996</v>
      </c>
      <c r="H1626" s="64">
        <f t="shared" si="152"/>
        <v>7.8300388885085614E-2</v>
      </c>
      <c r="I1626" s="65">
        <f t="shared" si="153"/>
        <v>354.56999999999971</v>
      </c>
      <c r="J1626" s="66" t="str">
        <f t="shared" si="154"/>
        <v>Pendente</v>
      </c>
      <c r="K1626" s="40" t="s">
        <v>15536</v>
      </c>
      <c r="L1626" s="69" t="str">
        <f t="shared" si="155"/>
        <v>Rendimento estável</v>
      </c>
    </row>
    <row r="1627" spans="1:12" ht="15" customHeight="1" x14ac:dyDescent="0.25">
      <c r="A1627" s="39">
        <v>45202</v>
      </c>
      <c r="B1627" s="61">
        <f t="shared" si="150"/>
        <v>2023</v>
      </c>
      <c r="C1627" s="60" t="str">
        <f t="shared" si="151"/>
        <v>Outubro</v>
      </c>
      <c r="D1627" s="40" t="s">
        <v>1928</v>
      </c>
      <c r="E1627" s="40" t="s">
        <v>2641</v>
      </c>
      <c r="F1627" s="41">
        <v>23988.75</v>
      </c>
      <c r="G1627" s="42">
        <v>23182.73</v>
      </c>
      <c r="H1627" s="64">
        <f t="shared" si="152"/>
        <v>-3.3599916627585866E-2</v>
      </c>
      <c r="I1627" s="65">
        <f t="shared" si="153"/>
        <v>-806.02000000000044</v>
      </c>
      <c r="J1627" s="66" t="str">
        <f t="shared" si="154"/>
        <v>Ativo</v>
      </c>
      <c r="K1627" s="40" t="s">
        <v>15537</v>
      </c>
      <c r="L1627" s="69" t="str">
        <f t="shared" si="155"/>
        <v>Aguardando rentabilidade</v>
      </c>
    </row>
    <row r="1628" spans="1:12" ht="15" customHeight="1" x14ac:dyDescent="0.25">
      <c r="A1628" s="39">
        <v>44333</v>
      </c>
      <c r="B1628" s="61">
        <f t="shared" si="150"/>
        <v>2021</v>
      </c>
      <c r="C1628" s="60" t="str">
        <f t="shared" si="151"/>
        <v>Maio</v>
      </c>
      <c r="D1628" s="40" t="s">
        <v>1925</v>
      </c>
      <c r="E1628" s="40" t="s">
        <v>1949</v>
      </c>
      <c r="F1628" s="41">
        <v>34392.29</v>
      </c>
      <c r="G1628" s="42">
        <v>36173.81</v>
      </c>
      <c r="H1628" s="64">
        <f t="shared" si="152"/>
        <v>5.1799981914551103E-2</v>
      </c>
      <c r="I1628" s="65">
        <f t="shared" si="153"/>
        <v>1781.5199999999968</v>
      </c>
      <c r="J1628" s="66" t="str">
        <f t="shared" si="154"/>
        <v>Ativo</v>
      </c>
      <c r="K1628" s="40" t="s">
        <v>15534</v>
      </c>
      <c r="L1628" s="69" t="str">
        <f t="shared" si="155"/>
        <v>Aguardando rentabilidade</v>
      </c>
    </row>
    <row r="1629" spans="1:12" ht="15" customHeight="1" x14ac:dyDescent="0.25">
      <c r="A1629" s="39">
        <v>45113</v>
      </c>
      <c r="B1629" s="61">
        <f t="shared" si="150"/>
        <v>2023</v>
      </c>
      <c r="C1629" s="60" t="str">
        <f t="shared" si="151"/>
        <v>Julho</v>
      </c>
      <c r="D1629" s="40" t="s">
        <v>1929</v>
      </c>
      <c r="E1629" s="40" t="s">
        <v>3379</v>
      </c>
      <c r="F1629" s="41">
        <v>8509.39</v>
      </c>
      <c r="G1629" s="42">
        <v>9354.3700000000008</v>
      </c>
      <c r="H1629" s="64">
        <f t="shared" si="152"/>
        <v>9.9299714785666363E-2</v>
      </c>
      <c r="I1629" s="65">
        <f t="shared" si="153"/>
        <v>844.98000000000138</v>
      </c>
      <c r="J1629" s="66" t="str">
        <f t="shared" si="154"/>
        <v>Pendente</v>
      </c>
      <c r="K1629" s="40" t="s">
        <v>15532</v>
      </c>
      <c r="L1629" s="69" t="str">
        <f t="shared" si="155"/>
        <v>Rendimento estável</v>
      </c>
    </row>
    <row r="1630" spans="1:12" ht="15" customHeight="1" x14ac:dyDescent="0.25">
      <c r="A1630" s="39">
        <v>45246</v>
      </c>
      <c r="B1630" s="61">
        <f t="shared" si="150"/>
        <v>2023</v>
      </c>
      <c r="C1630" s="60" t="str">
        <f t="shared" si="151"/>
        <v>Novembro</v>
      </c>
      <c r="D1630" s="40" t="s">
        <v>1927</v>
      </c>
      <c r="E1630" s="40" t="s">
        <v>2472</v>
      </c>
      <c r="F1630" s="41">
        <v>8881.7099999999991</v>
      </c>
      <c r="G1630" s="42">
        <v>9625.11</v>
      </c>
      <c r="H1630" s="64">
        <f t="shared" si="152"/>
        <v>8.3700098291883157E-2</v>
      </c>
      <c r="I1630" s="65">
        <f t="shared" si="153"/>
        <v>743.40000000000146</v>
      </c>
      <c r="J1630" s="66" t="str">
        <f t="shared" si="154"/>
        <v>Pendente</v>
      </c>
      <c r="K1630" s="40" t="s">
        <v>15536</v>
      </c>
      <c r="L1630" s="69" t="str">
        <f t="shared" si="155"/>
        <v>Rendimento estável</v>
      </c>
    </row>
    <row r="1631" spans="1:12" ht="15" customHeight="1" x14ac:dyDescent="0.25">
      <c r="A1631" s="39">
        <v>45195</v>
      </c>
      <c r="B1631" s="61">
        <f t="shared" si="150"/>
        <v>2023</v>
      </c>
      <c r="C1631" s="60" t="str">
        <f t="shared" si="151"/>
        <v>Setembro</v>
      </c>
      <c r="D1631" s="40" t="s">
        <v>1930</v>
      </c>
      <c r="E1631" s="40" t="s">
        <v>2596</v>
      </c>
      <c r="F1631" s="41">
        <v>2718.49</v>
      </c>
      <c r="G1631" s="42">
        <v>2655.42</v>
      </c>
      <c r="H1631" s="64">
        <f t="shared" si="152"/>
        <v>-2.3200379622510921E-2</v>
      </c>
      <c r="I1631" s="65">
        <f t="shared" si="153"/>
        <v>-63.069999999999709</v>
      </c>
      <c r="J1631" s="66" t="str">
        <f t="shared" si="154"/>
        <v>Ativo</v>
      </c>
      <c r="K1631" s="40" t="s">
        <v>15538</v>
      </c>
      <c r="L1631" s="69" t="str">
        <f t="shared" si="155"/>
        <v>Aguardando rentabilidade</v>
      </c>
    </row>
    <row r="1632" spans="1:12" ht="15" customHeight="1" x14ac:dyDescent="0.25">
      <c r="A1632" s="39">
        <v>44673</v>
      </c>
      <c r="B1632" s="61">
        <f t="shared" si="150"/>
        <v>2022</v>
      </c>
      <c r="C1632" s="60" t="str">
        <f t="shared" si="151"/>
        <v>Abril</v>
      </c>
      <c r="D1632" s="40" t="s">
        <v>1926</v>
      </c>
      <c r="E1632" s="40" t="s">
        <v>2306</v>
      </c>
      <c r="F1632" s="41">
        <v>41596.93</v>
      </c>
      <c r="G1632" s="42">
        <v>37495.47</v>
      </c>
      <c r="H1632" s="64">
        <f t="shared" si="152"/>
        <v>-9.8600064956716735E-2</v>
      </c>
      <c r="I1632" s="65">
        <f t="shared" si="153"/>
        <v>-4101.4599999999991</v>
      </c>
      <c r="J1632" s="66" t="str">
        <f t="shared" si="154"/>
        <v>Pendente</v>
      </c>
      <c r="K1632" s="40" t="s">
        <v>15535</v>
      </c>
      <c r="L1632" s="69" t="str">
        <f t="shared" si="155"/>
        <v>Aguardando rentabilidade</v>
      </c>
    </row>
    <row r="1633" spans="1:12" x14ac:dyDescent="0.25">
      <c r="A1633" s="39">
        <v>43957</v>
      </c>
      <c r="B1633" s="61">
        <f t="shared" si="150"/>
        <v>2020</v>
      </c>
      <c r="C1633" s="60" t="str">
        <f t="shared" si="151"/>
        <v>Maio</v>
      </c>
      <c r="D1633" s="40" t="s">
        <v>1923</v>
      </c>
      <c r="E1633" s="40" t="s">
        <v>3380</v>
      </c>
      <c r="F1633" s="41">
        <v>23065.02</v>
      </c>
      <c r="G1633" s="42">
        <v>22126.27</v>
      </c>
      <c r="H1633" s="64">
        <f t="shared" si="152"/>
        <v>-4.0700159809096199E-2</v>
      </c>
      <c r="I1633" s="65">
        <f t="shared" si="153"/>
        <v>-938.75</v>
      </c>
      <c r="J1633" s="66" t="str">
        <f t="shared" si="154"/>
        <v>Ativo</v>
      </c>
      <c r="K1633" s="40" t="s">
        <v>15532</v>
      </c>
      <c r="L1633" s="69" t="str">
        <f t="shared" si="155"/>
        <v>Investimento de Longo Prazo</v>
      </c>
    </row>
    <row r="1634" spans="1:12" ht="15" customHeight="1" x14ac:dyDescent="0.25">
      <c r="A1634" s="39">
        <v>44756</v>
      </c>
      <c r="B1634" s="61">
        <f t="shared" si="150"/>
        <v>2022</v>
      </c>
      <c r="C1634" s="60" t="str">
        <f t="shared" si="151"/>
        <v>Julho</v>
      </c>
      <c r="D1634" s="40" t="s">
        <v>1923</v>
      </c>
      <c r="E1634" s="40" t="s">
        <v>3381</v>
      </c>
      <c r="F1634" s="41">
        <v>43669.98</v>
      </c>
      <c r="G1634" s="42">
        <v>41726.67</v>
      </c>
      <c r="H1634" s="64">
        <f t="shared" si="152"/>
        <v>-4.4499905885003951E-2</v>
      </c>
      <c r="I1634" s="65">
        <f t="shared" si="153"/>
        <v>-1943.3100000000049</v>
      </c>
      <c r="J1634" s="66" t="str">
        <f t="shared" si="154"/>
        <v>Ativo</v>
      </c>
      <c r="K1634" s="40" t="s">
        <v>15532</v>
      </c>
      <c r="L1634" s="69" t="str">
        <f t="shared" si="155"/>
        <v>Investimento de Longo Prazo</v>
      </c>
    </row>
    <row r="1635" spans="1:12" ht="15" customHeight="1" x14ac:dyDescent="0.25">
      <c r="A1635" s="39">
        <v>44514</v>
      </c>
      <c r="B1635" s="61">
        <f t="shared" si="150"/>
        <v>2021</v>
      </c>
      <c r="C1635" s="60" t="str">
        <f t="shared" si="151"/>
        <v>Novembro</v>
      </c>
      <c r="D1635" s="40" t="s">
        <v>1930</v>
      </c>
      <c r="E1635" s="40" t="s">
        <v>3382</v>
      </c>
      <c r="F1635" s="41">
        <v>39789.279999999999</v>
      </c>
      <c r="G1635" s="42">
        <v>36411.17</v>
      </c>
      <c r="H1635" s="64">
        <f t="shared" si="152"/>
        <v>-8.4900003216946893E-2</v>
      </c>
      <c r="I1635" s="65">
        <f t="shared" si="153"/>
        <v>-3378.1100000000006</v>
      </c>
      <c r="J1635" s="66" t="str">
        <f t="shared" si="154"/>
        <v>Pendente</v>
      </c>
      <c r="K1635" s="40" t="s">
        <v>15538</v>
      </c>
      <c r="L1635" s="69" t="str">
        <f t="shared" si="155"/>
        <v>Aguardando rentabilidade</v>
      </c>
    </row>
    <row r="1636" spans="1:12" ht="15" customHeight="1" x14ac:dyDescent="0.25">
      <c r="A1636" s="39">
        <v>45398</v>
      </c>
      <c r="B1636" s="61">
        <f t="shared" si="150"/>
        <v>2024</v>
      </c>
      <c r="C1636" s="60" t="str">
        <f t="shared" si="151"/>
        <v>Abril</v>
      </c>
      <c r="D1636" s="40" t="s">
        <v>1925</v>
      </c>
      <c r="E1636" s="40" t="s">
        <v>2568</v>
      </c>
      <c r="F1636" s="41">
        <v>14060.43</v>
      </c>
      <c r="G1636" s="42">
        <v>15958.59</v>
      </c>
      <c r="H1636" s="64">
        <f t="shared" si="152"/>
        <v>0.13500013868708138</v>
      </c>
      <c r="I1636" s="65">
        <f t="shared" si="153"/>
        <v>1898.1599999999999</v>
      </c>
      <c r="J1636" s="66" t="str">
        <f t="shared" si="154"/>
        <v>Pendente</v>
      </c>
      <c r="K1636" s="40" t="s">
        <v>15534</v>
      </c>
      <c r="L1636" s="69" t="str">
        <f t="shared" si="155"/>
        <v>Rendimento estável</v>
      </c>
    </row>
    <row r="1637" spans="1:12" ht="15" customHeight="1" x14ac:dyDescent="0.25">
      <c r="A1637" s="39">
        <v>44657</v>
      </c>
      <c r="B1637" s="61">
        <f t="shared" si="150"/>
        <v>2022</v>
      </c>
      <c r="C1637" s="60" t="str">
        <f t="shared" si="151"/>
        <v>Abril</v>
      </c>
      <c r="D1637" s="40" t="s">
        <v>1926</v>
      </c>
      <c r="E1637" s="40" t="s">
        <v>3383</v>
      </c>
      <c r="F1637" s="41">
        <v>24428.89</v>
      </c>
      <c r="G1637" s="42">
        <v>24915.02</v>
      </c>
      <c r="H1637" s="64">
        <f t="shared" si="152"/>
        <v>1.9899798967533973E-2</v>
      </c>
      <c r="I1637" s="65">
        <f t="shared" si="153"/>
        <v>486.13000000000102</v>
      </c>
      <c r="J1637" s="66" t="str">
        <f t="shared" si="154"/>
        <v>Ativo</v>
      </c>
      <c r="K1637" s="40" t="s">
        <v>15535</v>
      </c>
      <c r="L1637" s="69" t="str">
        <f t="shared" si="155"/>
        <v>Aguardando rentabilidade</v>
      </c>
    </row>
    <row r="1638" spans="1:12" ht="15" customHeight="1" x14ac:dyDescent="0.25">
      <c r="A1638" s="39">
        <v>44585</v>
      </c>
      <c r="B1638" s="61">
        <f t="shared" si="150"/>
        <v>2022</v>
      </c>
      <c r="C1638" s="60" t="str">
        <f t="shared" si="151"/>
        <v>Janeiro</v>
      </c>
      <c r="D1638" s="40" t="s">
        <v>1924</v>
      </c>
      <c r="E1638" s="40" t="s">
        <v>3384</v>
      </c>
      <c r="F1638" s="41">
        <v>11365.33</v>
      </c>
      <c r="G1638" s="42">
        <v>13449.73</v>
      </c>
      <c r="H1638" s="64">
        <f t="shared" si="152"/>
        <v>0.18339986608395881</v>
      </c>
      <c r="I1638" s="65">
        <f t="shared" si="153"/>
        <v>2084.3999999999996</v>
      </c>
      <c r="J1638" s="66" t="str">
        <f t="shared" si="154"/>
        <v>Resgatado</v>
      </c>
      <c r="K1638" s="40" t="s">
        <v>15533</v>
      </c>
      <c r="L1638" s="69" t="str">
        <f t="shared" si="155"/>
        <v>Dividendos Recebidos</v>
      </c>
    </row>
    <row r="1639" spans="1:12" ht="15" customHeight="1" x14ac:dyDescent="0.25">
      <c r="A1639" s="39">
        <v>45251</v>
      </c>
      <c r="B1639" s="61">
        <f t="shared" si="150"/>
        <v>2023</v>
      </c>
      <c r="C1639" s="60" t="str">
        <f t="shared" si="151"/>
        <v>Novembro</v>
      </c>
      <c r="D1639" s="40" t="s">
        <v>1925</v>
      </c>
      <c r="E1639" s="40" t="s">
        <v>3385</v>
      </c>
      <c r="F1639" s="41">
        <v>23746.93</v>
      </c>
      <c r="G1639" s="42">
        <v>26112.12</v>
      </c>
      <c r="H1639" s="64">
        <f t="shared" si="152"/>
        <v>9.9599821955932769E-2</v>
      </c>
      <c r="I1639" s="65">
        <f t="shared" si="153"/>
        <v>2365.1899999999987</v>
      </c>
      <c r="J1639" s="66" t="str">
        <f t="shared" si="154"/>
        <v>Pendente</v>
      </c>
      <c r="K1639" s="40" t="s">
        <v>15534</v>
      </c>
      <c r="L1639" s="69" t="str">
        <f t="shared" si="155"/>
        <v>Rendimento estável</v>
      </c>
    </row>
    <row r="1640" spans="1:12" ht="15" customHeight="1" x14ac:dyDescent="0.25">
      <c r="A1640" s="39">
        <v>44697</v>
      </c>
      <c r="B1640" s="61">
        <f t="shared" si="150"/>
        <v>2022</v>
      </c>
      <c r="C1640" s="60" t="str">
        <f t="shared" si="151"/>
        <v>Maio</v>
      </c>
      <c r="D1640" s="40" t="s">
        <v>1927</v>
      </c>
      <c r="E1640" s="40" t="s">
        <v>3386</v>
      </c>
      <c r="F1640" s="41">
        <v>37615.97</v>
      </c>
      <c r="G1640" s="42">
        <v>34757.160000000003</v>
      </c>
      <c r="H1640" s="64">
        <f t="shared" si="152"/>
        <v>-7.5999901105833448E-2</v>
      </c>
      <c r="I1640" s="65">
        <f t="shared" si="153"/>
        <v>-2858.8099999999977</v>
      </c>
      <c r="J1640" s="66" t="str">
        <f t="shared" si="154"/>
        <v>Pendente</v>
      </c>
      <c r="K1640" s="40" t="s">
        <v>15536</v>
      </c>
      <c r="L1640" s="69" t="str">
        <f t="shared" si="155"/>
        <v>Aguardando rentabilidade</v>
      </c>
    </row>
    <row r="1641" spans="1:12" ht="15" customHeight="1" x14ac:dyDescent="0.25">
      <c r="A1641" s="39">
        <v>44943</v>
      </c>
      <c r="B1641" s="61">
        <f t="shared" si="150"/>
        <v>2023</v>
      </c>
      <c r="C1641" s="60" t="str">
        <f t="shared" si="151"/>
        <v>Janeiro</v>
      </c>
      <c r="D1641" s="40" t="s">
        <v>1930</v>
      </c>
      <c r="E1641" s="40" t="s">
        <v>3387</v>
      </c>
      <c r="F1641" s="41">
        <v>27407.9</v>
      </c>
      <c r="G1641" s="42">
        <v>29263.41</v>
      </c>
      <c r="H1641" s="64">
        <f t="shared" si="152"/>
        <v>6.7699823773437529E-2</v>
      </c>
      <c r="I1641" s="65">
        <f t="shared" si="153"/>
        <v>1855.5099999999984</v>
      </c>
      <c r="J1641" s="66" t="str">
        <f t="shared" si="154"/>
        <v>Ativo</v>
      </c>
      <c r="K1641" s="40" t="s">
        <v>15538</v>
      </c>
      <c r="L1641" s="69" t="str">
        <f t="shared" si="155"/>
        <v>Aguardando rentabilidade</v>
      </c>
    </row>
    <row r="1642" spans="1:12" ht="15" customHeight="1" x14ac:dyDescent="0.25">
      <c r="A1642" s="39">
        <v>44446</v>
      </c>
      <c r="B1642" s="61">
        <f t="shared" si="150"/>
        <v>2021</v>
      </c>
      <c r="C1642" s="60" t="str">
        <f t="shared" si="151"/>
        <v>Setembro</v>
      </c>
      <c r="D1642" s="40" t="s">
        <v>1927</v>
      </c>
      <c r="E1642" s="40" t="s">
        <v>2966</v>
      </c>
      <c r="F1642" s="41">
        <v>14958.91</v>
      </c>
      <c r="G1642" s="42">
        <v>16697.14</v>
      </c>
      <c r="H1642" s="64">
        <f t="shared" si="152"/>
        <v>0.11620031138632424</v>
      </c>
      <c r="I1642" s="65">
        <f t="shared" si="153"/>
        <v>1738.2299999999996</v>
      </c>
      <c r="J1642" s="66" t="str">
        <f t="shared" si="154"/>
        <v>Pendente</v>
      </c>
      <c r="K1642" s="40" t="s">
        <v>15536</v>
      </c>
      <c r="L1642" s="69" t="str">
        <f t="shared" si="155"/>
        <v>Rendimento estável</v>
      </c>
    </row>
    <row r="1643" spans="1:12" ht="15" customHeight="1" x14ac:dyDescent="0.25">
      <c r="A1643" s="39">
        <v>44865</v>
      </c>
      <c r="B1643" s="61">
        <f t="shared" si="150"/>
        <v>2022</v>
      </c>
      <c r="C1643" s="60" t="str">
        <f t="shared" si="151"/>
        <v>Outubro</v>
      </c>
      <c r="D1643" s="40" t="s">
        <v>1928</v>
      </c>
      <c r="E1643" s="40" t="s">
        <v>3388</v>
      </c>
      <c r="F1643" s="41">
        <v>13495.98</v>
      </c>
      <c r="G1643" s="42">
        <v>14918.46</v>
      </c>
      <c r="H1643" s="64">
        <f t="shared" si="152"/>
        <v>0.10540027474848063</v>
      </c>
      <c r="I1643" s="65">
        <f t="shared" si="153"/>
        <v>1422.4799999999996</v>
      </c>
      <c r="J1643" s="66" t="str">
        <f t="shared" si="154"/>
        <v>Pendente</v>
      </c>
      <c r="K1643" s="40" t="s">
        <v>15537</v>
      </c>
      <c r="L1643" s="69" t="str">
        <f t="shared" si="155"/>
        <v>Rendimento estável</v>
      </c>
    </row>
    <row r="1644" spans="1:12" ht="15" customHeight="1" x14ac:dyDescent="0.25">
      <c r="A1644" s="39">
        <v>44738</v>
      </c>
      <c r="B1644" s="61">
        <f t="shared" si="150"/>
        <v>2022</v>
      </c>
      <c r="C1644" s="60" t="str">
        <f t="shared" si="151"/>
        <v>Junho</v>
      </c>
      <c r="D1644" s="40" t="s">
        <v>1926</v>
      </c>
      <c r="E1644" s="40" t="s">
        <v>3389</v>
      </c>
      <c r="F1644" s="41">
        <v>35741.199999999997</v>
      </c>
      <c r="G1644" s="42">
        <v>34618.93</v>
      </c>
      <c r="H1644" s="64">
        <f t="shared" si="152"/>
        <v>-3.1399897037592384E-2</v>
      </c>
      <c r="I1644" s="65">
        <f t="shared" si="153"/>
        <v>-1122.2699999999968</v>
      </c>
      <c r="J1644" s="66" t="str">
        <f t="shared" si="154"/>
        <v>Ativo</v>
      </c>
      <c r="K1644" s="40" t="s">
        <v>15535</v>
      </c>
      <c r="L1644" s="69" t="str">
        <f t="shared" si="155"/>
        <v>Aguardando rentabilidade</v>
      </c>
    </row>
    <row r="1645" spans="1:12" x14ac:dyDescent="0.25">
      <c r="A1645" s="39">
        <v>44060</v>
      </c>
      <c r="B1645" s="61">
        <f t="shared" si="150"/>
        <v>2020</v>
      </c>
      <c r="C1645" s="60" t="str">
        <f t="shared" si="151"/>
        <v>Agosto</v>
      </c>
      <c r="D1645" s="40" t="s">
        <v>1929</v>
      </c>
      <c r="E1645" s="40" t="s">
        <v>3390</v>
      </c>
      <c r="F1645" s="41">
        <v>39654.03</v>
      </c>
      <c r="G1645" s="42">
        <v>36013.79</v>
      </c>
      <c r="H1645" s="64">
        <f t="shared" si="152"/>
        <v>-9.1800001160033368E-2</v>
      </c>
      <c r="I1645" s="65">
        <f t="shared" si="153"/>
        <v>-3640.239999999998</v>
      </c>
      <c r="J1645" s="66" t="str">
        <f t="shared" si="154"/>
        <v>Ativo</v>
      </c>
      <c r="K1645" s="40" t="s">
        <v>15532</v>
      </c>
      <c r="L1645" s="69" t="str">
        <f t="shared" si="155"/>
        <v>Investimento de Longo Prazo</v>
      </c>
    </row>
    <row r="1646" spans="1:12" ht="15" customHeight="1" x14ac:dyDescent="0.25">
      <c r="A1646" s="39">
        <v>44364</v>
      </c>
      <c r="B1646" s="61">
        <f t="shared" si="150"/>
        <v>2021</v>
      </c>
      <c r="C1646" s="60" t="str">
        <f t="shared" si="151"/>
        <v>Junho</v>
      </c>
      <c r="D1646" s="40" t="s">
        <v>1925</v>
      </c>
      <c r="E1646" s="40" t="s">
        <v>3391</v>
      </c>
      <c r="F1646" s="41">
        <v>27706.82</v>
      </c>
      <c r="G1646" s="42">
        <v>30610.49</v>
      </c>
      <c r="H1646" s="64">
        <f t="shared" si="152"/>
        <v>0.10479982906735605</v>
      </c>
      <c r="I1646" s="65">
        <f t="shared" si="153"/>
        <v>2903.6700000000019</v>
      </c>
      <c r="J1646" s="66" t="str">
        <f t="shared" si="154"/>
        <v>Pendente</v>
      </c>
      <c r="K1646" s="40" t="s">
        <v>15534</v>
      </c>
      <c r="L1646" s="69" t="str">
        <f t="shared" si="155"/>
        <v>Rendimento estável</v>
      </c>
    </row>
    <row r="1647" spans="1:12" x14ac:dyDescent="0.25">
      <c r="A1647" s="39">
        <v>43848</v>
      </c>
      <c r="B1647" s="61">
        <f t="shared" si="150"/>
        <v>2020</v>
      </c>
      <c r="C1647" s="60" t="str">
        <f t="shared" si="151"/>
        <v>Janeiro</v>
      </c>
      <c r="D1647" s="40" t="s">
        <v>1930</v>
      </c>
      <c r="E1647" s="40" t="s">
        <v>3392</v>
      </c>
      <c r="F1647" s="41">
        <v>36820.300000000003</v>
      </c>
      <c r="G1647" s="42">
        <v>41043.589999999997</v>
      </c>
      <c r="H1647" s="64">
        <f t="shared" si="152"/>
        <v>0.11470004318270066</v>
      </c>
      <c r="I1647" s="65">
        <f t="shared" si="153"/>
        <v>4223.2899999999936</v>
      </c>
      <c r="J1647" s="66" t="str">
        <f t="shared" si="154"/>
        <v>Pendente</v>
      </c>
      <c r="K1647" s="40" t="s">
        <v>15538</v>
      </c>
      <c r="L1647" s="69" t="str">
        <f t="shared" si="155"/>
        <v>Rendimento estável</v>
      </c>
    </row>
    <row r="1648" spans="1:12" x14ac:dyDescent="0.25">
      <c r="A1648" s="39">
        <v>44179</v>
      </c>
      <c r="B1648" s="61">
        <f t="shared" si="150"/>
        <v>2020</v>
      </c>
      <c r="C1648" s="60" t="str">
        <f t="shared" si="151"/>
        <v>Dezembro</v>
      </c>
      <c r="D1648" s="40" t="s">
        <v>1929</v>
      </c>
      <c r="E1648" s="40" t="s">
        <v>3393</v>
      </c>
      <c r="F1648" s="41">
        <v>27113.83</v>
      </c>
      <c r="G1648" s="42">
        <v>31590.32</v>
      </c>
      <c r="H1648" s="64">
        <f t="shared" si="152"/>
        <v>0.16509987707380322</v>
      </c>
      <c r="I1648" s="65">
        <f t="shared" si="153"/>
        <v>4476.489999999998</v>
      </c>
      <c r="J1648" s="66" t="str">
        <f t="shared" si="154"/>
        <v>Resgatado</v>
      </c>
      <c r="K1648" s="40" t="s">
        <v>15532</v>
      </c>
      <c r="L1648" s="69" t="str">
        <f t="shared" si="155"/>
        <v>Dividendos Recebidos</v>
      </c>
    </row>
    <row r="1649" spans="1:12" ht="15" customHeight="1" x14ac:dyDescent="0.25">
      <c r="A1649" s="39">
        <v>45235</v>
      </c>
      <c r="B1649" s="61">
        <f t="shared" si="150"/>
        <v>2023</v>
      </c>
      <c r="C1649" s="60" t="str">
        <f t="shared" si="151"/>
        <v>Novembro</v>
      </c>
      <c r="D1649" s="40" t="s">
        <v>1925</v>
      </c>
      <c r="E1649" s="40" t="s">
        <v>3394</v>
      </c>
      <c r="F1649" s="41">
        <v>15578.57</v>
      </c>
      <c r="G1649" s="42">
        <v>17564.84</v>
      </c>
      <c r="H1649" s="64">
        <f t="shared" si="152"/>
        <v>0.12750014924348002</v>
      </c>
      <c r="I1649" s="65">
        <f t="shared" si="153"/>
        <v>1986.2700000000004</v>
      </c>
      <c r="J1649" s="66" t="str">
        <f t="shared" si="154"/>
        <v>Pendente</v>
      </c>
      <c r="K1649" s="40" t="s">
        <v>15534</v>
      </c>
      <c r="L1649" s="69" t="str">
        <f t="shared" si="155"/>
        <v>Rendimento estável</v>
      </c>
    </row>
    <row r="1650" spans="1:12" x14ac:dyDescent="0.25">
      <c r="A1650" s="39">
        <v>43882</v>
      </c>
      <c r="B1650" s="61">
        <f t="shared" si="150"/>
        <v>2020</v>
      </c>
      <c r="C1650" s="60" t="str">
        <f t="shared" si="151"/>
        <v>Fevereiro</v>
      </c>
      <c r="D1650" s="40" t="s">
        <v>1923</v>
      </c>
      <c r="E1650" s="40" t="s">
        <v>3078</v>
      </c>
      <c r="F1650" s="41">
        <v>6600.43</v>
      </c>
      <c r="G1650" s="42">
        <v>6529.15</v>
      </c>
      <c r="H1650" s="64">
        <f t="shared" si="152"/>
        <v>-1.0799296409476451E-2</v>
      </c>
      <c r="I1650" s="65">
        <f t="shared" si="153"/>
        <v>-71.280000000000655</v>
      </c>
      <c r="J1650" s="66" t="str">
        <f t="shared" si="154"/>
        <v>Ativo</v>
      </c>
      <c r="K1650" s="40" t="s">
        <v>15532</v>
      </c>
      <c r="L1650" s="69" t="str">
        <f t="shared" si="155"/>
        <v>Investimento de Longo Prazo</v>
      </c>
    </row>
    <row r="1651" spans="1:12" ht="15" customHeight="1" x14ac:dyDescent="0.25">
      <c r="A1651" s="39">
        <v>44355</v>
      </c>
      <c r="B1651" s="61">
        <f t="shared" si="150"/>
        <v>2021</v>
      </c>
      <c r="C1651" s="60" t="str">
        <f t="shared" si="151"/>
        <v>Junho</v>
      </c>
      <c r="D1651" s="40" t="s">
        <v>1924</v>
      </c>
      <c r="E1651" s="40" t="s">
        <v>3395</v>
      </c>
      <c r="F1651" s="41">
        <v>5832.51</v>
      </c>
      <c r="G1651" s="42">
        <v>5856.42</v>
      </c>
      <c r="H1651" s="64">
        <f t="shared" si="152"/>
        <v>4.0994357489313954E-3</v>
      </c>
      <c r="I1651" s="65">
        <f t="shared" si="153"/>
        <v>23.909999999999854</v>
      </c>
      <c r="J1651" s="66" t="str">
        <f t="shared" si="154"/>
        <v>Ativo</v>
      </c>
      <c r="K1651" s="40" t="s">
        <v>15533</v>
      </c>
      <c r="L1651" s="69" t="str">
        <f t="shared" si="155"/>
        <v>Investimento de Longo Prazo</v>
      </c>
    </row>
    <row r="1652" spans="1:12" ht="15" customHeight="1" x14ac:dyDescent="0.25">
      <c r="A1652" s="39">
        <v>45842</v>
      </c>
      <c r="B1652" s="61">
        <f t="shared" si="150"/>
        <v>2025</v>
      </c>
      <c r="C1652" s="60" t="str">
        <f t="shared" si="151"/>
        <v>Julho</v>
      </c>
      <c r="D1652" s="40" t="s">
        <v>1928</v>
      </c>
      <c r="E1652" s="40" t="s">
        <v>3396</v>
      </c>
      <c r="F1652" s="41">
        <v>48278.54</v>
      </c>
      <c r="G1652" s="42">
        <v>55737.57</v>
      </c>
      <c r="H1652" s="64">
        <f t="shared" si="152"/>
        <v>0.15449990824080428</v>
      </c>
      <c r="I1652" s="65">
        <f t="shared" si="153"/>
        <v>7459.0299999999988</v>
      </c>
      <c r="J1652" s="66" t="str">
        <f t="shared" si="154"/>
        <v>Resgatado</v>
      </c>
      <c r="K1652" s="40" t="s">
        <v>15537</v>
      </c>
      <c r="L1652" s="69" t="str">
        <f t="shared" si="155"/>
        <v>Aplicação de Curto Prazo</v>
      </c>
    </row>
    <row r="1653" spans="1:12" ht="15" customHeight="1" x14ac:dyDescent="0.25">
      <c r="A1653" s="39">
        <v>45673</v>
      </c>
      <c r="B1653" s="61">
        <f t="shared" si="150"/>
        <v>2025</v>
      </c>
      <c r="C1653" s="60" t="str">
        <f t="shared" si="151"/>
        <v>Janeiro</v>
      </c>
      <c r="D1653" s="40" t="s">
        <v>1925</v>
      </c>
      <c r="E1653" s="40" t="s">
        <v>3397</v>
      </c>
      <c r="F1653" s="41">
        <v>44407.64</v>
      </c>
      <c r="G1653" s="42">
        <v>40153.39</v>
      </c>
      <c r="H1653" s="64">
        <f t="shared" si="152"/>
        <v>-9.5799956944345607E-2</v>
      </c>
      <c r="I1653" s="65">
        <f t="shared" si="153"/>
        <v>-4254.25</v>
      </c>
      <c r="J1653" s="66" t="str">
        <f t="shared" si="154"/>
        <v>Pendente</v>
      </c>
      <c r="K1653" s="40" t="s">
        <v>15534</v>
      </c>
      <c r="L1653" s="69" t="str">
        <f t="shared" si="155"/>
        <v>Aguardando rentabilidade</v>
      </c>
    </row>
    <row r="1654" spans="1:12" ht="15" customHeight="1" x14ac:dyDescent="0.25">
      <c r="A1654" s="39">
        <v>45659</v>
      </c>
      <c r="B1654" s="61">
        <f t="shared" si="150"/>
        <v>2025</v>
      </c>
      <c r="C1654" s="60" t="str">
        <f t="shared" si="151"/>
        <v>Janeiro</v>
      </c>
      <c r="D1654" s="40" t="s">
        <v>1930</v>
      </c>
      <c r="E1654" s="40" t="s">
        <v>3398</v>
      </c>
      <c r="F1654" s="41">
        <v>16786.27</v>
      </c>
      <c r="G1654" s="42">
        <v>18251.71</v>
      </c>
      <c r="H1654" s="64">
        <f t="shared" si="152"/>
        <v>8.7299918326108103E-2</v>
      </c>
      <c r="I1654" s="65">
        <f t="shared" si="153"/>
        <v>1465.4399999999987</v>
      </c>
      <c r="J1654" s="66" t="str">
        <f t="shared" si="154"/>
        <v>Pendente</v>
      </c>
      <c r="K1654" s="40" t="s">
        <v>15538</v>
      </c>
      <c r="L1654" s="69" t="str">
        <f t="shared" si="155"/>
        <v>Rendimento estável</v>
      </c>
    </row>
    <row r="1655" spans="1:12" ht="15" customHeight="1" x14ac:dyDescent="0.25">
      <c r="A1655" s="39">
        <v>44449</v>
      </c>
      <c r="B1655" s="61">
        <f t="shared" si="150"/>
        <v>2021</v>
      </c>
      <c r="C1655" s="60" t="str">
        <f t="shared" si="151"/>
        <v>Setembro</v>
      </c>
      <c r="D1655" s="40" t="s">
        <v>1926</v>
      </c>
      <c r="E1655" s="40" t="s">
        <v>3399</v>
      </c>
      <c r="F1655" s="41">
        <v>28593.38</v>
      </c>
      <c r="G1655" s="42">
        <v>30720.73</v>
      </c>
      <c r="H1655" s="64">
        <f t="shared" si="152"/>
        <v>7.4400088412072948E-2</v>
      </c>
      <c r="I1655" s="65">
        <f t="shared" si="153"/>
        <v>2127.3499999999985</v>
      </c>
      <c r="J1655" s="66" t="str">
        <f t="shared" si="154"/>
        <v>Pendente</v>
      </c>
      <c r="K1655" s="40" t="s">
        <v>15535</v>
      </c>
      <c r="L1655" s="69" t="str">
        <f t="shared" si="155"/>
        <v>Rendimento estável</v>
      </c>
    </row>
    <row r="1656" spans="1:12" ht="15" customHeight="1" x14ac:dyDescent="0.25">
      <c r="A1656" s="39">
        <v>45425</v>
      </c>
      <c r="B1656" s="61">
        <f t="shared" si="150"/>
        <v>2024</v>
      </c>
      <c r="C1656" s="60" t="str">
        <f t="shared" si="151"/>
        <v>Maio</v>
      </c>
      <c r="D1656" s="40" t="s">
        <v>1925</v>
      </c>
      <c r="E1656" s="40" t="s">
        <v>3400</v>
      </c>
      <c r="F1656" s="41">
        <v>11405.82</v>
      </c>
      <c r="G1656" s="42">
        <v>12147.2</v>
      </c>
      <c r="H1656" s="64">
        <f t="shared" si="152"/>
        <v>6.5000149046714834E-2</v>
      </c>
      <c r="I1656" s="65">
        <f t="shared" si="153"/>
        <v>741.38000000000102</v>
      </c>
      <c r="J1656" s="66" t="str">
        <f t="shared" si="154"/>
        <v>Ativo</v>
      </c>
      <c r="K1656" s="40" t="s">
        <v>15534</v>
      </c>
      <c r="L1656" s="69" t="str">
        <f t="shared" si="155"/>
        <v>Aguardando rentabilidade</v>
      </c>
    </row>
    <row r="1657" spans="1:12" ht="15" customHeight="1" x14ac:dyDescent="0.25">
      <c r="A1657" s="39">
        <v>45519</v>
      </c>
      <c r="B1657" s="61">
        <f t="shared" si="150"/>
        <v>2024</v>
      </c>
      <c r="C1657" s="60" t="str">
        <f t="shared" si="151"/>
        <v>Agosto</v>
      </c>
      <c r="D1657" s="40" t="s">
        <v>1925</v>
      </c>
      <c r="E1657" s="40" t="s">
        <v>3362</v>
      </c>
      <c r="F1657" s="41">
        <v>20812.900000000001</v>
      </c>
      <c r="G1657" s="42">
        <v>24338.61</v>
      </c>
      <c r="H1657" s="64">
        <f t="shared" si="152"/>
        <v>0.16940022774337066</v>
      </c>
      <c r="I1657" s="65">
        <f t="shared" si="153"/>
        <v>3525.7099999999991</v>
      </c>
      <c r="J1657" s="66" t="str">
        <f t="shared" si="154"/>
        <v>Resgatado</v>
      </c>
      <c r="K1657" s="40" t="s">
        <v>15534</v>
      </c>
      <c r="L1657" s="69" t="str">
        <f t="shared" si="155"/>
        <v>Aplicação de Curto Prazo</v>
      </c>
    </row>
    <row r="1658" spans="1:12" x14ac:dyDescent="0.25">
      <c r="A1658" s="39">
        <v>44029</v>
      </c>
      <c r="B1658" s="61">
        <f t="shared" si="150"/>
        <v>2020</v>
      </c>
      <c r="C1658" s="60" t="str">
        <f t="shared" si="151"/>
        <v>Julho</v>
      </c>
      <c r="D1658" s="40" t="s">
        <v>1926</v>
      </c>
      <c r="E1658" s="40" t="s">
        <v>3401</v>
      </c>
      <c r="F1658" s="41">
        <v>2313.2800000000002</v>
      </c>
      <c r="G1658" s="42">
        <v>2575.37</v>
      </c>
      <c r="H1658" s="64">
        <f t="shared" si="152"/>
        <v>0.11329800110665361</v>
      </c>
      <c r="I1658" s="65">
        <f t="shared" si="153"/>
        <v>262.08999999999969</v>
      </c>
      <c r="J1658" s="66" t="str">
        <f t="shared" si="154"/>
        <v>Pendente</v>
      </c>
      <c r="K1658" s="40" t="s">
        <v>15535</v>
      </c>
      <c r="L1658" s="69" t="str">
        <f t="shared" si="155"/>
        <v>Rendimento estável</v>
      </c>
    </row>
    <row r="1659" spans="1:12" ht="15" customHeight="1" x14ac:dyDescent="0.25">
      <c r="A1659" s="39">
        <v>44283</v>
      </c>
      <c r="B1659" s="61">
        <f t="shared" si="150"/>
        <v>2021</v>
      </c>
      <c r="C1659" s="60" t="str">
        <f t="shared" si="151"/>
        <v>Março</v>
      </c>
      <c r="D1659" s="40" t="s">
        <v>1930</v>
      </c>
      <c r="E1659" s="40" t="s">
        <v>3402</v>
      </c>
      <c r="F1659" s="41">
        <v>49483.87</v>
      </c>
      <c r="G1659" s="42">
        <v>50265.72</v>
      </c>
      <c r="H1659" s="64">
        <f t="shared" si="152"/>
        <v>1.5800098092570335E-2</v>
      </c>
      <c r="I1659" s="65">
        <f t="shared" si="153"/>
        <v>781.84999999999854</v>
      </c>
      <c r="J1659" s="66" t="str">
        <f t="shared" si="154"/>
        <v>Ativo</v>
      </c>
      <c r="K1659" s="40" t="s">
        <v>15538</v>
      </c>
      <c r="L1659" s="69" t="str">
        <f t="shared" si="155"/>
        <v>Aguardando rentabilidade</v>
      </c>
    </row>
    <row r="1660" spans="1:12" x14ac:dyDescent="0.25">
      <c r="A1660" s="39">
        <v>44190</v>
      </c>
      <c r="B1660" s="61">
        <f t="shared" si="150"/>
        <v>2020</v>
      </c>
      <c r="C1660" s="60" t="str">
        <f t="shared" si="151"/>
        <v>Dezembro</v>
      </c>
      <c r="D1660" s="40" t="s">
        <v>1924</v>
      </c>
      <c r="E1660" s="40" t="s">
        <v>2866</v>
      </c>
      <c r="F1660" s="41">
        <v>40461.120000000003</v>
      </c>
      <c r="G1660" s="42">
        <v>46040.71</v>
      </c>
      <c r="H1660" s="64">
        <f t="shared" si="152"/>
        <v>0.13790003835781106</v>
      </c>
      <c r="I1660" s="65">
        <f t="shared" si="153"/>
        <v>5579.5899999999965</v>
      </c>
      <c r="J1660" s="66" t="str">
        <f t="shared" si="154"/>
        <v>Pendente</v>
      </c>
      <c r="K1660" s="40" t="s">
        <v>15533</v>
      </c>
      <c r="L1660" s="69" t="str">
        <f t="shared" si="155"/>
        <v>Rendimento estável</v>
      </c>
    </row>
    <row r="1661" spans="1:12" ht="15" customHeight="1" x14ac:dyDescent="0.25">
      <c r="A1661" s="39">
        <v>45299</v>
      </c>
      <c r="B1661" s="61">
        <f t="shared" si="150"/>
        <v>2024</v>
      </c>
      <c r="C1661" s="60" t="str">
        <f t="shared" si="151"/>
        <v>Janeiro</v>
      </c>
      <c r="D1661" s="40" t="s">
        <v>1925</v>
      </c>
      <c r="E1661" s="40" t="s">
        <v>3403</v>
      </c>
      <c r="F1661" s="41">
        <v>2366.64</v>
      </c>
      <c r="G1661" s="42">
        <v>2366.17</v>
      </c>
      <c r="H1661" s="64">
        <f t="shared" si="152"/>
        <v>-1.9859378697216303E-4</v>
      </c>
      <c r="I1661" s="65">
        <f t="shared" si="153"/>
        <v>-0.46999999999979991</v>
      </c>
      <c r="J1661" s="66" t="str">
        <f t="shared" si="154"/>
        <v>Ativo</v>
      </c>
      <c r="K1661" s="40" t="s">
        <v>15534</v>
      </c>
      <c r="L1661" s="69" t="str">
        <f t="shared" si="155"/>
        <v>Aguardando rentabilidade</v>
      </c>
    </row>
    <row r="1662" spans="1:12" x14ac:dyDescent="0.25">
      <c r="A1662" s="39">
        <v>44133</v>
      </c>
      <c r="B1662" s="61">
        <f t="shared" si="150"/>
        <v>2020</v>
      </c>
      <c r="C1662" s="60" t="str">
        <f t="shared" si="151"/>
        <v>Outubro</v>
      </c>
      <c r="D1662" s="40" t="s">
        <v>1923</v>
      </c>
      <c r="E1662" s="40" t="s">
        <v>3381</v>
      </c>
      <c r="F1662" s="41">
        <v>39422.660000000003</v>
      </c>
      <c r="G1662" s="42">
        <v>40656.589999999997</v>
      </c>
      <c r="H1662" s="64">
        <f t="shared" si="152"/>
        <v>3.1300018821662286E-2</v>
      </c>
      <c r="I1662" s="65">
        <f t="shared" si="153"/>
        <v>1233.929999999993</v>
      </c>
      <c r="J1662" s="66" t="str">
        <f t="shared" si="154"/>
        <v>Ativo</v>
      </c>
      <c r="K1662" s="40" t="s">
        <v>15532</v>
      </c>
      <c r="L1662" s="69" t="str">
        <f t="shared" si="155"/>
        <v>Investimento de Longo Prazo</v>
      </c>
    </row>
    <row r="1663" spans="1:12" ht="15" customHeight="1" x14ac:dyDescent="0.25">
      <c r="A1663" s="39">
        <v>44331</v>
      </c>
      <c r="B1663" s="61">
        <f t="shared" si="150"/>
        <v>2021</v>
      </c>
      <c r="C1663" s="60" t="str">
        <f t="shared" si="151"/>
        <v>Maio</v>
      </c>
      <c r="D1663" s="40" t="s">
        <v>1930</v>
      </c>
      <c r="E1663" s="40" t="s">
        <v>3176</v>
      </c>
      <c r="F1663" s="41">
        <v>30522.07</v>
      </c>
      <c r="G1663" s="42">
        <v>30674.68</v>
      </c>
      <c r="H1663" s="64">
        <f t="shared" si="152"/>
        <v>4.9999885328878609E-3</v>
      </c>
      <c r="I1663" s="65">
        <f t="shared" si="153"/>
        <v>152.61000000000058</v>
      </c>
      <c r="J1663" s="66" t="str">
        <f t="shared" si="154"/>
        <v>Ativo</v>
      </c>
      <c r="K1663" s="40" t="s">
        <v>15538</v>
      </c>
      <c r="L1663" s="69" t="str">
        <f t="shared" si="155"/>
        <v>Aguardando rentabilidade</v>
      </c>
    </row>
    <row r="1664" spans="1:12" ht="15" customHeight="1" x14ac:dyDescent="0.25">
      <c r="A1664" s="39">
        <v>44960</v>
      </c>
      <c r="B1664" s="61">
        <f t="shared" si="150"/>
        <v>2023</v>
      </c>
      <c r="C1664" s="60" t="str">
        <f t="shared" si="151"/>
        <v>Fevereiro</v>
      </c>
      <c r="D1664" s="40" t="s">
        <v>1926</v>
      </c>
      <c r="E1664" s="40" t="s">
        <v>3198</v>
      </c>
      <c r="F1664" s="41">
        <v>25118.16</v>
      </c>
      <c r="G1664" s="42">
        <v>25341.71</v>
      </c>
      <c r="H1664" s="64">
        <f t="shared" si="152"/>
        <v>8.8999353455826088E-3</v>
      </c>
      <c r="I1664" s="65">
        <f t="shared" si="153"/>
        <v>223.54999999999927</v>
      </c>
      <c r="J1664" s="66" t="str">
        <f t="shared" si="154"/>
        <v>Ativo</v>
      </c>
      <c r="K1664" s="40" t="s">
        <v>15535</v>
      </c>
      <c r="L1664" s="69" t="str">
        <f t="shared" si="155"/>
        <v>Aguardando rentabilidade</v>
      </c>
    </row>
    <row r="1665" spans="1:12" ht="15" customHeight="1" x14ac:dyDescent="0.25">
      <c r="A1665" s="39">
        <v>45217</v>
      </c>
      <c r="B1665" s="61">
        <f t="shared" si="150"/>
        <v>2023</v>
      </c>
      <c r="C1665" s="60" t="str">
        <f t="shared" si="151"/>
        <v>Outubro</v>
      </c>
      <c r="D1665" s="40" t="s">
        <v>1930</v>
      </c>
      <c r="E1665" s="40" t="s">
        <v>3404</v>
      </c>
      <c r="F1665" s="41">
        <v>10372.540000000001</v>
      </c>
      <c r="G1665" s="42">
        <v>10576.88</v>
      </c>
      <c r="H1665" s="64">
        <f t="shared" si="152"/>
        <v>1.9700092744881999E-2</v>
      </c>
      <c r="I1665" s="65">
        <f t="shared" si="153"/>
        <v>204.33999999999833</v>
      </c>
      <c r="J1665" s="66" t="str">
        <f t="shared" si="154"/>
        <v>Ativo</v>
      </c>
      <c r="K1665" s="40" t="s">
        <v>15538</v>
      </c>
      <c r="L1665" s="69" t="str">
        <f t="shared" si="155"/>
        <v>Aguardando rentabilidade</v>
      </c>
    </row>
    <row r="1666" spans="1:12" ht="15" customHeight="1" x14ac:dyDescent="0.25">
      <c r="A1666" s="39">
        <v>44294</v>
      </c>
      <c r="B1666" s="61">
        <f t="shared" ref="B1666:B1729" si="156">YEAR(A1666)</f>
        <v>2021</v>
      </c>
      <c r="C1666" s="60" t="str">
        <f t="shared" ref="C1666:C1729" si="157">PROPER(TEXT(A1666,"mmmm"))</f>
        <v>Abril</v>
      </c>
      <c r="D1666" s="40" t="s">
        <v>1924</v>
      </c>
      <c r="E1666" s="40" t="s">
        <v>3405</v>
      </c>
      <c r="F1666" s="41">
        <v>6364.35</v>
      </c>
      <c r="G1666" s="42">
        <v>7012.24</v>
      </c>
      <c r="H1666" s="64">
        <f t="shared" ref="H1666:H1729" si="158">(G1666-F1666)/F1666</f>
        <v>0.10179986958605347</v>
      </c>
      <c r="I1666" s="65">
        <f t="shared" ref="I1666:I1729" si="159">G1666-F1666</f>
        <v>647.88999999999942</v>
      </c>
      <c r="J1666" s="66" t="str">
        <f t="shared" ref="J1666:J1729" si="160">IF(AND(OR($D1666="Ações",$D1666="Criptomoedas",$D1666="ETFs",$D1666="Fundos",$D1666="Imóveis"),$H1666&lt;=-10%),"Resgatado",IF(AND(OR($D1666="Ações",$D1666="Criptomoedas",$D1666="ETFs",$D1666="Fundos",$D1666="Imóveis"),$H1666&lt;=-5%),"Pendente",IF(AND(OR($D1666="Ações",$D1666="Criptomoedas",$D1666="ETFs",$D1666="Fundos",$D1666="Imóveis"),$H1666&lt;=-3%),"Ativo",IF(AND(OR($D1666="Ações",$D1666="Criptomoedas",$D1666="ETFs",$D1666="Fundos",$D1666="Imóveis"),$H1666&lt;=7%),"Ativo",IF(AND(OR($D1666="Ações",$D1666="Criptomoedas",$D1666="ETFs",$D1666="Fundos",$D1666="Imóveis"),$H1666&lt;=15%),"Pendente",IF(AND(OR($D1666="Ações",$D1666="Criptomoedas",$D1666="ETFs",$D1666="Fundos",$D1666="Imóveis"),$H1666&lt;=20%),"Resgatado",IF(AND(OR($D1666="Poupança",$D1666="Renda Fixa",$D1666="Tesouro Direto"),$H1666&lt;=7%),"Ativo",IF(AND(OR($D1666="Poupança",$D1666="Renda Fixa",$D1666="Tesouro Direto"),$H1666&lt;=15%),"Pendente",IF(AND(OR($D1666="Poupança",$D1666="Renda Fixa",$D1666="Tesouro Direto"),$H1666&lt;=20%),"Resgatado","")))))))))</f>
        <v>Pendente</v>
      </c>
      <c r="K1666" s="40" t="s">
        <v>15533</v>
      </c>
      <c r="L1666" s="69" t="str">
        <f t="shared" ref="L1666:L1729" si="161">IF(AND(OR($D1666="Ações",$D1666="Criptomoedas",$D1666="ETFs",$D1666="Fundos",$D1666="Imóveis"),$H1666&lt;=-10%),"Resgate realizado",IF(AND(OR($D1666="Ações",$D1666="Criptomoedas",$D1666="ETFs",$D1666="Fundos",$D1666="Imóveis"),$H1666&lt;=-5%),"Aguardando rentabilidade",IF(AND(OR($D1666="Ações",$D1666="Criptomoedas",$D1666="ETFs",$D1666="Fundos",$D1666="Imóveis"),$H1666&lt;=-3%),"Aguardando rentabilidade",IF(AND(OR($D1666="Ações",$D1666="Criptomoedas",$D1666="ETFs",$D1666="Fundos",$D1666="Imóveis"),$H1666&lt;=7%),"Aguardando rentabilidade",IF(AND(OR($D1666="Ações",$D1666="Criptomoedas",$D1666="ETFs",$D1666="Fundos",$D1666="Imóveis"),$H1666&lt;=15%),"Rendimento estável",IF(AND(OR($D1666="Ações",$D1666="Criptomoedas",$D1666="ETFs",$D1666="Fundos",$D1666="Imóveis"),$H1666&lt;=20%),"Aplicação de Curto Prazo",IF(AND(OR($D1666="Poupança",$D1666="Renda Fixa",$D1666="Tesouro Direto"),$H1666&lt;=7%),"Investimento de Longo Prazo",IF(AND(OR($D1666="Poupança",$D1666="Renda Fixa",$D1666="Tesouro Direto"),$H1666&lt;=15%),"Rendimento estável",IF(AND(OR($D1666="Poupança",$D1666="Renda Fixa",$D1666="Tesouro Direto"),$H1666&lt;=20%),"Dividendos Recebidos","")))))))))</f>
        <v>Rendimento estável</v>
      </c>
    </row>
    <row r="1667" spans="1:12" x14ac:dyDescent="0.25">
      <c r="A1667" s="39">
        <v>43988</v>
      </c>
      <c r="B1667" s="61">
        <f t="shared" si="156"/>
        <v>2020</v>
      </c>
      <c r="C1667" s="60" t="str">
        <f t="shared" si="157"/>
        <v>Junho</v>
      </c>
      <c r="D1667" s="40" t="s">
        <v>1927</v>
      </c>
      <c r="E1667" s="40" t="s">
        <v>3406</v>
      </c>
      <c r="F1667" s="41">
        <v>874.31</v>
      </c>
      <c r="G1667" s="42">
        <v>860.5</v>
      </c>
      <c r="H1667" s="64">
        <f t="shared" si="158"/>
        <v>-1.5795312875295887E-2</v>
      </c>
      <c r="I1667" s="65">
        <f t="shared" si="159"/>
        <v>-13.809999999999945</v>
      </c>
      <c r="J1667" s="66" t="str">
        <f t="shared" si="160"/>
        <v>Ativo</v>
      </c>
      <c r="K1667" s="40" t="s">
        <v>15536</v>
      </c>
      <c r="L1667" s="69" t="str">
        <f t="shared" si="161"/>
        <v>Aguardando rentabilidade</v>
      </c>
    </row>
    <row r="1668" spans="1:12" ht="15" customHeight="1" x14ac:dyDescent="0.25">
      <c r="A1668" s="39">
        <v>45397</v>
      </c>
      <c r="B1668" s="61">
        <f t="shared" si="156"/>
        <v>2024</v>
      </c>
      <c r="C1668" s="60" t="str">
        <f t="shared" si="157"/>
        <v>Abril</v>
      </c>
      <c r="D1668" s="40" t="s">
        <v>1926</v>
      </c>
      <c r="E1668" s="40" t="s">
        <v>3407</v>
      </c>
      <c r="F1668" s="41">
        <v>39295.21</v>
      </c>
      <c r="G1668" s="42">
        <v>46226.89</v>
      </c>
      <c r="H1668" s="64">
        <f t="shared" si="158"/>
        <v>0.1764001261222424</v>
      </c>
      <c r="I1668" s="65">
        <f t="shared" si="159"/>
        <v>6931.68</v>
      </c>
      <c r="J1668" s="66" t="str">
        <f t="shared" si="160"/>
        <v>Resgatado</v>
      </c>
      <c r="K1668" s="40" t="s">
        <v>15535</v>
      </c>
      <c r="L1668" s="69" t="str">
        <f t="shared" si="161"/>
        <v>Aplicação de Curto Prazo</v>
      </c>
    </row>
    <row r="1669" spans="1:12" ht="15" customHeight="1" x14ac:dyDescent="0.25">
      <c r="A1669" s="39">
        <v>45641</v>
      </c>
      <c r="B1669" s="61">
        <f t="shared" si="156"/>
        <v>2024</v>
      </c>
      <c r="C1669" s="60" t="str">
        <f t="shared" si="157"/>
        <v>Dezembro</v>
      </c>
      <c r="D1669" s="40" t="s">
        <v>1928</v>
      </c>
      <c r="E1669" s="40" t="s">
        <v>2103</v>
      </c>
      <c r="F1669" s="41">
        <v>6437.27</v>
      </c>
      <c r="G1669" s="42">
        <v>7339.78</v>
      </c>
      <c r="H1669" s="64">
        <f t="shared" si="158"/>
        <v>0.1402007372690596</v>
      </c>
      <c r="I1669" s="65">
        <f t="shared" si="159"/>
        <v>902.50999999999931</v>
      </c>
      <c r="J1669" s="66" t="str">
        <f t="shared" si="160"/>
        <v>Pendente</v>
      </c>
      <c r="K1669" s="40" t="s">
        <v>15537</v>
      </c>
      <c r="L1669" s="69" t="str">
        <f t="shared" si="161"/>
        <v>Rendimento estável</v>
      </c>
    </row>
    <row r="1670" spans="1:12" ht="15" customHeight="1" x14ac:dyDescent="0.25">
      <c r="A1670" s="39">
        <v>44568</v>
      </c>
      <c r="B1670" s="61">
        <f t="shared" si="156"/>
        <v>2022</v>
      </c>
      <c r="C1670" s="60" t="str">
        <f t="shared" si="157"/>
        <v>Janeiro</v>
      </c>
      <c r="D1670" s="40" t="s">
        <v>1927</v>
      </c>
      <c r="E1670" s="40" t="s">
        <v>3408</v>
      </c>
      <c r="F1670" s="41">
        <v>24012.63</v>
      </c>
      <c r="G1670" s="42">
        <v>25487.01</v>
      </c>
      <c r="H1670" s="64">
        <f t="shared" si="158"/>
        <v>6.1400188150985434E-2</v>
      </c>
      <c r="I1670" s="65">
        <f t="shared" si="159"/>
        <v>1474.3799999999974</v>
      </c>
      <c r="J1670" s="66" t="str">
        <f t="shared" si="160"/>
        <v>Ativo</v>
      </c>
      <c r="K1670" s="40" t="s">
        <v>15536</v>
      </c>
      <c r="L1670" s="69" t="str">
        <f t="shared" si="161"/>
        <v>Aguardando rentabilidade</v>
      </c>
    </row>
    <row r="1671" spans="1:12" x14ac:dyDescent="0.25">
      <c r="A1671" s="39">
        <v>43996</v>
      </c>
      <c r="B1671" s="61">
        <f t="shared" si="156"/>
        <v>2020</v>
      </c>
      <c r="C1671" s="60" t="str">
        <f t="shared" si="157"/>
        <v>Junho</v>
      </c>
      <c r="D1671" s="40" t="s">
        <v>1928</v>
      </c>
      <c r="E1671" s="40" t="s">
        <v>3409</v>
      </c>
      <c r="F1671" s="41">
        <v>13969.11</v>
      </c>
      <c r="G1671" s="42">
        <v>14170.27</v>
      </c>
      <c r="H1671" s="64">
        <f t="shared" si="158"/>
        <v>1.4400344760689826E-2</v>
      </c>
      <c r="I1671" s="65">
        <f t="shared" si="159"/>
        <v>201.15999999999985</v>
      </c>
      <c r="J1671" s="66" t="str">
        <f t="shared" si="160"/>
        <v>Ativo</v>
      </c>
      <c r="K1671" s="40" t="s">
        <v>15537</v>
      </c>
      <c r="L1671" s="69" t="str">
        <f t="shared" si="161"/>
        <v>Aguardando rentabilidade</v>
      </c>
    </row>
    <row r="1672" spans="1:12" ht="15" customHeight="1" x14ac:dyDescent="0.25">
      <c r="A1672" s="39">
        <v>45300</v>
      </c>
      <c r="B1672" s="61">
        <f t="shared" si="156"/>
        <v>2024</v>
      </c>
      <c r="C1672" s="60" t="str">
        <f t="shared" si="157"/>
        <v>Janeiro</v>
      </c>
      <c r="D1672" s="40" t="s">
        <v>1925</v>
      </c>
      <c r="E1672" s="40" t="s">
        <v>3394</v>
      </c>
      <c r="F1672" s="41">
        <v>30019.52</v>
      </c>
      <c r="G1672" s="42">
        <v>35050.79</v>
      </c>
      <c r="H1672" s="64">
        <f t="shared" si="158"/>
        <v>0.16759994830030595</v>
      </c>
      <c r="I1672" s="65">
        <f t="shared" si="159"/>
        <v>5031.2700000000004</v>
      </c>
      <c r="J1672" s="66" t="str">
        <f t="shared" si="160"/>
        <v>Resgatado</v>
      </c>
      <c r="K1672" s="40" t="s">
        <v>15534</v>
      </c>
      <c r="L1672" s="69" t="str">
        <f t="shared" si="161"/>
        <v>Aplicação de Curto Prazo</v>
      </c>
    </row>
    <row r="1673" spans="1:12" ht="15" customHeight="1" x14ac:dyDescent="0.25">
      <c r="A1673" s="39">
        <v>45704</v>
      </c>
      <c r="B1673" s="61">
        <f t="shared" si="156"/>
        <v>2025</v>
      </c>
      <c r="C1673" s="60" t="str">
        <f t="shared" si="157"/>
        <v>Fevereiro</v>
      </c>
      <c r="D1673" s="40" t="s">
        <v>1923</v>
      </c>
      <c r="E1673" s="40" t="s">
        <v>2495</v>
      </c>
      <c r="F1673" s="41">
        <v>2551.54</v>
      </c>
      <c r="G1673" s="42">
        <v>2380.84</v>
      </c>
      <c r="H1673" s="64">
        <f t="shared" si="158"/>
        <v>-6.690077365042281E-2</v>
      </c>
      <c r="I1673" s="65">
        <f t="shared" si="159"/>
        <v>-170.69999999999982</v>
      </c>
      <c r="J1673" s="66" t="str">
        <f t="shared" si="160"/>
        <v>Ativo</v>
      </c>
      <c r="K1673" s="40" t="s">
        <v>15532</v>
      </c>
      <c r="L1673" s="69" t="str">
        <f t="shared" si="161"/>
        <v>Investimento de Longo Prazo</v>
      </c>
    </row>
    <row r="1674" spans="1:12" ht="15" customHeight="1" x14ac:dyDescent="0.25">
      <c r="A1674" s="39">
        <v>45436</v>
      </c>
      <c r="B1674" s="61">
        <f t="shared" si="156"/>
        <v>2024</v>
      </c>
      <c r="C1674" s="60" t="str">
        <f t="shared" si="157"/>
        <v>Maio</v>
      </c>
      <c r="D1674" s="40" t="s">
        <v>1927</v>
      </c>
      <c r="E1674" s="40" t="s">
        <v>3410</v>
      </c>
      <c r="F1674" s="41">
        <v>40322.379999999997</v>
      </c>
      <c r="G1674" s="42">
        <v>45213.48</v>
      </c>
      <c r="H1674" s="64">
        <f t="shared" si="158"/>
        <v>0.12129988358822089</v>
      </c>
      <c r="I1674" s="65">
        <f t="shared" si="159"/>
        <v>4891.1000000000058</v>
      </c>
      <c r="J1674" s="66" t="str">
        <f t="shared" si="160"/>
        <v>Pendente</v>
      </c>
      <c r="K1674" s="40" t="s">
        <v>15536</v>
      </c>
      <c r="L1674" s="69" t="str">
        <f t="shared" si="161"/>
        <v>Rendimento estável</v>
      </c>
    </row>
    <row r="1675" spans="1:12" ht="15" customHeight="1" x14ac:dyDescent="0.25">
      <c r="A1675" s="39">
        <v>45501</v>
      </c>
      <c r="B1675" s="61">
        <f t="shared" si="156"/>
        <v>2024</v>
      </c>
      <c r="C1675" s="60" t="str">
        <f t="shared" si="157"/>
        <v>Julho</v>
      </c>
      <c r="D1675" s="40" t="s">
        <v>1927</v>
      </c>
      <c r="E1675" s="40" t="s">
        <v>3411</v>
      </c>
      <c r="F1675" s="41">
        <v>43670.42</v>
      </c>
      <c r="G1675" s="42">
        <v>45460.91</v>
      </c>
      <c r="H1675" s="64">
        <f t="shared" si="158"/>
        <v>4.1000063658650533E-2</v>
      </c>
      <c r="I1675" s="65">
        <f t="shared" si="159"/>
        <v>1790.4900000000052</v>
      </c>
      <c r="J1675" s="66" t="str">
        <f t="shared" si="160"/>
        <v>Ativo</v>
      </c>
      <c r="K1675" s="40" t="s">
        <v>15536</v>
      </c>
      <c r="L1675" s="69" t="str">
        <f t="shared" si="161"/>
        <v>Aguardando rentabilidade</v>
      </c>
    </row>
    <row r="1676" spans="1:12" ht="15" customHeight="1" x14ac:dyDescent="0.25">
      <c r="A1676" s="39">
        <v>45232</v>
      </c>
      <c r="B1676" s="61">
        <f t="shared" si="156"/>
        <v>2023</v>
      </c>
      <c r="C1676" s="60" t="str">
        <f t="shared" si="157"/>
        <v>Novembro</v>
      </c>
      <c r="D1676" s="40" t="s">
        <v>1927</v>
      </c>
      <c r="E1676" s="40" t="s">
        <v>3412</v>
      </c>
      <c r="F1676" s="41">
        <v>35793.18</v>
      </c>
      <c r="G1676" s="42">
        <v>39415.449999999997</v>
      </c>
      <c r="H1676" s="64">
        <f t="shared" si="158"/>
        <v>0.10120000514064402</v>
      </c>
      <c r="I1676" s="65">
        <f t="shared" si="159"/>
        <v>3622.2699999999968</v>
      </c>
      <c r="J1676" s="66" t="str">
        <f t="shared" si="160"/>
        <v>Pendente</v>
      </c>
      <c r="K1676" s="40" t="s">
        <v>15536</v>
      </c>
      <c r="L1676" s="69" t="str">
        <f t="shared" si="161"/>
        <v>Rendimento estável</v>
      </c>
    </row>
    <row r="1677" spans="1:12" ht="15" customHeight="1" x14ac:dyDescent="0.25">
      <c r="A1677" s="39">
        <v>45437</v>
      </c>
      <c r="B1677" s="61">
        <f t="shared" si="156"/>
        <v>2024</v>
      </c>
      <c r="C1677" s="60" t="str">
        <f t="shared" si="157"/>
        <v>Maio</v>
      </c>
      <c r="D1677" s="40" t="s">
        <v>1929</v>
      </c>
      <c r="E1677" s="40" t="s">
        <v>3413</v>
      </c>
      <c r="F1677" s="41">
        <v>3675.01</v>
      </c>
      <c r="G1677" s="42">
        <v>3671.33</v>
      </c>
      <c r="H1677" s="64">
        <f t="shared" si="158"/>
        <v>-1.001357819434584E-3</v>
      </c>
      <c r="I1677" s="65">
        <f t="shared" si="159"/>
        <v>-3.680000000000291</v>
      </c>
      <c r="J1677" s="66" t="str">
        <f t="shared" si="160"/>
        <v>Ativo</v>
      </c>
      <c r="K1677" s="40" t="s">
        <v>15532</v>
      </c>
      <c r="L1677" s="69" t="str">
        <f t="shared" si="161"/>
        <v>Investimento de Longo Prazo</v>
      </c>
    </row>
    <row r="1678" spans="1:12" ht="15" customHeight="1" x14ac:dyDescent="0.25">
      <c r="A1678" s="39">
        <v>45261</v>
      </c>
      <c r="B1678" s="61">
        <f t="shared" si="156"/>
        <v>2023</v>
      </c>
      <c r="C1678" s="60" t="str">
        <f t="shared" si="157"/>
        <v>Dezembro</v>
      </c>
      <c r="D1678" s="40" t="s">
        <v>1930</v>
      </c>
      <c r="E1678" s="40" t="s">
        <v>2196</v>
      </c>
      <c r="F1678" s="41">
        <v>26789.66</v>
      </c>
      <c r="G1678" s="42">
        <v>29050.71</v>
      </c>
      <c r="H1678" s="64">
        <f t="shared" si="158"/>
        <v>8.4400100635842315E-2</v>
      </c>
      <c r="I1678" s="65">
        <f t="shared" si="159"/>
        <v>2261.0499999999993</v>
      </c>
      <c r="J1678" s="66" t="str">
        <f t="shared" si="160"/>
        <v>Pendente</v>
      </c>
      <c r="K1678" s="40" t="s">
        <v>15538</v>
      </c>
      <c r="L1678" s="69" t="str">
        <f t="shared" si="161"/>
        <v>Rendimento estável</v>
      </c>
    </row>
    <row r="1679" spans="1:12" ht="15" customHeight="1" x14ac:dyDescent="0.25">
      <c r="A1679" s="39">
        <v>45087</v>
      </c>
      <c r="B1679" s="61">
        <f t="shared" si="156"/>
        <v>2023</v>
      </c>
      <c r="C1679" s="60" t="str">
        <f t="shared" si="157"/>
        <v>Junho</v>
      </c>
      <c r="D1679" s="40" t="s">
        <v>1927</v>
      </c>
      <c r="E1679" s="40" t="s">
        <v>3414</v>
      </c>
      <c r="F1679" s="41">
        <v>34593.08</v>
      </c>
      <c r="G1679" s="42">
        <v>35582.44</v>
      </c>
      <c r="H1679" s="64">
        <f t="shared" si="158"/>
        <v>2.8599939641107429E-2</v>
      </c>
      <c r="I1679" s="65">
        <f t="shared" si="159"/>
        <v>989.36000000000058</v>
      </c>
      <c r="J1679" s="66" t="str">
        <f t="shared" si="160"/>
        <v>Ativo</v>
      </c>
      <c r="K1679" s="40" t="s">
        <v>15536</v>
      </c>
      <c r="L1679" s="69" t="str">
        <f t="shared" si="161"/>
        <v>Aguardando rentabilidade</v>
      </c>
    </row>
    <row r="1680" spans="1:12" ht="15" customHeight="1" x14ac:dyDescent="0.25">
      <c r="A1680" s="39">
        <v>45913</v>
      </c>
      <c r="B1680" s="61">
        <f t="shared" si="156"/>
        <v>2025</v>
      </c>
      <c r="C1680" s="60" t="str">
        <f t="shared" si="157"/>
        <v>Setembro</v>
      </c>
      <c r="D1680" s="40" t="s">
        <v>1928</v>
      </c>
      <c r="E1680" s="40" t="s">
        <v>3415</v>
      </c>
      <c r="F1680" s="41">
        <v>7524.21</v>
      </c>
      <c r="G1680" s="42">
        <v>8416.58</v>
      </c>
      <c r="H1680" s="64">
        <f t="shared" si="158"/>
        <v>0.11859982642696042</v>
      </c>
      <c r="I1680" s="65">
        <f t="shared" si="159"/>
        <v>892.36999999999989</v>
      </c>
      <c r="J1680" s="66" t="str">
        <f t="shared" si="160"/>
        <v>Pendente</v>
      </c>
      <c r="K1680" s="40" t="s">
        <v>15537</v>
      </c>
      <c r="L1680" s="69" t="str">
        <f t="shared" si="161"/>
        <v>Rendimento estável</v>
      </c>
    </row>
    <row r="1681" spans="1:12" x14ac:dyDescent="0.25">
      <c r="A1681" s="39">
        <v>44182</v>
      </c>
      <c r="B1681" s="61">
        <f t="shared" si="156"/>
        <v>2020</v>
      </c>
      <c r="C1681" s="60" t="str">
        <f t="shared" si="157"/>
        <v>Dezembro</v>
      </c>
      <c r="D1681" s="40" t="s">
        <v>1925</v>
      </c>
      <c r="E1681" s="40" t="s">
        <v>3273</v>
      </c>
      <c r="F1681" s="41">
        <v>36722.31</v>
      </c>
      <c r="G1681" s="42">
        <v>41191.42</v>
      </c>
      <c r="H1681" s="64">
        <f t="shared" si="158"/>
        <v>0.12170013269862383</v>
      </c>
      <c r="I1681" s="65">
        <f t="shared" si="159"/>
        <v>4469.1100000000006</v>
      </c>
      <c r="J1681" s="66" t="str">
        <f t="shared" si="160"/>
        <v>Pendente</v>
      </c>
      <c r="K1681" s="40" t="s">
        <v>15534</v>
      </c>
      <c r="L1681" s="69" t="str">
        <f t="shared" si="161"/>
        <v>Rendimento estável</v>
      </c>
    </row>
    <row r="1682" spans="1:12" ht="15" customHeight="1" x14ac:dyDescent="0.25">
      <c r="A1682" s="39">
        <v>45900</v>
      </c>
      <c r="B1682" s="61">
        <f t="shared" si="156"/>
        <v>2025</v>
      </c>
      <c r="C1682" s="60" t="str">
        <f t="shared" si="157"/>
        <v>Agosto</v>
      </c>
      <c r="D1682" s="40" t="s">
        <v>1929</v>
      </c>
      <c r="E1682" s="40" t="s">
        <v>3416</v>
      </c>
      <c r="F1682" s="41">
        <v>2529.42</v>
      </c>
      <c r="G1682" s="42">
        <v>2884.3</v>
      </c>
      <c r="H1682" s="64">
        <f t="shared" si="158"/>
        <v>0.14030093855508383</v>
      </c>
      <c r="I1682" s="65">
        <f t="shared" si="159"/>
        <v>354.88000000000011</v>
      </c>
      <c r="J1682" s="66" t="str">
        <f t="shared" si="160"/>
        <v>Pendente</v>
      </c>
      <c r="K1682" s="40" t="s">
        <v>15532</v>
      </c>
      <c r="L1682" s="69" t="str">
        <f t="shared" si="161"/>
        <v>Rendimento estável</v>
      </c>
    </row>
    <row r="1683" spans="1:12" ht="15" customHeight="1" x14ac:dyDescent="0.25">
      <c r="A1683" s="39">
        <v>44608</v>
      </c>
      <c r="B1683" s="61">
        <f t="shared" si="156"/>
        <v>2022</v>
      </c>
      <c r="C1683" s="60" t="str">
        <f t="shared" si="157"/>
        <v>Fevereiro</v>
      </c>
      <c r="D1683" s="40" t="s">
        <v>1924</v>
      </c>
      <c r="E1683" s="40" t="s">
        <v>3417</v>
      </c>
      <c r="F1683" s="41">
        <v>43451.47</v>
      </c>
      <c r="G1683" s="42">
        <v>51368.33</v>
      </c>
      <c r="H1683" s="64">
        <f t="shared" si="158"/>
        <v>0.18220004984871629</v>
      </c>
      <c r="I1683" s="65">
        <f t="shared" si="159"/>
        <v>7916.8600000000006</v>
      </c>
      <c r="J1683" s="66" t="str">
        <f t="shared" si="160"/>
        <v>Resgatado</v>
      </c>
      <c r="K1683" s="40" t="s">
        <v>15533</v>
      </c>
      <c r="L1683" s="69" t="str">
        <f t="shared" si="161"/>
        <v>Dividendos Recebidos</v>
      </c>
    </row>
    <row r="1684" spans="1:12" x14ac:dyDescent="0.25">
      <c r="A1684" s="39">
        <v>44191</v>
      </c>
      <c r="B1684" s="61">
        <f t="shared" si="156"/>
        <v>2020</v>
      </c>
      <c r="C1684" s="60" t="str">
        <f t="shared" si="157"/>
        <v>Dezembro</v>
      </c>
      <c r="D1684" s="40" t="s">
        <v>1930</v>
      </c>
      <c r="E1684" s="40" t="s">
        <v>3418</v>
      </c>
      <c r="F1684" s="41">
        <v>3653.84</v>
      </c>
      <c r="G1684" s="42">
        <v>3911.44</v>
      </c>
      <c r="H1684" s="64">
        <f t="shared" si="158"/>
        <v>7.0501171370393856E-2</v>
      </c>
      <c r="I1684" s="65">
        <f t="shared" si="159"/>
        <v>257.59999999999991</v>
      </c>
      <c r="J1684" s="66" t="str">
        <f t="shared" si="160"/>
        <v>Pendente</v>
      </c>
      <c r="K1684" s="40" t="s">
        <v>15538</v>
      </c>
      <c r="L1684" s="69" t="str">
        <f t="shared" si="161"/>
        <v>Rendimento estável</v>
      </c>
    </row>
    <row r="1685" spans="1:12" x14ac:dyDescent="0.25">
      <c r="A1685" s="39">
        <v>44098</v>
      </c>
      <c r="B1685" s="61">
        <f t="shared" si="156"/>
        <v>2020</v>
      </c>
      <c r="C1685" s="60" t="str">
        <f t="shared" si="157"/>
        <v>Setembro</v>
      </c>
      <c r="D1685" s="40" t="s">
        <v>1929</v>
      </c>
      <c r="E1685" s="40" t="s">
        <v>3419</v>
      </c>
      <c r="F1685" s="41">
        <v>40168.76</v>
      </c>
      <c r="G1685" s="42">
        <v>47547.76</v>
      </c>
      <c r="H1685" s="64">
        <f t="shared" si="158"/>
        <v>0.18369996982729861</v>
      </c>
      <c r="I1685" s="65">
        <f t="shared" si="159"/>
        <v>7379</v>
      </c>
      <c r="J1685" s="66" t="str">
        <f t="shared" si="160"/>
        <v>Resgatado</v>
      </c>
      <c r="K1685" s="40" t="s">
        <v>15532</v>
      </c>
      <c r="L1685" s="69" t="str">
        <f t="shared" si="161"/>
        <v>Dividendos Recebidos</v>
      </c>
    </row>
    <row r="1686" spans="1:12" x14ac:dyDescent="0.25">
      <c r="A1686" s="39">
        <v>44022</v>
      </c>
      <c r="B1686" s="61">
        <f t="shared" si="156"/>
        <v>2020</v>
      </c>
      <c r="C1686" s="60" t="str">
        <f t="shared" si="157"/>
        <v>Julho</v>
      </c>
      <c r="D1686" s="40" t="s">
        <v>1924</v>
      </c>
      <c r="E1686" s="40" t="s">
        <v>1966</v>
      </c>
      <c r="F1686" s="41">
        <v>3107.26</v>
      </c>
      <c r="G1686" s="42">
        <v>3533.58</v>
      </c>
      <c r="H1686" s="64">
        <f t="shared" si="158"/>
        <v>0.13720126413624856</v>
      </c>
      <c r="I1686" s="65">
        <f t="shared" si="159"/>
        <v>426.31999999999971</v>
      </c>
      <c r="J1686" s="66" t="str">
        <f t="shared" si="160"/>
        <v>Pendente</v>
      </c>
      <c r="K1686" s="40" t="s">
        <v>15533</v>
      </c>
      <c r="L1686" s="69" t="str">
        <f t="shared" si="161"/>
        <v>Rendimento estável</v>
      </c>
    </row>
    <row r="1687" spans="1:12" ht="15" customHeight="1" x14ac:dyDescent="0.25">
      <c r="A1687" s="39">
        <v>44641</v>
      </c>
      <c r="B1687" s="61">
        <f t="shared" si="156"/>
        <v>2022</v>
      </c>
      <c r="C1687" s="60" t="str">
        <f t="shared" si="157"/>
        <v>Março</v>
      </c>
      <c r="D1687" s="40" t="s">
        <v>1928</v>
      </c>
      <c r="E1687" s="40" t="s">
        <v>3420</v>
      </c>
      <c r="F1687" s="41">
        <v>46706.86</v>
      </c>
      <c r="G1687" s="42">
        <v>42718.09</v>
      </c>
      <c r="H1687" s="64">
        <f t="shared" si="158"/>
        <v>-8.5400088980505301E-2</v>
      </c>
      <c r="I1687" s="65">
        <f t="shared" si="159"/>
        <v>-3988.7700000000041</v>
      </c>
      <c r="J1687" s="66" t="str">
        <f t="shared" si="160"/>
        <v>Pendente</v>
      </c>
      <c r="K1687" s="40" t="s">
        <v>15537</v>
      </c>
      <c r="L1687" s="69" t="str">
        <f t="shared" si="161"/>
        <v>Aguardando rentabilidade</v>
      </c>
    </row>
    <row r="1688" spans="1:12" ht="15" customHeight="1" x14ac:dyDescent="0.25">
      <c r="A1688" s="39">
        <v>45743</v>
      </c>
      <c r="B1688" s="61">
        <f t="shared" si="156"/>
        <v>2025</v>
      </c>
      <c r="C1688" s="60" t="str">
        <f t="shared" si="157"/>
        <v>Março</v>
      </c>
      <c r="D1688" s="40" t="s">
        <v>1925</v>
      </c>
      <c r="E1688" s="40" t="s">
        <v>3421</v>
      </c>
      <c r="F1688" s="41">
        <v>43446</v>
      </c>
      <c r="G1688" s="42">
        <v>39735.71</v>
      </c>
      <c r="H1688" s="64">
        <f t="shared" si="158"/>
        <v>-8.5400036827325901E-2</v>
      </c>
      <c r="I1688" s="65">
        <f t="shared" si="159"/>
        <v>-3710.2900000000009</v>
      </c>
      <c r="J1688" s="66" t="str">
        <f t="shared" si="160"/>
        <v>Pendente</v>
      </c>
      <c r="K1688" s="40" t="s">
        <v>15534</v>
      </c>
      <c r="L1688" s="69" t="str">
        <f t="shared" si="161"/>
        <v>Aguardando rentabilidade</v>
      </c>
    </row>
    <row r="1689" spans="1:12" ht="15" customHeight="1" x14ac:dyDescent="0.25">
      <c r="A1689" s="39">
        <v>44253</v>
      </c>
      <c r="B1689" s="61">
        <f t="shared" si="156"/>
        <v>2021</v>
      </c>
      <c r="C1689" s="60" t="str">
        <f t="shared" si="157"/>
        <v>Fevereiro</v>
      </c>
      <c r="D1689" s="40" t="s">
        <v>1925</v>
      </c>
      <c r="E1689" s="40" t="s">
        <v>3422</v>
      </c>
      <c r="F1689" s="41">
        <v>42958.43</v>
      </c>
      <c r="G1689" s="42">
        <v>40814.800000000003</v>
      </c>
      <c r="H1689" s="64">
        <f t="shared" si="158"/>
        <v>-4.9900101097735586E-2</v>
      </c>
      <c r="I1689" s="65">
        <f t="shared" si="159"/>
        <v>-2143.6299999999974</v>
      </c>
      <c r="J1689" s="66" t="str">
        <f t="shared" si="160"/>
        <v>Ativo</v>
      </c>
      <c r="K1689" s="40" t="s">
        <v>15534</v>
      </c>
      <c r="L1689" s="69" t="str">
        <f t="shared" si="161"/>
        <v>Aguardando rentabilidade</v>
      </c>
    </row>
    <row r="1690" spans="1:12" ht="15" customHeight="1" x14ac:dyDescent="0.25">
      <c r="A1690" s="39">
        <v>45889</v>
      </c>
      <c r="B1690" s="61">
        <f t="shared" si="156"/>
        <v>2025</v>
      </c>
      <c r="C1690" s="60" t="str">
        <f t="shared" si="157"/>
        <v>Agosto</v>
      </c>
      <c r="D1690" s="40" t="s">
        <v>1927</v>
      </c>
      <c r="E1690" s="40" t="s">
        <v>3423</v>
      </c>
      <c r="F1690" s="41">
        <v>4131.95</v>
      </c>
      <c r="G1690" s="42">
        <v>3919.57</v>
      </c>
      <c r="H1690" s="64">
        <f t="shared" si="158"/>
        <v>-5.1399460303246568E-2</v>
      </c>
      <c r="I1690" s="65">
        <f t="shared" si="159"/>
        <v>-212.37999999999965</v>
      </c>
      <c r="J1690" s="66" t="str">
        <f t="shared" si="160"/>
        <v>Pendente</v>
      </c>
      <c r="K1690" s="40" t="s">
        <v>15536</v>
      </c>
      <c r="L1690" s="69" t="str">
        <f t="shared" si="161"/>
        <v>Aguardando rentabilidade</v>
      </c>
    </row>
    <row r="1691" spans="1:12" x14ac:dyDescent="0.25">
      <c r="A1691" s="39">
        <v>43965</v>
      </c>
      <c r="B1691" s="61">
        <f t="shared" si="156"/>
        <v>2020</v>
      </c>
      <c r="C1691" s="60" t="str">
        <f t="shared" si="157"/>
        <v>Maio</v>
      </c>
      <c r="D1691" s="40" t="s">
        <v>1923</v>
      </c>
      <c r="E1691" s="40" t="s">
        <v>3424</v>
      </c>
      <c r="F1691" s="41">
        <v>13832.45</v>
      </c>
      <c r="G1691" s="42">
        <v>13410.56</v>
      </c>
      <c r="H1691" s="64">
        <f t="shared" si="158"/>
        <v>-3.0500019880787658E-2</v>
      </c>
      <c r="I1691" s="65">
        <f t="shared" si="159"/>
        <v>-421.89000000000124</v>
      </c>
      <c r="J1691" s="66" t="str">
        <f t="shared" si="160"/>
        <v>Ativo</v>
      </c>
      <c r="K1691" s="40" t="s">
        <v>15532</v>
      </c>
      <c r="L1691" s="69" t="str">
        <f t="shared" si="161"/>
        <v>Investimento de Longo Prazo</v>
      </c>
    </row>
    <row r="1692" spans="1:12" x14ac:dyDescent="0.25">
      <c r="A1692" s="39">
        <v>44019</v>
      </c>
      <c r="B1692" s="61">
        <f t="shared" si="156"/>
        <v>2020</v>
      </c>
      <c r="C1692" s="60" t="str">
        <f t="shared" si="157"/>
        <v>Julho</v>
      </c>
      <c r="D1692" s="40" t="s">
        <v>1925</v>
      </c>
      <c r="E1692" s="40" t="s">
        <v>3425</v>
      </c>
      <c r="F1692" s="41">
        <v>7672.6</v>
      </c>
      <c r="G1692" s="42">
        <v>8970.7999999999993</v>
      </c>
      <c r="H1692" s="64">
        <f t="shared" si="158"/>
        <v>0.16919948909105112</v>
      </c>
      <c r="I1692" s="65">
        <f t="shared" si="159"/>
        <v>1298.1999999999989</v>
      </c>
      <c r="J1692" s="66" t="str">
        <f t="shared" si="160"/>
        <v>Resgatado</v>
      </c>
      <c r="K1692" s="40" t="s">
        <v>15534</v>
      </c>
      <c r="L1692" s="69" t="str">
        <f t="shared" si="161"/>
        <v>Aplicação de Curto Prazo</v>
      </c>
    </row>
    <row r="1693" spans="1:12" ht="15" customHeight="1" x14ac:dyDescent="0.25">
      <c r="A1693" s="39">
        <v>44938</v>
      </c>
      <c r="B1693" s="61">
        <f t="shared" si="156"/>
        <v>2023</v>
      </c>
      <c r="C1693" s="60" t="str">
        <f t="shared" si="157"/>
        <v>Janeiro</v>
      </c>
      <c r="D1693" s="40" t="s">
        <v>1923</v>
      </c>
      <c r="E1693" s="40" t="s">
        <v>2174</v>
      </c>
      <c r="F1693" s="41">
        <v>27165.58</v>
      </c>
      <c r="G1693" s="42">
        <v>31998.34</v>
      </c>
      <c r="H1693" s="64">
        <f t="shared" si="158"/>
        <v>0.17790012213985484</v>
      </c>
      <c r="I1693" s="65">
        <f t="shared" si="159"/>
        <v>4832.7599999999984</v>
      </c>
      <c r="J1693" s="66" t="str">
        <f t="shared" si="160"/>
        <v>Resgatado</v>
      </c>
      <c r="K1693" s="40" t="s">
        <v>15532</v>
      </c>
      <c r="L1693" s="69" t="str">
        <f t="shared" si="161"/>
        <v>Dividendos Recebidos</v>
      </c>
    </row>
    <row r="1694" spans="1:12" x14ac:dyDescent="0.25">
      <c r="A1694" s="39">
        <v>43946</v>
      </c>
      <c r="B1694" s="61">
        <f t="shared" si="156"/>
        <v>2020</v>
      </c>
      <c r="C1694" s="60" t="str">
        <f t="shared" si="157"/>
        <v>Abril</v>
      </c>
      <c r="D1694" s="40" t="s">
        <v>1927</v>
      </c>
      <c r="E1694" s="40" t="s">
        <v>2778</v>
      </c>
      <c r="F1694" s="41">
        <v>1324.18</v>
      </c>
      <c r="G1694" s="42">
        <v>1428.39</v>
      </c>
      <c r="H1694" s="64">
        <f t="shared" si="158"/>
        <v>7.8697760123246113E-2</v>
      </c>
      <c r="I1694" s="65">
        <f t="shared" si="159"/>
        <v>104.21000000000004</v>
      </c>
      <c r="J1694" s="66" t="str">
        <f t="shared" si="160"/>
        <v>Pendente</v>
      </c>
      <c r="K1694" s="40" t="s">
        <v>15536</v>
      </c>
      <c r="L1694" s="69" t="str">
        <f t="shared" si="161"/>
        <v>Rendimento estável</v>
      </c>
    </row>
    <row r="1695" spans="1:12" ht="15" customHeight="1" x14ac:dyDescent="0.25">
      <c r="A1695" s="39">
        <v>45198</v>
      </c>
      <c r="B1695" s="61">
        <f t="shared" si="156"/>
        <v>2023</v>
      </c>
      <c r="C1695" s="60" t="str">
        <f t="shared" si="157"/>
        <v>Setembro</v>
      </c>
      <c r="D1695" s="40" t="s">
        <v>1925</v>
      </c>
      <c r="E1695" s="40" t="s">
        <v>2904</v>
      </c>
      <c r="F1695" s="41">
        <v>2080.98</v>
      </c>
      <c r="G1695" s="42">
        <v>2319.04</v>
      </c>
      <c r="H1695" s="64">
        <f t="shared" si="158"/>
        <v>0.11439802400791932</v>
      </c>
      <c r="I1695" s="65">
        <f t="shared" si="159"/>
        <v>238.05999999999995</v>
      </c>
      <c r="J1695" s="66" t="str">
        <f t="shared" si="160"/>
        <v>Pendente</v>
      </c>
      <c r="K1695" s="40" t="s">
        <v>15534</v>
      </c>
      <c r="L1695" s="69" t="str">
        <f t="shared" si="161"/>
        <v>Rendimento estável</v>
      </c>
    </row>
    <row r="1696" spans="1:12" ht="15" customHeight="1" x14ac:dyDescent="0.25">
      <c r="A1696" s="39">
        <v>45563</v>
      </c>
      <c r="B1696" s="61">
        <f t="shared" si="156"/>
        <v>2024</v>
      </c>
      <c r="C1696" s="60" t="str">
        <f t="shared" si="157"/>
        <v>Setembro</v>
      </c>
      <c r="D1696" s="40" t="s">
        <v>1923</v>
      </c>
      <c r="E1696" s="40" t="s">
        <v>3426</v>
      </c>
      <c r="F1696" s="41">
        <v>25697.47</v>
      </c>
      <c r="G1696" s="42">
        <v>24587.34</v>
      </c>
      <c r="H1696" s="64">
        <f t="shared" si="158"/>
        <v>-4.3199972604306996E-2</v>
      </c>
      <c r="I1696" s="65">
        <f t="shared" si="159"/>
        <v>-1110.130000000001</v>
      </c>
      <c r="J1696" s="66" t="str">
        <f t="shared" si="160"/>
        <v>Ativo</v>
      </c>
      <c r="K1696" s="40" t="s">
        <v>15532</v>
      </c>
      <c r="L1696" s="69" t="str">
        <f t="shared" si="161"/>
        <v>Investimento de Longo Prazo</v>
      </c>
    </row>
    <row r="1697" spans="1:12" ht="15" customHeight="1" x14ac:dyDescent="0.25">
      <c r="A1697" s="39">
        <v>45642</v>
      </c>
      <c r="B1697" s="61">
        <f t="shared" si="156"/>
        <v>2024</v>
      </c>
      <c r="C1697" s="60" t="str">
        <f t="shared" si="157"/>
        <v>Dezembro</v>
      </c>
      <c r="D1697" s="40" t="s">
        <v>1927</v>
      </c>
      <c r="E1697" s="40" t="s">
        <v>3427</v>
      </c>
      <c r="F1697" s="41">
        <v>5446.52</v>
      </c>
      <c r="G1697" s="42">
        <v>6472.64</v>
      </c>
      <c r="H1697" s="64">
        <f t="shared" si="158"/>
        <v>0.18839919802002009</v>
      </c>
      <c r="I1697" s="65">
        <f t="shared" si="159"/>
        <v>1026.1199999999999</v>
      </c>
      <c r="J1697" s="66" t="str">
        <f t="shared" si="160"/>
        <v>Resgatado</v>
      </c>
      <c r="K1697" s="40" t="s">
        <v>15536</v>
      </c>
      <c r="L1697" s="69" t="str">
        <f t="shared" si="161"/>
        <v>Aplicação de Curto Prazo</v>
      </c>
    </row>
    <row r="1698" spans="1:12" ht="15" customHeight="1" x14ac:dyDescent="0.25">
      <c r="A1698" s="39">
        <v>44311</v>
      </c>
      <c r="B1698" s="61">
        <f t="shared" si="156"/>
        <v>2021</v>
      </c>
      <c r="C1698" s="60" t="str">
        <f t="shared" si="157"/>
        <v>Abril</v>
      </c>
      <c r="D1698" s="40" t="s">
        <v>1925</v>
      </c>
      <c r="E1698" s="40" t="s">
        <v>3428</v>
      </c>
      <c r="F1698" s="41">
        <v>12617.89</v>
      </c>
      <c r="G1698" s="42">
        <v>14292.28</v>
      </c>
      <c r="H1698" s="64">
        <f t="shared" si="158"/>
        <v>0.13269968275202917</v>
      </c>
      <c r="I1698" s="65">
        <f t="shared" si="159"/>
        <v>1674.3900000000012</v>
      </c>
      <c r="J1698" s="66" t="str">
        <f t="shared" si="160"/>
        <v>Pendente</v>
      </c>
      <c r="K1698" s="40" t="s">
        <v>15534</v>
      </c>
      <c r="L1698" s="69" t="str">
        <f t="shared" si="161"/>
        <v>Rendimento estável</v>
      </c>
    </row>
    <row r="1699" spans="1:12" ht="15" customHeight="1" x14ac:dyDescent="0.25">
      <c r="A1699" s="39">
        <v>45289</v>
      </c>
      <c r="B1699" s="61">
        <f t="shared" si="156"/>
        <v>2023</v>
      </c>
      <c r="C1699" s="60" t="str">
        <f t="shared" si="157"/>
        <v>Dezembro</v>
      </c>
      <c r="D1699" s="40" t="s">
        <v>1929</v>
      </c>
      <c r="E1699" s="40" t="s">
        <v>3429</v>
      </c>
      <c r="F1699" s="41">
        <v>24898.75</v>
      </c>
      <c r="G1699" s="42">
        <v>25336.97</v>
      </c>
      <c r="H1699" s="64">
        <f t="shared" si="158"/>
        <v>1.7600080325317582E-2</v>
      </c>
      <c r="I1699" s="65">
        <f t="shared" si="159"/>
        <v>438.22000000000116</v>
      </c>
      <c r="J1699" s="66" t="str">
        <f t="shared" si="160"/>
        <v>Ativo</v>
      </c>
      <c r="K1699" s="40" t="s">
        <v>15532</v>
      </c>
      <c r="L1699" s="69" t="str">
        <f t="shared" si="161"/>
        <v>Investimento de Longo Prazo</v>
      </c>
    </row>
    <row r="1700" spans="1:12" ht="15" customHeight="1" x14ac:dyDescent="0.25">
      <c r="A1700" s="39">
        <v>44631</v>
      </c>
      <c r="B1700" s="61">
        <f t="shared" si="156"/>
        <v>2022</v>
      </c>
      <c r="C1700" s="60" t="str">
        <f t="shared" si="157"/>
        <v>Março</v>
      </c>
      <c r="D1700" s="40" t="s">
        <v>1930</v>
      </c>
      <c r="E1700" s="40" t="s">
        <v>3430</v>
      </c>
      <c r="F1700" s="41">
        <v>40498.199999999997</v>
      </c>
      <c r="G1700" s="42">
        <v>44467.02</v>
      </c>
      <c r="H1700" s="64">
        <f t="shared" si="158"/>
        <v>9.7999911107160317E-2</v>
      </c>
      <c r="I1700" s="65">
        <f t="shared" si="159"/>
        <v>3968.8199999999997</v>
      </c>
      <c r="J1700" s="66" t="str">
        <f t="shared" si="160"/>
        <v>Pendente</v>
      </c>
      <c r="K1700" s="40" t="s">
        <v>15538</v>
      </c>
      <c r="L1700" s="69" t="str">
        <f t="shared" si="161"/>
        <v>Rendimento estável</v>
      </c>
    </row>
    <row r="1701" spans="1:12" ht="15" customHeight="1" x14ac:dyDescent="0.25">
      <c r="A1701" s="39">
        <v>44612</v>
      </c>
      <c r="B1701" s="61">
        <f t="shared" si="156"/>
        <v>2022</v>
      </c>
      <c r="C1701" s="60" t="str">
        <f t="shared" si="157"/>
        <v>Fevereiro</v>
      </c>
      <c r="D1701" s="40" t="s">
        <v>1927</v>
      </c>
      <c r="E1701" s="40" t="s">
        <v>3431</v>
      </c>
      <c r="F1701" s="41">
        <v>34722.080000000002</v>
      </c>
      <c r="G1701" s="42">
        <v>39149.15</v>
      </c>
      <c r="H1701" s="64">
        <f t="shared" si="158"/>
        <v>0.12750013824056622</v>
      </c>
      <c r="I1701" s="65">
        <f t="shared" si="159"/>
        <v>4427.07</v>
      </c>
      <c r="J1701" s="66" t="str">
        <f t="shared" si="160"/>
        <v>Pendente</v>
      </c>
      <c r="K1701" s="40" t="s">
        <v>15536</v>
      </c>
      <c r="L1701" s="69" t="str">
        <f t="shared" si="161"/>
        <v>Rendimento estável</v>
      </c>
    </row>
    <row r="1702" spans="1:12" x14ac:dyDescent="0.25">
      <c r="A1702" s="39">
        <v>44044</v>
      </c>
      <c r="B1702" s="61">
        <f t="shared" si="156"/>
        <v>2020</v>
      </c>
      <c r="C1702" s="60" t="str">
        <f t="shared" si="157"/>
        <v>Agosto</v>
      </c>
      <c r="D1702" s="40" t="s">
        <v>1926</v>
      </c>
      <c r="E1702" s="40" t="s">
        <v>3432</v>
      </c>
      <c r="F1702" s="41">
        <v>23249.01</v>
      </c>
      <c r="G1702" s="42">
        <v>22446.92</v>
      </c>
      <c r="H1702" s="64">
        <f t="shared" si="158"/>
        <v>-3.4499963654366368E-2</v>
      </c>
      <c r="I1702" s="65">
        <f t="shared" si="159"/>
        <v>-802.09000000000015</v>
      </c>
      <c r="J1702" s="66" t="str">
        <f t="shared" si="160"/>
        <v>Ativo</v>
      </c>
      <c r="K1702" s="40" t="s">
        <v>15535</v>
      </c>
      <c r="L1702" s="69" t="str">
        <f t="shared" si="161"/>
        <v>Aguardando rentabilidade</v>
      </c>
    </row>
    <row r="1703" spans="1:12" ht="15" customHeight="1" x14ac:dyDescent="0.25">
      <c r="A1703" s="39">
        <v>45030</v>
      </c>
      <c r="B1703" s="61">
        <f t="shared" si="156"/>
        <v>2023</v>
      </c>
      <c r="C1703" s="60" t="str">
        <f t="shared" si="157"/>
        <v>Abril</v>
      </c>
      <c r="D1703" s="40" t="s">
        <v>1927</v>
      </c>
      <c r="E1703" s="40" t="s">
        <v>3433</v>
      </c>
      <c r="F1703" s="41">
        <v>37066.19</v>
      </c>
      <c r="G1703" s="42">
        <v>34668.01</v>
      </c>
      <c r="H1703" s="64">
        <f t="shared" si="158"/>
        <v>-6.4699932741940844E-2</v>
      </c>
      <c r="I1703" s="65">
        <f t="shared" si="159"/>
        <v>-2398.1800000000003</v>
      </c>
      <c r="J1703" s="66" t="str">
        <f t="shared" si="160"/>
        <v>Pendente</v>
      </c>
      <c r="K1703" s="40" t="s">
        <v>15536</v>
      </c>
      <c r="L1703" s="69" t="str">
        <f t="shared" si="161"/>
        <v>Aguardando rentabilidade</v>
      </c>
    </row>
    <row r="1704" spans="1:12" ht="15" customHeight="1" x14ac:dyDescent="0.25">
      <c r="A1704" s="39">
        <v>45229</v>
      </c>
      <c r="B1704" s="61">
        <f t="shared" si="156"/>
        <v>2023</v>
      </c>
      <c r="C1704" s="60" t="str">
        <f t="shared" si="157"/>
        <v>Outubro</v>
      </c>
      <c r="D1704" s="40" t="s">
        <v>1930</v>
      </c>
      <c r="E1704" s="40" t="s">
        <v>3434</v>
      </c>
      <c r="F1704" s="41">
        <v>21295.21</v>
      </c>
      <c r="G1704" s="42">
        <v>21444.28</v>
      </c>
      <c r="H1704" s="64">
        <f t="shared" si="158"/>
        <v>7.0001657649771806E-3</v>
      </c>
      <c r="I1704" s="65">
        <f t="shared" si="159"/>
        <v>149.06999999999971</v>
      </c>
      <c r="J1704" s="66" t="str">
        <f t="shared" si="160"/>
        <v>Ativo</v>
      </c>
      <c r="K1704" s="40" t="s">
        <v>15538</v>
      </c>
      <c r="L1704" s="69" t="str">
        <f t="shared" si="161"/>
        <v>Aguardando rentabilidade</v>
      </c>
    </row>
    <row r="1705" spans="1:12" ht="15" customHeight="1" x14ac:dyDescent="0.25">
      <c r="A1705" s="39">
        <v>45743</v>
      </c>
      <c r="B1705" s="61">
        <f t="shared" si="156"/>
        <v>2025</v>
      </c>
      <c r="C1705" s="60" t="str">
        <f t="shared" si="157"/>
        <v>Março</v>
      </c>
      <c r="D1705" s="40" t="s">
        <v>1929</v>
      </c>
      <c r="E1705" s="40" t="s">
        <v>3138</v>
      </c>
      <c r="F1705" s="41">
        <v>11324.13</v>
      </c>
      <c r="G1705" s="42">
        <v>11601.57</v>
      </c>
      <c r="H1705" s="64">
        <f t="shared" si="158"/>
        <v>2.4499895356199595E-2</v>
      </c>
      <c r="I1705" s="65">
        <f t="shared" si="159"/>
        <v>277.44000000000051</v>
      </c>
      <c r="J1705" s="66" t="str">
        <f t="shared" si="160"/>
        <v>Ativo</v>
      </c>
      <c r="K1705" s="40" t="s">
        <v>15532</v>
      </c>
      <c r="L1705" s="69" t="str">
        <f t="shared" si="161"/>
        <v>Investimento de Longo Prazo</v>
      </c>
    </row>
    <row r="1706" spans="1:12" ht="15" customHeight="1" x14ac:dyDescent="0.25">
      <c r="A1706" s="39">
        <v>45857</v>
      </c>
      <c r="B1706" s="61">
        <f t="shared" si="156"/>
        <v>2025</v>
      </c>
      <c r="C1706" s="60" t="str">
        <f t="shared" si="157"/>
        <v>Julho</v>
      </c>
      <c r="D1706" s="40" t="s">
        <v>1926</v>
      </c>
      <c r="E1706" s="40" t="s">
        <v>3435</v>
      </c>
      <c r="F1706" s="41">
        <v>10286.75</v>
      </c>
      <c r="G1706" s="42">
        <v>10773.31</v>
      </c>
      <c r="H1706" s="64">
        <f t="shared" si="158"/>
        <v>4.7299681629280332E-2</v>
      </c>
      <c r="I1706" s="65">
        <f t="shared" si="159"/>
        <v>486.55999999999949</v>
      </c>
      <c r="J1706" s="66" t="str">
        <f t="shared" si="160"/>
        <v>Ativo</v>
      </c>
      <c r="K1706" s="40" t="s">
        <v>15535</v>
      </c>
      <c r="L1706" s="69" t="str">
        <f t="shared" si="161"/>
        <v>Aguardando rentabilidade</v>
      </c>
    </row>
    <row r="1707" spans="1:12" ht="15" customHeight="1" x14ac:dyDescent="0.25">
      <c r="A1707" s="39">
        <v>44863</v>
      </c>
      <c r="B1707" s="61">
        <f t="shared" si="156"/>
        <v>2022</v>
      </c>
      <c r="C1707" s="60" t="str">
        <f t="shared" si="157"/>
        <v>Outubro</v>
      </c>
      <c r="D1707" s="40" t="s">
        <v>1923</v>
      </c>
      <c r="E1707" s="40" t="s">
        <v>3436</v>
      </c>
      <c r="F1707" s="41">
        <v>44796.88</v>
      </c>
      <c r="G1707" s="42">
        <v>52183.89</v>
      </c>
      <c r="H1707" s="64">
        <f t="shared" si="158"/>
        <v>0.16490010018554868</v>
      </c>
      <c r="I1707" s="65">
        <f t="shared" si="159"/>
        <v>7387.010000000002</v>
      </c>
      <c r="J1707" s="66" t="str">
        <f t="shared" si="160"/>
        <v>Resgatado</v>
      </c>
      <c r="K1707" s="40" t="s">
        <v>15532</v>
      </c>
      <c r="L1707" s="69" t="str">
        <f t="shared" si="161"/>
        <v>Dividendos Recebidos</v>
      </c>
    </row>
    <row r="1708" spans="1:12" ht="15" customHeight="1" x14ac:dyDescent="0.25">
      <c r="A1708" s="39">
        <v>45253</v>
      </c>
      <c r="B1708" s="61">
        <f t="shared" si="156"/>
        <v>2023</v>
      </c>
      <c r="C1708" s="60" t="str">
        <f t="shared" si="157"/>
        <v>Novembro</v>
      </c>
      <c r="D1708" s="40" t="s">
        <v>1928</v>
      </c>
      <c r="E1708" s="40" t="s">
        <v>2101</v>
      </c>
      <c r="F1708" s="41">
        <v>38814.54</v>
      </c>
      <c r="G1708" s="42">
        <v>35375.57</v>
      </c>
      <c r="H1708" s="64">
        <f t="shared" si="158"/>
        <v>-8.8600045240778358E-2</v>
      </c>
      <c r="I1708" s="65">
        <f t="shared" si="159"/>
        <v>-3438.9700000000012</v>
      </c>
      <c r="J1708" s="66" t="str">
        <f t="shared" si="160"/>
        <v>Pendente</v>
      </c>
      <c r="K1708" s="40" t="s">
        <v>15537</v>
      </c>
      <c r="L1708" s="69" t="str">
        <f t="shared" si="161"/>
        <v>Aguardando rentabilidade</v>
      </c>
    </row>
    <row r="1709" spans="1:12" ht="15" customHeight="1" x14ac:dyDescent="0.25">
      <c r="A1709" s="39">
        <v>44718</v>
      </c>
      <c r="B1709" s="61">
        <f t="shared" si="156"/>
        <v>2022</v>
      </c>
      <c r="C1709" s="60" t="str">
        <f t="shared" si="157"/>
        <v>Junho</v>
      </c>
      <c r="D1709" s="40" t="s">
        <v>1930</v>
      </c>
      <c r="E1709" s="40" t="s">
        <v>3437</v>
      </c>
      <c r="F1709" s="41">
        <v>49798.09</v>
      </c>
      <c r="G1709" s="42">
        <v>55315.72</v>
      </c>
      <c r="H1709" s="64">
        <f t="shared" si="158"/>
        <v>0.11080003269201701</v>
      </c>
      <c r="I1709" s="65">
        <f t="shared" si="159"/>
        <v>5517.6300000000047</v>
      </c>
      <c r="J1709" s="66" t="str">
        <f t="shared" si="160"/>
        <v>Pendente</v>
      </c>
      <c r="K1709" s="40" t="s">
        <v>15538</v>
      </c>
      <c r="L1709" s="69" t="str">
        <f t="shared" si="161"/>
        <v>Rendimento estável</v>
      </c>
    </row>
    <row r="1710" spans="1:12" ht="15" customHeight="1" x14ac:dyDescent="0.25">
      <c r="A1710" s="39">
        <v>45399</v>
      </c>
      <c r="B1710" s="61">
        <f t="shared" si="156"/>
        <v>2024</v>
      </c>
      <c r="C1710" s="60" t="str">
        <f t="shared" si="157"/>
        <v>Abril</v>
      </c>
      <c r="D1710" s="40" t="s">
        <v>1923</v>
      </c>
      <c r="E1710" s="40" t="s">
        <v>2036</v>
      </c>
      <c r="F1710" s="41">
        <v>13649.72</v>
      </c>
      <c r="G1710" s="42">
        <v>15499.26</v>
      </c>
      <c r="H1710" s="64">
        <f t="shared" si="158"/>
        <v>0.1355002153890337</v>
      </c>
      <c r="I1710" s="65">
        <f t="shared" si="159"/>
        <v>1849.5400000000009</v>
      </c>
      <c r="J1710" s="66" t="str">
        <f t="shared" si="160"/>
        <v>Pendente</v>
      </c>
      <c r="K1710" s="40" t="s">
        <v>15532</v>
      </c>
      <c r="L1710" s="69" t="str">
        <f t="shared" si="161"/>
        <v>Rendimento estável</v>
      </c>
    </row>
    <row r="1711" spans="1:12" ht="15" customHeight="1" x14ac:dyDescent="0.25">
      <c r="A1711" s="39">
        <v>45510</v>
      </c>
      <c r="B1711" s="61">
        <f t="shared" si="156"/>
        <v>2024</v>
      </c>
      <c r="C1711" s="60" t="str">
        <f t="shared" si="157"/>
        <v>Agosto</v>
      </c>
      <c r="D1711" s="40" t="s">
        <v>1923</v>
      </c>
      <c r="E1711" s="40" t="s">
        <v>2919</v>
      </c>
      <c r="F1711" s="41">
        <v>8560.2099999999991</v>
      </c>
      <c r="G1711" s="42">
        <v>8257.18</v>
      </c>
      <c r="H1711" s="64">
        <f t="shared" si="158"/>
        <v>-3.5399832480745082E-2</v>
      </c>
      <c r="I1711" s="65">
        <f t="shared" si="159"/>
        <v>-303.02999999999884</v>
      </c>
      <c r="J1711" s="66" t="str">
        <f t="shared" si="160"/>
        <v>Ativo</v>
      </c>
      <c r="K1711" s="40" t="s">
        <v>15532</v>
      </c>
      <c r="L1711" s="69" t="str">
        <f t="shared" si="161"/>
        <v>Investimento de Longo Prazo</v>
      </c>
    </row>
    <row r="1712" spans="1:12" x14ac:dyDescent="0.25">
      <c r="A1712" s="39">
        <v>43907</v>
      </c>
      <c r="B1712" s="61">
        <f t="shared" si="156"/>
        <v>2020</v>
      </c>
      <c r="C1712" s="60" t="str">
        <f t="shared" si="157"/>
        <v>Março</v>
      </c>
      <c r="D1712" s="40" t="s">
        <v>1928</v>
      </c>
      <c r="E1712" s="40" t="s">
        <v>3316</v>
      </c>
      <c r="F1712" s="41">
        <v>1137.98</v>
      </c>
      <c r="G1712" s="42">
        <v>1071.4100000000001</v>
      </c>
      <c r="H1712" s="64">
        <f t="shared" si="158"/>
        <v>-5.8498391887379333E-2</v>
      </c>
      <c r="I1712" s="65">
        <f t="shared" si="159"/>
        <v>-66.569999999999936</v>
      </c>
      <c r="J1712" s="66" t="str">
        <f t="shared" si="160"/>
        <v>Pendente</v>
      </c>
      <c r="K1712" s="40" t="s">
        <v>15537</v>
      </c>
      <c r="L1712" s="69" t="str">
        <f t="shared" si="161"/>
        <v>Aguardando rentabilidade</v>
      </c>
    </row>
    <row r="1713" spans="1:12" x14ac:dyDescent="0.25">
      <c r="A1713" s="39">
        <v>44195</v>
      </c>
      <c r="B1713" s="61">
        <f t="shared" si="156"/>
        <v>2020</v>
      </c>
      <c r="C1713" s="60" t="str">
        <f t="shared" si="157"/>
        <v>Dezembro</v>
      </c>
      <c r="D1713" s="40" t="s">
        <v>1929</v>
      </c>
      <c r="E1713" s="40" t="s">
        <v>3438</v>
      </c>
      <c r="F1713" s="41">
        <v>1650.29</v>
      </c>
      <c r="G1713" s="42">
        <v>1741.06</v>
      </c>
      <c r="H1713" s="64">
        <f t="shared" si="158"/>
        <v>5.5002454114125389E-2</v>
      </c>
      <c r="I1713" s="65">
        <f t="shared" si="159"/>
        <v>90.769999999999982</v>
      </c>
      <c r="J1713" s="66" t="str">
        <f t="shared" si="160"/>
        <v>Ativo</v>
      </c>
      <c r="K1713" s="40" t="s">
        <v>15532</v>
      </c>
      <c r="L1713" s="69" t="str">
        <f t="shared" si="161"/>
        <v>Investimento de Longo Prazo</v>
      </c>
    </row>
    <row r="1714" spans="1:12" ht="15" customHeight="1" x14ac:dyDescent="0.25">
      <c r="A1714" s="39">
        <v>44847</v>
      </c>
      <c r="B1714" s="61">
        <f t="shared" si="156"/>
        <v>2022</v>
      </c>
      <c r="C1714" s="60" t="str">
        <f t="shared" si="157"/>
        <v>Outubro</v>
      </c>
      <c r="D1714" s="40" t="s">
        <v>1923</v>
      </c>
      <c r="E1714" s="40" t="s">
        <v>3439</v>
      </c>
      <c r="F1714" s="41">
        <v>5688.22</v>
      </c>
      <c r="G1714" s="42">
        <v>6767.28</v>
      </c>
      <c r="H1714" s="64">
        <f t="shared" si="158"/>
        <v>0.18970082029176077</v>
      </c>
      <c r="I1714" s="65">
        <f t="shared" si="159"/>
        <v>1079.0599999999995</v>
      </c>
      <c r="J1714" s="66" t="str">
        <f t="shared" si="160"/>
        <v>Resgatado</v>
      </c>
      <c r="K1714" s="40" t="s">
        <v>15532</v>
      </c>
      <c r="L1714" s="69" t="str">
        <f t="shared" si="161"/>
        <v>Dividendos Recebidos</v>
      </c>
    </row>
    <row r="1715" spans="1:12" x14ac:dyDescent="0.25">
      <c r="A1715" s="39">
        <v>44063</v>
      </c>
      <c r="B1715" s="61">
        <f t="shared" si="156"/>
        <v>2020</v>
      </c>
      <c r="C1715" s="60" t="str">
        <f t="shared" si="157"/>
        <v>Agosto</v>
      </c>
      <c r="D1715" s="40" t="s">
        <v>1927</v>
      </c>
      <c r="E1715" s="40" t="s">
        <v>3440</v>
      </c>
      <c r="F1715" s="41">
        <v>6228.87</v>
      </c>
      <c r="G1715" s="42">
        <v>5748</v>
      </c>
      <c r="H1715" s="64">
        <f t="shared" si="158"/>
        <v>-7.7200198430855016E-2</v>
      </c>
      <c r="I1715" s="65">
        <f t="shared" si="159"/>
        <v>-480.86999999999989</v>
      </c>
      <c r="J1715" s="66" t="str">
        <f t="shared" si="160"/>
        <v>Pendente</v>
      </c>
      <c r="K1715" s="40" t="s">
        <v>15536</v>
      </c>
      <c r="L1715" s="69" t="str">
        <f t="shared" si="161"/>
        <v>Aguardando rentabilidade</v>
      </c>
    </row>
    <row r="1716" spans="1:12" ht="15" customHeight="1" x14ac:dyDescent="0.25">
      <c r="A1716" s="39">
        <v>45483</v>
      </c>
      <c r="B1716" s="61">
        <f t="shared" si="156"/>
        <v>2024</v>
      </c>
      <c r="C1716" s="60" t="str">
        <f t="shared" si="157"/>
        <v>Julho</v>
      </c>
      <c r="D1716" s="40" t="s">
        <v>1927</v>
      </c>
      <c r="E1716" s="40" t="s">
        <v>3441</v>
      </c>
      <c r="F1716" s="41">
        <v>2760.23</v>
      </c>
      <c r="G1716" s="42">
        <v>3194.41</v>
      </c>
      <c r="H1716" s="64">
        <f t="shared" si="158"/>
        <v>0.15729848599573218</v>
      </c>
      <c r="I1716" s="65">
        <f t="shared" si="159"/>
        <v>434.17999999999984</v>
      </c>
      <c r="J1716" s="66" t="str">
        <f t="shared" si="160"/>
        <v>Resgatado</v>
      </c>
      <c r="K1716" s="40" t="s">
        <v>15536</v>
      </c>
      <c r="L1716" s="69" t="str">
        <f t="shared" si="161"/>
        <v>Aplicação de Curto Prazo</v>
      </c>
    </row>
    <row r="1717" spans="1:12" ht="15" customHeight="1" x14ac:dyDescent="0.25">
      <c r="A1717" s="39">
        <v>44645</v>
      </c>
      <c r="B1717" s="61">
        <f t="shared" si="156"/>
        <v>2022</v>
      </c>
      <c r="C1717" s="60" t="str">
        <f t="shared" si="157"/>
        <v>Março</v>
      </c>
      <c r="D1717" s="40" t="s">
        <v>1924</v>
      </c>
      <c r="E1717" s="40" t="s">
        <v>3442</v>
      </c>
      <c r="F1717" s="41">
        <v>23497.03</v>
      </c>
      <c r="G1717" s="42">
        <v>24413.41</v>
      </c>
      <c r="H1717" s="64">
        <f t="shared" si="158"/>
        <v>3.8999822530762444E-2</v>
      </c>
      <c r="I1717" s="65">
        <f t="shared" si="159"/>
        <v>916.38000000000102</v>
      </c>
      <c r="J1717" s="66" t="str">
        <f t="shared" si="160"/>
        <v>Ativo</v>
      </c>
      <c r="K1717" s="40" t="s">
        <v>15533</v>
      </c>
      <c r="L1717" s="69" t="str">
        <f t="shared" si="161"/>
        <v>Investimento de Longo Prazo</v>
      </c>
    </row>
    <row r="1718" spans="1:12" ht="15" customHeight="1" x14ac:dyDescent="0.25">
      <c r="A1718" s="39">
        <v>45110</v>
      </c>
      <c r="B1718" s="61">
        <f t="shared" si="156"/>
        <v>2023</v>
      </c>
      <c r="C1718" s="60" t="str">
        <f t="shared" si="157"/>
        <v>Julho</v>
      </c>
      <c r="D1718" s="40" t="s">
        <v>1929</v>
      </c>
      <c r="E1718" s="40" t="s">
        <v>3443</v>
      </c>
      <c r="F1718" s="41">
        <v>39715.339999999997</v>
      </c>
      <c r="G1718" s="42">
        <v>42813.14</v>
      </c>
      <c r="H1718" s="64">
        <f t="shared" si="158"/>
        <v>7.8000087623573244E-2</v>
      </c>
      <c r="I1718" s="65">
        <f t="shared" si="159"/>
        <v>3097.8000000000029</v>
      </c>
      <c r="J1718" s="66" t="str">
        <f t="shared" si="160"/>
        <v>Pendente</v>
      </c>
      <c r="K1718" s="40" t="s">
        <v>15532</v>
      </c>
      <c r="L1718" s="69" t="str">
        <f t="shared" si="161"/>
        <v>Rendimento estável</v>
      </c>
    </row>
    <row r="1719" spans="1:12" x14ac:dyDescent="0.25">
      <c r="A1719" s="39">
        <v>44102</v>
      </c>
      <c r="B1719" s="61">
        <f t="shared" si="156"/>
        <v>2020</v>
      </c>
      <c r="C1719" s="60" t="str">
        <f t="shared" si="157"/>
        <v>Setembro</v>
      </c>
      <c r="D1719" s="40" t="s">
        <v>1930</v>
      </c>
      <c r="E1719" s="40" t="s">
        <v>3444</v>
      </c>
      <c r="F1719" s="41">
        <v>29104.83</v>
      </c>
      <c r="G1719" s="42">
        <v>28624.6</v>
      </c>
      <c r="H1719" s="64">
        <f t="shared" si="158"/>
        <v>-1.6500010479360408E-2</v>
      </c>
      <c r="I1719" s="65">
        <f t="shared" si="159"/>
        <v>-480.2300000000032</v>
      </c>
      <c r="J1719" s="66" t="str">
        <f t="shared" si="160"/>
        <v>Ativo</v>
      </c>
      <c r="K1719" s="40" t="s">
        <v>15538</v>
      </c>
      <c r="L1719" s="69" t="str">
        <f t="shared" si="161"/>
        <v>Aguardando rentabilidade</v>
      </c>
    </row>
    <row r="1720" spans="1:12" ht="15" customHeight="1" x14ac:dyDescent="0.25">
      <c r="A1720" s="39">
        <v>45028</v>
      </c>
      <c r="B1720" s="61">
        <f t="shared" si="156"/>
        <v>2023</v>
      </c>
      <c r="C1720" s="60" t="str">
        <f t="shared" si="157"/>
        <v>Abril</v>
      </c>
      <c r="D1720" s="40" t="s">
        <v>1925</v>
      </c>
      <c r="E1720" s="40" t="s">
        <v>3445</v>
      </c>
      <c r="F1720" s="41">
        <v>38666.15</v>
      </c>
      <c r="G1720" s="42">
        <v>41879.31</v>
      </c>
      <c r="H1720" s="64">
        <f t="shared" si="158"/>
        <v>8.310007590618658E-2</v>
      </c>
      <c r="I1720" s="65">
        <f t="shared" si="159"/>
        <v>3213.1599999999962</v>
      </c>
      <c r="J1720" s="66" t="str">
        <f t="shared" si="160"/>
        <v>Pendente</v>
      </c>
      <c r="K1720" s="40" t="s">
        <v>15534</v>
      </c>
      <c r="L1720" s="69" t="str">
        <f t="shared" si="161"/>
        <v>Rendimento estável</v>
      </c>
    </row>
    <row r="1721" spans="1:12" x14ac:dyDescent="0.25">
      <c r="A1721" s="39">
        <v>43858</v>
      </c>
      <c r="B1721" s="61">
        <f t="shared" si="156"/>
        <v>2020</v>
      </c>
      <c r="C1721" s="60" t="str">
        <f t="shared" si="157"/>
        <v>Janeiro</v>
      </c>
      <c r="D1721" s="40" t="s">
        <v>1925</v>
      </c>
      <c r="E1721" s="40" t="s">
        <v>3446</v>
      </c>
      <c r="F1721" s="41">
        <v>35090.53</v>
      </c>
      <c r="G1721" s="42">
        <v>33918.51</v>
      </c>
      <c r="H1721" s="64">
        <f t="shared" si="158"/>
        <v>-3.3399894501450873E-2</v>
      </c>
      <c r="I1721" s="65">
        <f t="shared" si="159"/>
        <v>-1172.0199999999968</v>
      </c>
      <c r="J1721" s="66" t="str">
        <f t="shared" si="160"/>
        <v>Ativo</v>
      </c>
      <c r="K1721" s="40" t="s">
        <v>15534</v>
      </c>
      <c r="L1721" s="69" t="str">
        <f t="shared" si="161"/>
        <v>Aguardando rentabilidade</v>
      </c>
    </row>
    <row r="1722" spans="1:12" ht="15" customHeight="1" x14ac:dyDescent="0.25">
      <c r="A1722" s="39">
        <v>44530</v>
      </c>
      <c r="B1722" s="61">
        <f t="shared" si="156"/>
        <v>2021</v>
      </c>
      <c r="C1722" s="60" t="str">
        <f t="shared" si="157"/>
        <v>Novembro</v>
      </c>
      <c r="D1722" s="40" t="s">
        <v>1927</v>
      </c>
      <c r="E1722" s="40" t="s">
        <v>3334</v>
      </c>
      <c r="F1722" s="41">
        <v>32271.95</v>
      </c>
      <c r="G1722" s="42">
        <v>37403.19</v>
      </c>
      <c r="H1722" s="64">
        <f t="shared" si="158"/>
        <v>0.15899999845066695</v>
      </c>
      <c r="I1722" s="65">
        <f t="shared" si="159"/>
        <v>5131.2400000000016</v>
      </c>
      <c r="J1722" s="66" t="str">
        <f t="shared" si="160"/>
        <v>Resgatado</v>
      </c>
      <c r="K1722" s="40" t="s">
        <v>15536</v>
      </c>
      <c r="L1722" s="69" t="str">
        <f t="shared" si="161"/>
        <v>Aplicação de Curto Prazo</v>
      </c>
    </row>
    <row r="1723" spans="1:12" x14ac:dyDescent="0.25">
      <c r="A1723" s="39">
        <v>43998</v>
      </c>
      <c r="B1723" s="61">
        <f t="shared" si="156"/>
        <v>2020</v>
      </c>
      <c r="C1723" s="60" t="str">
        <f t="shared" si="157"/>
        <v>Junho</v>
      </c>
      <c r="D1723" s="40" t="s">
        <v>1925</v>
      </c>
      <c r="E1723" s="40" t="s">
        <v>3447</v>
      </c>
      <c r="F1723" s="41">
        <v>18652.84</v>
      </c>
      <c r="G1723" s="42">
        <v>21857.4</v>
      </c>
      <c r="H1723" s="64">
        <f t="shared" si="158"/>
        <v>0.17180011194005854</v>
      </c>
      <c r="I1723" s="65">
        <f t="shared" si="159"/>
        <v>3204.5600000000013</v>
      </c>
      <c r="J1723" s="66" t="str">
        <f t="shared" si="160"/>
        <v>Resgatado</v>
      </c>
      <c r="K1723" s="40" t="s">
        <v>15534</v>
      </c>
      <c r="L1723" s="69" t="str">
        <f t="shared" si="161"/>
        <v>Aplicação de Curto Prazo</v>
      </c>
    </row>
    <row r="1724" spans="1:12" ht="15" customHeight="1" x14ac:dyDescent="0.25">
      <c r="A1724" s="39">
        <v>44641</v>
      </c>
      <c r="B1724" s="61">
        <f t="shared" si="156"/>
        <v>2022</v>
      </c>
      <c r="C1724" s="60" t="str">
        <f t="shared" si="157"/>
        <v>Março</v>
      </c>
      <c r="D1724" s="40" t="s">
        <v>1927</v>
      </c>
      <c r="E1724" s="40" t="s">
        <v>2963</v>
      </c>
      <c r="F1724" s="41">
        <v>49434.720000000001</v>
      </c>
      <c r="G1724" s="42">
        <v>49627.519999999997</v>
      </c>
      <c r="H1724" s="64">
        <f t="shared" si="158"/>
        <v>3.9000928901791218E-3</v>
      </c>
      <c r="I1724" s="65">
        <f t="shared" si="159"/>
        <v>192.79999999999563</v>
      </c>
      <c r="J1724" s="66" t="str">
        <f t="shared" si="160"/>
        <v>Ativo</v>
      </c>
      <c r="K1724" s="40" t="s">
        <v>15536</v>
      </c>
      <c r="L1724" s="69" t="str">
        <f t="shared" si="161"/>
        <v>Aguardando rentabilidade</v>
      </c>
    </row>
    <row r="1725" spans="1:12" ht="15" customHeight="1" x14ac:dyDescent="0.25">
      <c r="A1725" s="39">
        <v>45723</v>
      </c>
      <c r="B1725" s="61">
        <f t="shared" si="156"/>
        <v>2025</v>
      </c>
      <c r="C1725" s="60" t="str">
        <f t="shared" si="157"/>
        <v>Março</v>
      </c>
      <c r="D1725" s="40" t="s">
        <v>1930</v>
      </c>
      <c r="E1725" s="40" t="s">
        <v>2258</v>
      </c>
      <c r="F1725" s="41">
        <v>2298.11</v>
      </c>
      <c r="G1725" s="42">
        <v>2411.1799999999998</v>
      </c>
      <c r="H1725" s="64">
        <f t="shared" si="158"/>
        <v>4.9201300198858933E-2</v>
      </c>
      <c r="I1725" s="65">
        <f t="shared" si="159"/>
        <v>113.06999999999971</v>
      </c>
      <c r="J1725" s="66" t="str">
        <f t="shared" si="160"/>
        <v>Ativo</v>
      </c>
      <c r="K1725" s="40" t="s">
        <v>15538</v>
      </c>
      <c r="L1725" s="69" t="str">
        <f t="shared" si="161"/>
        <v>Aguardando rentabilidade</v>
      </c>
    </row>
    <row r="1726" spans="1:12" ht="15" customHeight="1" x14ac:dyDescent="0.25">
      <c r="A1726" s="39">
        <v>45721</v>
      </c>
      <c r="B1726" s="61">
        <f t="shared" si="156"/>
        <v>2025</v>
      </c>
      <c r="C1726" s="60" t="str">
        <f t="shared" si="157"/>
        <v>Março</v>
      </c>
      <c r="D1726" s="40" t="s">
        <v>1929</v>
      </c>
      <c r="E1726" s="40" t="s">
        <v>3448</v>
      </c>
      <c r="F1726" s="41">
        <v>17246.810000000001</v>
      </c>
      <c r="G1726" s="42">
        <v>17139.88</v>
      </c>
      <c r="H1726" s="64">
        <f t="shared" si="158"/>
        <v>-6.1999871280544218E-3</v>
      </c>
      <c r="I1726" s="65">
        <f t="shared" si="159"/>
        <v>-106.93000000000029</v>
      </c>
      <c r="J1726" s="66" t="str">
        <f t="shared" si="160"/>
        <v>Ativo</v>
      </c>
      <c r="K1726" s="40" t="s">
        <v>15532</v>
      </c>
      <c r="L1726" s="69" t="str">
        <f t="shared" si="161"/>
        <v>Investimento de Longo Prazo</v>
      </c>
    </row>
    <row r="1727" spans="1:12" ht="15" customHeight="1" x14ac:dyDescent="0.25">
      <c r="A1727" s="39">
        <v>45575</v>
      </c>
      <c r="B1727" s="61">
        <f t="shared" si="156"/>
        <v>2024</v>
      </c>
      <c r="C1727" s="60" t="str">
        <f t="shared" si="157"/>
        <v>Outubro</v>
      </c>
      <c r="D1727" s="40" t="s">
        <v>1924</v>
      </c>
      <c r="E1727" s="40" t="s">
        <v>3449</v>
      </c>
      <c r="F1727" s="41">
        <v>15066.31</v>
      </c>
      <c r="G1727" s="42">
        <v>14743.89</v>
      </c>
      <c r="H1727" s="64">
        <f t="shared" si="158"/>
        <v>-2.1400064116562059E-2</v>
      </c>
      <c r="I1727" s="65">
        <f t="shared" si="159"/>
        <v>-322.42000000000007</v>
      </c>
      <c r="J1727" s="66" t="str">
        <f t="shared" si="160"/>
        <v>Ativo</v>
      </c>
      <c r="K1727" s="40" t="s">
        <v>15533</v>
      </c>
      <c r="L1727" s="69" t="str">
        <f t="shared" si="161"/>
        <v>Investimento de Longo Prazo</v>
      </c>
    </row>
    <row r="1728" spans="1:12" ht="15" customHeight="1" x14ac:dyDescent="0.25">
      <c r="A1728" s="39">
        <v>44664</v>
      </c>
      <c r="B1728" s="61">
        <f t="shared" si="156"/>
        <v>2022</v>
      </c>
      <c r="C1728" s="60" t="str">
        <f t="shared" si="157"/>
        <v>Abril</v>
      </c>
      <c r="D1728" s="40" t="s">
        <v>1926</v>
      </c>
      <c r="E1728" s="40" t="s">
        <v>3450</v>
      </c>
      <c r="F1728" s="41">
        <v>47605.33</v>
      </c>
      <c r="G1728" s="42">
        <v>49533.35</v>
      </c>
      <c r="H1728" s="64">
        <f t="shared" si="158"/>
        <v>4.0500086860021697E-2</v>
      </c>
      <c r="I1728" s="65">
        <f t="shared" si="159"/>
        <v>1928.0199999999968</v>
      </c>
      <c r="J1728" s="66" t="str">
        <f t="shared" si="160"/>
        <v>Ativo</v>
      </c>
      <c r="K1728" s="40" t="s">
        <v>15535</v>
      </c>
      <c r="L1728" s="69" t="str">
        <f t="shared" si="161"/>
        <v>Aguardando rentabilidade</v>
      </c>
    </row>
    <row r="1729" spans="1:12" ht="15" customHeight="1" x14ac:dyDescent="0.25">
      <c r="A1729" s="39">
        <v>45182</v>
      </c>
      <c r="B1729" s="61">
        <f t="shared" si="156"/>
        <v>2023</v>
      </c>
      <c r="C1729" s="60" t="str">
        <f t="shared" si="157"/>
        <v>Setembro</v>
      </c>
      <c r="D1729" s="40" t="s">
        <v>1929</v>
      </c>
      <c r="E1729" s="40" t="s">
        <v>3451</v>
      </c>
      <c r="F1729" s="41">
        <v>13347.65</v>
      </c>
      <c r="G1729" s="42">
        <v>15523.32</v>
      </c>
      <c r="H1729" s="64">
        <f t="shared" si="158"/>
        <v>0.16300022850464316</v>
      </c>
      <c r="I1729" s="65">
        <f t="shared" si="159"/>
        <v>2175.67</v>
      </c>
      <c r="J1729" s="66" t="str">
        <f t="shared" si="160"/>
        <v>Resgatado</v>
      </c>
      <c r="K1729" s="40" t="s">
        <v>15532</v>
      </c>
      <c r="L1729" s="69" t="str">
        <f t="shared" si="161"/>
        <v>Dividendos Recebidos</v>
      </c>
    </row>
    <row r="1730" spans="1:12" ht="15" customHeight="1" x14ac:dyDescent="0.25">
      <c r="A1730" s="39">
        <v>45470</v>
      </c>
      <c r="B1730" s="61">
        <f t="shared" ref="B1730:B1793" si="162">YEAR(A1730)</f>
        <v>2024</v>
      </c>
      <c r="C1730" s="60" t="str">
        <f t="shared" ref="C1730:C1793" si="163">PROPER(TEXT(A1730,"mmmm"))</f>
        <v>Junho</v>
      </c>
      <c r="D1730" s="40" t="s">
        <v>1923</v>
      </c>
      <c r="E1730" s="40" t="s">
        <v>3452</v>
      </c>
      <c r="F1730" s="41">
        <v>25136.77</v>
      </c>
      <c r="G1730" s="42">
        <v>27235.69</v>
      </c>
      <c r="H1730" s="64">
        <f t="shared" ref="H1730:H1793" si="164">(G1730-F1730)/F1730</f>
        <v>8.3499988264204114E-2</v>
      </c>
      <c r="I1730" s="65">
        <f t="shared" ref="I1730:I1793" si="165">G1730-F1730</f>
        <v>2098.9199999999983</v>
      </c>
      <c r="J1730" s="66" t="str">
        <f t="shared" ref="J1730:J1793" si="166">IF(AND(OR($D1730="Ações",$D1730="Criptomoedas",$D1730="ETFs",$D1730="Fundos",$D1730="Imóveis"),$H1730&lt;=-10%),"Resgatado",IF(AND(OR($D1730="Ações",$D1730="Criptomoedas",$D1730="ETFs",$D1730="Fundos",$D1730="Imóveis"),$H1730&lt;=-5%),"Pendente",IF(AND(OR($D1730="Ações",$D1730="Criptomoedas",$D1730="ETFs",$D1730="Fundos",$D1730="Imóveis"),$H1730&lt;=-3%),"Ativo",IF(AND(OR($D1730="Ações",$D1730="Criptomoedas",$D1730="ETFs",$D1730="Fundos",$D1730="Imóveis"),$H1730&lt;=7%),"Ativo",IF(AND(OR($D1730="Ações",$D1730="Criptomoedas",$D1730="ETFs",$D1730="Fundos",$D1730="Imóveis"),$H1730&lt;=15%),"Pendente",IF(AND(OR($D1730="Ações",$D1730="Criptomoedas",$D1730="ETFs",$D1730="Fundos",$D1730="Imóveis"),$H1730&lt;=20%),"Resgatado",IF(AND(OR($D1730="Poupança",$D1730="Renda Fixa",$D1730="Tesouro Direto"),$H1730&lt;=7%),"Ativo",IF(AND(OR($D1730="Poupança",$D1730="Renda Fixa",$D1730="Tesouro Direto"),$H1730&lt;=15%),"Pendente",IF(AND(OR($D1730="Poupança",$D1730="Renda Fixa",$D1730="Tesouro Direto"),$H1730&lt;=20%),"Resgatado","")))))))))</f>
        <v>Pendente</v>
      </c>
      <c r="K1730" s="40" t="s">
        <v>15532</v>
      </c>
      <c r="L1730" s="69" t="str">
        <f t="shared" ref="L1730:L1793" si="167">IF(AND(OR($D1730="Ações",$D1730="Criptomoedas",$D1730="ETFs",$D1730="Fundos",$D1730="Imóveis"),$H1730&lt;=-10%),"Resgate realizado",IF(AND(OR($D1730="Ações",$D1730="Criptomoedas",$D1730="ETFs",$D1730="Fundos",$D1730="Imóveis"),$H1730&lt;=-5%),"Aguardando rentabilidade",IF(AND(OR($D1730="Ações",$D1730="Criptomoedas",$D1730="ETFs",$D1730="Fundos",$D1730="Imóveis"),$H1730&lt;=-3%),"Aguardando rentabilidade",IF(AND(OR($D1730="Ações",$D1730="Criptomoedas",$D1730="ETFs",$D1730="Fundos",$D1730="Imóveis"),$H1730&lt;=7%),"Aguardando rentabilidade",IF(AND(OR($D1730="Ações",$D1730="Criptomoedas",$D1730="ETFs",$D1730="Fundos",$D1730="Imóveis"),$H1730&lt;=15%),"Rendimento estável",IF(AND(OR($D1730="Ações",$D1730="Criptomoedas",$D1730="ETFs",$D1730="Fundos",$D1730="Imóveis"),$H1730&lt;=20%),"Aplicação de Curto Prazo",IF(AND(OR($D1730="Poupança",$D1730="Renda Fixa",$D1730="Tesouro Direto"),$H1730&lt;=7%),"Investimento de Longo Prazo",IF(AND(OR($D1730="Poupança",$D1730="Renda Fixa",$D1730="Tesouro Direto"),$H1730&lt;=15%),"Rendimento estável",IF(AND(OR($D1730="Poupança",$D1730="Renda Fixa",$D1730="Tesouro Direto"),$H1730&lt;=20%),"Dividendos Recebidos","")))))))))</f>
        <v>Rendimento estável</v>
      </c>
    </row>
    <row r="1731" spans="1:12" ht="15" customHeight="1" x14ac:dyDescent="0.25">
      <c r="A1731" s="39">
        <v>44540</v>
      </c>
      <c r="B1731" s="61">
        <f t="shared" si="162"/>
        <v>2021</v>
      </c>
      <c r="C1731" s="60" t="str">
        <f t="shared" si="163"/>
        <v>Dezembro</v>
      </c>
      <c r="D1731" s="40" t="s">
        <v>1930</v>
      </c>
      <c r="E1731" s="40" t="s">
        <v>2055</v>
      </c>
      <c r="F1731" s="41">
        <v>6678.46</v>
      </c>
      <c r="G1731" s="42">
        <v>7258.82</v>
      </c>
      <c r="H1731" s="64">
        <f t="shared" si="164"/>
        <v>8.6900273416326473E-2</v>
      </c>
      <c r="I1731" s="65">
        <f t="shared" si="165"/>
        <v>580.35999999999967</v>
      </c>
      <c r="J1731" s="66" t="str">
        <f t="shared" si="166"/>
        <v>Pendente</v>
      </c>
      <c r="K1731" s="40" t="s">
        <v>15538</v>
      </c>
      <c r="L1731" s="69" t="str">
        <f t="shared" si="167"/>
        <v>Rendimento estável</v>
      </c>
    </row>
    <row r="1732" spans="1:12" ht="15" customHeight="1" x14ac:dyDescent="0.25">
      <c r="A1732" s="39">
        <v>44703</v>
      </c>
      <c r="B1732" s="61">
        <f t="shared" si="162"/>
        <v>2022</v>
      </c>
      <c r="C1732" s="60" t="str">
        <f t="shared" si="163"/>
        <v>Maio</v>
      </c>
      <c r="D1732" s="40" t="s">
        <v>1924</v>
      </c>
      <c r="E1732" s="40" t="s">
        <v>3453</v>
      </c>
      <c r="F1732" s="41">
        <v>10788.95</v>
      </c>
      <c r="G1732" s="42">
        <v>12267.04</v>
      </c>
      <c r="H1732" s="64">
        <f t="shared" si="164"/>
        <v>0.1370003568465884</v>
      </c>
      <c r="I1732" s="65">
        <f t="shared" si="165"/>
        <v>1478.0900000000001</v>
      </c>
      <c r="J1732" s="66" t="str">
        <f t="shared" si="166"/>
        <v>Pendente</v>
      </c>
      <c r="K1732" s="40" t="s">
        <v>15533</v>
      </c>
      <c r="L1732" s="69" t="str">
        <f t="shared" si="167"/>
        <v>Rendimento estável</v>
      </c>
    </row>
    <row r="1733" spans="1:12" ht="15" customHeight="1" x14ac:dyDescent="0.25">
      <c r="A1733" s="39">
        <v>45312</v>
      </c>
      <c r="B1733" s="61">
        <f t="shared" si="162"/>
        <v>2024</v>
      </c>
      <c r="C1733" s="60" t="str">
        <f t="shared" si="163"/>
        <v>Janeiro</v>
      </c>
      <c r="D1733" s="40" t="s">
        <v>1923</v>
      </c>
      <c r="E1733" s="40" t="s">
        <v>2475</v>
      </c>
      <c r="F1733" s="41">
        <v>13960</v>
      </c>
      <c r="G1733" s="42">
        <v>13922.31</v>
      </c>
      <c r="H1733" s="64">
        <f t="shared" si="164"/>
        <v>-2.6998567335243919E-3</v>
      </c>
      <c r="I1733" s="65">
        <f t="shared" si="165"/>
        <v>-37.690000000000509</v>
      </c>
      <c r="J1733" s="66" t="str">
        <f t="shared" si="166"/>
        <v>Ativo</v>
      </c>
      <c r="K1733" s="40" t="s">
        <v>15532</v>
      </c>
      <c r="L1733" s="69" t="str">
        <f t="shared" si="167"/>
        <v>Investimento de Longo Prazo</v>
      </c>
    </row>
    <row r="1734" spans="1:12" ht="15" customHeight="1" x14ac:dyDescent="0.25">
      <c r="A1734" s="39">
        <v>44842</v>
      </c>
      <c r="B1734" s="61">
        <f t="shared" si="162"/>
        <v>2022</v>
      </c>
      <c r="C1734" s="60" t="str">
        <f t="shared" si="163"/>
        <v>Outubro</v>
      </c>
      <c r="D1734" s="40" t="s">
        <v>1930</v>
      </c>
      <c r="E1734" s="40" t="s">
        <v>3454</v>
      </c>
      <c r="F1734" s="41">
        <v>2275.52</v>
      </c>
      <c r="G1734" s="42">
        <v>2609.34</v>
      </c>
      <c r="H1734" s="64">
        <f t="shared" si="164"/>
        <v>0.14670053438334982</v>
      </c>
      <c r="I1734" s="65">
        <f t="shared" si="165"/>
        <v>333.82000000000016</v>
      </c>
      <c r="J1734" s="66" t="str">
        <f t="shared" si="166"/>
        <v>Pendente</v>
      </c>
      <c r="K1734" s="40" t="s">
        <v>15538</v>
      </c>
      <c r="L1734" s="69" t="str">
        <f t="shared" si="167"/>
        <v>Rendimento estável</v>
      </c>
    </row>
    <row r="1735" spans="1:12" ht="15" customHeight="1" x14ac:dyDescent="0.25">
      <c r="A1735" s="39">
        <v>44274</v>
      </c>
      <c r="B1735" s="61">
        <f t="shared" si="162"/>
        <v>2021</v>
      </c>
      <c r="C1735" s="60" t="str">
        <f t="shared" si="163"/>
        <v>Março</v>
      </c>
      <c r="D1735" s="40" t="s">
        <v>1930</v>
      </c>
      <c r="E1735" s="40" t="s">
        <v>2788</v>
      </c>
      <c r="F1735" s="41">
        <v>10943.25</v>
      </c>
      <c r="G1735" s="42">
        <v>12591.3</v>
      </c>
      <c r="H1735" s="64">
        <f t="shared" si="164"/>
        <v>0.15059968473716667</v>
      </c>
      <c r="I1735" s="65">
        <f t="shared" si="165"/>
        <v>1648.0499999999993</v>
      </c>
      <c r="J1735" s="66" t="str">
        <f t="shared" si="166"/>
        <v>Resgatado</v>
      </c>
      <c r="K1735" s="40" t="s">
        <v>15538</v>
      </c>
      <c r="L1735" s="69" t="str">
        <f t="shared" si="167"/>
        <v>Aplicação de Curto Prazo</v>
      </c>
    </row>
    <row r="1736" spans="1:12" ht="15" customHeight="1" x14ac:dyDescent="0.25">
      <c r="A1736" s="39">
        <v>45743</v>
      </c>
      <c r="B1736" s="61">
        <f t="shared" si="162"/>
        <v>2025</v>
      </c>
      <c r="C1736" s="60" t="str">
        <f t="shared" si="163"/>
        <v>Março</v>
      </c>
      <c r="D1736" s="40" t="s">
        <v>1927</v>
      </c>
      <c r="E1736" s="40" t="s">
        <v>3455</v>
      </c>
      <c r="F1736" s="41">
        <v>28359.96</v>
      </c>
      <c r="G1736" s="42">
        <v>28022.48</v>
      </c>
      <c r="H1736" s="64">
        <f t="shared" si="164"/>
        <v>-1.1899875740304273E-2</v>
      </c>
      <c r="I1736" s="65">
        <f t="shared" si="165"/>
        <v>-337.47999999999956</v>
      </c>
      <c r="J1736" s="66" t="str">
        <f t="shared" si="166"/>
        <v>Ativo</v>
      </c>
      <c r="K1736" s="40" t="s">
        <v>15536</v>
      </c>
      <c r="L1736" s="69" t="str">
        <f t="shared" si="167"/>
        <v>Aguardando rentabilidade</v>
      </c>
    </row>
    <row r="1737" spans="1:12" ht="15" customHeight="1" x14ac:dyDescent="0.25">
      <c r="A1737" s="39">
        <v>44698</v>
      </c>
      <c r="B1737" s="61">
        <f t="shared" si="162"/>
        <v>2022</v>
      </c>
      <c r="C1737" s="60" t="str">
        <f t="shared" si="163"/>
        <v>Maio</v>
      </c>
      <c r="D1737" s="40" t="s">
        <v>1925</v>
      </c>
      <c r="E1737" s="40" t="s">
        <v>3247</v>
      </c>
      <c r="F1737" s="41">
        <v>35479.22</v>
      </c>
      <c r="G1737" s="42">
        <v>41354.58</v>
      </c>
      <c r="H1737" s="64">
        <f t="shared" si="164"/>
        <v>0.16560003292067865</v>
      </c>
      <c r="I1737" s="65">
        <f t="shared" si="165"/>
        <v>5875.3600000000006</v>
      </c>
      <c r="J1737" s="66" t="str">
        <f t="shared" si="166"/>
        <v>Resgatado</v>
      </c>
      <c r="K1737" s="40" t="s">
        <v>15534</v>
      </c>
      <c r="L1737" s="69" t="str">
        <f t="shared" si="167"/>
        <v>Aplicação de Curto Prazo</v>
      </c>
    </row>
    <row r="1738" spans="1:12" ht="15" customHeight="1" x14ac:dyDescent="0.25">
      <c r="A1738" s="39">
        <v>45368</v>
      </c>
      <c r="B1738" s="61">
        <f t="shared" si="162"/>
        <v>2024</v>
      </c>
      <c r="C1738" s="60" t="str">
        <f t="shared" si="163"/>
        <v>Março</v>
      </c>
      <c r="D1738" s="40" t="s">
        <v>1926</v>
      </c>
      <c r="E1738" s="40" t="s">
        <v>3456</v>
      </c>
      <c r="F1738" s="41">
        <v>15521.21</v>
      </c>
      <c r="G1738" s="42">
        <v>15566.22</v>
      </c>
      <c r="H1738" s="64">
        <f t="shared" si="164"/>
        <v>2.8999027781983636E-3</v>
      </c>
      <c r="I1738" s="65">
        <f t="shared" si="165"/>
        <v>45.010000000000218</v>
      </c>
      <c r="J1738" s="66" t="str">
        <f t="shared" si="166"/>
        <v>Ativo</v>
      </c>
      <c r="K1738" s="40" t="s">
        <v>15535</v>
      </c>
      <c r="L1738" s="69" t="str">
        <f t="shared" si="167"/>
        <v>Aguardando rentabilidade</v>
      </c>
    </row>
    <row r="1739" spans="1:12" ht="15" customHeight="1" x14ac:dyDescent="0.25">
      <c r="A1739" s="39">
        <v>45641</v>
      </c>
      <c r="B1739" s="61">
        <f t="shared" si="162"/>
        <v>2024</v>
      </c>
      <c r="C1739" s="60" t="str">
        <f t="shared" si="163"/>
        <v>Dezembro</v>
      </c>
      <c r="D1739" s="40" t="s">
        <v>1930</v>
      </c>
      <c r="E1739" s="40" t="s">
        <v>3457</v>
      </c>
      <c r="F1739" s="41">
        <v>34605.019999999997</v>
      </c>
      <c r="G1739" s="42">
        <v>39899.589999999997</v>
      </c>
      <c r="H1739" s="64">
        <f t="shared" si="164"/>
        <v>0.15300005606123043</v>
      </c>
      <c r="I1739" s="65">
        <f t="shared" si="165"/>
        <v>5294.57</v>
      </c>
      <c r="J1739" s="66" t="str">
        <f t="shared" si="166"/>
        <v>Resgatado</v>
      </c>
      <c r="K1739" s="40" t="s">
        <v>15538</v>
      </c>
      <c r="L1739" s="69" t="str">
        <f t="shared" si="167"/>
        <v>Aplicação de Curto Prazo</v>
      </c>
    </row>
    <row r="1740" spans="1:12" ht="15" customHeight="1" x14ac:dyDescent="0.25">
      <c r="A1740" s="39">
        <v>45137</v>
      </c>
      <c r="B1740" s="61">
        <f t="shared" si="162"/>
        <v>2023</v>
      </c>
      <c r="C1740" s="60" t="str">
        <f t="shared" si="163"/>
        <v>Julho</v>
      </c>
      <c r="D1740" s="40" t="s">
        <v>1929</v>
      </c>
      <c r="E1740" s="40" t="s">
        <v>3458</v>
      </c>
      <c r="F1740" s="41">
        <v>26372.63</v>
      </c>
      <c r="G1740" s="42">
        <v>29189.23</v>
      </c>
      <c r="H1740" s="64">
        <f t="shared" si="164"/>
        <v>0.10680011815279698</v>
      </c>
      <c r="I1740" s="65">
        <f t="shared" si="165"/>
        <v>2816.5999999999985</v>
      </c>
      <c r="J1740" s="66" t="str">
        <f t="shared" si="166"/>
        <v>Pendente</v>
      </c>
      <c r="K1740" s="40" t="s">
        <v>15532</v>
      </c>
      <c r="L1740" s="69" t="str">
        <f t="shared" si="167"/>
        <v>Rendimento estável</v>
      </c>
    </row>
    <row r="1741" spans="1:12" ht="15" customHeight="1" x14ac:dyDescent="0.25">
      <c r="A1741" s="39">
        <v>44282</v>
      </c>
      <c r="B1741" s="61">
        <f t="shared" si="162"/>
        <v>2021</v>
      </c>
      <c r="C1741" s="60" t="str">
        <f t="shared" si="163"/>
        <v>Março</v>
      </c>
      <c r="D1741" s="40" t="s">
        <v>1924</v>
      </c>
      <c r="E1741" s="40" t="s">
        <v>3459</v>
      </c>
      <c r="F1741" s="41">
        <v>46444.43</v>
      </c>
      <c r="G1741" s="42">
        <v>51813.41</v>
      </c>
      <c r="H1741" s="64">
        <f t="shared" si="164"/>
        <v>0.11560008379906919</v>
      </c>
      <c r="I1741" s="65">
        <f t="shared" si="165"/>
        <v>5368.9800000000032</v>
      </c>
      <c r="J1741" s="66" t="str">
        <f t="shared" si="166"/>
        <v>Pendente</v>
      </c>
      <c r="K1741" s="40" t="s">
        <v>15533</v>
      </c>
      <c r="L1741" s="69" t="str">
        <f t="shared" si="167"/>
        <v>Rendimento estável</v>
      </c>
    </row>
    <row r="1742" spans="1:12" x14ac:dyDescent="0.25">
      <c r="A1742" s="39">
        <v>43874</v>
      </c>
      <c r="B1742" s="61">
        <f t="shared" si="162"/>
        <v>2020</v>
      </c>
      <c r="C1742" s="60" t="str">
        <f t="shared" si="163"/>
        <v>Fevereiro</v>
      </c>
      <c r="D1742" s="40" t="s">
        <v>1929</v>
      </c>
      <c r="E1742" s="40" t="s">
        <v>2653</v>
      </c>
      <c r="F1742" s="41">
        <v>1514.13</v>
      </c>
      <c r="G1742" s="42">
        <v>1616.64</v>
      </c>
      <c r="H1742" s="64">
        <f t="shared" si="164"/>
        <v>6.7702244853480212E-2</v>
      </c>
      <c r="I1742" s="65">
        <f t="shared" si="165"/>
        <v>102.50999999999999</v>
      </c>
      <c r="J1742" s="66" t="str">
        <f t="shared" si="166"/>
        <v>Ativo</v>
      </c>
      <c r="K1742" s="40" t="s">
        <v>15532</v>
      </c>
      <c r="L1742" s="69" t="str">
        <f t="shared" si="167"/>
        <v>Investimento de Longo Prazo</v>
      </c>
    </row>
    <row r="1743" spans="1:12" ht="15" customHeight="1" x14ac:dyDescent="0.25">
      <c r="A1743" s="39">
        <v>45033</v>
      </c>
      <c r="B1743" s="61">
        <f t="shared" si="162"/>
        <v>2023</v>
      </c>
      <c r="C1743" s="60" t="str">
        <f t="shared" si="163"/>
        <v>Abril</v>
      </c>
      <c r="D1743" s="40" t="s">
        <v>1926</v>
      </c>
      <c r="E1743" s="40" t="s">
        <v>3460</v>
      </c>
      <c r="F1743" s="41">
        <v>48832.36</v>
      </c>
      <c r="G1743" s="42">
        <v>46551.89</v>
      </c>
      <c r="H1743" s="64">
        <f t="shared" si="164"/>
        <v>-4.6699975180392699E-2</v>
      </c>
      <c r="I1743" s="65">
        <f t="shared" si="165"/>
        <v>-2280.4700000000012</v>
      </c>
      <c r="J1743" s="66" t="str">
        <f t="shared" si="166"/>
        <v>Ativo</v>
      </c>
      <c r="K1743" s="40" t="s">
        <v>15535</v>
      </c>
      <c r="L1743" s="69" t="str">
        <f t="shared" si="167"/>
        <v>Aguardando rentabilidade</v>
      </c>
    </row>
    <row r="1744" spans="1:12" x14ac:dyDescent="0.25">
      <c r="A1744" s="39">
        <v>44091</v>
      </c>
      <c r="B1744" s="61">
        <f t="shared" si="162"/>
        <v>2020</v>
      </c>
      <c r="C1744" s="60" t="str">
        <f t="shared" si="163"/>
        <v>Setembro</v>
      </c>
      <c r="D1744" s="40" t="s">
        <v>1924</v>
      </c>
      <c r="E1744" s="40" t="s">
        <v>3461</v>
      </c>
      <c r="F1744" s="41">
        <v>12179.61</v>
      </c>
      <c r="G1744" s="42">
        <v>12789.81</v>
      </c>
      <c r="H1744" s="64">
        <f t="shared" si="164"/>
        <v>5.0100126358725683E-2</v>
      </c>
      <c r="I1744" s="65">
        <f t="shared" si="165"/>
        <v>610.19999999999891</v>
      </c>
      <c r="J1744" s="66" t="str">
        <f t="shared" si="166"/>
        <v>Ativo</v>
      </c>
      <c r="K1744" s="40" t="s">
        <v>15533</v>
      </c>
      <c r="L1744" s="69" t="str">
        <f t="shared" si="167"/>
        <v>Investimento de Longo Prazo</v>
      </c>
    </row>
    <row r="1745" spans="1:12" ht="15" customHeight="1" x14ac:dyDescent="0.25">
      <c r="A1745" s="39">
        <v>45279</v>
      </c>
      <c r="B1745" s="61">
        <f t="shared" si="162"/>
        <v>2023</v>
      </c>
      <c r="C1745" s="60" t="str">
        <f t="shared" si="163"/>
        <v>Dezembro</v>
      </c>
      <c r="D1745" s="40" t="s">
        <v>1928</v>
      </c>
      <c r="E1745" s="40" t="s">
        <v>3343</v>
      </c>
      <c r="F1745" s="41">
        <v>42124.68</v>
      </c>
      <c r="G1745" s="42">
        <v>49108.95</v>
      </c>
      <c r="H1745" s="64">
        <f t="shared" si="164"/>
        <v>0.16579995385128141</v>
      </c>
      <c r="I1745" s="65">
        <f t="shared" si="165"/>
        <v>6984.2699999999968</v>
      </c>
      <c r="J1745" s="66" t="str">
        <f t="shared" si="166"/>
        <v>Resgatado</v>
      </c>
      <c r="K1745" s="40" t="s">
        <v>15537</v>
      </c>
      <c r="L1745" s="69" t="str">
        <f t="shared" si="167"/>
        <v>Aplicação de Curto Prazo</v>
      </c>
    </row>
    <row r="1746" spans="1:12" ht="15" customHeight="1" x14ac:dyDescent="0.25">
      <c r="A1746" s="39">
        <v>44364</v>
      </c>
      <c r="B1746" s="61">
        <f t="shared" si="162"/>
        <v>2021</v>
      </c>
      <c r="C1746" s="60" t="str">
        <f t="shared" si="163"/>
        <v>Junho</v>
      </c>
      <c r="D1746" s="40" t="s">
        <v>1926</v>
      </c>
      <c r="E1746" s="40" t="s">
        <v>3462</v>
      </c>
      <c r="F1746" s="41">
        <v>30098.720000000001</v>
      </c>
      <c r="G1746" s="42">
        <v>35980.01</v>
      </c>
      <c r="H1746" s="64">
        <f t="shared" si="164"/>
        <v>0.19540000372108848</v>
      </c>
      <c r="I1746" s="65">
        <f t="shared" si="165"/>
        <v>5881.2900000000009</v>
      </c>
      <c r="J1746" s="66" t="str">
        <f t="shared" si="166"/>
        <v>Resgatado</v>
      </c>
      <c r="K1746" s="40" t="s">
        <v>15535</v>
      </c>
      <c r="L1746" s="69" t="str">
        <f t="shared" si="167"/>
        <v>Aplicação de Curto Prazo</v>
      </c>
    </row>
    <row r="1747" spans="1:12" ht="15" customHeight="1" x14ac:dyDescent="0.25">
      <c r="A1747" s="39">
        <v>44239</v>
      </c>
      <c r="B1747" s="61">
        <f t="shared" si="162"/>
        <v>2021</v>
      </c>
      <c r="C1747" s="60" t="str">
        <f t="shared" si="163"/>
        <v>Fevereiro</v>
      </c>
      <c r="D1747" s="40" t="s">
        <v>1927</v>
      </c>
      <c r="E1747" s="40" t="s">
        <v>3463</v>
      </c>
      <c r="F1747" s="41">
        <v>27653.439999999999</v>
      </c>
      <c r="G1747" s="42">
        <v>31854</v>
      </c>
      <c r="H1747" s="64">
        <f t="shared" si="164"/>
        <v>0.15190008910283861</v>
      </c>
      <c r="I1747" s="65">
        <f t="shared" si="165"/>
        <v>4200.5600000000013</v>
      </c>
      <c r="J1747" s="66" t="str">
        <f t="shared" si="166"/>
        <v>Resgatado</v>
      </c>
      <c r="K1747" s="40" t="s">
        <v>15536</v>
      </c>
      <c r="L1747" s="69" t="str">
        <f t="shared" si="167"/>
        <v>Aplicação de Curto Prazo</v>
      </c>
    </row>
    <row r="1748" spans="1:12" x14ac:dyDescent="0.25">
      <c r="A1748" s="39">
        <v>44133</v>
      </c>
      <c r="B1748" s="61">
        <f t="shared" si="162"/>
        <v>2020</v>
      </c>
      <c r="C1748" s="60" t="str">
        <f t="shared" si="163"/>
        <v>Outubro</v>
      </c>
      <c r="D1748" s="40" t="s">
        <v>1929</v>
      </c>
      <c r="E1748" s="40" t="s">
        <v>3464</v>
      </c>
      <c r="F1748" s="41">
        <v>43239.15</v>
      </c>
      <c r="G1748" s="42">
        <v>39347.629999999997</v>
      </c>
      <c r="H1748" s="64">
        <f t="shared" si="164"/>
        <v>-8.9999919054838132E-2</v>
      </c>
      <c r="I1748" s="65">
        <f t="shared" si="165"/>
        <v>-3891.5200000000041</v>
      </c>
      <c r="J1748" s="66" t="str">
        <f t="shared" si="166"/>
        <v>Ativo</v>
      </c>
      <c r="K1748" s="40" t="s">
        <v>15532</v>
      </c>
      <c r="L1748" s="69" t="str">
        <f t="shared" si="167"/>
        <v>Investimento de Longo Prazo</v>
      </c>
    </row>
    <row r="1749" spans="1:12" ht="15" customHeight="1" x14ac:dyDescent="0.25">
      <c r="A1749" s="39">
        <v>44414</v>
      </c>
      <c r="B1749" s="61">
        <f t="shared" si="162"/>
        <v>2021</v>
      </c>
      <c r="C1749" s="60" t="str">
        <f t="shared" si="163"/>
        <v>Agosto</v>
      </c>
      <c r="D1749" s="40" t="s">
        <v>1929</v>
      </c>
      <c r="E1749" s="40" t="s">
        <v>3465</v>
      </c>
      <c r="F1749" s="41">
        <v>9264.2099999999991</v>
      </c>
      <c r="G1749" s="42">
        <v>9952.5400000000009</v>
      </c>
      <c r="H1749" s="64">
        <f t="shared" si="164"/>
        <v>7.4299913322345007E-2</v>
      </c>
      <c r="I1749" s="65">
        <f t="shared" si="165"/>
        <v>688.33000000000175</v>
      </c>
      <c r="J1749" s="66" t="str">
        <f t="shared" si="166"/>
        <v>Pendente</v>
      </c>
      <c r="K1749" s="40" t="s">
        <v>15532</v>
      </c>
      <c r="L1749" s="69" t="str">
        <f t="shared" si="167"/>
        <v>Rendimento estável</v>
      </c>
    </row>
    <row r="1750" spans="1:12" ht="15" customHeight="1" x14ac:dyDescent="0.25">
      <c r="A1750" s="39">
        <v>45869</v>
      </c>
      <c r="B1750" s="61">
        <f t="shared" si="162"/>
        <v>2025</v>
      </c>
      <c r="C1750" s="60" t="str">
        <f t="shared" si="163"/>
        <v>Julho</v>
      </c>
      <c r="D1750" s="40" t="s">
        <v>1926</v>
      </c>
      <c r="E1750" s="40" t="s">
        <v>3466</v>
      </c>
      <c r="F1750" s="41">
        <v>9036.8700000000008</v>
      </c>
      <c r="G1750" s="42">
        <v>8346.4500000000007</v>
      </c>
      <c r="H1750" s="64">
        <f t="shared" si="164"/>
        <v>-7.640034658017654E-2</v>
      </c>
      <c r="I1750" s="65">
        <f t="shared" si="165"/>
        <v>-690.42000000000007</v>
      </c>
      <c r="J1750" s="66" t="str">
        <f t="shared" si="166"/>
        <v>Pendente</v>
      </c>
      <c r="K1750" s="40" t="s">
        <v>15535</v>
      </c>
      <c r="L1750" s="69" t="str">
        <f t="shared" si="167"/>
        <v>Aguardando rentabilidade</v>
      </c>
    </row>
    <row r="1751" spans="1:12" ht="15" customHeight="1" x14ac:dyDescent="0.25">
      <c r="A1751" s="39">
        <v>45494</v>
      </c>
      <c r="B1751" s="61">
        <f t="shared" si="162"/>
        <v>2024</v>
      </c>
      <c r="C1751" s="60" t="str">
        <f t="shared" si="163"/>
        <v>Julho</v>
      </c>
      <c r="D1751" s="40" t="s">
        <v>1923</v>
      </c>
      <c r="E1751" s="40" t="s">
        <v>3467</v>
      </c>
      <c r="F1751" s="41">
        <v>577.72</v>
      </c>
      <c r="G1751" s="42">
        <v>643.41</v>
      </c>
      <c r="H1751" s="64">
        <f t="shared" si="164"/>
        <v>0.1137056013293636</v>
      </c>
      <c r="I1751" s="65">
        <f t="shared" si="165"/>
        <v>65.689999999999941</v>
      </c>
      <c r="J1751" s="66" t="str">
        <f t="shared" si="166"/>
        <v>Pendente</v>
      </c>
      <c r="K1751" s="40" t="s">
        <v>15532</v>
      </c>
      <c r="L1751" s="69" t="str">
        <f t="shared" si="167"/>
        <v>Rendimento estável</v>
      </c>
    </row>
    <row r="1752" spans="1:12" ht="15" customHeight="1" x14ac:dyDescent="0.25">
      <c r="A1752" s="39">
        <v>44405</v>
      </c>
      <c r="B1752" s="61">
        <f t="shared" si="162"/>
        <v>2021</v>
      </c>
      <c r="C1752" s="60" t="str">
        <f t="shared" si="163"/>
        <v>Julho</v>
      </c>
      <c r="D1752" s="40" t="s">
        <v>1923</v>
      </c>
      <c r="E1752" s="40" t="s">
        <v>3468</v>
      </c>
      <c r="F1752" s="41">
        <v>21066.82</v>
      </c>
      <c r="G1752" s="42">
        <v>24142.58</v>
      </c>
      <c r="H1752" s="64">
        <f t="shared" si="164"/>
        <v>0.14600020316307835</v>
      </c>
      <c r="I1752" s="65">
        <f t="shared" si="165"/>
        <v>3075.760000000002</v>
      </c>
      <c r="J1752" s="66" t="str">
        <f t="shared" si="166"/>
        <v>Pendente</v>
      </c>
      <c r="K1752" s="40" t="s">
        <v>15532</v>
      </c>
      <c r="L1752" s="69" t="str">
        <f t="shared" si="167"/>
        <v>Rendimento estável</v>
      </c>
    </row>
    <row r="1753" spans="1:12" x14ac:dyDescent="0.25">
      <c r="A1753" s="39">
        <v>43925</v>
      </c>
      <c r="B1753" s="61">
        <f t="shared" si="162"/>
        <v>2020</v>
      </c>
      <c r="C1753" s="60" t="str">
        <f t="shared" si="163"/>
        <v>Abril</v>
      </c>
      <c r="D1753" s="40" t="s">
        <v>1927</v>
      </c>
      <c r="E1753" s="40" t="s">
        <v>3469</v>
      </c>
      <c r="F1753" s="41">
        <v>31787.61</v>
      </c>
      <c r="G1753" s="42">
        <v>29047.52</v>
      </c>
      <c r="H1753" s="64">
        <f t="shared" si="164"/>
        <v>-8.6199937648662489E-2</v>
      </c>
      <c r="I1753" s="65">
        <f t="shared" si="165"/>
        <v>-2740.09</v>
      </c>
      <c r="J1753" s="66" t="str">
        <f t="shared" si="166"/>
        <v>Pendente</v>
      </c>
      <c r="K1753" s="40" t="s">
        <v>15536</v>
      </c>
      <c r="L1753" s="69" t="str">
        <f t="shared" si="167"/>
        <v>Aguardando rentabilidade</v>
      </c>
    </row>
    <row r="1754" spans="1:12" ht="15" customHeight="1" x14ac:dyDescent="0.25">
      <c r="A1754" s="39">
        <v>45664</v>
      </c>
      <c r="B1754" s="61">
        <f t="shared" si="162"/>
        <v>2025</v>
      </c>
      <c r="C1754" s="60" t="str">
        <f t="shared" si="163"/>
        <v>Janeiro</v>
      </c>
      <c r="D1754" s="40" t="s">
        <v>1926</v>
      </c>
      <c r="E1754" s="40" t="s">
        <v>2780</v>
      </c>
      <c r="F1754" s="41">
        <v>4164.54</v>
      </c>
      <c r="G1754" s="42">
        <v>3917.58</v>
      </c>
      <c r="H1754" s="64">
        <f t="shared" si="164"/>
        <v>-5.9300667060467674E-2</v>
      </c>
      <c r="I1754" s="65">
        <f t="shared" si="165"/>
        <v>-246.96000000000004</v>
      </c>
      <c r="J1754" s="66" t="str">
        <f t="shared" si="166"/>
        <v>Pendente</v>
      </c>
      <c r="K1754" s="40" t="s">
        <v>15535</v>
      </c>
      <c r="L1754" s="69" t="str">
        <f t="shared" si="167"/>
        <v>Aguardando rentabilidade</v>
      </c>
    </row>
    <row r="1755" spans="1:12" ht="15" customHeight="1" x14ac:dyDescent="0.25">
      <c r="A1755" s="39">
        <v>45727</v>
      </c>
      <c r="B1755" s="61">
        <f t="shared" si="162"/>
        <v>2025</v>
      </c>
      <c r="C1755" s="60" t="str">
        <f t="shared" si="163"/>
        <v>Março</v>
      </c>
      <c r="D1755" s="40" t="s">
        <v>1929</v>
      </c>
      <c r="E1755" s="40" t="s">
        <v>3470</v>
      </c>
      <c r="F1755" s="41">
        <v>19821.490000000002</v>
      </c>
      <c r="G1755" s="42">
        <v>19320.009999999998</v>
      </c>
      <c r="H1755" s="64">
        <f t="shared" si="164"/>
        <v>-2.5299813485262872E-2</v>
      </c>
      <c r="I1755" s="65">
        <f t="shared" si="165"/>
        <v>-501.4800000000032</v>
      </c>
      <c r="J1755" s="66" t="str">
        <f t="shared" si="166"/>
        <v>Ativo</v>
      </c>
      <c r="K1755" s="40" t="s">
        <v>15532</v>
      </c>
      <c r="L1755" s="69" t="str">
        <f t="shared" si="167"/>
        <v>Investimento de Longo Prazo</v>
      </c>
    </row>
    <row r="1756" spans="1:12" ht="15" customHeight="1" x14ac:dyDescent="0.25">
      <c r="A1756" s="39">
        <v>44890</v>
      </c>
      <c r="B1756" s="61">
        <f t="shared" si="162"/>
        <v>2022</v>
      </c>
      <c r="C1756" s="60" t="str">
        <f t="shared" si="163"/>
        <v>Novembro</v>
      </c>
      <c r="D1756" s="40" t="s">
        <v>1930</v>
      </c>
      <c r="E1756" s="40" t="s">
        <v>3471</v>
      </c>
      <c r="F1756" s="41">
        <v>6727.57</v>
      </c>
      <c r="G1756" s="42">
        <v>6276.15</v>
      </c>
      <c r="H1756" s="64">
        <f t="shared" si="164"/>
        <v>-6.7100007878030263E-2</v>
      </c>
      <c r="I1756" s="65">
        <f t="shared" si="165"/>
        <v>-451.42000000000007</v>
      </c>
      <c r="J1756" s="66" t="str">
        <f t="shared" si="166"/>
        <v>Pendente</v>
      </c>
      <c r="K1756" s="40" t="s">
        <v>15538</v>
      </c>
      <c r="L1756" s="69" t="str">
        <f t="shared" si="167"/>
        <v>Aguardando rentabilidade</v>
      </c>
    </row>
    <row r="1757" spans="1:12" ht="15" customHeight="1" x14ac:dyDescent="0.25">
      <c r="A1757" s="39">
        <v>45925</v>
      </c>
      <c r="B1757" s="61">
        <f t="shared" si="162"/>
        <v>2025</v>
      </c>
      <c r="C1757" s="60" t="str">
        <f t="shared" si="163"/>
        <v>Setembro</v>
      </c>
      <c r="D1757" s="40" t="s">
        <v>1926</v>
      </c>
      <c r="E1757" s="40" t="s">
        <v>3472</v>
      </c>
      <c r="F1757" s="41">
        <v>16615.66</v>
      </c>
      <c r="G1757" s="42">
        <v>16206.91</v>
      </c>
      <c r="H1757" s="64">
        <f t="shared" si="164"/>
        <v>-2.4600286717470145E-2</v>
      </c>
      <c r="I1757" s="65">
        <f t="shared" si="165"/>
        <v>-408.75</v>
      </c>
      <c r="J1757" s="66" t="str">
        <f t="shared" si="166"/>
        <v>Ativo</v>
      </c>
      <c r="K1757" s="40" t="s">
        <v>15535</v>
      </c>
      <c r="L1757" s="69" t="str">
        <f t="shared" si="167"/>
        <v>Aguardando rentabilidade</v>
      </c>
    </row>
    <row r="1758" spans="1:12" ht="15" customHeight="1" x14ac:dyDescent="0.25">
      <c r="A1758" s="39">
        <v>44310</v>
      </c>
      <c r="B1758" s="61">
        <f t="shared" si="162"/>
        <v>2021</v>
      </c>
      <c r="C1758" s="60" t="str">
        <f t="shared" si="163"/>
        <v>Abril</v>
      </c>
      <c r="D1758" s="40" t="s">
        <v>1929</v>
      </c>
      <c r="E1758" s="40" t="s">
        <v>3473</v>
      </c>
      <c r="F1758" s="41">
        <v>8272.81</v>
      </c>
      <c r="G1758" s="42">
        <v>8317.48</v>
      </c>
      <c r="H1758" s="64">
        <f t="shared" si="164"/>
        <v>5.3996163335070036E-3</v>
      </c>
      <c r="I1758" s="65">
        <f t="shared" si="165"/>
        <v>44.670000000000073</v>
      </c>
      <c r="J1758" s="66" t="str">
        <f t="shared" si="166"/>
        <v>Ativo</v>
      </c>
      <c r="K1758" s="40" t="s">
        <v>15532</v>
      </c>
      <c r="L1758" s="69" t="str">
        <f t="shared" si="167"/>
        <v>Investimento de Longo Prazo</v>
      </c>
    </row>
    <row r="1759" spans="1:12" ht="15" customHeight="1" x14ac:dyDescent="0.25">
      <c r="A1759" s="39">
        <v>44464</v>
      </c>
      <c r="B1759" s="61">
        <f t="shared" si="162"/>
        <v>2021</v>
      </c>
      <c r="C1759" s="60" t="str">
        <f t="shared" si="163"/>
        <v>Setembro</v>
      </c>
      <c r="D1759" s="40" t="s">
        <v>1923</v>
      </c>
      <c r="E1759" s="40" t="s">
        <v>3474</v>
      </c>
      <c r="F1759" s="41">
        <v>38048.11</v>
      </c>
      <c r="G1759" s="42">
        <v>40715.279999999999</v>
      </c>
      <c r="H1759" s="64">
        <f t="shared" si="164"/>
        <v>7.0099934004606221E-2</v>
      </c>
      <c r="I1759" s="65">
        <f t="shared" si="165"/>
        <v>2667.1699999999983</v>
      </c>
      <c r="J1759" s="66" t="str">
        <f t="shared" si="166"/>
        <v>Pendente</v>
      </c>
      <c r="K1759" s="40" t="s">
        <v>15532</v>
      </c>
      <c r="L1759" s="69" t="str">
        <f t="shared" si="167"/>
        <v>Rendimento estável</v>
      </c>
    </row>
    <row r="1760" spans="1:12" ht="15" customHeight="1" x14ac:dyDescent="0.25">
      <c r="A1760" s="39">
        <v>45055</v>
      </c>
      <c r="B1760" s="61">
        <f t="shared" si="162"/>
        <v>2023</v>
      </c>
      <c r="C1760" s="60" t="str">
        <f t="shared" si="163"/>
        <v>Maio</v>
      </c>
      <c r="D1760" s="40" t="s">
        <v>1923</v>
      </c>
      <c r="E1760" s="40" t="s">
        <v>3475</v>
      </c>
      <c r="F1760" s="41">
        <v>30444.27</v>
      </c>
      <c r="G1760" s="42">
        <v>35032.22</v>
      </c>
      <c r="H1760" s="64">
        <f t="shared" si="164"/>
        <v>0.15069995109096065</v>
      </c>
      <c r="I1760" s="65">
        <f t="shared" si="165"/>
        <v>4587.9500000000007</v>
      </c>
      <c r="J1760" s="66" t="str">
        <f t="shared" si="166"/>
        <v>Resgatado</v>
      </c>
      <c r="K1760" s="40" t="s">
        <v>15532</v>
      </c>
      <c r="L1760" s="69" t="str">
        <f t="shared" si="167"/>
        <v>Dividendos Recebidos</v>
      </c>
    </row>
    <row r="1761" spans="1:12" ht="15" customHeight="1" x14ac:dyDescent="0.25">
      <c r="A1761" s="39">
        <v>44623</v>
      </c>
      <c r="B1761" s="61">
        <f t="shared" si="162"/>
        <v>2022</v>
      </c>
      <c r="C1761" s="60" t="str">
        <f t="shared" si="163"/>
        <v>Março</v>
      </c>
      <c r="D1761" s="40" t="s">
        <v>1926</v>
      </c>
      <c r="E1761" s="40" t="s">
        <v>2112</v>
      </c>
      <c r="F1761" s="41">
        <v>12447.92</v>
      </c>
      <c r="G1761" s="42">
        <v>12970.73</v>
      </c>
      <c r="H1761" s="64">
        <f t="shared" si="164"/>
        <v>4.1999787916374744E-2</v>
      </c>
      <c r="I1761" s="65">
        <f t="shared" si="165"/>
        <v>522.80999999999949</v>
      </c>
      <c r="J1761" s="66" t="str">
        <f t="shared" si="166"/>
        <v>Ativo</v>
      </c>
      <c r="K1761" s="40" t="s">
        <v>15535</v>
      </c>
      <c r="L1761" s="69" t="str">
        <f t="shared" si="167"/>
        <v>Aguardando rentabilidade</v>
      </c>
    </row>
    <row r="1762" spans="1:12" ht="15" customHeight="1" x14ac:dyDescent="0.25">
      <c r="A1762" s="39">
        <v>45286</v>
      </c>
      <c r="B1762" s="61">
        <f t="shared" si="162"/>
        <v>2023</v>
      </c>
      <c r="C1762" s="60" t="str">
        <f t="shared" si="163"/>
        <v>Dezembro</v>
      </c>
      <c r="D1762" s="40" t="s">
        <v>1927</v>
      </c>
      <c r="E1762" s="40" t="s">
        <v>3408</v>
      </c>
      <c r="F1762" s="41">
        <v>43003.28</v>
      </c>
      <c r="G1762" s="42">
        <v>43437.61</v>
      </c>
      <c r="H1762" s="64">
        <f t="shared" si="164"/>
        <v>1.009992726136243E-2</v>
      </c>
      <c r="I1762" s="65">
        <f t="shared" si="165"/>
        <v>434.33000000000175</v>
      </c>
      <c r="J1762" s="66" t="str">
        <f t="shared" si="166"/>
        <v>Ativo</v>
      </c>
      <c r="K1762" s="40" t="s">
        <v>15536</v>
      </c>
      <c r="L1762" s="69" t="str">
        <f t="shared" si="167"/>
        <v>Aguardando rentabilidade</v>
      </c>
    </row>
    <row r="1763" spans="1:12" ht="15" customHeight="1" x14ac:dyDescent="0.25">
      <c r="A1763" s="39">
        <v>44230</v>
      </c>
      <c r="B1763" s="61">
        <f t="shared" si="162"/>
        <v>2021</v>
      </c>
      <c r="C1763" s="60" t="str">
        <f t="shared" si="163"/>
        <v>Fevereiro</v>
      </c>
      <c r="D1763" s="40" t="s">
        <v>1930</v>
      </c>
      <c r="E1763" s="40" t="s">
        <v>3476</v>
      </c>
      <c r="F1763" s="41">
        <v>39629.78</v>
      </c>
      <c r="G1763" s="42">
        <v>40497.67</v>
      </c>
      <c r="H1763" s="64">
        <f t="shared" si="164"/>
        <v>2.1899944940395821E-2</v>
      </c>
      <c r="I1763" s="65">
        <f t="shared" si="165"/>
        <v>867.88999999999942</v>
      </c>
      <c r="J1763" s="66" t="str">
        <f t="shared" si="166"/>
        <v>Ativo</v>
      </c>
      <c r="K1763" s="40" t="s">
        <v>15538</v>
      </c>
      <c r="L1763" s="69" t="str">
        <f t="shared" si="167"/>
        <v>Aguardando rentabilidade</v>
      </c>
    </row>
    <row r="1764" spans="1:12" ht="15" customHeight="1" x14ac:dyDescent="0.25">
      <c r="A1764" s="39">
        <v>44751</v>
      </c>
      <c r="B1764" s="61">
        <f t="shared" si="162"/>
        <v>2022</v>
      </c>
      <c r="C1764" s="60" t="str">
        <f t="shared" si="163"/>
        <v>Julho</v>
      </c>
      <c r="D1764" s="40" t="s">
        <v>1929</v>
      </c>
      <c r="E1764" s="40" t="s">
        <v>3477</v>
      </c>
      <c r="F1764" s="41">
        <v>23263.96</v>
      </c>
      <c r="G1764" s="42">
        <v>21889.06</v>
      </c>
      <c r="H1764" s="64">
        <f t="shared" si="164"/>
        <v>-5.9099998452541949E-2</v>
      </c>
      <c r="I1764" s="65">
        <f t="shared" si="165"/>
        <v>-1374.8999999999978</v>
      </c>
      <c r="J1764" s="66" t="str">
        <f t="shared" si="166"/>
        <v>Ativo</v>
      </c>
      <c r="K1764" s="40" t="s">
        <v>15532</v>
      </c>
      <c r="L1764" s="69" t="str">
        <f t="shared" si="167"/>
        <v>Investimento de Longo Prazo</v>
      </c>
    </row>
    <row r="1765" spans="1:12" ht="15" customHeight="1" x14ac:dyDescent="0.25">
      <c r="A1765" s="39">
        <v>45045</v>
      </c>
      <c r="B1765" s="61">
        <f t="shared" si="162"/>
        <v>2023</v>
      </c>
      <c r="C1765" s="60" t="str">
        <f t="shared" si="163"/>
        <v>Abril</v>
      </c>
      <c r="D1765" s="40" t="s">
        <v>1926</v>
      </c>
      <c r="E1765" s="40" t="s">
        <v>3478</v>
      </c>
      <c r="F1765" s="41">
        <v>26154.37</v>
      </c>
      <c r="G1765" s="42">
        <v>29795.06</v>
      </c>
      <c r="H1765" s="64">
        <f t="shared" si="164"/>
        <v>0.13920006484576009</v>
      </c>
      <c r="I1765" s="65">
        <f t="shared" si="165"/>
        <v>3640.6900000000023</v>
      </c>
      <c r="J1765" s="66" t="str">
        <f t="shared" si="166"/>
        <v>Pendente</v>
      </c>
      <c r="K1765" s="40" t="s">
        <v>15535</v>
      </c>
      <c r="L1765" s="69" t="str">
        <f t="shared" si="167"/>
        <v>Rendimento estável</v>
      </c>
    </row>
    <row r="1766" spans="1:12" x14ac:dyDescent="0.25">
      <c r="A1766" s="39">
        <v>44088</v>
      </c>
      <c r="B1766" s="61">
        <f t="shared" si="162"/>
        <v>2020</v>
      </c>
      <c r="C1766" s="60" t="str">
        <f t="shared" si="163"/>
        <v>Setembro</v>
      </c>
      <c r="D1766" s="40" t="s">
        <v>1927</v>
      </c>
      <c r="E1766" s="40" t="s">
        <v>3479</v>
      </c>
      <c r="F1766" s="41">
        <v>45680.71</v>
      </c>
      <c r="G1766" s="42">
        <v>43812.37</v>
      </c>
      <c r="H1766" s="64">
        <f t="shared" si="164"/>
        <v>-4.0899977255169556E-2</v>
      </c>
      <c r="I1766" s="65">
        <f t="shared" si="165"/>
        <v>-1868.3399999999965</v>
      </c>
      <c r="J1766" s="66" t="str">
        <f t="shared" si="166"/>
        <v>Ativo</v>
      </c>
      <c r="K1766" s="40" t="s">
        <v>15536</v>
      </c>
      <c r="L1766" s="69" t="str">
        <f t="shared" si="167"/>
        <v>Aguardando rentabilidade</v>
      </c>
    </row>
    <row r="1767" spans="1:12" ht="15" customHeight="1" x14ac:dyDescent="0.25">
      <c r="A1767" s="39">
        <v>45581</v>
      </c>
      <c r="B1767" s="61">
        <f t="shared" si="162"/>
        <v>2024</v>
      </c>
      <c r="C1767" s="60" t="str">
        <f t="shared" si="163"/>
        <v>Outubro</v>
      </c>
      <c r="D1767" s="40" t="s">
        <v>1928</v>
      </c>
      <c r="E1767" s="40" t="s">
        <v>3480</v>
      </c>
      <c r="F1767" s="41">
        <v>16450.7</v>
      </c>
      <c r="G1767" s="42">
        <v>16962.32</v>
      </c>
      <c r="H1767" s="64">
        <f t="shared" si="164"/>
        <v>3.1100196344228451E-2</v>
      </c>
      <c r="I1767" s="65">
        <f t="shared" si="165"/>
        <v>511.61999999999898</v>
      </c>
      <c r="J1767" s="66" t="str">
        <f t="shared" si="166"/>
        <v>Ativo</v>
      </c>
      <c r="K1767" s="40" t="s">
        <v>15537</v>
      </c>
      <c r="L1767" s="69" t="str">
        <f t="shared" si="167"/>
        <v>Aguardando rentabilidade</v>
      </c>
    </row>
    <row r="1768" spans="1:12" ht="15" customHeight="1" x14ac:dyDescent="0.25">
      <c r="A1768" s="39">
        <v>44326</v>
      </c>
      <c r="B1768" s="61">
        <f t="shared" si="162"/>
        <v>2021</v>
      </c>
      <c r="C1768" s="60" t="str">
        <f t="shared" si="163"/>
        <v>Maio</v>
      </c>
      <c r="D1768" s="40" t="s">
        <v>1926</v>
      </c>
      <c r="E1768" s="40" t="s">
        <v>3481</v>
      </c>
      <c r="F1768" s="41">
        <v>3222.61</v>
      </c>
      <c r="G1768" s="42">
        <v>3701.17</v>
      </c>
      <c r="H1768" s="64">
        <f t="shared" si="164"/>
        <v>0.14850074939257307</v>
      </c>
      <c r="I1768" s="65">
        <f t="shared" si="165"/>
        <v>478.55999999999995</v>
      </c>
      <c r="J1768" s="66" t="str">
        <f t="shared" si="166"/>
        <v>Pendente</v>
      </c>
      <c r="K1768" s="40" t="s">
        <v>15535</v>
      </c>
      <c r="L1768" s="69" t="str">
        <f t="shared" si="167"/>
        <v>Rendimento estável</v>
      </c>
    </row>
    <row r="1769" spans="1:12" ht="15" customHeight="1" x14ac:dyDescent="0.25">
      <c r="A1769" s="39">
        <v>45138</v>
      </c>
      <c r="B1769" s="61">
        <f t="shared" si="162"/>
        <v>2023</v>
      </c>
      <c r="C1769" s="60" t="str">
        <f t="shared" si="163"/>
        <v>Julho</v>
      </c>
      <c r="D1769" s="40" t="s">
        <v>1925</v>
      </c>
      <c r="E1769" s="40" t="s">
        <v>3482</v>
      </c>
      <c r="F1769" s="41">
        <v>18772.63</v>
      </c>
      <c r="G1769" s="42">
        <v>20199.349999999999</v>
      </c>
      <c r="H1769" s="64">
        <f t="shared" si="164"/>
        <v>7.6000006392284797E-2</v>
      </c>
      <c r="I1769" s="65">
        <f t="shared" si="165"/>
        <v>1426.7199999999975</v>
      </c>
      <c r="J1769" s="66" t="str">
        <f t="shared" si="166"/>
        <v>Pendente</v>
      </c>
      <c r="K1769" s="40" t="s">
        <v>15534</v>
      </c>
      <c r="L1769" s="69" t="str">
        <f t="shared" si="167"/>
        <v>Rendimento estável</v>
      </c>
    </row>
    <row r="1770" spans="1:12" ht="15" customHeight="1" x14ac:dyDescent="0.25">
      <c r="A1770" s="39">
        <v>44514</v>
      </c>
      <c r="B1770" s="61">
        <f t="shared" si="162"/>
        <v>2021</v>
      </c>
      <c r="C1770" s="60" t="str">
        <f t="shared" si="163"/>
        <v>Novembro</v>
      </c>
      <c r="D1770" s="40" t="s">
        <v>1925</v>
      </c>
      <c r="E1770" s="40" t="s">
        <v>3483</v>
      </c>
      <c r="F1770" s="41">
        <v>12387.85</v>
      </c>
      <c r="G1770" s="42">
        <v>11787.04</v>
      </c>
      <c r="H1770" s="64">
        <f t="shared" si="164"/>
        <v>-4.8499941474912878E-2</v>
      </c>
      <c r="I1770" s="65">
        <f t="shared" si="165"/>
        <v>-600.80999999999949</v>
      </c>
      <c r="J1770" s="66" t="str">
        <f t="shared" si="166"/>
        <v>Ativo</v>
      </c>
      <c r="K1770" s="40" t="s">
        <v>15534</v>
      </c>
      <c r="L1770" s="69" t="str">
        <f t="shared" si="167"/>
        <v>Aguardando rentabilidade</v>
      </c>
    </row>
    <row r="1771" spans="1:12" ht="15" customHeight="1" x14ac:dyDescent="0.25">
      <c r="A1771" s="39">
        <v>45787</v>
      </c>
      <c r="B1771" s="61">
        <f t="shared" si="162"/>
        <v>2025</v>
      </c>
      <c r="C1771" s="60" t="str">
        <f t="shared" si="163"/>
        <v>Maio</v>
      </c>
      <c r="D1771" s="40" t="s">
        <v>1928</v>
      </c>
      <c r="E1771" s="40" t="s">
        <v>3484</v>
      </c>
      <c r="F1771" s="41">
        <v>25760.94</v>
      </c>
      <c r="G1771" s="42">
        <v>25884.59</v>
      </c>
      <c r="H1771" s="64">
        <f t="shared" si="164"/>
        <v>4.7999024880303852E-3</v>
      </c>
      <c r="I1771" s="65">
        <f t="shared" si="165"/>
        <v>123.65000000000146</v>
      </c>
      <c r="J1771" s="66" t="str">
        <f t="shared" si="166"/>
        <v>Ativo</v>
      </c>
      <c r="K1771" s="40" t="s">
        <v>15537</v>
      </c>
      <c r="L1771" s="69" t="str">
        <f t="shared" si="167"/>
        <v>Aguardando rentabilidade</v>
      </c>
    </row>
    <row r="1772" spans="1:12" ht="15" customHeight="1" x14ac:dyDescent="0.25">
      <c r="A1772" s="39">
        <v>45507</v>
      </c>
      <c r="B1772" s="61">
        <f t="shared" si="162"/>
        <v>2024</v>
      </c>
      <c r="C1772" s="60" t="str">
        <f t="shared" si="163"/>
        <v>Agosto</v>
      </c>
      <c r="D1772" s="40" t="s">
        <v>1929</v>
      </c>
      <c r="E1772" s="40" t="s">
        <v>3485</v>
      </c>
      <c r="F1772" s="41">
        <v>9742.9500000000007</v>
      </c>
      <c r="G1772" s="42">
        <v>9302.57</v>
      </c>
      <c r="H1772" s="64">
        <f t="shared" si="164"/>
        <v>-4.5199862464654031E-2</v>
      </c>
      <c r="I1772" s="65">
        <f t="shared" si="165"/>
        <v>-440.38000000000102</v>
      </c>
      <c r="J1772" s="66" t="str">
        <f t="shared" si="166"/>
        <v>Ativo</v>
      </c>
      <c r="K1772" s="40" t="s">
        <v>15532</v>
      </c>
      <c r="L1772" s="69" t="str">
        <f t="shared" si="167"/>
        <v>Investimento de Longo Prazo</v>
      </c>
    </row>
    <row r="1773" spans="1:12" ht="15" customHeight="1" x14ac:dyDescent="0.25">
      <c r="A1773" s="39">
        <v>44345</v>
      </c>
      <c r="B1773" s="61">
        <f t="shared" si="162"/>
        <v>2021</v>
      </c>
      <c r="C1773" s="60" t="str">
        <f t="shared" si="163"/>
        <v>Maio</v>
      </c>
      <c r="D1773" s="40" t="s">
        <v>1930</v>
      </c>
      <c r="E1773" s="40" t="s">
        <v>3486</v>
      </c>
      <c r="F1773" s="41">
        <v>13378.39</v>
      </c>
      <c r="G1773" s="42">
        <v>15271.43</v>
      </c>
      <c r="H1773" s="64">
        <f t="shared" si="164"/>
        <v>0.14149983667690963</v>
      </c>
      <c r="I1773" s="65">
        <f t="shared" si="165"/>
        <v>1893.0400000000009</v>
      </c>
      <c r="J1773" s="66" t="str">
        <f t="shared" si="166"/>
        <v>Pendente</v>
      </c>
      <c r="K1773" s="40" t="s">
        <v>15538</v>
      </c>
      <c r="L1773" s="69" t="str">
        <f t="shared" si="167"/>
        <v>Rendimento estável</v>
      </c>
    </row>
    <row r="1774" spans="1:12" ht="15" customHeight="1" x14ac:dyDescent="0.25">
      <c r="A1774" s="39">
        <v>45457</v>
      </c>
      <c r="B1774" s="61">
        <f t="shared" si="162"/>
        <v>2024</v>
      </c>
      <c r="C1774" s="60" t="str">
        <f t="shared" si="163"/>
        <v>Junho</v>
      </c>
      <c r="D1774" s="40" t="s">
        <v>1924</v>
      </c>
      <c r="E1774" s="40" t="s">
        <v>3487</v>
      </c>
      <c r="F1774" s="41">
        <v>43295.08</v>
      </c>
      <c r="G1774" s="42">
        <v>40809.94</v>
      </c>
      <c r="H1774" s="64">
        <f t="shared" si="164"/>
        <v>-5.74000556183289E-2</v>
      </c>
      <c r="I1774" s="65">
        <f t="shared" si="165"/>
        <v>-2485.1399999999994</v>
      </c>
      <c r="J1774" s="66" t="str">
        <f t="shared" si="166"/>
        <v>Ativo</v>
      </c>
      <c r="K1774" s="40" t="s">
        <v>15533</v>
      </c>
      <c r="L1774" s="69" t="str">
        <f t="shared" si="167"/>
        <v>Investimento de Longo Prazo</v>
      </c>
    </row>
    <row r="1775" spans="1:12" ht="15" customHeight="1" x14ac:dyDescent="0.25">
      <c r="A1775" s="39">
        <v>45668</v>
      </c>
      <c r="B1775" s="61">
        <f t="shared" si="162"/>
        <v>2025</v>
      </c>
      <c r="C1775" s="60" t="str">
        <f t="shared" si="163"/>
        <v>Janeiro</v>
      </c>
      <c r="D1775" s="40" t="s">
        <v>1929</v>
      </c>
      <c r="E1775" s="40" t="s">
        <v>2815</v>
      </c>
      <c r="F1775" s="41">
        <v>28136.61</v>
      </c>
      <c r="G1775" s="42">
        <v>26620.05</v>
      </c>
      <c r="H1775" s="64">
        <f t="shared" si="164"/>
        <v>-5.38998834614405E-2</v>
      </c>
      <c r="I1775" s="65">
        <f t="shared" si="165"/>
        <v>-1516.5600000000013</v>
      </c>
      <c r="J1775" s="66" t="str">
        <f t="shared" si="166"/>
        <v>Ativo</v>
      </c>
      <c r="K1775" s="40" t="s">
        <v>15532</v>
      </c>
      <c r="L1775" s="69" t="str">
        <f t="shared" si="167"/>
        <v>Investimento de Longo Prazo</v>
      </c>
    </row>
    <row r="1776" spans="1:12" x14ac:dyDescent="0.25">
      <c r="A1776" s="39">
        <v>43867</v>
      </c>
      <c r="B1776" s="61">
        <f t="shared" si="162"/>
        <v>2020</v>
      </c>
      <c r="C1776" s="60" t="str">
        <f t="shared" si="163"/>
        <v>Fevereiro</v>
      </c>
      <c r="D1776" s="40" t="s">
        <v>1925</v>
      </c>
      <c r="E1776" s="40" t="s">
        <v>3488</v>
      </c>
      <c r="F1776" s="41">
        <v>44605.18</v>
      </c>
      <c r="G1776" s="42">
        <v>43922.720000000001</v>
      </c>
      <c r="H1776" s="64">
        <f t="shared" si="164"/>
        <v>-1.5300016724514936E-2</v>
      </c>
      <c r="I1776" s="65">
        <f t="shared" si="165"/>
        <v>-682.45999999999913</v>
      </c>
      <c r="J1776" s="66" t="str">
        <f t="shared" si="166"/>
        <v>Ativo</v>
      </c>
      <c r="K1776" s="40" t="s">
        <v>15534</v>
      </c>
      <c r="L1776" s="69" t="str">
        <f t="shared" si="167"/>
        <v>Aguardando rentabilidade</v>
      </c>
    </row>
    <row r="1777" spans="1:12" ht="15" customHeight="1" x14ac:dyDescent="0.25">
      <c r="A1777" s="39">
        <v>45384</v>
      </c>
      <c r="B1777" s="61">
        <f t="shared" si="162"/>
        <v>2024</v>
      </c>
      <c r="C1777" s="60" t="str">
        <f t="shared" si="163"/>
        <v>Abril</v>
      </c>
      <c r="D1777" s="40" t="s">
        <v>1928</v>
      </c>
      <c r="E1777" s="40" t="s">
        <v>2707</v>
      </c>
      <c r="F1777" s="41">
        <v>2063.6799999999998</v>
      </c>
      <c r="G1777" s="42">
        <v>2102.06</v>
      </c>
      <c r="H1777" s="64">
        <f t="shared" si="164"/>
        <v>1.859784462707402E-2</v>
      </c>
      <c r="I1777" s="65">
        <f t="shared" si="165"/>
        <v>38.380000000000109</v>
      </c>
      <c r="J1777" s="66" t="str">
        <f t="shared" si="166"/>
        <v>Ativo</v>
      </c>
      <c r="K1777" s="40" t="s">
        <v>15537</v>
      </c>
      <c r="L1777" s="69" t="str">
        <f t="shared" si="167"/>
        <v>Aguardando rentabilidade</v>
      </c>
    </row>
    <row r="1778" spans="1:12" ht="15" customHeight="1" x14ac:dyDescent="0.25">
      <c r="A1778" s="39">
        <v>44807</v>
      </c>
      <c r="B1778" s="61">
        <f t="shared" si="162"/>
        <v>2022</v>
      </c>
      <c r="C1778" s="60" t="str">
        <f t="shared" si="163"/>
        <v>Setembro</v>
      </c>
      <c r="D1778" s="40" t="s">
        <v>1926</v>
      </c>
      <c r="E1778" s="40" t="s">
        <v>3489</v>
      </c>
      <c r="F1778" s="41">
        <v>30640.3</v>
      </c>
      <c r="G1778" s="42">
        <v>30477.91</v>
      </c>
      <c r="H1778" s="64">
        <f t="shared" si="164"/>
        <v>-5.2998828340453394E-3</v>
      </c>
      <c r="I1778" s="65">
        <f t="shared" si="165"/>
        <v>-162.38999999999942</v>
      </c>
      <c r="J1778" s="66" t="str">
        <f t="shared" si="166"/>
        <v>Ativo</v>
      </c>
      <c r="K1778" s="40" t="s">
        <v>15535</v>
      </c>
      <c r="L1778" s="69" t="str">
        <f t="shared" si="167"/>
        <v>Aguardando rentabilidade</v>
      </c>
    </row>
    <row r="1779" spans="1:12" ht="15" customHeight="1" x14ac:dyDescent="0.25">
      <c r="A1779" s="39">
        <v>44992</v>
      </c>
      <c r="B1779" s="61">
        <f t="shared" si="162"/>
        <v>2023</v>
      </c>
      <c r="C1779" s="60" t="str">
        <f t="shared" si="163"/>
        <v>Março</v>
      </c>
      <c r="D1779" s="40" t="s">
        <v>1928</v>
      </c>
      <c r="E1779" s="40" t="s">
        <v>3490</v>
      </c>
      <c r="F1779" s="41">
        <v>34658.730000000003</v>
      </c>
      <c r="G1779" s="42">
        <v>36849.160000000003</v>
      </c>
      <c r="H1779" s="64">
        <f t="shared" si="164"/>
        <v>6.3199949911609571E-2</v>
      </c>
      <c r="I1779" s="65">
        <f t="shared" si="165"/>
        <v>2190.4300000000003</v>
      </c>
      <c r="J1779" s="66" t="str">
        <f t="shared" si="166"/>
        <v>Ativo</v>
      </c>
      <c r="K1779" s="40" t="s">
        <v>15537</v>
      </c>
      <c r="L1779" s="69" t="str">
        <f t="shared" si="167"/>
        <v>Aguardando rentabilidade</v>
      </c>
    </row>
    <row r="1780" spans="1:12" ht="15" customHeight="1" x14ac:dyDescent="0.25">
      <c r="A1780" s="39">
        <v>45204</v>
      </c>
      <c r="B1780" s="61">
        <f t="shared" si="162"/>
        <v>2023</v>
      </c>
      <c r="C1780" s="60" t="str">
        <f t="shared" si="163"/>
        <v>Outubro</v>
      </c>
      <c r="D1780" s="40" t="s">
        <v>1925</v>
      </c>
      <c r="E1780" s="40" t="s">
        <v>2631</v>
      </c>
      <c r="F1780" s="41">
        <v>45425.78</v>
      </c>
      <c r="G1780" s="42">
        <v>44335.56</v>
      </c>
      <c r="H1780" s="64">
        <f t="shared" si="164"/>
        <v>-2.4000028177832086E-2</v>
      </c>
      <c r="I1780" s="65">
        <f t="shared" si="165"/>
        <v>-1090.2200000000012</v>
      </c>
      <c r="J1780" s="66" t="str">
        <f t="shared" si="166"/>
        <v>Ativo</v>
      </c>
      <c r="K1780" s="40" t="s">
        <v>15534</v>
      </c>
      <c r="L1780" s="69" t="str">
        <f t="shared" si="167"/>
        <v>Aguardando rentabilidade</v>
      </c>
    </row>
    <row r="1781" spans="1:12" ht="15" customHeight="1" x14ac:dyDescent="0.25">
      <c r="A1781" s="39">
        <v>44370</v>
      </c>
      <c r="B1781" s="61">
        <f t="shared" si="162"/>
        <v>2021</v>
      </c>
      <c r="C1781" s="60" t="str">
        <f t="shared" si="163"/>
        <v>Junho</v>
      </c>
      <c r="D1781" s="40" t="s">
        <v>1929</v>
      </c>
      <c r="E1781" s="40" t="s">
        <v>3491</v>
      </c>
      <c r="F1781" s="41">
        <v>40613.22</v>
      </c>
      <c r="G1781" s="42">
        <v>40544.18</v>
      </c>
      <c r="H1781" s="64">
        <f t="shared" si="164"/>
        <v>-1.699939083874681E-3</v>
      </c>
      <c r="I1781" s="65">
        <f t="shared" si="165"/>
        <v>-69.040000000000873</v>
      </c>
      <c r="J1781" s="66" t="str">
        <f t="shared" si="166"/>
        <v>Ativo</v>
      </c>
      <c r="K1781" s="40" t="s">
        <v>15532</v>
      </c>
      <c r="L1781" s="69" t="str">
        <f t="shared" si="167"/>
        <v>Investimento de Longo Prazo</v>
      </c>
    </row>
    <row r="1782" spans="1:12" ht="15" customHeight="1" x14ac:dyDescent="0.25">
      <c r="A1782" s="39">
        <v>45299</v>
      </c>
      <c r="B1782" s="61">
        <f t="shared" si="162"/>
        <v>2024</v>
      </c>
      <c r="C1782" s="60" t="str">
        <f t="shared" si="163"/>
        <v>Janeiro</v>
      </c>
      <c r="D1782" s="40" t="s">
        <v>1927</v>
      </c>
      <c r="E1782" s="40" t="s">
        <v>3492</v>
      </c>
      <c r="F1782" s="41">
        <v>20112.79</v>
      </c>
      <c r="G1782" s="42">
        <v>23731.08</v>
      </c>
      <c r="H1782" s="64">
        <f t="shared" si="164"/>
        <v>0.17989995420824265</v>
      </c>
      <c r="I1782" s="65">
        <f t="shared" si="165"/>
        <v>3618.2900000000009</v>
      </c>
      <c r="J1782" s="66" t="str">
        <f t="shared" si="166"/>
        <v>Resgatado</v>
      </c>
      <c r="K1782" s="40" t="s">
        <v>15536</v>
      </c>
      <c r="L1782" s="69" t="str">
        <f t="shared" si="167"/>
        <v>Aplicação de Curto Prazo</v>
      </c>
    </row>
    <row r="1783" spans="1:12" ht="15" customHeight="1" x14ac:dyDescent="0.25">
      <c r="A1783" s="39">
        <v>44417</v>
      </c>
      <c r="B1783" s="61">
        <f t="shared" si="162"/>
        <v>2021</v>
      </c>
      <c r="C1783" s="60" t="str">
        <f t="shared" si="163"/>
        <v>Agosto</v>
      </c>
      <c r="D1783" s="40" t="s">
        <v>1926</v>
      </c>
      <c r="E1783" s="40" t="s">
        <v>3493</v>
      </c>
      <c r="F1783" s="41">
        <v>38342.959999999999</v>
      </c>
      <c r="G1783" s="42">
        <v>39048.47</v>
      </c>
      <c r="H1783" s="64">
        <f t="shared" si="164"/>
        <v>1.8399987898691236E-2</v>
      </c>
      <c r="I1783" s="65">
        <f t="shared" si="165"/>
        <v>705.51000000000204</v>
      </c>
      <c r="J1783" s="66" t="str">
        <f t="shared" si="166"/>
        <v>Ativo</v>
      </c>
      <c r="K1783" s="40" t="s">
        <v>15535</v>
      </c>
      <c r="L1783" s="69" t="str">
        <f t="shared" si="167"/>
        <v>Aguardando rentabilidade</v>
      </c>
    </row>
    <row r="1784" spans="1:12" ht="15" customHeight="1" x14ac:dyDescent="0.25">
      <c r="A1784" s="39">
        <v>45214</v>
      </c>
      <c r="B1784" s="61">
        <f t="shared" si="162"/>
        <v>2023</v>
      </c>
      <c r="C1784" s="60" t="str">
        <f t="shared" si="163"/>
        <v>Outubro</v>
      </c>
      <c r="D1784" s="40" t="s">
        <v>1924</v>
      </c>
      <c r="E1784" s="40" t="s">
        <v>3494</v>
      </c>
      <c r="F1784" s="41">
        <v>31430.58</v>
      </c>
      <c r="G1784" s="42">
        <v>37128.94</v>
      </c>
      <c r="H1784" s="64">
        <f t="shared" si="164"/>
        <v>0.18129986783571925</v>
      </c>
      <c r="I1784" s="65">
        <f t="shared" si="165"/>
        <v>5698.3600000000006</v>
      </c>
      <c r="J1784" s="66" t="str">
        <f t="shared" si="166"/>
        <v>Resgatado</v>
      </c>
      <c r="K1784" s="40" t="s">
        <v>15533</v>
      </c>
      <c r="L1784" s="69" t="str">
        <f t="shared" si="167"/>
        <v>Dividendos Recebidos</v>
      </c>
    </row>
    <row r="1785" spans="1:12" ht="15" customHeight="1" x14ac:dyDescent="0.25">
      <c r="A1785" s="39">
        <v>45301</v>
      </c>
      <c r="B1785" s="61">
        <f t="shared" si="162"/>
        <v>2024</v>
      </c>
      <c r="C1785" s="60" t="str">
        <f t="shared" si="163"/>
        <v>Janeiro</v>
      </c>
      <c r="D1785" s="40" t="s">
        <v>1923</v>
      </c>
      <c r="E1785" s="40" t="s">
        <v>3495</v>
      </c>
      <c r="F1785" s="41">
        <v>29673.88</v>
      </c>
      <c r="G1785" s="42">
        <v>31611.58</v>
      </c>
      <c r="H1785" s="64">
        <f t="shared" si="164"/>
        <v>6.5299852934634792E-2</v>
      </c>
      <c r="I1785" s="65">
        <f t="shared" si="165"/>
        <v>1937.7000000000007</v>
      </c>
      <c r="J1785" s="66" t="str">
        <f t="shared" si="166"/>
        <v>Ativo</v>
      </c>
      <c r="K1785" s="40" t="s">
        <v>15532</v>
      </c>
      <c r="L1785" s="69" t="str">
        <f t="shared" si="167"/>
        <v>Investimento de Longo Prazo</v>
      </c>
    </row>
    <row r="1786" spans="1:12" ht="15" customHeight="1" x14ac:dyDescent="0.25">
      <c r="A1786" s="39">
        <v>44547</v>
      </c>
      <c r="B1786" s="61">
        <f t="shared" si="162"/>
        <v>2021</v>
      </c>
      <c r="C1786" s="60" t="str">
        <f t="shared" si="163"/>
        <v>Dezembro</v>
      </c>
      <c r="D1786" s="40" t="s">
        <v>1929</v>
      </c>
      <c r="E1786" s="40" t="s">
        <v>3496</v>
      </c>
      <c r="F1786" s="41">
        <v>16019.24</v>
      </c>
      <c r="G1786" s="42">
        <v>18366.060000000001</v>
      </c>
      <c r="H1786" s="64">
        <f t="shared" si="164"/>
        <v>0.14650008364941167</v>
      </c>
      <c r="I1786" s="65">
        <f t="shared" si="165"/>
        <v>2346.8200000000015</v>
      </c>
      <c r="J1786" s="66" t="str">
        <f t="shared" si="166"/>
        <v>Pendente</v>
      </c>
      <c r="K1786" s="40" t="s">
        <v>15532</v>
      </c>
      <c r="L1786" s="69" t="str">
        <f t="shared" si="167"/>
        <v>Rendimento estável</v>
      </c>
    </row>
    <row r="1787" spans="1:12" ht="15" customHeight="1" x14ac:dyDescent="0.25">
      <c r="A1787" s="39">
        <v>44303</v>
      </c>
      <c r="B1787" s="61">
        <f t="shared" si="162"/>
        <v>2021</v>
      </c>
      <c r="C1787" s="60" t="str">
        <f t="shared" si="163"/>
        <v>Abril</v>
      </c>
      <c r="D1787" s="40" t="s">
        <v>1930</v>
      </c>
      <c r="E1787" s="40" t="s">
        <v>2451</v>
      </c>
      <c r="F1787" s="41">
        <v>13641.33</v>
      </c>
      <c r="G1787" s="42">
        <v>13373.96</v>
      </c>
      <c r="H1787" s="64">
        <f t="shared" si="164"/>
        <v>-1.9599995015148874E-2</v>
      </c>
      <c r="I1787" s="65">
        <f t="shared" si="165"/>
        <v>-267.3700000000008</v>
      </c>
      <c r="J1787" s="66" t="str">
        <f t="shared" si="166"/>
        <v>Ativo</v>
      </c>
      <c r="K1787" s="40" t="s">
        <v>15538</v>
      </c>
      <c r="L1787" s="69" t="str">
        <f t="shared" si="167"/>
        <v>Aguardando rentabilidade</v>
      </c>
    </row>
    <row r="1788" spans="1:12" ht="15" customHeight="1" x14ac:dyDescent="0.25">
      <c r="A1788" s="39">
        <v>45392</v>
      </c>
      <c r="B1788" s="61">
        <f t="shared" si="162"/>
        <v>2024</v>
      </c>
      <c r="C1788" s="60" t="str">
        <f t="shared" si="163"/>
        <v>Abril</v>
      </c>
      <c r="D1788" s="40" t="s">
        <v>1924</v>
      </c>
      <c r="E1788" s="40" t="s">
        <v>3283</v>
      </c>
      <c r="F1788" s="41">
        <v>33206.129999999997</v>
      </c>
      <c r="G1788" s="42">
        <v>34381.629999999997</v>
      </c>
      <c r="H1788" s="64">
        <f t="shared" si="164"/>
        <v>3.5400090284534814E-2</v>
      </c>
      <c r="I1788" s="65">
        <f t="shared" si="165"/>
        <v>1175.5</v>
      </c>
      <c r="J1788" s="66" t="str">
        <f t="shared" si="166"/>
        <v>Ativo</v>
      </c>
      <c r="K1788" s="40" t="s">
        <v>15533</v>
      </c>
      <c r="L1788" s="69" t="str">
        <f t="shared" si="167"/>
        <v>Investimento de Longo Prazo</v>
      </c>
    </row>
    <row r="1789" spans="1:12" x14ac:dyDescent="0.25">
      <c r="A1789" s="39">
        <v>44086</v>
      </c>
      <c r="B1789" s="61">
        <f t="shared" si="162"/>
        <v>2020</v>
      </c>
      <c r="C1789" s="60" t="str">
        <f t="shared" si="163"/>
        <v>Setembro</v>
      </c>
      <c r="D1789" s="40" t="s">
        <v>1927</v>
      </c>
      <c r="E1789" s="40" t="s">
        <v>3497</v>
      </c>
      <c r="F1789" s="41">
        <v>32000.43</v>
      </c>
      <c r="G1789" s="42">
        <v>30755.61</v>
      </c>
      <c r="H1789" s="64">
        <f t="shared" si="164"/>
        <v>-3.8900102279875608E-2</v>
      </c>
      <c r="I1789" s="65">
        <f t="shared" si="165"/>
        <v>-1244.8199999999997</v>
      </c>
      <c r="J1789" s="66" t="str">
        <f t="shared" si="166"/>
        <v>Ativo</v>
      </c>
      <c r="K1789" s="40" t="s">
        <v>15536</v>
      </c>
      <c r="L1789" s="69" t="str">
        <f t="shared" si="167"/>
        <v>Aguardando rentabilidade</v>
      </c>
    </row>
    <row r="1790" spans="1:12" ht="15" customHeight="1" x14ac:dyDescent="0.25">
      <c r="A1790" s="39">
        <v>45856</v>
      </c>
      <c r="B1790" s="61">
        <f t="shared" si="162"/>
        <v>2025</v>
      </c>
      <c r="C1790" s="60" t="str">
        <f t="shared" si="163"/>
        <v>Julho</v>
      </c>
      <c r="D1790" s="40" t="s">
        <v>1923</v>
      </c>
      <c r="E1790" s="40" t="s">
        <v>3498</v>
      </c>
      <c r="F1790" s="41">
        <v>44542.17</v>
      </c>
      <c r="G1790" s="42">
        <v>52198.97</v>
      </c>
      <c r="H1790" s="64">
        <f t="shared" si="164"/>
        <v>0.17190002193427045</v>
      </c>
      <c r="I1790" s="65">
        <f t="shared" si="165"/>
        <v>7656.8000000000029</v>
      </c>
      <c r="J1790" s="66" t="str">
        <f t="shared" si="166"/>
        <v>Resgatado</v>
      </c>
      <c r="K1790" s="40" t="s">
        <v>15532</v>
      </c>
      <c r="L1790" s="69" t="str">
        <f t="shared" si="167"/>
        <v>Dividendos Recebidos</v>
      </c>
    </row>
    <row r="1791" spans="1:12" ht="15" customHeight="1" x14ac:dyDescent="0.25">
      <c r="A1791" s="39">
        <v>45089</v>
      </c>
      <c r="B1791" s="61">
        <f t="shared" si="162"/>
        <v>2023</v>
      </c>
      <c r="C1791" s="60" t="str">
        <f t="shared" si="163"/>
        <v>Junho</v>
      </c>
      <c r="D1791" s="40" t="s">
        <v>1930</v>
      </c>
      <c r="E1791" s="40" t="s">
        <v>3499</v>
      </c>
      <c r="F1791" s="41">
        <v>41778.160000000003</v>
      </c>
      <c r="G1791" s="42">
        <v>46812.43</v>
      </c>
      <c r="H1791" s="64">
        <f t="shared" si="164"/>
        <v>0.12050004116983602</v>
      </c>
      <c r="I1791" s="65">
        <f t="shared" si="165"/>
        <v>5034.2699999999968</v>
      </c>
      <c r="J1791" s="66" t="str">
        <f t="shared" si="166"/>
        <v>Pendente</v>
      </c>
      <c r="K1791" s="40" t="s">
        <v>15538</v>
      </c>
      <c r="L1791" s="69" t="str">
        <f t="shared" si="167"/>
        <v>Rendimento estável</v>
      </c>
    </row>
    <row r="1792" spans="1:12" ht="15" customHeight="1" x14ac:dyDescent="0.25">
      <c r="A1792" s="39">
        <v>45827</v>
      </c>
      <c r="B1792" s="61">
        <f t="shared" si="162"/>
        <v>2025</v>
      </c>
      <c r="C1792" s="60" t="str">
        <f t="shared" si="163"/>
        <v>Junho</v>
      </c>
      <c r="D1792" s="40" t="s">
        <v>1928</v>
      </c>
      <c r="E1792" s="40" t="s">
        <v>3500</v>
      </c>
      <c r="F1792" s="41">
        <v>1130.94</v>
      </c>
      <c r="G1792" s="42">
        <v>1339.03</v>
      </c>
      <c r="H1792" s="64">
        <f t="shared" si="164"/>
        <v>0.18399738270818958</v>
      </c>
      <c r="I1792" s="65">
        <f t="shared" si="165"/>
        <v>208.08999999999992</v>
      </c>
      <c r="J1792" s="66" t="str">
        <f t="shared" si="166"/>
        <v>Resgatado</v>
      </c>
      <c r="K1792" s="40" t="s">
        <v>15537</v>
      </c>
      <c r="L1792" s="69" t="str">
        <f t="shared" si="167"/>
        <v>Aplicação de Curto Prazo</v>
      </c>
    </row>
    <row r="1793" spans="1:12" ht="15" customHeight="1" x14ac:dyDescent="0.25">
      <c r="A1793" s="39">
        <v>45628</v>
      </c>
      <c r="B1793" s="61">
        <f t="shared" si="162"/>
        <v>2024</v>
      </c>
      <c r="C1793" s="60" t="str">
        <f t="shared" si="163"/>
        <v>Dezembro</v>
      </c>
      <c r="D1793" s="40" t="s">
        <v>1926</v>
      </c>
      <c r="E1793" s="40" t="s">
        <v>3501</v>
      </c>
      <c r="F1793" s="41">
        <v>42952.22</v>
      </c>
      <c r="G1793" s="42">
        <v>47015.5</v>
      </c>
      <c r="H1793" s="64">
        <f t="shared" si="164"/>
        <v>9.4599999720619762E-2</v>
      </c>
      <c r="I1793" s="65">
        <f t="shared" si="165"/>
        <v>4063.2799999999988</v>
      </c>
      <c r="J1793" s="66" t="str">
        <f t="shared" si="166"/>
        <v>Pendente</v>
      </c>
      <c r="K1793" s="40" t="s">
        <v>15535</v>
      </c>
      <c r="L1793" s="69" t="str">
        <f t="shared" si="167"/>
        <v>Rendimento estável</v>
      </c>
    </row>
    <row r="1794" spans="1:12" ht="15" customHeight="1" x14ac:dyDescent="0.25">
      <c r="A1794" s="39">
        <v>44403</v>
      </c>
      <c r="B1794" s="61">
        <f t="shared" ref="B1794:B1857" si="168">YEAR(A1794)</f>
        <v>2021</v>
      </c>
      <c r="C1794" s="60" t="str">
        <f t="shared" ref="C1794:C1857" si="169">PROPER(TEXT(A1794,"mmmm"))</f>
        <v>Julho</v>
      </c>
      <c r="D1794" s="40" t="s">
        <v>1924</v>
      </c>
      <c r="E1794" s="40" t="s">
        <v>2852</v>
      </c>
      <c r="F1794" s="41">
        <v>22466.799999999999</v>
      </c>
      <c r="G1794" s="42">
        <v>25185.279999999999</v>
      </c>
      <c r="H1794" s="64">
        <f t="shared" ref="H1794:H1857" si="170">(G1794-F1794)/F1794</f>
        <v>0.1209998753716595</v>
      </c>
      <c r="I1794" s="65">
        <f t="shared" ref="I1794:I1857" si="171">G1794-F1794</f>
        <v>2718.4799999999996</v>
      </c>
      <c r="J1794" s="66" t="str">
        <f t="shared" ref="J1794:J1857" si="172">IF(AND(OR($D1794="Ações",$D1794="Criptomoedas",$D1794="ETFs",$D1794="Fundos",$D1794="Imóveis"),$H1794&lt;=-10%),"Resgatado",IF(AND(OR($D1794="Ações",$D1794="Criptomoedas",$D1794="ETFs",$D1794="Fundos",$D1794="Imóveis"),$H1794&lt;=-5%),"Pendente",IF(AND(OR($D1794="Ações",$D1794="Criptomoedas",$D1794="ETFs",$D1794="Fundos",$D1794="Imóveis"),$H1794&lt;=-3%),"Ativo",IF(AND(OR($D1794="Ações",$D1794="Criptomoedas",$D1794="ETFs",$D1794="Fundos",$D1794="Imóveis"),$H1794&lt;=7%),"Ativo",IF(AND(OR($D1794="Ações",$D1794="Criptomoedas",$D1794="ETFs",$D1794="Fundos",$D1794="Imóveis"),$H1794&lt;=15%),"Pendente",IF(AND(OR($D1794="Ações",$D1794="Criptomoedas",$D1794="ETFs",$D1794="Fundos",$D1794="Imóveis"),$H1794&lt;=20%),"Resgatado",IF(AND(OR($D1794="Poupança",$D1794="Renda Fixa",$D1794="Tesouro Direto"),$H1794&lt;=7%),"Ativo",IF(AND(OR($D1794="Poupança",$D1794="Renda Fixa",$D1794="Tesouro Direto"),$H1794&lt;=15%),"Pendente",IF(AND(OR($D1794="Poupança",$D1794="Renda Fixa",$D1794="Tesouro Direto"),$H1794&lt;=20%),"Resgatado","")))))))))</f>
        <v>Pendente</v>
      </c>
      <c r="K1794" s="40" t="s">
        <v>15533</v>
      </c>
      <c r="L1794" s="69" t="str">
        <f t="shared" ref="L1794:L1857" si="173">IF(AND(OR($D1794="Ações",$D1794="Criptomoedas",$D1794="ETFs",$D1794="Fundos",$D1794="Imóveis"),$H1794&lt;=-10%),"Resgate realizado",IF(AND(OR($D1794="Ações",$D1794="Criptomoedas",$D1794="ETFs",$D1794="Fundos",$D1794="Imóveis"),$H1794&lt;=-5%),"Aguardando rentabilidade",IF(AND(OR($D1794="Ações",$D1794="Criptomoedas",$D1794="ETFs",$D1794="Fundos",$D1794="Imóveis"),$H1794&lt;=-3%),"Aguardando rentabilidade",IF(AND(OR($D1794="Ações",$D1794="Criptomoedas",$D1794="ETFs",$D1794="Fundos",$D1794="Imóveis"),$H1794&lt;=7%),"Aguardando rentabilidade",IF(AND(OR($D1794="Ações",$D1794="Criptomoedas",$D1794="ETFs",$D1794="Fundos",$D1794="Imóveis"),$H1794&lt;=15%),"Rendimento estável",IF(AND(OR($D1794="Ações",$D1794="Criptomoedas",$D1794="ETFs",$D1794="Fundos",$D1794="Imóveis"),$H1794&lt;=20%),"Aplicação de Curto Prazo",IF(AND(OR($D1794="Poupança",$D1794="Renda Fixa",$D1794="Tesouro Direto"),$H1794&lt;=7%),"Investimento de Longo Prazo",IF(AND(OR($D1794="Poupança",$D1794="Renda Fixa",$D1794="Tesouro Direto"),$H1794&lt;=15%),"Rendimento estável",IF(AND(OR($D1794="Poupança",$D1794="Renda Fixa",$D1794="Tesouro Direto"),$H1794&lt;=20%),"Dividendos Recebidos","")))))))))</f>
        <v>Rendimento estável</v>
      </c>
    </row>
    <row r="1795" spans="1:12" x14ac:dyDescent="0.25">
      <c r="A1795" s="39">
        <v>43998</v>
      </c>
      <c r="B1795" s="61">
        <f t="shared" si="168"/>
        <v>2020</v>
      </c>
      <c r="C1795" s="60" t="str">
        <f t="shared" si="169"/>
        <v>Junho</v>
      </c>
      <c r="D1795" s="40" t="s">
        <v>1929</v>
      </c>
      <c r="E1795" s="40" t="s">
        <v>3502</v>
      </c>
      <c r="F1795" s="41">
        <v>544.96</v>
      </c>
      <c r="G1795" s="42">
        <v>586.80999999999995</v>
      </c>
      <c r="H1795" s="64">
        <f t="shared" si="170"/>
        <v>7.6794627128596415E-2</v>
      </c>
      <c r="I1795" s="65">
        <f t="shared" si="171"/>
        <v>41.849999999999909</v>
      </c>
      <c r="J1795" s="66" t="str">
        <f t="shared" si="172"/>
        <v>Pendente</v>
      </c>
      <c r="K1795" s="40" t="s">
        <v>15532</v>
      </c>
      <c r="L1795" s="69" t="str">
        <f t="shared" si="173"/>
        <v>Rendimento estável</v>
      </c>
    </row>
    <row r="1796" spans="1:12" ht="15" customHeight="1" x14ac:dyDescent="0.25">
      <c r="A1796" s="39">
        <v>44868</v>
      </c>
      <c r="B1796" s="61">
        <f t="shared" si="168"/>
        <v>2022</v>
      </c>
      <c r="C1796" s="60" t="str">
        <f t="shared" si="169"/>
        <v>Novembro</v>
      </c>
      <c r="D1796" s="40" t="s">
        <v>1929</v>
      </c>
      <c r="E1796" s="40" t="s">
        <v>3503</v>
      </c>
      <c r="F1796" s="41">
        <v>40451.03</v>
      </c>
      <c r="G1796" s="42">
        <v>42550.44</v>
      </c>
      <c r="H1796" s="64">
        <f t="shared" si="170"/>
        <v>5.1900038144887868E-2</v>
      </c>
      <c r="I1796" s="65">
        <f t="shared" si="171"/>
        <v>2099.4100000000035</v>
      </c>
      <c r="J1796" s="66" t="str">
        <f t="shared" si="172"/>
        <v>Ativo</v>
      </c>
      <c r="K1796" s="40" t="s">
        <v>15532</v>
      </c>
      <c r="L1796" s="69" t="str">
        <f t="shared" si="173"/>
        <v>Investimento de Longo Prazo</v>
      </c>
    </row>
    <row r="1797" spans="1:12" ht="15" customHeight="1" x14ac:dyDescent="0.25">
      <c r="A1797" s="39">
        <v>45513</v>
      </c>
      <c r="B1797" s="61">
        <f t="shared" si="168"/>
        <v>2024</v>
      </c>
      <c r="C1797" s="60" t="str">
        <f t="shared" si="169"/>
        <v>Agosto</v>
      </c>
      <c r="D1797" s="40" t="s">
        <v>1925</v>
      </c>
      <c r="E1797" s="40" t="s">
        <v>3504</v>
      </c>
      <c r="F1797" s="41">
        <v>44497.23</v>
      </c>
      <c r="G1797" s="42">
        <v>50366.41</v>
      </c>
      <c r="H1797" s="64">
        <f t="shared" si="170"/>
        <v>0.1318998957912661</v>
      </c>
      <c r="I1797" s="65">
        <f t="shared" si="171"/>
        <v>5869.18</v>
      </c>
      <c r="J1797" s="66" t="str">
        <f t="shared" si="172"/>
        <v>Pendente</v>
      </c>
      <c r="K1797" s="40" t="s">
        <v>15534</v>
      </c>
      <c r="L1797" s="69" t="str">
        <f t="shared" si="173"/>
        <v>Rendimento estável</v>
      </c>
    </row>
    <row r="1798" spans="1:12" ht="15" customHeight="1" x14ac:dyDescent="0.25">
      <c r="A1798" s="39">
        <v>45335</v>
      </c>
      <c r="B1798" s="61">
        <f t="shared" si="168"/>
        <v>2024</v>
      </c>
      <c r="C1798" s="60" t="str">
        <f t="shared" si="169"/>
        <v>Fevereiro</v>
      </c>
      <c r="D1798" s="40" t="s">
        <v>1924</v>
      </c>
      <c r="E1798" s="40" t="s">
        <v>3505</v>
      </c>
      <c r="F1798" s="41">
        <v>22680.14</v>
      </c>
      <c r="G1798" s="42">
        <v>25433.51</v>
      </c>
      <c r="H1798" s="64">
        <f t="shared" si="170"/>
        <v>0.12140004426780431</v>
      </c>
      <c r="I1798" s="65">
        <f t="shared" si="171"/>
        <v>2753.369999999999</v>
      </c>
      <c r="J1798" s="66" t="str">
        <f t="shared" si="172"/>
        <v>Pendente</v>
      </c>
      <c r="K1798" s="40" t="s">
        <v>15533</v>
      </c>
      <c r="L1798" s="69" t="str">
        <f t="shared" si="173"/>
        <v>Rendimento estável</v>
      </c>
    </row>
    <row r="1799" spans="1:12" ht="15" customHeight="1" x14ac:dyDescent="0.25">
      <c r="A1799" s="39">
        <v>45542</v>
      </c>
      <c r="B1799" s="61">
        <f t="shared" si="168"/>
        <v>2024</v>
      </c>
      <c r="C1799" s="60" t="str">
        <f t="shared" si="169"/>
        <v>Setembro</v>
      </c>
      <c r="D1799" s="40" t="s">
        <v>1927</v>
      </c>
      <c r="E1799" s="40" t="s">
        <v>3506</v>
      </c>
      <c r="F1799" s="41">
        <v>42611.06</v>
      </c>
      <c r="G1799" s="42">
        <v>42282.95</v>
      </c>
      <c r="H1799" s="64">
        <f t="shared" si="170"/>
        <v>-7.7001135385977399E-3</v>
      </c>
      <c r="I1799" s="65">
        <f t="shared" si="171"/>
        <v>-328.11000000000058</v>
      </c>
      <c r="J1799" s="66" t="str">
        <f t="shared" si="172"/>
        <v>Ativo</v>
      </c>
      <c r="K1799" s="40" t="s">
        <v>15536</v>
      </c>
      <c r="L1799" s="69" t="str">
        <f t="shared" si="173"/>
        <v>Aguardando rentabilidade</v>
      </c>
    </row>
    <row r="1800" spans="1:12" ht="15" customHeight="1" x14ac:dyDescent="0.25">
      <c r="A1800" s="39">
        <v>45091</v>
      </c>
      <c r="B1800" s="61">
        <f t="shared" si="168"/>
        <v>2023</v>
      </c>
      <c r="C1800" s="60" t="str">
        <f t="shared" si="169"/>
        <v>Junho</v>
      </c>
      <c r="D1800" s="40" t="s">
        <v>1928</v>
      </c>
      <c r="E1800" s="40" t="s">
        <v>2034</v>
      </c>
      <c r="F1800" s="41">
        <v>20505.419999999998</v>
      </c>
      <c r="G1800" s="42">
        <v>19139.759999999998</v>
      </c>
      <c r="H1800" s="64">
        <f t="shared" si="170"/>
        <v>-6.6599952597898499E-2</v>
      </c>
      <c r="I1800" s="65">
        <f t="shared" si="171"/>
        <v>-1365.6599999999999</v>
      </c>
      <c r="J1800" s="66" t="str">
        <f t="shared" si="172"/>
        <v>Pendente</v>
      </c>
      <c r="K1800" s="40" t="s">
        <v>15537</v>
      </c>
      <c r="L1800" s="69" t="str">
        <f t="shared" si="173"/>
        <v>Aguardando rentabilidade</v>
      </c>
    </row>
    <row r="1801" spans="1:12" x14ac:dyDescent="0.25">
      <c r="A1801" s="39">
        <v>44172</v>
      </c>
      <c r="B1801" s="61">
        <f t="shared" si="168"/>
        <v>2020</v>
      </c>
      <c r="C1801" s="60" t="str">
        <f t="shared" si="169"/>
        <v>Dezembro</v>
      </c>
      <c r="D1801" s="40" t="s">
        <v>1926</v>
      </c>
      <c r="E1801" s="40" t="s">
        <v>3507</v>
      </c>
      <c r="F1801" s="41">
        <v>5265.11</v>
      </c>
      <c r="G1801" s="42">
        <v>4809.1499999999996</v>
      </c>
      <c r="H1801" s="64">
        <f t="shared" si="170"/>
        <v>-8.6600279956164275E-2</v>
      </c>
      <c r="I1801" s="65">
        <f t="shared" si="171"/>
        <v>-455.96000000000004</v>
      </c>
      <c r="J1801" s="66" t="str">
        <f t="shared" si="172"/>
        <v>Pendente</v>
      </c>
      <c r="K1801" s="40" t="s">
        <v>15535</v>
      </c>
      <c r="L1801" s="69" t="str">
        <f t="shared" si="173"/>
        <v>Aguardando rentabilidade</v>
      </c>
    </row>
    <row r="1802" spans="1:12" ht="15" customHeight="1" x14ac:dyDescent="0.25">
      <c r="A1802" s="39">
        <v>45641</v>
      </c>
      <c r="B1802" s="61">
        <f t="shared" si="168"/>
        <v>2024</v>
      </c>
      <c r="C1802" s="60" t="str">
        <f t="shared" si="169"/>
        <v>Dezembro</v>
      </c>
      <c r="D1802" s="40" t="s">
        <v>1924</v>
      </c>
      <c r="E1802" s="40" t="s">
        <v>2361</v>
      </c>
      <c r="F1802" s="41">
        <v>30118.959999999999</v>
      </c>
      <c r="G1802" s="42">
        <v>27498.61</v>
      </c>
      <c r="H1802" s="64">
        <f t="shared" si="170"/>
        <v>-8.7000015936805203E-2</v>
      </c>
      <c r="I1802" s="65">
        <f t="shared" si="171"/>
        <v>-2620.3499999999985</v>
      </c>
      <c r="J1802" s="66" t="str">
        <f t="shared" si="172"/>
        <v>Ativo</v>
      </c>
      <c r="K1802" s="40" t="s">
        <v>15533</v>
      </c>
      <c r="L1802" s="69" t="str">
        <f t="shared" si="173"/>
        <v>Investimento de Longo Prazo</v>
      </c>
    </row>
    <row r="1803" spans="1:12" ht="15" customHeight="1" x14ac:dyDescent="0.25">
      <c r="A1803" s="39">
        <v>45805</v>
      </c>
      <c r="B1803" s="61">
        <f t="shared" si="168"/>
        <v>2025</v>
      </c>
      <c r="C1803" s="60" t="str">
        <f t="shared" si="169"/>
        <v>Maio</v>
      </c>
      <c r="D1803" s="40" t="s">
        <v>1924</v>
      </c>
      <c r="E1803" s="40" t="s">
        <v>3508</v>
      </c>
      <c r="F1803" s="41">
        <v>8225.48</v>
      </c>
      <c r="G1803" s="42">
        <v>8170.37</v>
      </c>
      <c r="H1803" s="64">
        <f t="shared" si="170"/>
        <v>-6.6999129534081507E-3</v>
      </c>
      <c r="I1803" s="65">
        <f t="shared" si="171"/>
        <v>-55.109999999999673</v>
      </c>
      <c r="J1803" s="66" t="str">
        <f t="shared" si="172"/>
        <v>Ativo</v>
      </c>
      <c r="K1803" s="40" t="s">
        <v>15533</v>
      </c>
      <c r="L1803" s="69" t="str">
        <f t="shared" si="173"/>
        <v>Investimento de Longo Prazo</v>
      </c>
    </row>
    <row r="1804" spans="1:12" ht="15" customHeight="1" x14ac:dyDescent="0.25">
      <c r="A1804" s="39">
        <v>45703</v>
      </c>
      <c r="B1804" s="61">
        <f t="shared" si="168"/>
        <v>2025</v>
      </c>
      <c r="C1804" s="60" t="str">
        <f t="shared" si="169"/>
        <v>Fevereiro</v>
      </c>
      <c r="D1804" s="40" t="s">
        <v>1928</v>
      </c>
      <c r="E1804" s="40" t="s">
        <v>3203</v>
      </c>
      <c r="F1804" s="41">
        <v>10695.34</v>
      </c>
      <c r="G1804" s="42">
        <v>9864.31</v>
      </c>
      <c r="H1804" s="64">
        <f t="shared" si="170"/>
        <v>-7.7700194664218306E-2</v>
      </c>
      <c r="I1804" s="65">
        <f t="shared" si="171"/>
        <v>-831.03000000000065</v>
      </c>
      <c r="J1804" s="66" t="str">
        <f t="shared" si="172"/>
        <v>Pendente</v>
      </c>
      <c r="K1804" s="40" t="s">
        <v>15537</v>
      </c>
      <c r="L1804" s="69" t="str">
        <f t="shared" si="173"/>
        <v>Aguardando rentabilidade</v>
      </c>
    </row>
    <row r="1805" spans="1:12" ht="15" customHeight="1" x14ac:dyDescent="0.25">
      <c r="A1805" s="39">
        <v>45341</v>
      </c>
      <c r="B1805" s="61">
        <f t="shared" si="168"/>
        <v>2024</v>
      </c>
      <c r="C1805" s="60" t="str">
        <f t="shared" si="169"/>
        <v>Fevereiro</v>
      </c>
      <c r="D1805" s="40" t="s">
        <v>1930</v>
      </c>
      <c r="E1805" s="40" t="s">
        <v>3509</v>
      </c>
      <c r="F1805" s="41">
        <v>843.6</v>
      </c>
      <c r="G1805" s="42">
        <v>819.3</v>
      </c>
      <c r="H1805" s="64">
        <f t="shared" si="170"/>
        <v>-2.880512091038415E-2</v>
      </c>
      <c r="I1805" s="65">
        <f t="shared" si="171"/>
        <v>-24.300000000000068</v>
      </c>
      <c r="J1805" s="66" t="str">
        <f t="shared" si="172"/>
        <v>Ativo</v>
      </c>
      <c r="K1805" s="40" t="s">
        <v>15538</v>
      </c>
      <c r="L1805" s="69" t="str">
        <f t="shared" si="173"/>
        <v>Aguardando rentabilidade</v>
      </c>
    </row>
    <row r="1806" spans="1:12" ht="15" customHeight="1" x14ac:dyDescent="0.25">
      <c r="A1806" s="39">
        <v>44331</v>
      </c>
      <c r="B1806" s="61">
        <f t="shared" si="168"/>
        <v>2021</v>
      </c>
      <c r="C1806" s="60" t="str">
        <f t="shared" si="169"/>
        <v>Maio</v>
      </c>
      <c r="D1806" s="40" t="s">
        <v>1924</v>
      </c>
      <c r="E1806" s="40" t="s">
        <v>3510</v>
      </c>
      <c r="F1806" s="41">
        <v>49919.21</v>
      </c>
      <c r="G1806" s="42">
        <v>48002.31</v>
      </c>
      <c r="H1806" s="64">
        <f t="shared" si="170"/>
        <v>-3.8400046795612382E-2</v>
      </c>
      <c r="I1806" s="65">
        <f t="shared" si="171"/>
        <v>-1916.9000000000015</v>
      </c>
      <c r="J1806" s="66" t="str">
        <f t="shared" si="172"/>
        <v>Ativo</v>
      </c>
      <c r="K1806" s="40" t="s">
        <v>15533</v>
      </c>
      <c r="L1806" s="69" t="str">
        <f t="shared" si="173"/>
        <v>Investimento de Longo Prazo</v>
      </c>
    </row>
    <row r="1807" spans="1:12" ht="15" customHeight="1" x14ac:dyDescent="0.25">
      <c r="A1807" s="39">
        <v>44477</v>
      </c>
      <c r="B1807" s="61">
        <f t="shared" si="168"/>
        <v>2021</v>
      </c>
      <c r="C1807" s="60" t="str">
        <f t="shared" si="169"/>
        <v>Outubro</v>
      </c>
      <c r="D1807" s="40" t="s">
        <v>1929</v>
      </c>
      <c r="E1807" s="40" t="s">
        <v>3511</v>
      </c>
      <c r="F1807" s="41">
        <v>2490.7199999999998</v>
      </c>
      <c r="G1807" s="42">
        <v>2314.88</v>
      </c>
      <c r="H1807" s="64">
        <f t="shared" si="170"/>
        <v>-7.0598059998715115E-2</v>
      </c>
      <c r="I1807" s="65">
        <f t="shared" si="171"/>
        <v>-175.83999999999969</v>
      </c>
      <c r="J1807" s="66" t="str">
        <f t="shared" si="172"/>
        <v>Ativo</v>
      </c>
      <c r="K1807" s="40" t="s">
        <v>15532</v>
      </c>
      <c r="L1807" s="69" t="str">
        <f t="shared" si="173"/>
        <v>Investimento de Longo Prazo</v>
      </c>
    </row>
    <row r="1808" spans="1:12" ht="15" customHeight="1" x14ac:dyDescent="0.25">
      <c r="A1808" s="39">
        <v>44411</v>
      </c>
      <c r="B1808" s="61">
        <f t="shared" si="168"/>
        <v>2021</v>
      </c>
      <c r="C1808" s="60" t="str">
        <f t="shared" si="169"/>
        <v>Agosto</v>
      </c>
      <c r="D1808" s="40" t="s">
        <v>1928</v>
      </c>
      <c r="E1808" s="40" t="s">
        <v>3098</v>
      </c>
      <c r="F1808" s="41">
        <v>5829.13</v>
      </c>
      <c r="G1808" s="42">
        <v>5909.57</v>
      </c>
      <c r="H1808" s="64">
        <f t="shared" si="170"/>
        <v>1.3799657924938986E-2</v>
      </c>
      <c r="I1808" s="65">
        <f t="shared" si="171"/>
        <v>80.4399999999996</v>
      </c>
      <c r="J1808" s="66" t="str">
        <f t="shared" si="172"/>
        <v>Ativo</v>
      </c>
      <c r="K1808" s="40" t="s">
        <v>15537</v>
      </c>
      <c r="L1808" s="69" t="str">
        <f t="shared" si="173"/>
        <v>Aguardando rentabilidade</v>
      </c>
    </row>
    <row r="1809" spans="1:12" ht="15" customHeight="1" x14ac:dyDescent="0.25">
      <c r="A1809" s="39">
        <v>45589</v>
      </c>
      <c r="B1809" s="61">
        <f t="shared" si="168"/>
        <v>2024</v>
      </c>
      <c r="C1809" s="60" t="str">
        <f t="shared" si="169"/>
        <v>Outubro</v>
      </c>
      <c r="D1809" s="40" t="s">
        <v>1926</v>
      </c>
      <c r="E1809" s="40" t="s">
        <v>3068</v>
      </c>
      <c r="F1809" s="41">
        <v>25726.7</v>
      </c>
      <c r="G1809" s="42">
        <v>25572.34</v>
      </c>
      <c r="H1809" s="64">
        <f t="shared" si="170"/>
        <v>-5.9999922259753712E-3</v>
      </c>
      <c r="I1809" s="65">
        <f t="shared" si="171"/>
        <v>-154.36000000000058</v>
      </c>
      <c r="J1809" s="66" t="str">
        <f t="shared" si="172"/>
        <v>Ativo</v>
      </c>
      <c r="K1809" s="40" t="s">
        <v>15535</v>
      </c>
      <c r="L1809" s="69" t="str">
        <f t="shared" si="173"/>
        <v>Aguardando rentabilidade</v>
      </c>
    </row>
    <row r="1810" spans="1:12" ht="15" customHeight="1" x14ac:dyDescent="0.25">
      <c r="A1810" s="39">
        <v>45034</v>
      </c>
      <c r="B1810" s="61">
        <f t="shared" si="168"/>
        <v>2023</v>
      </c>
      <c r="C1810" s="60" t="str">
        <f t="shared" si="169"/>
        <v>Abril</v>
      </c>
      <c r="D1810" s="40" t="s">
        <v>1927</v>
      </c>
      <c r="E1810" s="40" t="s">
        <v>3512</v>
      </c>
      <c r="F1810" s="41">
        <v>37192.410000000003</v>
      </c>
      <c r="G1810" s="42">
        <v>43693.64</v>
      </c>
      <c r="H1810" s="64">
        <f t="shared" si="170"/>
        <v>0.17479991213260973</v>
      </c>
      <c r="I1810" s="65">
        <f t="shared" si="171"/>
        <v>6501.2299999999959</v>
      </c>
      <c r="J1810" s="66" t="str">
        <f t="shared" si="172"/>
        <v>Resgatado</v>
      </c>
      <c r="K1810" s="40" t="s">
        <v>15536</v>
      </c>
      <c r="L1810" s="69" t="str">
        <f t="shared" si="173"/>
        <v>Aplicação de Curto Prazo</v>
      </c>
    </row>
    <row r="1811" spans="1:12" ht="15" customHeight="1" x14ac:dyDescent="0.25">
      <c r="A1811" s="39">
        <v>45589</v>
      </c>
      <c r="B1811" s="61">
        <f t="shared" si="168"/>
        <v>2024</v>
      </c>
      <c r="C1811" s="60" t="str">
        <f t="shared" si="169"/>
        <v>Outubro</v>
      </c>
      <c r="D1811" s="40" t="s">
        <v>1927</v>
      </c>
      <c r="E1811" s="40" t="s">
        <v>3463</v>
      </c>
      <c r="F1811" s="41">
        <v>42819.02</v>
      </c>
      <c r="G1811" s="42">
        <v>43808.14</v>
      </c>
      <c r="H1811" s="64">
        <f t="shared" si="170"/>
        <v>2.3100014899920706E-2</v>
      </c>
      <c r="I1811" s="65">
        <f t="shared" si="171"/>
        <v>989.12000000000262</v>
      </c>
      <c r="J1811" s="66" t="str">
        <f t="shared" si="172"/>
        <v>Ativo</v>
      </c>
      <c r="K1811" s="40" t="s">
        <v>15536</v>
      </c>
      <c r="L1811" s="69" t="str">
        <f t="shared" si="173"/>
        <v>Aguardando rentabilidade</v>
      </c>
    </row>
    <row r="1812" spans="1:12" ht="15" customHeight="1" x14ac:dyDescent="0.25">
      <c r="A1812" s="39">
        <v>45792</v>
      </c>
      <c r="B1812" s="61">
        <f t="shared" si="168"/>
        <v>2025</v>
      </c>
      <c r="C1812" s="60" t="str">
        <f t="shared" si="169"/>
        <v>Maio</v>
      </c>
      <c r="D1812" s="40" t="s">
        <v>1927</v>
      </c>
      <c r="E1812" s="40" t="s">
        <v>3513</v>
      </c>
      <c r="F1812" s="41">
        <v>21251.02</v>
      </c>
      <c r="G1812" s="42">
        <v>24884.94</v>
      </c>
      <c r="H1812" s="64">
        <f t="shared" si="170"/>
        <v>0.17099979200998344</v>
      </c>
      <c r="I1812" s="65">
        <f t="shared" si="171"/>
        <v>3633.9199999999983</v>
      </c>
      <c r="J1812" s="66" t="str">
        <f t="shared" si="172"/>
        <v>Resgatado</v>
      </c>
      <c r="K1812" s="40" t="s">
        <v>15536</v>
      </c>
      <c r="L1812" s="69" t="str">
        <f t="shared" si="173"/>
        <v>Aplicação de Curto Prazo</v>
      </c>
    </row>
    <row r="1813" spans="1:12" ht="15" customHeight="1" x14ac:dyDescent="0.25">
      <c r="A1813" s="39">
        <v>44449</v>
      </c>
      <c r="B1813" s="61">
        <f t="shared" si="168"/>
        <v>2021</v>
      </c>
      <c r="C1813" s="60" t="str">
        <f t="shared" si="169"/>
        <v>Setembro</v>
      </c>
      <c r="D1813" s="40" t="s">
        <v>1926</v>
      </c>
      <c r="E1813" s="40" t="s">
        <v>2655</v>
      </c>
      <c r="F1813" s="41">
        <v>38544.75</v>
      </c>
      <c r="G1813" s="42">
        <v>35102.699999999997</v>
      </c>
      <c r="H1813" s="64">
        <f t="shared" si="170"/>
        <v>-8.9300099235304492E-2</v>
      </c>
      <c r="I1813" s="65">
        <f t="shared" si="171"/>
        <v>-3442.0500000000029</v>
      </c>
      <c r="J1813" s="66" t="str">
        <f t="shared" si="172"/>
        <v>Pendente</v>
      </c>
      <c r="K1813" s="40" t="s">
        <v>15535</v>
      </c>
      <c r="L1813" s="69" t="str">
        <f t="shared" si="173"/>
        <v>Aguardando rentabilidade</v>
      </c>
    </row>
    <row r="1814" spans="1:12" ht="15" customHeight="1" x14ac:dyDescent="0.25">
      <c r="A1814" s="39">
        <v>45108</v>
      </c>
      <c r="B1814" s="61">
        <f t="shared" si="168"/>
        <v>2023</v>
      </c>
      <c r="C1814" s="60" t="str">
        <f t="shared" si="169"/>
        <v>Julho</v>
      </c>
      <c r="D1814" s="40" t="s">
        <v>1925</v>
      </c>
      <c r="E1814" s="40" t="s">
        <v>3514</v>
      </c>
      <c r="F1814" s="41">
        <v>36435.24</v>
      </c>
      <c r="G1814" s="42">
        <v>36730.370000000003</v>
      </c>
      <c r="H1814" s="64">
        <f t="shared" si="170"/>
        <v>8.1001250437764283E-3</v>
      </c>
      <c r="I1814" s="65">
        <f t="shared" si="171"/>
        <v>295.13000000000466</v>
      </c>
      <c r="J1814" s="66" t="str">
        <f t="shared" si="172"/>
        <v>Ativo</v>
      </c>
      <c r="K1814" s="40" t="s">
        <v>15534</v>
      </c>
      <c r="L1814" s="69" t="str">
        <f t="shared" si="173"/>
        <v>Aguardando rentabilidade</v>
      </c>
    </row>
    <row r="1815" spans="1:12" ht="15" customHeight="1" x14ac:dyDescent="0.25">
      <c r="A1815" s="39">
        <v>45192</v>
      </c>
      <c r="B1815" s="61">
        <f t="shared" si="168"/>
        <v>2023</v>
      </c>
      <c r="C1815" s="60" t="str">
        <f t="shared" si="169"/>
        <v>Setembro</v>
      </c>
      <c r="D1815" s="40" t="s">
        <v>1926</v>
      </c>
      <c r="E1815" s="40" t="s">
        <v>3515</v>
      </c>
      <c r="F1815" s="41">
        <v>11915.28</v>
      </c>
      <c r="G1815" s="42">
        <v>11519.69</v>
      </c>
      <c r="H1815" s="64">
        <f t="shared" si="170"/>
        <v>-3.3200226935497956E-2</v>
      </c>
      <c r="I1815" s="65">
        <f t="shared" si="171"/>
        <v>-395.59000000000015</v>
      </c>
      <c r="J1815" s="66" t="str">
        <f t="shared" si="172"/>
        <v>Ativo</v>
      </c>
      <c r="K1815" s="40" t="s">
        <v>15535</v>
      </c>
      <c r="L1815" s="69" t="str">
        <f t="shared" si="173"/>
        <v>Aguardando rentabilidade</v>
      </c>
    </row>
    <row r="1816" spans="1:12" ht="15" customHeight="1" x14ac:dyDescent="0.25">
      <c r="A1816" s="39">
        <v>45469</v>
      </c>
      <c r="B1816" s="61">
        <f t="shared" si="168"/>
        <v>2024</v>
      </c>
      <c r="C1816" s="60" t="str">
        <f t="shared" si="169"/>
        <v>Junho</v>
      </c>
      <c r="D1816" s="40" t="s">
        <v>1925</v>
      </c>
      <c r="E1816" s="40" t="s">
        <v>3516</v>
      </c>
      <c r="F1816" s="41">
        <v>25756.32</v>
      </c>
      <c r="G1816" s="42">
        <v>25617.24</v>
      </c>
      <c r="H1816" s="64">
        <f t="shared" si="170"/>
        <v>-5.3998397286568155E-3</v>
      </c>
      <c r="I1816" s="65">
        <f t="shared" si="171"/>
        <v>-139.07999999999811</v>
      </c>
      <c r="J1816" s="66" t="str">
        <f t="shared" si="172"/>
        <v>Ativo</v>
      </c>
      <c r="K1816" s="40" t="s">
        <v>15534</v>
      </c>
      <c r="L1816" s="69" t="str">
        <f t="shared" si="173"/>
        <v>Aguardando rentabilidade</v>
      </c>
    </row>
    <row r="1817" spans="1:12" ht="15" customHeight="1" x14ac:dyDescent="0.25">
      <c r="A1817" s="39">
        <v>44655</v>
      </c>
      <c r="B1817" s="61">
        <f t="shared" si="168"/>
        <v>2022</v>
      </c>
      <c r="C1817" s="60" t="str">
        <f t="shared" si="169"/>
        <v>Abril</v>
      </c>
      <c r="D1817" s="40" t="s">
        <v>1930</v>
      </c>
      <c r="E1817" s="40" t="s">
        <v>3517</v>
      </c>
      <c r="F1817" s="41">
        <v>9466.4</v>
      </c>
      <c r="G1817" s="42">
        <v>9879.14</v>
      </c>
      <c r="H1817" s="64">
        <f t="shared" si="170"/>
        <v>4.3600523958421344E-2</v>
      </c>
      <c r="I1817" s="65">
        <f t="shared" si="171"/>
        <v>412.73999999999978</v>
      </c>
      <c r="J1817" s="66" t="str">
        <f t="shared" si="172"/>
        <v>Ativo</v>
      </c>
      <c r="K1817" s="40" t="s">
        <v>15538</v>
      </c>
      <c r="L1817" s="69" t="str">
        <f t="shared" si="173"/>
        <v>Aguardando rentabilidade</v>
      </c>
    </row>
    <row r="1818" spans="1:12" ht="15" customHeight="1" x14ac:dyDescent="0.25">
      <c r="A1818" s="39">
        <v>45623</v>
      </c>
      <c r="B1818" s="61">
        <f t="shared" si="168"/>
        <v>2024</v>
      </c>
      <c r="C1818" s="60" t="str">
        <f t="shared" si="169"/>
        <v>Novembro</v>
      </c>
      <c r="D1818" s="40" t="s">
        <v>1928</v>
      </c>
      <c r="E1818" s="40" t="s">
        <v>3518</v>
      </c>
      <c r="F1818" s="41">
        <v>17283.939999999999</v>
      </c>
      <c r="G1818" s="42">
        <v>18894.8</v>
      </c>
      <c r="H1818" s="64">
        <f t="shared" si="170"/>
        <v>9.3199814394171743E-2</v>
      </c>
      <c r="I1818" s="65">
        <f t="shared" si="171"/>
        <v>1610.8600000000006</v>
      </c>
      <c r="J1818" s="66" t="str">
        <f t="shared" si="172"/>
        <v>Pendente</v>
      </c>
      <c r="K1818" s="40" t="s">
        <v>15537</v>
      </c>
      <c r="L1818" s="69" t="str">
        <f t="shared" si="173"/>
        <v>Rendimento estável</v>
      </c>
    </row>
    <row r="1819" spans="1:12" ht="15" customHeight="1" x14ac:dyDescent="0.25">
      <c r="A1819" s="39">
        <v>44260</v>
      </c>
      <c r="B1819" s="61">
        <f t="shared" si="168"/>
        <v>2021</v>
      </c>
      <c r="C1819" s="60" t="str">
        <f t="shared" si="169"/>
        <v>Março</v>
      </c>
      <c r="D1819" s="40" t="s">
        <v>1930</v>
      </c>
      <c r="E1819" s="40" t="s">
        <v>3519</v>
      </c>
      <c r="F1819" s="41">
        <v>744.38</v>
      </c>
      <c r="G1819" s="42">
        <v>733.44</v>
      </c>
      <c r="H1819" s="64">
        <f t="shared" si="170"/>
        <v>-1.4696794647894813E-2</v>
      </c>
      <c r="I1819" s="65">
        <f t="shared" si="171"/>
        <v>-10.939999999999941</v>
      </c>
      <c r="J1819" s="66" t="str">
        <f t="shared" si="172"/>
        <v>Ativo</v>
      </c>
      <c r="K1819" s="40" t="s">
        <v>15538</v>
      </c>
      <c r="L1819" s="69" t="str">
        <f t="shared" si="173"/>
        <v>Aguardando rentabilidade</v>
      </c>
    </row>
    <row r="1820" spans="1:12" ht="15" customHeight="1" x14ac:dyDescent="0.25">
      <c r="A1820" s="39">
        <v>45788</v>
      </c>
      <c r="B1820" s="61">
        <f t="shared" si="168"/>
        <v>2025</v>
      </c>
      <c r="C1820" s="60" t="str">
        <f t="shared" si="169"/>
        <v>Maio</v>
      </c>
      <c r="D1820" s="40" t="s">
        <v>1926</v>
      </c>
      <c r="E1820" s="40" t="s">
        <v>3520</v>
      </c>
      <c r="F1820" s="41">
        <v>1702.8</v>
      </c>
      <c r="G1820" s="42">
        <v>1811.78</v>
      </c>
      <c r="H1820" s="64">
        <f t="shared" si="170"/>
        <v>6.4000469814423311E-2</v>
      </c>
      <c r="I1820" s="65">
        <f t="shared" si="171"/>
        <v>108.98000000000002</v>
      </c>
      <c r="J1820" s="66" t="str">
        <f t="shared" si="172"/>
        <v>Ativo</v>
      </c>
      <c r="K1820" s="40" t="s">
        <v>15535</v>
      </c>
      <c r="L1820" s="69" t="str">
        <f t="shared" si="173"/>
        <v>Aguardando rentabilidade</v>
      </c>
    </row>
    <row r="1821" spans="1:12" ht="15" customHeight="1" x14ac:dyDescent="0.25">
      <c r="A1821" s="39">
        <v>44358</v>
      </c>
      <c r="B1821" s="61">
        <f t="shared" si="168"/>
        <v>2021</v>
      </c>
      <c r="C1821" s="60" t="str">
        <f t="shared" si="169"/>
        <v>Junho</v>
      </c>
      <c r="D1821" s="40" t="s">
        <v>1925</v>
      </c>
      <c r="E1821" s="40" t="s">
        <v>3521</v>
      </c>
      <c r="F1821" s="41">
        <v>3768.93</v>
      </c>
      <c r="G1821" s="42">
        <v>4027.86</v>
      </c>
      <c r="H1821" s="64">
        <f t="shared" si="170"/>
        <v>6.8701196360770905E-2</v>
      </c>
      <c r="I1821" s="65">
        <f t="shared" si="171"/>
        <v>258.93000000000029</v>
      </c>
      <c r="J1821" s="66" t="str">
        <f t="shared" si="172"/>
        <v>Ativo</v>
      </c>
      <c r="K1821" s="40" t="s">
        <v>15534</v>
      </c>
      <c r="L1821" s="69" t="str">
        <f t="shared" si="173"/>
        <v>Aguardando rentabilidade</v>
      </c>
    </row>
    <row r="1822" spans="1:12" ht="15" customHeight="1" x14ac:dyDescent="0.25">
      <c r="A1822" s="39">
        <v>45149</v>
      </c>
      <c r="B1822" s="61">
        <f t="shared" si="168"/>
        <v>2023</v>
      </c>
      <c r="C1822" s="60" t="str">
        <f t="shared" si="169"/>
        <v>Agosto</v>
      </c>
      <c r="D1822" s="40" t="s">
        <v>1930</v>
      </c>
      <c r="E1822" s="40" t="s">
        <v>3522</v>
      </c>
      <c r="F1822" s="41">
        <v>14253.55</v>
      </c>
      <c r="G1822" s="42">
        <v>14168.03</v>
      </c>
      <c r="H1822" s="64">
        <f t="shared" si="170"/>
        <v>-5.9999087946510602E-3</v>
      </c>
      <c r="I1822" s="65">
        <f t="shared" si="171"/>
        <v>-85.519999999998618</v>
      </c>
      <c r="J1822" s="66" t="str">
        <f t="shared" si="172"/>
        <v>Ativo</v>
      </c>
      <c r="K1822" s="40" t="s">
        <v>15538</v>
      </c>
      <c r="L1822" s="69" t="str">
        <f t="shared" si="173"/>
        <v>Aguardando rentabilidade</v>
      </c>
    </row>
    <row r="1823" spans="1:12" ht="15" customHeight="1" x14ac:dyDescent="0.25">
      <c r="A1823" s="39">
        <v>45503</v>
      </c>
      <c r="B1823" s="61">
        <f t="shared" si="168"/>
        <v>2024</v>
      </c>
      <c r="C1823" s="60" t="str">
        <f t="shared" si="169"/>
        <v>Julho</v>
      </c>
      <c r="D1823" s="40" t="s">
        <v>1926</v>
      </c>
      <c r="E1823" s="40" t="s">
        <v>2235</v>
      </c>
      <c r="F1823" s="41">
        <v>5940.84</v>
      </c>
      <c r="G1823" s="42">
        <v>6820.08</v>
      </c>
      <c r="H1823" s="64">
        <f t="shared" si="170"/>
        <v>0.14799927283010481</v>
      </c>
      <c r="I1823" s="65">
        <f t="shared" si="171"/>
        <v>879.23999999999978</v>
      </c>
      <c r="J1823" s="66" t="str">
        <f t="shared" si="172"/>
        <v>Pendente</v>
      </c>
      <c r="K1823" s="40" t="s">
        <v>15535</v>
      </c>
      <c r="L1823" s="69" t="str">
        <f t="shared" si="173"/>
        <v>Rendimento estável</v>
      </c>
    </row>
    <row r="1824" spans="1:12" ht="15" customHeight="1" x14ac:dyDescent="0.25">
      <c r="A1824" s="39">
        <v>44226</v>
      </c>
      <c r="B1824" s="61">
        <f t="shared" si="168"/>
        <v>2021</v>
      </c>
      <c r="C1824" s="60" t="str">
        <f t="shared" si="169"/>
        <v>Janeiro</v>
      </c>
      <c r="D1824" s="40" t="s">
        <v>1924</v>
      </c>
      <c r="E1824" s="40" t="s">
        <v>3523</v>
      </c>
      <c r="F1824" s="41">
        <v>46126.71</v>
      </c>
      <c r="G1824" s="42">
        <v>48963.5</v>
      </c>
      <c r="H1824" s="64">
        <f t="shared" si="170"/>
        <v>6.1499942224364168E-2</v>
      </c>
      <c r="I1824" s="65">
        <f t="shared" si="171"/>
        <v>2836.7900000000009</v>
      </c>
      <c r="J1824" s="66" t="str">
        <f t="shared" si="172"/>
        <v>Ativo</v>
      </c>
      <c r="K1824" s="40" t="s">
        <v>15533</v>
      </c>
      <c r="L1824" s="69" t="str">
        <f t="shared" si="173"/>
        <v>Investimento de Longo Prazo</v>
      </c>
    </row>
    <row r="1825" spans="1:12" x14ac:dyDescent="0.25">
      <c r="A1825" s="39">
        <v>44013</v>
      </c>
      <c r="B1825" s="61">
        <f t="shared" si="168"/>
        <v>2020</v>
      </c>
      <c r="C1825" s="60" t="str">
        <f t="shared" si="169"/>
        <v>Julho</v>
      </c>
      <c r="D1825" s="40" t="s">
        <v>1930</v>
      </c>
      <c r="E1825" s="40" t="s">
        <v>3524</v>
      </c>
      <c r="F1825" s="41">
        <v>3948.83</v>
      </c>
      <c r="G1825" s="42">
        <v>4586.96</v>
      </c>
      <c r="H1825" s="64">
        <f t="shared" si="170"/>
        <v>0.1615997649936817</v>
      </c>
      <c r="I1825" s="65">
        <f t="shared" si="171"/>
        <v>638.13000000000011</v>
      </c>
      <c r="J1825" s="66" t="str">
        <f t="shared" si="172"/>
        <v>Resgatado</v>
      </c>
      <c r="K1825" s="40" t="s">
        <v>15538</v>
      </c>
      <c r="L1825" s="69" t="str">
        <f t="shared" si="173"/>
        <v>Aplicação de Curto Prazo</v>
      </c>
    </row>
    <row r="1826" spans="1:12" ht="15" customHeight="1" x14ac:dyDescent="0.25">
      <c r="A1826" s="39">
        <v>44354</v>
      </c>
      <c r="B1826" s="61">
        <f t="shared" si="168"/>
        <v>2021</v>
      </c>
      <c r="C1826" s="60" t="str">
        <f t="shared" si="169"/>
        <v>Junho</v>
      </c>
      <c r="D1826" s="40" t="s">
        <v>1925</v>
      </c>
      <c r="E1826" s="40" t="s">
        <v>3525</v>
      </c>
      <c r="F1826" s="41">
        <v>44726.47</v>
      </c>
      <c r="G1826" s="42">
        <v>47405.59</v>
      </c>
      <c r="H1826" s="64">
        <f t="shared" si="170"/>
        <v>5.9900099426581067E-2</v>
      </c>
      <c r="I1826" s="65">
        <f t="shared" si="171"/>
        <v>2679.1199999999953</v>
      </c>
      <c r="J1826" s="66" t="str">
        <f t="shared" si="172"/>
        <v>Ativo</v>
      </c>
      <c r="K1826" s="40" t="s">
        <v>15534</v>
      </c>
      <c r="L1826" s="69" t="str">
        <f t="shared" si="173"/>
        <v>Aguardando rentabilidade</v>
      </c>
    </row>
    <row r="1827" spans="1:12" x14ac:dyDescent="0.25">
      <c r="A1827" s="39">
        <v>44020</v>
      </c>
      <c r="B1827" s="61">
        <f t="shared" si="168"/>
        <v>2020</v>
      </c>
      <c r="C1827" s="60" t="str">
        <f t="shared" si="169"/>
        <v>Julho</v>
      </c>
      <c r="D1827" s="40" t="s">
        <v>1928</v>
      </c>
      <c r="E1827" s="40" t="s">
        <v>3526</v>
      </c>
      <c r="F1827" s="41">
        <v>34585.699999999997</v>
      </c>
      <c r="G1827" s="42">
        <v>34993.81</v>
      </c>
      <c r="H1827" s="64">
        <f t="shared" si="170"/>
        <v>1.1799963568758204E-2</v>
      </c>
      <c r="I1827" s="65">
        <f t="shared" si="171"/>
        <v>408.11000000000058</v>
      </c>
      <c r="J1827" s="66" t="str">
        <f t="shared" si="172"/>
        <v>Ativo</v>
      </c>
      <c r="K1827" s="40" t="s">
        <v>15537</v>
      </c>
      <c r="L1827" s="69" t="str">
        <f t="shared" si="173"/>
        <v>Aguardando rentabilidade</v>
      </c>
    </row>
    <row r="1828" spans="1:12" ht="15" customHeight="1" x14ac:dyDescent="0.25">
      <c r="A1828" s="39">
        <v>44257</v>
      </c>
      <c r="B1828" s="61">
        <f t="shared" si="168"/>
        <v>2021</v>
      </c>
      <c r="C1828" s="60" t="str">
        <f t="shared" si="169"/>
        <v>Março</v>
      </c>
      <c r="D1828" s="40" t="s">
        <v>1929</v>
      </c>
      <c r="E1828" s="40" t="s">
        <v>3527</v>
      </c>
      <c r="F1828" s="41">
        <v>2940.22</v>
      </c>
      <c r="G1828" s="42">
        <v>3388.31</v>
      </c>
      <c r="H1828" s="64">
        <f t="shared" si="170"/>
        <v>0.15240016053220512</v>
      </c>
      <c r="I1828" s="65">
        <f t="shared" si="171"/>
        <v>448.09000000000015</v>
      </c>
      <c r="J1828" s="66" t="str">
        <f t="shared" si="172"/>
        <v>Resgatado</v>
      </c>
      <c r="K1828" s="40" t="s">
        <v>15532</v>
      </c>
      <c r="L1828" s="69" t="str">
        <f t="shared" si="173"/>
        <v>Dividendos Recebidos</v>
      </c>
    </row>
    <row r="1829" spans="1:12" ht="15" customHeight="1" x14ac:dyDescent="0.25">
      <c r="A1829" s="39">
        <v>45113</v>
      </c>
      <c r="B1829" s="61">
        <f t="shared" si="168"/>
        <v>2023</v>
      </c>
      <c r="C1829" s="60" t="str">
        <f t="shared" si="169"/>
        <v>Julho</v>
      </c>
      <c r="D1829" s="40" t="s">
        <v>1928</v>
      </c>
      <c r="E1829" s="40" t="s">
        <v>3528</v>
      </c>
      <c r="F1829" s="41">
        <v>12714.1</v>
      </c>
      <c r="G1829" s="42">
        <v>12093.65</v>
      </c>
      <c r="H1829" s="64">
        <f t="shared" si="170"/>
        <v>-4.8800151013441824E-2</v>
      </c>
      <c r="I1829" s="65">
        <f t="shared" si="171"/>
        <v>-620.45000000000073</v>
      </c>
      <c r="J1829" s="66" t="str">
        <f t="shared" si="172"/>
        <v>Ativo</v>
      </c>
      <c r="K1829" s="40" t="s">
        <v>15537</v>
      </c>
      <c r="L1829" s="69" t="str">
        <f t="shared" si="173"/>
        <v>Aguardando rentabilidade</v>
      </c>
    </row>
    <row r="1830" spans="1:12" ht="15" customHeight="1" x14ac:dyDescent="0.25">
      <c r="A1830" s="39">
        <v>45622</v>
      </c>
      <c r="B1830" s="61">
        <f t="shared" si="168"/>
        <v>2024</v>
      </c>
      <c r="C1830" s="60" t="str">
        <f t="shared" si="169"/>
        <v>Novembro</v>
      </c>
      <c r="D1830" s="40" t="s">
        <v>1926</v>
      </c>
      <c r="E1830" s="40" t="s">
        <v>3529</v>
      </c>
      <c r="F1830" s="41">
        <v>8399.69</v>
      </c>
      <c r="G1830" s="42">
        <v>9327.02</v>
      </c>
      <c r="H1830" s="64">
        <f t="shared" si="170"/>
        <v>0.11040050287570136</v>
      </c>
      <c r="I1830" s="65">
        <f t="shared" si="171"/>
        <v>927.32999999999993</v>
      </c>
      <c r="J1830" s="66" t="str">
        <f t="shared" si="172"/>
        <v>Pendente</v>
      </c>
      <c r="K1830" s="40" t="s">
        <v>15535</v>
      </c>
      <c r="L1830" s="69" t="str">
        <f t="shared" si="173"/>
        <v>Rendimento estável</v>
      </c>
    </row>
    <row r="1831" spans="1:12" ht="15" customHeight="1" x14ac:dyDescent="0.25">
      <c r="A1831" s="39">
        <v>45361</v>
      </c>
      <c r="B1831" s="61">
        <f t="shared" si="168"/>
        <v>2024</v>
      </c>
      <c r="C1831" s="60" t="str">
        <f t="shared" si="169"/>
        <v>Março</v>
      </c>
      <c r="D1831" s="40" t="s">
        <v>1924</v>
      </c>
      <c r="E1831" s="40" t="s">
        <v>3530</v>
      </c>
      <c r="F1831" s="41">
        <v>23696.67</v>
      </c>
      <c r="G1831" s="42">
        <v>22073.45</v>
      </c>
      <c r="H1831" s="64">
        <f t="shared" si="170"/>
        <v>-6.8499920030957839E-2</v>
      </c>
      <c r="I1831" s="65">
        <f t="shared" si="171"/>
        <v>-1623.2199999999975</v>
      </c>
      <c r="J1831" s="66" t="str">
        <f t="shared" si="172"/>
        <v>Ativo</v>
      </c>
      <c r="K1831" s="40" t="s">
        <v>15533</v>
      </c>
      <c r="L1831" s="69" t="str">
        <f t="shared" si="173"/>
        <v>Investimento de Longo Prazo</v>
      </c>
    </row>
    <row r="1832" spans="1:12" ht="15" customHeight="1" x14ac:dyDescent="0.25">
      <c r="A1832" s="39">
        <v>44520</v>
      </c>
      <c r="B1832" s="61">
        <f t="shared" si="168"/>
        <v>2021</v>
      </c>
      <c r="C1832" s="60" t="str">
        <f t="shared" si="169"/>
        <v>Novembro</v>
      </c>
      <c r="D1832" s="40" t="s">
        <v>1928</v>
      </c>
      <c r="E1832" s="40" t="s">
        <v>3248</v>
      </c>
      <c r="F1832" s="41">
        <v>5765.38</v>
      </c>
      <c r="G1832" s="42">
        <v>5959.67</v>
      </c>
      <c r="H1832" s="64">
        <f t="shared" si="170"/>
        <v>3.3699426577259425E-2</v>
      </c>
      <c r="I1832" s="65">
        <f t="shared" si="171"/>
        <v>194.28999999999996</v>
      </c>
      <c r="J1832" s="66" t="str">
        <f t="shared" si="172"/>
        <v>Ativo</v>
      </c>
      <c r="K1832" s="40" t="s">
        <v>15537</v>
      </c>
      <c r="L1832" s="69" t="str">
        <f t="shared" si="173"/>
        <v>Aguardando rentabilidade</v>
      </c>
    </row>
    <row r="1833" spans="1:12" ht="15" customHeight="1" x14ac:dyDescent="0.25">
      <c r="A1833" s="39">
        <v>45754</v>
      </c>
      <c r="B1833" s="61">
        <f t="shared" si="168"/>
        <v>2025</v>
      </c>
      <c r="C1833" s="60" t="str">
        <f t="shared" si="169"/>
        <v>Abril</v>
      </c>
      <c r="D1833" s="40" t="s">
        <v>1924</v>
      </c>
      <c r="E1833" s="40" t="s">
        <v>3531</v>
      </c>
      <c r="F1833" s="41">
        <v>34192.49</v>
      </c>
      <c r="G1833" s="42">
        <v>39362.39</v>
      </c>
      <c r="H1833" s="64">
        <f t="shared" si="170"/>
        <v>0.15119986874310709</v>
      </c>
      <c r="I1833" s="65">
        <f t="shared" si="171"/>
        <v>5169.9000000000015</v>
      </c>
      <c r="J1833" s="66" t="str">
        <f t="shared" si="172"/>
        <v>Resgatado</v>
      </c>
      <c r="K1833" s="40" t="s">
        <v>15533</v>
      </c>
      <c r="L1833" s="69" t="str">
        <f t="shared" si="173"/>
        <v>Dividendos Recebidos</v>
      </c>
    </row>
    <row r="1834" spans="1:12" ht="15" customHeight="1" x14ac:dyDescent="0.25">
      <c r="A1834" s="39">
        <v>44653</v>
      </c>
      <c r="B1834" s="61">
        <f t="shared" si="168"/>
        <v>2022</v>
      </c>
      <c r="C1834" s="60" t="str">
        <f t="shared" si="169"/>
        <v>Abril</v>
      </c>
      <c r="D1834" s="40" t="s">
        <v>1930</v>
      </c>
      <c r="E1834" s="40" t="s">
        <v>3532</v>
      </c>
      <c r="F1834" s="41">
        <v>42150.82</v>
      </c>
      <c r="G1834" s="42">
        <v>45809.51</v>
      </c>
      <c r="H1834" s="64">
        <f t="shared" si="170"/>
        <v>8.6799972100186959E-2</v>
      </c>
      <c r="I1834" s="65">
        <f t="shared" si="171"/>
        <v>3658.6900000000023</v>
      </c>
      <c r="J1834" s="66" t="str">
        <f t="shared" si="172"/>
        <v>Pendente</v>
      </c>
      <c r="K1834" s="40" t="s">
        <v>15538</v>
      </c>
      <c r="L1834" s="69" t="str">
        <f t="shared" si="173"/>
        <v>Rendimento estável</v>
      </c>
    </row>
    <row r="1835" spans="1:12" ht="15" customHeight="1" x14ac:dyDescent="0.25">
      <c r="A1835" s="39">
        <v>45813</v>
      </c>
      <c r="B1835" s="61">
        <f t="shared" si="168"/>
        <v>2025</v>
      </c>
      <c r="C1835" s="60" t="str">
        <f t="shared" si="169"/>
        <v>Junho</v>
      </c>
      <c r="D1835" s="40" t="s">
        <v>1923</v>
      </c>
      <c r="E1835" s="40" t="s">
        <v>2250</v>
      </c>
      <c r="F1835" s="41">
        <v>28578.58</v>
      </c>
      <c r="G1835" s="42">
        <v>26838.14</v>
      </c>
      <c r="H1835" s="64">
        <f t="shared" si="170"/>
        <v>-6.0900156690780374E-2</v>
      </c>
      <c r="I1835" s="65">
        <f t="shared" si="171"/>
        <v>-1740.4400000000023</v>
      </c>
      <c r="J1835" s="66" t="str">
        <f t="shared" si="172"/>
        <v>Ativo</v>
      </c>
      <c r="K1835" s="40" t="s">
        <v>15532</v>
      </c>
      <c r="L1835" s="69" t="str">
        <f t="shared" si="173"/>
        <v>Investimento de Longo Prazo</v>
      </c>
    </row>
    <row r="1836" spans="1:12" ht="15" customHeight="1" x14ac:dyDescent="0.25">
      <c r="A1836" s="39">
        <v>45205</v>
      </c>
      <c r="B1836" s="61">
        <f t="shared" si="168"/>
        <v>2023</v>
      </c>
      <c r="C1836" s="60" t="str">
        <f t="shared" si="169"/>
        <v>Outubro</v>
      </c>
      <c r="D1836" s="40" t="s">
        <v>1926</v>
      </c>
      <c r="E1836" s="40" t="s">
        <v>2843</v>
      </c>
      <c r="F1836" s="41">
        <v>49777.599999999999</v>
      </c>
      <c r="G1836" s="42">
        <v>50927.46</v>
      </c>
      <c r="H1836" s="64">
        <f t="shared" si="170"/>
        <v>2.3099948571244911E-2</v>
      </c>
      <c r="I1836" s="65">
        <f t="shared" si="171"/>
        <v>1149.8600000000006</v>
      </c>
      <c r="J1836" s="66" t="str">
        <f t="shared" si="172"/>
        <v>Ativo</v>
      </c>
      <c r="K1836" s="40" t="s">
        <v>15535</v>
      </c>
      <c r="L1836" s="69" t="str">
        <f t="shared" si="173"/>
        <v>Aguardando rentabilidade</v>
      </c>
    </row>
    <row r="1837" spans="1:12" ht="15" customHeight="1" x14ac:dyDescent="0.25">
      <c r="A1837" s="39">
        <v>45513</v>
      </c>
      <c r="B1837" s="61">
        <f t="shared" si="168"/>
        <v>2024</v>
      </c>
      <c r="C1837" s="60" t="str">
        <f t="shared" si="169"/>
        <v>Agosto</v>
      </c>
      <c r="D1837" s="40" t="s">
        <v>1924</v>
      </c>
      <c r="E1837" s="40" t="s">
        <v>3533</v>
      </c>
      <c r="F1837" s="41">
        <v>42928.58</v>
      </c>
      <c r="G1837" s="42">
        <v>49599.68</v>
      </c>
      <c r="H1837" s="64">
        <f t="shared" si="170"/>
        <v>0.15539996897171995</v>
      </c>
      <c r="I1837" s="65">
        <f t="shared" si="171"/>
        <v>6671.0999999999985</v>
      </c>
      <c r="J1837" s="66" t="str">
        <f t="shared" si="172"/>
        <v>Resgatado</v>
      </c>
      <c r="K1837" s="40" t="s">
        <v>15533</v>
      </c>
      <c r="L1837" s="69" t="str">
        <f t="shared" si="173"/>
        <v>Dividendos Recebidos</v>
      </c>
    </row>
    <row r="1838" spans="1:12" ht="15" customHeight="1" x14ac:dyDescent="0.25">
      <c r="A1838" s="39">
        <v>44631</v>
      </c>
      <c r="B1838" s="61">
        <f t="shared" si="168"/>
        <v>2022</v>
      </c>
      <c r="C1838" s="60" t="str">
        <f t="shared" si="169"/>
        <v>Março</v>
      </c>
      <c r="D1838" s="40" t="s">
        <v>1930</v>
      </c>
      <c r="E1838" s="40" t="s">
        <v>3534</v>
      </c>
      <c r="F1838" s="41">
        <v>31188.46</v>
      </c>
      <c r="G1838" s="42">
        <v>32875.760000000002</v>
      </c>
      <c r="H1838" s="64">
        <f t="shared" si="170"/>
        <v>5.4100138320391677E-2</v>
      </c>
      <c r="I1838" s="65">
        <f t="shared" si="171"/>
        <v>1687.3000000000029</v>
      </c>
      <c r="J1838" s="66" t="str">
        <f t="shared" si="172"/>
        <v>Ativo</v>
      </c>
      <c r="K1838" s="40" t="s">
        <v>15538</v>
      </c>
      <c r="L1838" s="69" t="str">
        <f t="shared" si="173"/>
        <v>Aguardando rentabilidade</v>
      </c>
    </row>
    <row r="1839" spans="1:12" ht="15" customHeight="1" x14ac:dyDescent="0.25">
      <c r="A1839" s="39">
        <v>44630</v>
      </c>
      <c r="B1839" s="61">
        <f t="shared" si="168"/>
        <v>2022</v>
      </c>
      <c r="C1839" s="60" t="str">
        <f t="shared" si="169"/>
        <v>Março</v>
      </c>
      <c r="D1839" s="40" t="s">
        <v>1923</v>
      </c>
      <c r="E1839" s="40" t="s">
        <v>3535</v>
      </c>
      <c r="F1839" s="41">
        <v>7377.71</v>
      </c>
      <c r="G1839" s="42">
        <v>8806.0300000000007</v>
      </c>
      <c r="H1839" s="64">
        <f t="shared" si="170"/>
        <v>0.19359936890986507</v>
      </c>
      <c r="I1839" s="65">
        <f t="shared" si="171"/>
        <v>1428.3200000000006</v>
      </c>
      <c r="J1839" s="66" t="str">
        <f t="shared" si="172"/>
        <v>Resgatado</v>
      </c>
      <c r="K1839" s="40" t="s">
        <v>15532</v>
      </c>
      <c r="L1839" s="69" t="str">
        <f t="shared" si="173"/>
        <v>Dividendos Recebidos</v>
      </c>
    </row>
    <row r="1840" spans="1:12" ht="15" customHeight="1" x14ac:dyDescent="0.25">
      <c r="A1840" s="39">
        <v>45126</v>
      </c>
      <c r="B1840" s="61">
        <f t="shared" si="168"/>
        <v>2023</v>
      </c>
      <c r="C1840" s="60" t="str">
        <f t="shared" si="169"/>
        <v>Julho</v>
      </c>
      <c r="D1840" s="40" t="s">
        <v>1930</v>
      </c>
      <c r="E1840" s="40" t="s">
        <v>3536</v>
      </c>
      <c r="F1840" s="41">
        <v>22962.1</v>
      </c>
      <c r="G1840" s="42">
        <v>24844.99</v>
      </c>
      <c r="H1840" s="64">
        <f t="shared" si="170"/>
        <v>8.1999904189947917E-2</v>
      </c>
      <c r="I1840" s="65">
        <f t="shared" si="171"/>
        <v>1882.8900000000031</v>
      </c>
      <c r="J1840" s="66" t="str">
        <f t="shared" si="172"/>
        <v>Pendente</v>
      </c>
      <c r="K1840" s="40" t="s">
        <v>15538</v>
      </c>
      <c r="L1840" s="69" t="str">
        <f t="shared" si="173"/>
        <v>Rendimento estável</v>
      </c>
    </row>
    <row r="1841" spans="1:12" ht="15" customHeight="1" x14ac:dyDescent="0.25">
      <c r="A1841" s="39">
        <v>44472</v>
      </c>
      <c r="B1841" s="61">
        <f t="shared" si="168"/>
        <v>2021</v>
      </c>
      <c r="C1841" s="60" t="str">
        <f t="shared" si="169"/>
        <v>Outubro</v>
      </c>
      <c r="D1841" s="40" t="s">
        <v>1928</v>
      </c>
      <c r="E1841" s="40" t="s">
        <v>3537</v>
      </c>
      <c r="F1841" s="41">
        <v>22761.42</v>
      </c>
      <c r="G1841" s="42">
        <v>26225.71</v>
      </c>
      <c r="H1841" s="64">
        <f t="shared" si="170"/>
        <v>0.15220008242016539</v>
      </c>
      <c r="I1841" s="65">
        <f t="shared" si="171"/>
        <v>3464.2900000000009</v>
      </c>
      <c r="J1841" s="66" t="str">
        <f t="shared" si="172"/>
        <v>Resgatado</v>
      </c>
      <c r="K1841" s="40" t="s">
        <v>15537</v>
      </c>
      <c r="L1841" s="69" t="str">
        <f t="shared" si="173"/>
        <v>Aplicação de Curto Prazo</v>
      </c>
    </row>
    <row r="1842" spans="1:12" ht="15" customHeight="1" x14ac:dyDescent="0.25">
      <c r="A1842" s="39">
        <v>44534</v>
      </c>
      <c r="B1842" s="61">
        <f t="shared" si="168"/>
        <v>2021</v>
      </c>
      <c r="C1842" s="60" t="str">
        <f t="shared" si="169"/>
        <v>Dezembro</v>
      </c>
      <c r="D1842" s="40" t="s">
        <v>1924</v>
      </c>
      <c r="E1842" s="40" t="s">
        <v>1966</v>
      </c>
      <c r="F1842" s="41">
        <v>39792.51</v>
      </c>
      <c r="G1842" s="42">
        <v>40823.14</v>
      </c>
      <c r="H1842" s="64">
        <f t="shared" si="170"/>
        <v>2.5900100295256502E-2</v>
      </c>
      <c r="I1842" s="65">
        <f t="shared" si="171"/>
        <v>1030.6299999999974</v>
      </c>
      <c r="J1842" s="66" t="str">
        <f t="shared" si="172"/>
        <v>Ativo</v>
      </c>
      <c r="K1842" s="40" t="s">
        <v>15533</v>
      </c>
      <c r="L1842" s="69" t="str">
        <f t="shared" si="173"/>
        <v>Investimento de Longo Prazo</v>
      </c>
    </row>
    <row r="1843" spans="1:12" ht="15" customHeight="1" x14ac:dyDescent="0.25">
      <c r="A1843" s="39">
        <v>45824</v>
      </c>
      <c r="B1843" s="61">
        <f t="shared" si="168"/>
        <v>2025</v>
      </c>
      <c r="C1843" s="60" t="str">
        <f t="shared" si="169"/>
        <v>Junho</v>
      </c>
      <c r="D1843" s="40" t="s">
        <v>1926</v>
      </c>
      <c r="E1843" s="40" t="s">
        <v>3538</v>
      </c>
      <c r="F1843" s="41">
        <v>46605.19</v>
      </c>
      <c r="G1843" s="42">
        <v>55297.06</v>
      </c>
      <c r="H1843" s="64">
        <f t="shared" si="170"/>
        <v>0.18650004430836983</v>
      </c>
      <c r="I1843" s="65">
        <f t="shared" si="171"/>
        <v>8691.8699999999953</v>
      </c>
      <c r="J1843" s="66" t="str">
        <f t="shared" si="172"/>
        <v>Resgatado</v>
      </c>
      <c r="K1843" s="40" t="s">
        <v>15535</v>
      </c>
      <c r="L1843" s="69" t="str">
        <f t="shared" si="173"/>
        <v>Aplicação de Curto Prazo</v>
      </c>
    </row>
    <row r="1844" spans="1:12" ht="15" customHeight="1" x14ac:dyDescent="0.25">
      <c r="A1844" s="39">
        <v>44597</v>
      </c>
      <c r="B1844" s="61">
        <f t="shared" si="168"/>
        <v>2022</v>
      </c>
      <c r="C1844" s="60" t="str">
        <f t="shared" si="169"/>
        <v>Fevereiro</v>
      </c>
      <c r="D1844" s="40" t="s">
        <v>1928</v>
      </c>
      <c r="E1844" s="40" t="s">
        <v>2516</v>
      </c>
      <c r="F1844" s="41">
        <v>2541.4</v>
      </c>
      <c r="G1844" s="42">
        <v>2669.74</v>
      </c>
      <c r="H1844" s="64">
        <f t="shared" si="170"/>
        <v>5.0499724561265322E-2</v>
      </c>
      <c r="I1844" s="65">
        <f t="shared" si="171"/>
        <v>128.33999999999969</v>
      </c>
      <c r="J1844" s="66" t="str">
        <f t="shared" si="172"/>
        <v>Ativo</v>
      </c>
      <c r="K1844" s="40" t="s">
        <v>15537</v>
      </c>
      <c r="L1844" s="69" t="str">
        <f t="shared" si="173"/>
        <v>Aguardando rentabilidade</v>
      </c>
    </row>
    <row r="1845" spans="1:12" ht="15" customHeight="1" x14ac:dyDescent="0.25">
      <c r="A1845" s="39">
        <v>45042</v>
      </c>
      <c r="B1845" s="61">
        <f t="shared" si="168"/>
        <v>2023</v>
      </c>
      <c r="C1845" s="60" t="str">
        <f t="shared" si="169"/>
        <v>Abril</v>
      </c>
      <c r="D1845" s="40" t="s">
        <v>1925</v>
      </c>
      <c r="E1845" s="40" t="s">
        <v>3539</v>
      </c>
      <c r="F1845" s="41">
        <v>45586.12</v>
      </c>
      <c r="G1845" s="42">
        <v>53385.91</v>
      </c>
      <c r="H1845" s="64">
        <f t="shared" si="170"/>
        <v>0.17110010678689042</v>
      </c>
      <c r="I1845" s="65">
        <f t="shared" si="171"/>
        <v>7799.7900000000009</v>
      </c>
      <c r="J1845" s="66" t="str">
        <f t="shared" si="172"/>
        <v>Resgatado</v>
      </c>
      <c r="K1845" s="40" t="s">
        <v>15534</v>
      </c>
      <c r="L1845" s="69" t="str">
        <f t="shared" si="173"/>
        <v>Aplicação de Curto Prazo</v>
      </c>
    </row>
    <row r="1846" spans="1:12" ht="15" customHeight="1" x14ac:dyDescent="0.25">
      <c r="A1846" s="39">
        <v>45091</v>
      </c>
      <c r="B1846" s="61">
        <f t="shared" si="168"/>
        <v>2023</v>
      </c>
      <c r="C1846" s="60" t="str">
        <f t="shared" si="169"/>
        <v>Junho</v>
      </c>
      <c r="D1846" s="40" t="s">
        <v>1923</v>
      </c>
      <c r="E1846" s="40" t="s">
        <v>3540</v>
      </c>
      <c r="F1846" s="41">
        <v>33675.360000000001</v>
      </c>
      <c r="G1846" s="42">
        <v>35301.879999999997</v>
      </c>
      <c r="H1846" s="64">
        <f t="shared" si="170"/>
        <v>4.830000332587378E-2</v>
      </c>
      <c r="I1846" s="65">
        <f t="shared" si="171"/>
        <v>1626.5199999999968</v>
      </c>
      <c r="J1846" s="66" t="str">
        <f t="shared" si="172"/>
        <v>Ativo</v>
      </c>
      <c r="K1846" s="40" t="s">
        <v>15532</v>
      </c>
      <c r="L1846" s="69" t="str">
        <f t="shared" si="173"/>
        <v>Investimento de Longo Prazo</v>
      </c>
    </row>
    <row r="1847" spans="1:12" ht="15" customHeight="1" x14ac:dyDescent="0.25">
      <c r="A1847" s="39">
        <v>44750</v>
      </c>
      <c r="B1847" s="61">
        <f t="shared" si="168"/>
        <v>2022</v>
      </c>
      <c r="C1847" s="60" t="str">
        <f t="shared" si="169"/>
        <v>Julho</v>
      </c>
      <c r="D1847" s="40" t="s">
        <v>1930</v>
      </c>
      <c r="E1847" s="40" t="s">
        <v>3541</v>
      </c>
      <c r="F1847" s="41">
        <v>10461.950000000001</v>
      </c>
      <c r="G1847" s="42">
        <v>11238.23</v>
      </c>
      <c r="H1847" s="64">
        <f t="shared" si="170"/>
        <v>7.4200316384612691E-2</v>
      </c>
      <c r="I1847" s="65">
        <f t="shared" si="171"/>
        <v>776.27999999999884</v>
      </c>
      <c r="J1847" s="66" t="str">
        <f t="shared" si="172"/>
        <v>Pendente</v>
      </c>
      <c r="K1847" s="40" t="s">
        <v>15538</v>
      </c>
      <c r="L1847" s="69" t="str">
        <f t="shared" si="173"/>
        <v>Rendimento estável</v>
      </c>
    </row>
    <row r="1848" spans="1:12" ht="15" customHeight="1" x14ac:dyDescent="0.25">
      <c r="A1848" s="39">
        <v>44640</v>
      </c>
      <c r="B1848" s="61">
        <f t="shared" si="168"/>
        <v>2022</v>
      </c>
      <c r="C1848" s="60" t="str">
        <f t="shared" si="169"/>
        <v>Março</v>
      </c>
      <c r="D1848" s="40" t="s">
        <v>1930</v>
      </c>
      <c r="E1848" s="40" t="s">
        <v>3542</v>
      </c>
      <c r="F1848" s="41">
        <v>31174.46</v>
      </c>
      <c r="G1848" s="42">
        <v>37234.78</v>
      </c>
      <c r="H1848" s="64">
        <f t="shared" si="170"/>
        <v>0.19440015961784102</v>
      </c>
      <c r="I1848" s="65">
        <f t="shared" si="171"/>
        <v>6060.32</v>
      </c>
      <c r="J1848" s="66" t="str">
        <f t="shared" si="172"/>
        <v>Resgatado</v>
      </c>
      <c r="K1848" s="40" t="s">
        <v>15538</v>
      </c>
      <c r="L1848" s="69" t="str">
        <f t="shared" si="173"/>
        <v>Aplicação de Curto Prazo</v>
      </c>
    </row>
    <row r="1849" spans="1:12" ht="15" customHeight="1" x14ac:dyDescent="0.25">
      <c r="A1849" s="39">
        <v>44543</v>
      </c>
      <c r="B1849" s="61">
        <f t="shared" si="168"/>
        <v>2021</v>
      </c>
      <c r="C1849" s="60" t="str">
        <f t="shared" si="169"/>
        <v>Dezembro</v>
      </c>
      <c r="D1849" s="40" t="s">
        <v>1923</v>
      </c>
      <c r="E1849" s="40" t="s">
        <v>3369</v>
      </c>
      <c r="F1849" s="41">
        <v>26415.03</v>
      </c>
      <c r="G1849" s="42">
        <v>29722.19</v>
      </c>
      <c r="H1849" s="64">
        <f t="shared" si="170"/>
        <v>0.12519993352269523</v>
      </c>
      <c r="I1849" s="65">
        <f t="shared" si="171"/>
        <v>3307.16</v>
      </c>
      <c r="J1849" s="66" t="str">
        <f t="shared" si="172"/>
        <v>Pendente</v>
      </c>
      <c r="K1849" s="40" t="s">
        <v>15532</v>
      </c>
      <c r="L1849" s="69" t="str">
        <f t="shared" si="173"/>
        <v>Rendimento estável</v>
      </c>
    </row>
    <row r="1850" spans="1:12" ht="15" customHeight="1" x14ac:dyDescent="0.25">
      <c r="A1850" s="39">
        <v>44611</v>
      </c>
      <c r="B1850" s="61">
        <f t="shared" si="168"/>
        <v>2022</v>
      </c>
      <c r="C1850" s="60" t="str">
        <f t="shared" si="169"/>
        <v>Fevereiro</v>
      </c>
      <c r="D1850" s="40" t="s">
        <v>1926</v>
      </c>
      <c r="E1850" s="40" t="s">
        <v>3543</v>
      </c>
      <c r="F1850" s="41">
        <v>3273.5</v>
      </c>
      <c r="G1850" s="42">
        <v>3740.63</v>
      </c>
      <c r="H1850" s="64">
        <f t="shared" si="170"/>
        <v>0.1427004734993127</v>
      </c>
      <c r="I1850" s="65">
        <f t="shared" si="171"/>
        <v>467.13000000000011</v>
      </c>
      <c r="J1850" s="66" t="str">
        <f t="shared" si="172"/>
        <v>Pendente</v>
      </c>
      <c r="K1850" s="40" t="s">
        <v>15535</v>
      </c>
      <c r="L1850" s="69" t="str">
        <f t="shared" si="173"/>
        <v>Rendimento estável</v>
      </c>
    </row>
    <row r="1851" spans="1:12" ht="15" customHeight="1" x14ac:dyDescent="0.25">
      <c r="A1851" s="39">
        <v>45726</v>
      </c>
      <c r="B1851" s="61">
        <f t="shared" si="168"/>
        <v>2025</v>
      </c>
      <c r="C1851" s="60" t="str">
        <f t="shared" si="169"/>
        <v>Março</v>
      </c>
      <c r="D1851" s="40" t="s">
        <v>1930</v>
      </c>
      <c r="E1851" s="40" t="s">
        <v>2626</v>
      </c>
      <c r="F1851" s="41">
        <v>25081.040000000001</v>
      </c>
      <c r="G1851" s="42">
        <v>26666.16</v>
      </c>
      <c r="H1851" s="64">
        <f t="shared" si="170"/>
        <v>6.3199931103335383E-2</v>
      </c>
      <c r="I1851" s="65">
        <f t="shared" si="171"/>
        <v>1585.119999999999</v>
      </c>
      <c r="J1851" s="66" t="str">
        <f t="shared" si="172"/>
        <v>Ativo</v>
      </c>
      <c r="K1851" s="40" t="s">
        <v>15538</v>
      </c>
      <c r="L1851" s="69" t="str">
        <f t="shared" si="173"/>
        <v>Aguardando rentabilidade</v>
      </c>
    </row>
    <row r="1852" spans="1:12" ht="15" customHeight="1" x14ac:dyDescent="0.25">
      <c r="A1852" s="39">
        <v>45202</v>
      </c>
      <c r="B1852" s="61">
        <f t="shared" si="168"/>
        <v>2023</v>
      </c>
      <c r="C1852" s="60" t="str">
        <f t="shared" si="169"/>
        <v>Outubro</v>
      </c>
      <c r="D1852" s="40" t="s">
        <v>1925</v>
      </c>
      <c r="E1852" s="40" t="s">
        <v>3167</v>
      </c>
      <c r="F1852" s="41">
        <v>2986.04</v>
      </c>
      <c r="G1852" s="42">
        <v>2727.45</v>
      </c>
      <c r="H1852" s="64">
        <f t="shared" si="170"/>
        <v>-8.6599643675235483E-2</v>
      </c>
      <c r="I1852" s="65">
        <f t="shared" si="171"/>
        <v>-258.59000000000015</v>
      </c>
      <c r="J1852" s="66" t="str">
        <f t="shared" si="172"/>
        <v>Pendente</v>
      </c>
      <c r="K1852" s="40" t="s">
        <v>15534</v>
      </c>
      <c r="L1852" s="69" t="str">
        <f t="shared" si="173"/>
        <v>Aguardando rentabilidade</v>
      </c>
    </row>
    <row r="1853" spans="1:12" x14ac:dyDescent="0.25">
      <c r="A1853" s="39">
        <v>44067</v>
      </c>
      <c r="B1853" s="61">
        <f t="shared" si="168"/>
        <v>2020</v>
      </c>
      <c r="C1853" s="60" t="str">
        <f t="shared" si="169"/>
        <v>Agosto</v>
      </c>
      <c r="D1853" s="40" t="s">
        <v>1925</v>
      </c>
      <c r="E1853" s="40" t="s">
        <v>3544</v>
      </c>
      <c r="F1853" s="41">
        <v>37594.019999999997</v>
      </c>
      <c r="G1853" s="42">
        <v>35041.39</v>
      </c>
      <c r="H1853" s="64">
        <f t="shared" si="170"/>
        <v>-6.7899894717298057E-2</v>
      </c>
      <c r="I1853" s="65">
        <f t="shared" si="171"/>
        <v>-2552.6299999999974</v>
      </c>
      <c r="J1853" s="66" t="str">
        <f t="shared" si="172"/>
        <v>Pendente</v>
      </c>
      <c r="K1853" s="40" t="s">
        <v>15534</v>
      </c>
      <c r="L1853" s="69" t="str">
        <f t="shared" si="173"/>
        <v>Aguardando rentabilidade</v>
      </c>
    </row>
    <row r="1854" spans="1:12" x14ac:dyDescent="0.25">
      <c r="A1854" s="39">
        <v>43833</v>
      </c>
      <c r="B1854" s="61">
        <f t="shared" si="168"/>
        <v>2020</v>
      </c>
      <c r="C1854" s="60" t="str">
        <f t="shared" si="169"/>
        <v>Janeiro</v>
      </c>
      <c r="D1854" s="40" t="s">
        <v>1926</v>
      </c>
      <c r="E1854" s="40" t="s">
        <v>3545</v>
      </c>
      <c r="F1854" s="41">
        <v>39999.519999999997</v>
      </c>
      <c r="G1854" s="42">
        <v>45687.45</v>
      </c>
      <c r="H1854" s="64">
        <f t="shared" si="170"/>
        <v>0.1421999563994768</v>
      </c>
      <c r="I1854" s="65">
        <f t="shared" si="171"/>
        <v>5687.93</v>
      </c>
      <c r="J1854" s="66" t="str">
        <f t="shared" si="172"/>
        <v>Pendente</v>
      </c>
      <c r="K1854" s="40" t="s">
        <v>15535</v>
      </c>
      <c r="L1854" s="69" t="str">
        <f t="shared" si="173"/>
        <v>Rendimento estável</v>
      </c>
    </row>
    <row r="1855" spans="1:12" ht="15" customHeight="1" x14ac:dyDescent="0.25">
      <c r="A1855" s="39">
        <v>44879</v>
      </c>
      <c r="B1855" s="61">
        <f t="shared" si="168"/>
        <v>2022</v>
      </c>
      <c r="C1855" s="60" t="str">
        <f t="shared" si="169"/>
        <v>Novembro</v>
      </c>
      <c r="D1855" s="40" t="s">
        <v>1928</v>
      </c>
      <c r="E1855" s="40" t="s">
        <v>2339</v>
      </c>
      <c r="F1855" s="41">
        <v>42065.63</v>
      </c>
      <c r="G1855" s="42">
        <v>41123.360000000001</v>
      </c>
      <c r="H1855" s="64">
        <f t="shared" si="170"/>
        <v>-2.2399997337493743E-2</v>
      </c>
      <c r="I1855" s="65">
        <f t="shared" si="171"/>
        <v>-942.2699999999968</v>
      </c>
      <c r="J1855" s="66" t="str">
        <f t="shared" si="172"/>
        <v>Ativo</v>
      </c>
      <c r="K1855" s="40" t="s">
        <v>15537</v>
      </c>
      <c r="L1855" s="69" t="str">
        <f t="shared" si="173"/>
        <v>Aguardando rentabilidade</v>
      </c>
    </row>
    <row r="1856" spans="1:12" ht="15" customHeight="1" x14ac:dyDescent="0.25">
      <c r="A1856" s="39">
        <v>44836</v>
      </c>
      <c r="B1856" s="61">
        <f t="shared" si="168"/>
        <v>2022</v>
      </c>
      <c r="C1856" s="60" t="str">
        <f t="shared" si="169"/>
        <v>Outubro</v>
      </c>
      <c r="D1856" s="40" t="s">
        <v>1927</v>
      </c>
      <c r="E1856" s="40" t="s">
        <v>3546</v>
      </c>
      <c r="F1856" s="41">
        <v>4075.71</v>
      </c>
      <c r="G1856" s="42">
        <v>4272.97</v>
      </c>
      <c r="H1856" s="64">
        <f t="shared" si="170"/>
        <v>4.8398929266311938E-2</v>
      </c>
      <c r="I1856" s="65">
        <f t="shared" si="171"/>
        <v>197.26000000000022</v>
      </c>
      <c r="J1856" s="66" t="str">
        <f t="shared" si="172"/>
        <v>Ativo</v>
      </c>
      <c r="K1856" s="40" t="s">
        <v>15536</v>
      </c>
      <c r="L1856" s="69" t="str">
        <f t="shared" si="173"/>
        <v>Aguardando rentabilidade</v>
      </c>
    </row>
    <row r="1857" spans="1:12" x14ac:dyDescent="0.25">
      <c r="A1857" s="39">
        <v>44117</v>
      </c>
      <c r="B1857" s="61">
        <f t="shared" si="168"/>
        <v>2020</v>
      </c>
      <c r="C1857" s="60" t="str">
        <f t="shared" si="169"/>
        <v>Outubro</v>
      </c>
      <c r="D1857" s="40" t="s">
        <v>1925</v>
      </c>
      <c r="E1857" s="40" t="s">
        <v>3547</v>
      </c>
      <c r="F1857" s="41">
        <v>21748.99</v>
      </c>
      <c r="G1857" s="42">
        <v>20013.419999999998</v>
      </c>
      <c r="H1857" s="64">
        <f t="shared" si="170"/>
        <v>-7.9800027495529821E-2</v>
      </c>
      <c r="I1857" s="65">
        <f t="shared" si="171"/>
        <v>-1735.5700000000033</v>
      </c>
      <c r="J1857" s="66" t="str">
        <f t="shared" si="172"/>
        <v>Pendente</v>
      </c>
      <c r="K1857" s="40" t="s">
        <v>15534</v>
      </c>
      <c r="L1857" s="69" t="str">
        <f t="shared" si="173"/>
        <v>Aguardando rentabilidade</v>
      </c>
    </row>
    <row r="1858" spans="1:12" ht="15" customHeight="1" x14ac:dyDescent="0.25">
      <c r="A1858" s="39">
        <v>44206</v>
      </c>
      <c r="B1858" s="61">
        <f t="shared" ref="B1858:B1921" si="174">YEAR(A1858)</f>
        <v>2021</v>
      </c>
      <c r="C1858" s="60" t="str">
        <f t="shared" ref="C1858:C1921" si="175">PROPER(TEXT(A1858,"mmmm"))</f>
        <v>Janeiro</v>
      </c>
      <c r="D1858" s="40" t="s">
        <v>1925</v>
      </c>
      <c r="E1858" s="40" t="s">
        <v>3548</v>
      </c>
      <c r="F1858" s="41">
        <v>7681.7</v>
      </c>
      <c r="G1858" s="42">
        <v>8601.2000000000007</v>
      </c>
      <c r="H1858" s="64">
        <f t="shared" ref="H1858:H1921" si="176">(G1858-F1858)/F1858</f>
        <v>0.11970006639155407</v>
      </c>
      <c r="I1858" s="65">
        <f t="shared" ref="I1858:I1921" si="177">G1858-F1858</f>
        <v>919.50000000000091</v>
      </c>
      <c r="J1858" s="66" t="str">
        <f t="shared" ref="J1858:J1921" si="178">IF(AND(OR($D1858="Ações",$D1858="Criptomoedas",$D1858="ETFs",$D1858="Fundos",$D1858="Imóveis"),$H1858&lt;=-10%),"Resgatado",IF(AND(OR($D1858="Ações",$D1858="Criptomoedas",$D1858="ETFs",$D1858="Fundos",$D1858="Imóveis"),$H1858&lt;=-5%),"Pendente",IF(AND(OR($D1858="Ações",$D1858="Criptomoedas",$D1858="ETFs",$D1858="Fundos",$D1858="Imóveis"),$H1858&lt;=-3%),"Ativo",IF(AND(OR($D1858="Ações",$D1858="Criptomoedas",$D1858="ETFs",$D1858="Fundos",$D1858="Imóveis"),$H1858&lt;=7%),"Ativo",IF(AND(OR($D1858="Ações",$D1858="Criptomoedas",$D1858="ETFs",$D1858="Fundos",$D1858="Imóveis"),$H1858&lt;=15%),"Pendente",IF(AND(OR($D1858="Ações",$D1858="Criptomoedas",$D1858="ETFs",$D1858="Fundos",$D1858="Imóveis"),$H1858&lt;=20%),"Resgatado",IF(AND(OR($D1858="Poupança",$D1858="Renda Fixa",$D1858="Tesouro Direto"),$H1858&lt;=7%),"Ativo",IF(AND(OR($D1858="Poupança",$D1858="Renda Fixa",$D1858="Tesouro Direto"),$H1858&lt;=15%),"Pendente",IF(AND(OR($D1858="Poupança",$D1858="Renda Fixa",$D1858="Tesouro Direto"),$H1858&lt;=20%),"Resgatado","")))))))))</f>
        <v>Pendente</v>
      </c>
      <c r="K1858" s="40" t="s">
        <v>15534</v>
      </c>
      <c r="L1858" s="69" t="str">
        <f t="shared" ref="L1858:L1921" si="179">IF(AND(OR($D1858="Ações",$D1858="Criptomoedas",$D1858="ETFs",$D1858="Fundos",$D1858="Imóveis"),$H1858&lt;=-10%),"Resgate realizado",IF(AND(OR($D1858="Ações",$D1858="Criptomoedas",$D1858="ETFs",$D1858="Fundos",$D1858="Imóveis"),$H1858&lt;=-5%),"Aguardando rentabilidade",IF(AND(OR($D1858="Ações",$D1858="Criptomoedas",$D1858="ETFs",$D1858="Fundos",$D1858="Imóveis"),$H1858&lt;=-3%),"Aguardando rentabilidade",IF(AND(OR($D1858="Ações",$D1858="Criptomoedas",$D1858="ETFs",$D1858="Fundos",$D1858="Imóveis"),$H1858&lt;=7%),"Aguardando rentabilidade",IF(AND(OR($D1858="Ações",$D1858="Criptomoedas",$D1858="ETFs",$D1858="Fundos",$D1858="Imóveis"),$H1858&lt;=15%),"Rendimento estável",IF(AND(OR($D1858="Ações",$D1858="Criptomoedas",$D1858="ETFs",$D1858="Fundos",$D1858="Imóveis"),$H1858&lt;=20%),"Aplicação de Curto Prazo",IF(AND(OR($D1858="Poupança",$D1858="Renda Fixa",$D1858="Tesouro Direto"),$H1858&lt;=7%),"Investimento de Longo Prazo",IF(AND(OR($D1858="Poupança",$D1858="Renda Fixa",$D1858="Tesouro Direto"),$H1858&lt;=15%),"Rendimento estável",IF(AND(OR($D1858="Poupança",$D1858="Renda Fixa",$D1858="Tesouro Direto"),$H1858&lt;=20%),"Dividendos Recebidos","")))))))))</f>
        <v>Rendimento estável</v>
      </c>
    </row>
    <row r="1859" spans="1:12" ht="15" customHeight="1" x14ac:dyDescent="0.25">
      <c r="A1859" s="39">
        <v>45901</v>
      </c>
      <c r="B1859" s="61">
        <f t="shared" si="174"/>
        <v>2025</v>
      </c>
      <c r="C1859" s="60" t="str">
        <f t="shared" si="175"/>
        <v>Setembro</v>
      </c>
      <c r="D1859" s="40" t="s">
        <v>1927</v>
      </c>
      <c r="E1859" s="40" t="s">
        <v>3549</v>
      </c>
      <c r="F1859" s="41">
        <v>48972.46</v>
      </c>
      <c r="G1859" s="42">
        <v>47694.28</v>
      </c>
      <c r="H1859" s="64">
        <f t="shared" si="176"/>
        <v>-2.6099975373914244E-2</v>
      </c>
      <c r="I1859" s="65">
        <f t="shared" si="177"/>
        <v>-1278.1800000000003</v>
      </c>
      <c r="J1859" s="66" t="str">
        <f t="shared" si="178"/>
        <v>Ativo</v>
      </c>
      <c r="K1859" s="40" t="s">
        <v>15536</v>
      </c>
      <c r="L1859" s="69" t="str">
        <f t="shared" si="179"/>
        <v>Aguardando rentabilidade</v>
      </c>
    </row>
    <row r="1860" spans="1:12" ht="15" customHeight="1" x14ac:dyDescent="0.25">
      <c r="A1860" s="39">
        <v>45454</v>
      </c>
      <c r="B1860" s="61">
        <f t="shared" si="174"/>
        <v>2024</v>
      </c>
      <c r="C1860" s="60" t="str">
        <f t="shared" si="175"/>
        <v>Junho</v>
      </c>
      <c r="D1860" s="40" t="s">
        <v>1926</v>
      </c>
      <c r="E1860" s="40" t="s">
        <v>3295</v>
      </c>
      <c r="F1860" s="41">
        <v>11295.98</v>
      </c>
      <c r="G1860" s="42">
        <v>12195.14</v>
      </c>
      <c r="H1860" s="64">
        <f t="shared" si="176"/>
        <v>7.9599999291783435E-2</v>
      </c>
      <c r="I1860" s="65">
        <f t="shared" si="177"/>
        <v>899.15999999999985</v>
      </c>
      <c r="J1860" s="66" t="str">
        <f t="shared" si="178"/>
        <v>Pendente</v>
      </c>
      <c r="K1860" s="40" t="s">
        <v>15535</v>
      </c>
      <c r="L1860" s="69" t="str">
        <f t="shared" si="179"/>
        <v>Rendimento estável</v>
      </c>
    </row>
    <row r="1861" spans="1:12" ht="15" customHeight="1" x14ac:dyDescent="0.25">
      <c r="A1861" s="39">
        <v>45076</v>
      </c>
      <c r="B1861" s="61">
        <f t="shared" si="174"/>
        <v>2023</v>
      </c>
      <c r="C1861" s="60" t="str">
        <f t="shared" si="175"/>
        <v>Maio</v>
      </c>
      <c r="D1861" s="40" t="s">
        <v>1925</v>
      </c>
      <c r="E1861" s="40" t="s">
        <v>3550</v>
      </c>
      <c r="F1861" s="41">
        <v>31889.67</v>
      </c>
      <c r="G1861" s="42">
        <v>37486.31</v>
      </c>
      <c r="H1861" s="64">
        <f t="shared" si="176"/>
        <v>0.17550009140891076</v>
      </c>
      <c r="I1861" s="65">
        <f t="shared" si="177"/>
        <v>5596.6399999999994</v>
      </c>
      <c r="J1861" s="66" t="str">
        <f t="shared" si="178"/>
        <v>Resgatado</v>
      </c>
      <c r="K1861" s="40" t="s">
        <v>15534</v>
      </c>
      <c r="L1861" s="69" t="str">
        <f t="shared" si="179"/>
        <v>Aplicação de Curto Prazo</v>
      </c>
    </row>
    <row r="1862" spans="1:12" x14ac:dyDescent="0.25">
      <c r="A1862" s="39">
        <v>44042</v>
      </c>
      <c r="B1862" s="61">
        <f t="shared" si="174"/>
        <v>2020</v>
      </c>
      <c r="C1862" s="60" t="str">
        <f t="shared" si="175"/>
        <v>Julho</v>
      </c>
      <c r="D1862" s="40" t="s">
        <v>1926</v>
      </c>
      <c r="E1862" s="40" t="s">
        <v>2058</v>
      </c>
      <c r="F1862" s="41">
        <v>11093.98</v>
      </c>
      <c r="G1862" s="42">
        <v>10946.43</v>
      </c>
      <c r="H1862" s="64">
        <f t="shared" si="176"/>
        <v>-1.3300005949172369E-2</v>
      </c>
      <c r="I1862" s="65">
        <f t="shared" si="177"/>
        <v>-147.54999999999927</v>
      </c>
      <c r="J1862" s="66" t="str">
        <f t="shared" si="178"/>
        <v>Ativo</v>
      </c>
      <c r="K1862" s="40" t="s">
        <v>15535</v>
      </c>
      <c r="L1862" s="69" t="str">
        <f t="shared" si="179"/>
        <v>Aguardando rentabilidade</v>
      </c>
    </row>
    <row r="1863" spans="1:12" ht="15" customHeight="1" x14ac:dyDescent="0.25">
      <c r="A1863" s="39">
        <v>45176</v>
      </c>
      <c r="B1863" s="61">
        <f t="shared" si="174"/>
        <v>2023</v>
      </c>
      <c r="C1863" s="60" t="str">
        <f t="shared" si="175"/>
        <v>Setembro</v>
      </c>
      <c r="D1863" s="40" t="s">
        <v>1924</v>
      </c>
      <c r="E1863" s="40" t="s">
        <v>3551</v>
      </c>
      <c r="F1863" s="41">
        <v>40880.370000000003</v>
      </c>
      <c r="G1863" s="42">
        <v>45324.07</v>
      </c>
      <c r="H1863" s="64">
        <f t="shared" si="176"/>
        <v>0.10870009248937808</v>
      </c>
      <c r="I1863" s="65">
        <f t="shared" si="177"/>
        <v>4443.6999999999971</v>
      </c>
      <c r="J1863" s="66" t="str">
        <f t="shared" si="178"/>
        <v>Pendente</v>
      </c>
      <c r="K1863" s="40" t="s">
        <v>15533</v>
      </c>
      <c r="L1863" s="69" t="str">
        <f t="shared" si="179"/>
        <v>Rendimento estável</v>
      </c>
    </row>
    <row r="1864" spans="1:12" x14ac:dyDescent="0.25">
      <c r="A1864" s="39">
        <v>44011</v>
      </c>
      <c r="B1864" s="61">
        <f t="shared" si="174"/>
        <v>2020</v>
      </c>
      <c r="C1864" s="60" t="str">
        <f t="shared" si="175"/>
        <v>Junho</v>
      </c>
      <c r="D1864" s="40" t="s">
        <v>1928</v>
      </c>
      <c r="E1864" s="40" t="s">
        <v>2567</v>
      </c>
      <c r="F1864" s="41">
        <v>24061.03</v>
      </c>
      <c r="G1864" s="42">
        <v>21739.14</v>
      </c>
      <c r="H1864" s="64">
        <f t="shared" si="176"/>
        <v>-9.6500025144393223E-2</v>
      </c>
      <c r="I1864" s="65">
        <f t="shared" si="177"/>
        <v>-2321.8899999999994</v>
      </c>
      <c r="J1864" s="66" t="str">
        <f t="shared" si="178"/>
        <v>Pendente</v>
      </c>
      <c r="K1864" s="40" t="s">
        <v>15537</v>
      </c>
      <c r="L1864" s="69" t="str">
        <f t="shared" si="179"/>
        <v>Aguardando rentabilidade</v>
      </c>
    </row>
    <row r="1865" spans="1:12" ht="15" customHeight="1" x14ac:dyDescent="0.25">
      <c r="A1865" s="39">
        <v>45290</v>
      </c>
      <c r="B1865" s="61">
        <f t="shared" si="174"/>
        <v>2023</v>
      </c>
      <c r="C1865" s="60" t="str">
        <f t="shared" si="175"/>
        <v>Dezembro</v>
      </c>
      <c r="D1865" s="40" t="s">
        <v>1929</v>
      </c>
      <c r="E1865" s="40" t="s">
        <v>3552</v>
      </c>
      <c r="F1865" s="41">
        <v>47453.52</v>
      </c>
      <c r="G1865" s="42">
        <v>50950.84</v>
      </c>
      <c r="H1865" s="64">
        <f t="shared" si="176"/>
        <v>7.3699906771931778E-2</v>
      </c>
      <c r="I1865" s="65">
        <f t="shared" si="177"/>
        <v>3497.3199999999997</v>
      </c>
      <c r="J1865" s="66" t="str">
        <f t="shared" si="178"/>
        <v>Pendente</v>
      </c>
      <c r="K1865" s="40" t="s">
        <v>15532</v>
      </c>
      <c r="L1865" s="69" t="str">
        <f t="shared" si="179"/>
        <v>Rendimento estável</v>
      </c>
    </row>
    <row r="1866" spans="1:12" ht="15" customHeight="1" x14ac:dyDescent="0.25">
      <c r="A1866" s="39">
        <v>44593</v>
      </c>
      <c r="B1866" s="61">
        <f t="shared" si="174"/>
        <v>2022</v>
      </c>
      <c r="C1866" s="60" t="str">
        <f t="shared" si="175"/>
        <v>Fevereiro</v>
      </c>
      <c r="D1866" s="40" t="s">
        <v>1926</v>
      </c>
      <c r="E1866" s="40" t="s">
        <v>3553</v>
      </c>
      <c r="F1866" s="41">
        <v>18340.560000000001</v>
      </c>
      <c r="G1866" s="42">
        <v>17806.849999999999</v>
      </c>
      <c r="H1866" s="64">
        <f t="shared" si="176"/>
        <v>-2.9099983860907341E-2</v>
      </c>
      <c r="I1866" s="65">
        <f t="shared" si="177"/>
        <v>-533.71000000000276</v>
      </c>
      <c r="J1866" s="66" t="str">
        <f t="shared" si="178"/>
        <v>Ativo</v>
      </c>
      <c r="K1866" s="40" t="s">
        <v>15535</v>
      </c>
      <c r="L1866" s="69" t="str">
        <f t="shared" si="179"/>
        <v>Aguardando rentabilidade</v>
      </c>
    </row>
    <row r="1867" spans="1:12" ht="15" customHeight="1" x14ac:dyDescent="0.25">
      <c r="A1867" s="39">
        <v>45832</v>
      </c>
      <c r="B1867" s="61">
        <f t="shared" si="174"/>
        <v>2025</v>
      </c>
      <c r="C1867" s="60" t="str">
        <f t="shared" si="175"/>
        <v>Junho</v>
      </c>
      <c r="D1867" s="40" t="s">
        <v>1928</v>
      </c>
      <c r="E1867" s="40" t="s">
        <v>3554</v>
      </c>
      <c r="F1867" s="41">
        <v>10373.629999999999</v>
      </c>
      <c r="G1867" s="42">
        <v>10490.85</v>
      </c>
      <c r="H1867" s="64">
        <f t="shared" si="176"/>
        <v>1.1299805371890185E-2</v>
      </c>
      <c r="I1867" s="65">
        <f t="shared" si="177"/>
        <v>117.22000000000116</v>
      </c>
      <c r="J1867" s="66" t="str">
        <f t="shared" si="178"/>
        <v>Ativo</v>
      </c>
      <c r="K1867" s="40" t="s">
        <v>15537</v>
      </c>
      <c r="L1867" s="69" t="str">
        <f t="shared" si="179"/>
        <v>Aguardando rentabilidade</v>
      </c>
    </row>
    <row r="1868" spans="1:12" x14ac:dyDescent="0.25">
      <c r="A1868" s="39">
        <v>43973</v>
      </c>
      <c r="B1868" s="61">
        <f t="shared" si="174"/>
        <v>2020</v>
      </c>
      <c r="C1868" s="60" t="str">
        <f t="shared" si="175"/>
        <v>Maio</v>
      </c>
      <c r="D1868" s="40" t="s">
        <v>1924</v>
      </c>
      <c r="E1868" s="40" t="s">
        <v>2508</v>
      </c>
      <c r="F1868" s="41">
        <v>48476.5</v>
      </c>
      <c r="G1868" s="42">
        <v>48539.519999999997</v>
      </c>
      <c r="H1868" s="64">
        <f t="shared" si="176"/>
        <v>1.3000113457035222E-3</v>
      </c>
      <c r="I1868" s="65">
        <f t="shared" si="177"/>
        <v>63.019999999996799</v>
      </c>
      <c r="J1868" s="66" t="str">
        <f t="shared" si="178"/>
        <v>Ativo</v>
      </c>
      <c r="K1868" s="40" t="s">
        <v>15533</v>
      </c>
      <c r="L1868" s="69" t="str">
        <f t="shared" si="179"/>
        <v>Investimento de Longo Prazo</v>
      </c>
    </row>
    <row r="1869" spans="1:12" x14ac:dyDescent="0.25">
      <c r="A1869" s="39">
        <v>44175</v>
      </c>
      <c r="B1869" s="61">
        <f t="shared" si="174"/>
        <v>2020</v>
      </c>
      <c r="C1869" s="60" t="str">
        <f t="shared" si="175"/>
        <v>Dezembro</v>
      </c>
      <c r="D1869" s="40" t="s">
        <v>1928</v>
      </c>
      <c r="E1869" s="40" t="s">
        <v>3555</v>
      </c>
      <c r="F1869" s="41">
        <v>42981.06</v>
      </c>
      <c r="G1869" s="42">
        <v>39697.31</v>
      </c>
      <c r="H1869" s="64">
        <f t="shared" si="176"/>
        <v>-7.6399930574071462E-2</v>
      </c>
      <c r="I1869" s="65">
        <f t="shared" si="177"/>
        <v>-3283.75</v>
      </c>
      <c r="J1869" s="66" t="str">
        <f t="shared" si="178"/>
        <v>Pendente</v>
      </c>
      <c r="K1869" s="40" t="s">
        <v>15537</v>
      </c>
      <c r="L1869" s="69" t="str">
        <f t="shared" si="179"/>
        <v>Aguardando rentabilidade</v>
      </c>
    </row>
    <row r="1870" spans="1:12" ht="15" customHeight="1" x14ac:dyDescent="0.25">
      <c r="A1870" s="39">
        <v>44539</v>
      </c>
      <c r="B1870" s="61">
        <f t="shared" si="174"/>
        <v>2021</v>
      </c>
      <c r="C1870" s="60" t="str">
        <f t="shared" si="175"/>
        <v>Dezembro</v>
      </c>
      <c r="D1870" s="40" t="s">
        <v>1925</v>
      </c>
      <c r="E1870" s="40" t="s">
        <v>2093</v>
      </c>
      <c r="F1870" s="41">
        <v>28531.200000000001</v>
      </c>
      <c r="G1870" s="42">
        <v>29241.63</v>
      </c>
      <c r="H1870" s="64">
        <f t="shared" si="176"/>
        <v>2.4900109353970398E-2</v>
      </c>
      <c r="I1870" s="65">
        <f t="shared" si="177"/>
        <v>710.43000000000029</v>
      </c>
      <c r="J1870" s="66" t="str">
        <f t="shared" si="178"/>
        <v>Ativo</v>
      </c>
      <c r="K1870" s="40" t="s">
        <v>15534</v>
      </c>
      <c r="L1870" s="69" t="str">
        <f t="shared" si="179"/>
        <v>Aguardando rentabilidade</v>
      </c>
    </row>
    <row r="1871" spans="1:12" ht="15" customHeight="1" x14ac:dyDescent="0.25">
      <c r="A1871" s="39">
        <v>45777</v>
      </c>
      <c r="B1871" s="61">
        <f t="shared" si="174"/>
        <v>2025</v>
      </c>
      <c r="C1871" s="60" t="str">
        <f t="shared" si="175"/>
        <v>Abril</v>
      </c>
      <c r="D1871" s="40" t="s">
        <v>1926</v>
      </c>
      <c r="E1871" s="40" t="s">
        <v>3556</v>
      </c>
      <c r="F1871" s="41">
        <v>38299.67</v>
      </c>
      <c r="G1871" s="42">
        <v>34956.11</v>
      </c>
      <c r="H1871" s="64">
        <f t="shared" si="176"/>
        <v>-8.729996890312626E-2</v>
      </c>
      <c r="I1871" s="65">
        <f t="shared" si="177"/>
        <v>-3343.5599999999977</v>
      </c>
      <c r="J1871" s="66" t="str">
        <f t="shared" si="178"/>
        <v>Pendente</v>
      </c>
      <c r="K1871" s="40" t="s">
        <v>15535</v>
      </c>
      <c r="L1871" s="69" t="str">
        <f t="shared" si="179"/>
        <v>Aguardando rentabilidade</v>
      </c>
    </row>
    <row r="1872" spans="1:12" x14ac:dyDescent="0.25">
      <c r="A1872" s="39">
        <v>43856</v>
      </c>
      <c r="B1872" s="61">
        <f t="shared" si="174"/>
        <v>2020</v>
      </c>
      <c r="C1872" s="60" t="str">
        <f t="shared" si="175"/>
        <v>Janeiro</v>
      </c>
      <c r="D1872" s="40" t="s">
        <v>1925</v>
      </c>
      <c r="E1872" s="40" t="s">
        <v>3557</v>
      </c>
      <c r="F1872" s="41">
        <v>5789.81</v>
      </c>
      <c r="G1872" s="42">
        <v>6504.27</v>
      </c>
      <c r="H1872" s="64">
        <f t="shared" si="176"/>
        <v>0.1233995588801705</v>
      </c>
      <c r="I1872" s="65">
        <f t="shared" si="177"/>
        <v>714.46</v>
      </c>
      <c r="J1872" s="66" t="str">
        <f t="shared" si="178"/>
        <v>Pendente</v>
      </c>
      <c r="K1872" s="40" t="s">
        <v>15534</v>
      </c>
      <c r="L1872" s="69" t="str">
        <f t="shared" si="179"/>
        <v>Rendimento estável</v>
      </c>
    </row>
    <row r="1873" spans="1:12" ht="15" customHeight="1" x14ac:dyDescent="0.25">
      <c r="A1873" s="39">
        <v>44899</v>
      </c>
      <c r="B1873" s="61">
        <f t="shared" si="174"/>
        <v>2022</v>
      </c>
      <c r="C1873" s="60" t="str">
        <f t="shared" si="175"/>
        <v>Dezembro</v>
      </c>
      <c r="D1873" s="40" t="s">
        <v>1929</v>
      </c>
      <c r="E1873" s="40" t="s">
        <v>3558</v>
      </c>
      <c r="F1873" s="41">
        <v>6006.34</v>
      </c>
      <c r="G1873" s="42">
        <v>6179.92</v>
      </c>
      <c r="H1873" s="64">
        <f t="shared" si="176"/>
        <v>2.8899462900868068E-2</v>
      </c>
      <c r="I1873" s="65">
        <f t="shared" si="177"/>
        <v>173.57999999999993</v>
      </c>
      <c r="J1873" s="66" t="str">
        <f t="shared" si="178"/>
        <v>Ativo</v>
      </c>
      <c r="K1873" s="40" t="s">
        <v>15532</v>
      </c>
      <c r="L1873" s="69" t="str">
        <f t="shared" si="179"/>
        <v>Investimento de Longo Prazo</v>
      </c>
    </row>
    <row r="1874" spans="1:12" ht="15" customHeight="1" x14ac:dyDescent="0.25">
      <c r="A1874" s="39">
        <v>45753</v>
      </c>
      <c r="B1874" s="61">
        <f t="shared" si="174"/>
        <v>2025</v>
      </c>
      <c r="C1874" s="60" t="str">
        <f t="shared" si="175"/>
        <v>Abril</v>
      </c>
      <c r="D1874" s="40" t="s">
        <v>1930</v>
      </c>
      <c r="E1874" s="40" t="s">
        <v>3559</v>
      </c>
      <c r="F1874" s="41">
        <v>45130.07</v>
      </c>
      <c r="G1874" s="42">
        <v>45012.73</v>
      </c>
      <c r="H1874" s="64">
        <f t="shared" si="176"/>
        <v>-2.6000402835625229E-3</v>
      </c>
      <c r="I1874" s="65">
        <f t="shared" si="177"/>
        <v>-117.33999999999651</v>
      </c>
      <c r="J1874" s="66" t="str">
        <f t="shared" si="178"/>
        <v>Ativo</v>
      </c>
      <c r="K1874" s="40" t="s">
        <v>15538</v>
      </c>
      <c r="L1874" s="69" t="str">
        <f t="shared" si="179"/>
        <v>Aguardando rentabilidade</v>
      </c>
    </row>
    <row r="1875" spans="1:12" ht="15" customHeight="1" x14ac:dyDescent="0.25">
      <c r="A1875" s="39">
        <v>44405</v>
      </c>
      <c r="B1875" s="61">
        <f t="shared" si="174"/>
        <v>2021</v>
      </c>
      <c r="C1875" s="60" t="str">
        <f t="shared" si="175"/>
        <v>Julho</v>
      </c>
      <c r="D1875" s="40" t="s">
        <v>1927</v>
      </c>
      <c r="E1875" s="40" t="s">
        <v>3560</v>
      </c>
      <c r="F1875" s="41">
        <v>25337.64</v>
      </c>
      <c r="G1875" s="42">
        <v>22976.17</v>
      </c>
      <c r="H1875" s="64">
        <f t="shared" si="176"/>
        <v>-9.3200077039534909E-2</v>
      </c>
      <c r="I1875" s="65">
        <f t="shared" si="177"/>
        <v>-2361.4700000000012</v>
      </c>
      <c r="J1875" s="66" t="str">
        <f t="shared" si="178"/>
        <v>Pendente</v>
      </c>
      <c r="K1875" s="40" t="s">
        <v>15536</v>
      </c>
      <c r="L1875" s="69" t="str">
        <f t="shared" si="179"/>
        <v>Aguardando rentabilidade</v>
      </c>
    </row>
    <row r="1876" spans="1:12" ht="15" customHeight="1" x14ac:dyDescent="0.25">
      <c r="A1876" s="39">
        <v>45810</v>
      </c>
      <c r="B1876" s="61">
        <f t="shared" si="174"/>
        <v>2025</v>
      </c>
      <c r="C1876" s="60" t="str">
        <f t="shared" si="175"/>
        <v>Junho</v>
      </c>
      <c r="D1876" s="40" t="s">
        <v>1925</v>
      </c>
      <c r="E1876" s="40" t="s">
        <v>2025</v>
      </c>
      <c r="F1876" s="41">
        <v>42459.64</v>
      </c>
      <c r="G1876" s="42">
        <v>40285.71</v>
      </c>
      <c r="H1876" s="64">
        <f t="shared" si="176"/>
        <v>-5.1199915967257384E-2</v>
      </c>
      <c r="I1876" s="65">
        <f t="shared" si="177"/>
        <v>-2173.9300000000003</v>
      </c>
      <c r="J1876" s="66" t="str">
        <f t="shared" si="178"/>
        <v>Pendente</v>
      </c>
      <c r="K1876" s="40" t="s">
        <v>15534</v>
      </c>
      <c r="L1876" s="69" t="str">
        <f t="shared" si="179"/>
        <v>Aguardando rentabilidade</v>
      </c>
    </row>
    <row r="1877" spans="1:12" ht="15" customHeight="1" x14ac:dyDescent="0.25">
      <c r="A1877" s="39">
        <v>44416</v>
      </c>
      <c r="B1877" s="61">
        <f t="shared" si="174"/>
        <v>2021</v>
      </c>
      <c r="C1877" s="60" t="str">
        <f t="shared" si="175"/>
        <v>Agosto</v>
      </c>
      <c r="D1877" s="40" t="s">
        <v>1923</v>
      </c>
      <c r="E1877" s="40" t="s">
        <v>3561</v>
      </c>
      <c r="F1877" s="41">
        <v>46597.43</v>
      </c>
      <c r="G1877" s="42">
        <v>49775.37</v>
      </c>
      <c r="H1877" s="64">
        <f t="shared" si="176"/>
        <v>6.8199898578097592E-2</v>
      </c>
      <c r="I1877" s="65">
        <f t="shared" si="177"/>
        <v>3177.9400000000023</v>
      </c>
      <c r="J1877" s="66" t="str">
        <f t="shared" si="178"/>
        <v>Ativo</v>
      </c>
      <c r="K1877" s="40" t="s">
        <v>15532</v>
      </c>
      <c r="L1877" s="69" t="str">
        <f t="shared" si="179"/>
        <v>Investimento de Longo Prazo</v>
      </c>
    </row>
    <row r="1878" spans="1:12" ht="15" customHeight="1" x14ac:dyDescent="0.25">
      <c r="A1878" s="39">
        <v>45711</v>
      </c>
      <c r="B1878" s="61">
        <f t="shared" si="174"/>
        <v>2025</v>
      </c>
      <c r="C1878" s="60" t="str">
        <f t="shared" si="175"/>
        <v>Fevereiro</v>
      </c>
      <c r="D1878" s="40" t="s">
        <v>1930</v>
      </c>
      <c r="E1878" s="40" t="s">
        <v>3562</v>
      </c>
      <c r="F1878" s="41">
        <v>36397.279999999999</v>
      </c>
      <c r="G1878" s="42">
        <v>34519.18</v>
      </c>
      <c r="H1878" s="64">
        <f t="shared" si="176"/>
        <v>-5.1600009671052306E-2</v>
      </c>
      <c r="I1878" s="65">
        <f t="shared" si="177"/>
        <v>-1878.0999999999985</v>
      </c>
      <c r="J1878" s="66" t="str">
        <f t="shared" si="178"/>
        <v>Pendente</v>
      </c>
      <c r="K1878" s="40" t="s">
        <v>15538</v>
      </c>
      <c r="L1878" s="69" t="str">
        <f t="shared" si="179"/>
        <v>Aguardando rentabilidade</v>
      </c>
    </row>
    <row r="1879" spans="1:12" ht="15" customHeight="1" x14ac:dyDescent="0.25">
      <c r="A1879" s="39">
        <v>45549</v>
      </c>
      <c r="B1879" s="61">
        <f t="shared" si="174"/>
        <v>2024</v>
      </c>
      <c r="C1879" s="60" t="str">
        <f t="shared" si="175"/>
        <v>Setembro</v>
      </c>
      <c r="D1879" s="40" t="s">
        <v>1929</v>
      </c>
      <c r="E1879" s="40" t="s">
        <v>3563</v>
      </c>
      <c r="F1879" s="41">
        <v>42199.75</v>
      </c>
      <c r="G1879" s="42">
        <v>40904.22</v>
      </c>
      <c r="H1879" s="64">
        <f t="shared" si="176"/>
        <v>-3.0699944904886849E-2</v>
      </c>
      <c r="I1879" s="65">
        <f t="shared" si="177"/>
        <v>-1295.5299999999988</v>
      </c>
      <c r="J1879" s="66" t="str">
        <f t="shared" si="178"/>
        <v>Ativo</v>
      </c>
      <c r="K1879" s="40" t="s">
        <v>15532</v>
      </c>
      <c r="L1879" s="69" t="str">
        <f t="shared" si="179"/>
        <v>Investimento de Longo Prazo</v>
      </c>
    </row>
    <row r="1880" spans="1:12" ht="15" customHeight="1" x14ac:dyDescent="0.25">
      <c r="A1880" s="39">
        <v>45744</v>
      </c>
      <c r="B1880" s="61">
        <f t="shared" si="174"/>
        <v>2025</v>
      </c>
      <c r="C1880" s="60" t="str">
        <f t="shared" si="175"/>
        <v>Março</v>
      </c>
      <c r="D1880" s="40" t="s">
        <v>1923</v>
      </c>
      <c r="E1880" s="40" t="s">
        <v>3564</v>
      </c>
      <c r="F1880" s="41">
        <v>4210.16</v>
      </c>
      <c r="G1880" s="42">
        <v>4976.41</v>
      </c>
      <c r="H1880" s="64">
        <f t="shared" si="176"/>
        <v>0.18200020901818459</v>
      </c>
      <c r="I1880" s="65">
        <f t="shared" si="177"/>
        <v>766.25</v>
      </c>
      <c r="J1880" s="66" t="str">
        <f t="shared" si="178"/>
        <v>Resgatado</v>
      </c>
      <c r="K1880" s="40" t="s">
        <v>15532</v>
      </c>
      <c r="L1880" s="69" t="str">
        <f t="shared" si="179"/>
        <v>Dividendos Recebidos</v>
      </c>
    </row>
    <row r="1881" spans="1:12" ht="15" customHeight="1" x14ac:dyDescent="0.25">
      <c r="A1881" s="39">
        <v>45536</v>
      </c>
      <c r="B1881" s="61">
        <f t="shared" si="174"/>
        <v>2024</v>
      </c>
      <c r="C1881" s="60" t="str">
        <f t="shared" si="175"/>
        <v>Setembro</v>
      </c>
      <c r="D1881" s="40" t="s">
        <v>1923</v>
      </c>
      <c r="E1881" s="40" t="s">
        <v>3565</v>
      </c>
      <c r="F1881" s="41">
        <v>46948.88</v>
      </c>
      <c r="G1881" s="42">
        <v>48254.06</v>
      </c>
      <c r="H1881" s="64">
        <f t="shared" si="176"/>
        <v>2.7800024196530361E-2</v>
      </c>
      <c r="I1881" s="65">
        <f t="shared" si="177"/>
        <v>1305.1800000000003</v>
      </c>
      <c r="J1881" s="66" t="str">
        <f t="shared" si="178"/>
        <v>Ativo</v>
      </c>
      <c r="K1881" s="40" t="s">
        <v>15532</v>
      </c>
      <c r="L1881" s="69" t="str">
        <f t="shared" si="179"/>
        <v>Investimento de Longo Prazo</v>
      </c>
    </row>
    <row r="1882" spans="1:12" x14ac:dyDescent="0.25">
      <c r="A1882" s="39">
        <v>43957</v>
      </c>
      <c r="B1882" s="61">
        <f t="shared" si="174"/>
        <v>2020</v>
      </c>
      <c r="C1882" s="60" t="str">
        <f t="shared" si="175"/>
        <v>Maio</v>
      </c>
      <c r="D1882" s="40" t="s">
        <v>1929</v>
      </c>
      <c r="E1882" s="40" t="s">
        <v>3566</v>
      </c>
      <c r="F1882" s="41">
        <v>1731.33</v>
      </c>
      <c r="G1882" s="42">
        <v>2003.32</v>
      </c>
      <c r="H1882" s="64">
        <f t="shared" si="176"/>
        <v>0.15709887774138959</v>
      </c>
      <c r="I1882" s="65">
        <f t="shared" si="177"/>
        <v>271.99</v>
      </c>
      <c r="J1882" s="66" t="str">
        <f t="shared" si="178"/>
        <v>Resgatado</v>
      </c>
      <c r="K1882" s="40" t="s">
        <v>15532</v>
      </c>
      <c r="L1882" s="69" t="str">
        <f t="shared" si="179"/>
        <v>Dividendos Recebidos</v>
      </c>
    </row>
    <row r="1883" spans="1:12" ht="15" customHeight="1" x14ac:dyDescent="0.25">
      <c r="A1883" s="39">
        <v>44323</v>
      </c>
      <c r="B1883" s="61">
        <f t="shared" si="174"/>
        <v>2021</v>
      </c>
      <c r="C1883" s="60" t="str">
        <f t="shared" si="175"/>
        <v>Maio</v>
      </c>
      <c r="D1883" s="40" t="s">
        <v>1923</v>
      </c>
      <c r="E1883" s="40" t="s">
        <v>3567</v>
      </c>
      <c r="F1883" s="41">
        <v>4362.58</v>
      </c>
      <c r="G1883" s="42">
        <v>5102.47</v>
      </c>
      <c r="H1883" s="64">
        <f t="shared" si="176"/>
        <v>0.169599182135342</v>
      </c>
      <c r="I1883" s="65">
        <f t="shared" si="177"/>
        <v>739.89000000000033</v>
      </c>
      <c r="J1883" s="66" t="str">
        <f t="shared" si="178"/>
        <v>Resgatado</v>
      </c>
      <c r="K1883" s="40" t="s">
        <v>15532</v>
      </c>
      <c r="L1883" s="69" t="str">
        <f t="shared" si="179"/>
        <v>Dividendos Recebidos</v>
      </c>
    </row>
    <row r="1884" spans="1:12" ht="15" customHeight="1" x14ac:dyDescent="0.25">
      <c r="A1884" s="39">
        <v>45506</v>
      </c>
      <c r="B1884" s="61">
        <f t="shared" si="174"/>
        <v>2024</v>
      </c>
      <c r="C1884" s="60" t="str">
        <f t="shared" si="175"/>
        <v>Agosto</v>
      </c>
      <c r="D1884" s="40" t="s">
        <v>1924</v>
      </c>
      <c r="E1884" s="40" t="s">
        <v>3568</v>
      </c>
      <c r="F1884" s="41">
        <v>47096.75</v>
      </c>
      <c r="G1884" s="42">
        <v>54806.49</v>
      </c>
      <c r="H1884" s="64">
        <f t="shared" si="176"/>
        <v>0.16370004299659738</v>
      </c>
      <c r="I1884" s="65">
        <f t="shared" si="177"/>
        <v>7709.739999999998</v>
      </c>
      <c r="J1884" s="66" t="str">
        <f t="shared" si="178"/>
        <v>Resgatado</v>
      </c>
      <c r="K1884" s="40" t="s">
        <v>15533</v>
      </c>
      <c r="L1884" s="69" t="str">
        <f t="shared" si="179"/>
        <v>Dividendos Recebidos</v>
      </c>
    </row>
    <row r="1885" spans="1:12" ht="15" customHeight="1" x14ac:dyDescent="0.25">
      <c r="A1885" s="39">
        <v>44502</v>
      </c>
      <c r="B1885" s="61">
        <f t="shared" si="174"/>
        <v>2021</v>
      </c>
      <c r="C1885" s="60" t="str">
        <f t="shared" si="175"/>
        <v>Novembro</v>
      </c>
      <c r="D1885" s="40" t="s">
        <v>1923</v>
      </c>
      <c r="E1885" s="40" t="s">
        <v>2102</v>
      </c>
      <c r="F1885" s="41">
        <v>11519.08</v>
      </c>
      <c r="G1885" s="42">
        <v>12430.24</v>
      </c>
      <c r="H1885" s="64">
        <f t="shared" si="176"/>
        <v>7.9100067019241105E-2</v>
      </c>
      <c r="I1885" s="65">
        <f t="shared" si="177"/>
        <v>911.15999999999985</v>
      </c>
      <c r="J1885" s="66" t="str">
        <f t="shared" si="178"/>
        <v>Pendente</v>
      </c>
      <c r="K1885" s="40" t="s">
        <v>15532</v>
      </c>
      <c r="L1885" s="69" t="str">
        <f t="shared" si="179"/>
        <v>Rendimento estável</v>
      </c>
    </row>
    <row r="1886" spans="1:12" ht="15" customHeight="1" x14ac:dyDescent="0.25">
      <c r="A1886" s="39">
        <v>45775</v>
      </c>
      <c r="B1886" s="61">
        <f t="shared" si="174"/>
        <v>2025</v>
      </c>
      <c r="C1886" s="60" t="str">
        <f t="shared" si="175"/>
        <v>Abril</v>
      </c>
      <c r="D1886" s="40" t="s">
        <v>1926</v>
      </c>
      <c r="E1886" s="40" t="s">
        <v>3569</v>
      </c>
      <c r="F1886" s="41">
        <v>3507.59</v>
      </c>
      <c r="G1886" s="42">
        <v>3506.19</v>
      </c>
      <c r="H1886" s="64">
        <f t="shared" si="176"/>
        <v>-3.9913444843898255E-4</v>
      </c>
      <c r="I1886" s="65">
        <f t="shared" si="177"/>
        <v>-1.4000000000000909</v>
      </c>
      <c r="J1886" s="66" t="str">
        <f t="shared" si="178"/>
        <v>Ativo</v>
      </c>
      <c r="K1886" s="40" t="s">
        <v>15535</v>
      </c>
      <c r="L1886" s="69" t="str">
        <f t="shared" si="179"/>
        <v>Aguardando rentabilidade</v>
      </c>
    </row>
    <row r="1887" spans="1:12" x14ac:dyDescent="0.25">
      <c r="A1887" s="39">
        <v>43906</v>
      </c>
      <c r="B1887" s="61">
        <f t="shared" si="174"/>
        <v>2020</v>
      </c>
      <c r="C1887" s="60" t="str">
        <f t="shared" si="175"/>
        <v>Março</v>
      </c>
      <c r="D1887" s="40" t="s">
        <v>1925</v>
      </c>
      <c r="E1887" s="40" t="s">
        <v>3570</v>
      </c>
      <c r="F1887" s="41">
        <v>37766.15</v>
      </c>
      <c r="G1887" s="42">
        <v>34979.01</v>
      </c>
      <c r="H1887" s="64">
        <f t="shared" si="176"/>
        <v>-7.3799950484759486E-2</v>
      </c>
      <c r="I1887" s="65">
        <f t="shared" si="177"/>
        <v>-2787.1399999999994</v>
      </c>
      <c r="J1887" s="66" t="str">
        <f t="shared" si="178"/>
        <v>Pendente</v>
      </c>
      <c r="K1887" s="40" t="s">
        <v>15534</v>
      </c>
      <c r="L1887" s="69" t="str">
        <f t="shared" si="179"/>
        <v>Aguardando rentabilidade</v>
      </c>
    </row>
    <row r="1888" spans="1:12" ht="15" customHeight="1" x14ac:dyDescent="0.25">
      <c r="A1888" s="39">
        <v>44838</v>
      </c>
      <c r="B1888" s="61">
        <f t="shared" si="174"/>
        <v>2022</v>
      </c>
      <c r="C1888" s="60" t="str">
        <f t="shared" si="175"/>
        <v>Outubro</v>
      </c>
      <c r="D1888" s="40" t="s">
        <v>1930</v>
      </c>
      <c r="E1888" s="40" t="s">
        <v>3571</v>
      </c>
      <c r="F1888" s="41">
        <v>41986.98</v>
      </c>
      <c r="G1888" s="42">
        <v>38157.769999999997</v>
      </c>
      <c r="H1888" s="64">
        <f t="shared" si="176"/>
        <v>-9.1199938647647583E-2</v>
      </c>
      <c r="I1888" s="65">
        <f t="shared" si="177"/>
        <v>-3829.2100000000064</v>
      </c>
      <c r="J1888" s="66" t="str">
        <f t="shared" si="178"/>
        <v>Pendente</v>
      </c>
      <c r="K1888" s="40" t="s">
        <v>15538</v>
      </c>
      <c r="L1888" s="69" t="str">
        <f t="shared" si="179"/>
        <v>Aguardando rentabilidade</v>
      </c>
    </row>
    <row r="1889" spans="1:12" ht="15" customHeight="1" x14ac:dyDescent="0.25">
      <c r="A1889" s="39">
        <v>45907</v>
      </c>
      <c r="B1889" s="61">
        <f t="shared" si="174"/>
        <v>2025</v>
      </c>
      <c r="C1889" s="60" t="str">
        <f t="shared" si="175"/>
        <v>Setembro</v>
      </c>
      <c r="D1889" s="40" t="s">
        <v>1925</v>
      </c>
      <c r="E1889" s="40" t="s">
        <v>3572</v>
      </c>
      <c r="F1889" s="41">
        <v>8842.35</v>
      </c>
      <c r="G1889" s="42">
        <v>8532.8700000000008</v>
      </c>
      <c r="H1889" s="64">
        <f t="shared" si="176"/>
        <v>-3.4999745542757248E-2</v>
      </c>
      <c r="I1889" s="65">
        <f t="shared" si="177"/>
        <v>-309.47999999999956</v>
      </c>
      <c r="J1889" s="66" t="str">
        <f t="shared" si="178"/>
        <v>Ativo</v>
      </c>
      <c r="K1889" s="40" t="s">
        <v>15534</v>
      </c>
      <c r="L1889" s="69" t="str">
        <f t="shared" si="179"/>
        <v>Aguardando rentabilidade</v>
      </c>
    </row>
    <row r="1890" spans="1:12" ht="15" customHeight="1" x14ac:dyDescent="0.25">
      <c r="A1890" s="39">
        <v>45497</v>
      </c>
      <c r="B1890" s="61">
        <f t="shared" si="174"/>
        <v>2024</v>
      </c>
      <c r="C1890" s="60" t="str">
        <f t="shared" si="175"/>
        <v>Julho</v>
      </c>
      <c r="D1890" s="40" t="s">
        <v>1929</v>
      </c>
      <c r="E1890" s="40" t="s">
        <v>2228</v>
      </c>
      <c r="F1890" s="41">
        <v>7584.1</v>
      </c>
      <c r="G1890" s="42">
        <v>6930.35</v>
      </c>
      <c r="H1890" s="64">
        <f t="shared" si="176"/>
        <v>-8.6200076475784856E-2</v>
      </c>
      <c r="I1890" s="65">
        <f t="shared" si="177"/>
        <v>-653.75</v>
      </c>
      <c r="J1890" s="66" t="str">
        <f t="shared" si="178"/>
        <v>Ativo</v>
      </c>
      <c r="K1890" s="40" t="s">
        <v>15532</v>
      </c>
      <c r="L1890" s="69" t="str">
        <f t="shared" si="179"/>
        <v>Investimento de Longo Prazo</v>
      </c>
    </row>
    <row r="1891" spans="1:12" x14ac:dyDescent="0.25">
      <c r="A1891" s="39">
        <v>44132</v>
      </c>
      <c r="B1891" s="61">
        <f t="shared" si="174"/>
        <v>2020</v>
      </c>
      <c r="C1891" s="60" t="str">
        <f t="shared" si="175"/>
        <v>Outubro</v>
      </c>
      <c r="D1891" s="40" t="s">
        <v>1924</v>
      </c>
      <c r="E1891" s="40" t="s">
        <v>3573</v>
      </c>
      <c r="F1891" s="41">
        <v>33851.599999999999</v>
      </c>
      <c r="G1891" s="42">
        <v>37318</v>
      </c>
      <c r="H1891" s="64">
        <f t="shared" si="176"/>
        <v>0.10239988656370752</v>
      </c>
      <c r="I1891" s="65">
        <f t="shared" si="177"/>
        <v>3466.4000000000015</v>
      </c>
      <c r="J1891" s="66" t="str">
        <f t="shared" si="178"/>
        <v>Pendente</v>
      </c>
      <c r="K1891" s="40" t="s">
        <v>15533</v>
      </c>
      <c r="L1891" s="69" t="str">
        <f t="shared" si="179"/>
        <v>Rendimento estável</v>
      </c>
    </row>
    <row r="1892" spans="1:12" ht="15" customHeight="1" x14ac:dyDescent="0.25">
      <c r="A1892" s="39">
        <v>45076</v>
      </c>
      <c r="B1892" s="61">
        <f t="shared" si="174"/>
        <v>2023</v>
      </c>
      <c r="C1892" s="60" t="str">
        <f t="shared" si="175"/>
        <v>Maio</v>
      </c>
      <c r="D1892" s="40" t="s">
        <v>1928</v>
      </c>
      <c r="E1892" s="40" t="s">
        <v>3574</v>
      </c>
      <c r="F1892" s="41">
        <v>4692.62</v>
      </c>
      <c r="G1892" s="42">
        <v>5067.5600000000004</v>
      </c>
      <c r="H1892" s="64">
        <f t="shared" si="176"/>
        <v>7.989992797200722E-2</v>
      </c>
      <c r="I1892" s="65">
        <f t="shared" si="177"/>
        <v>374.94000000000051</v>
      </c>
      <c r="J1892" s="66" t="str">
        <f t="shared" si="178"/>
        <v>Pendente</v>
      </c>
      <c r="K1892" s="40" t="s">
        <v>15537</v>
      </c>
      <c r="L1892" s="69" t="str">
        <f t="shared" si="179"/>
        <v>Rendimento estável</v>
      </c>
    </row>
    <row r="1893" spans="1:12" ht="15" customHeight="1" x14ac:dyDescent="0.25">
      <c r="A1893" s="39">
        <v>44737</v>
      </c>
      <c r="B1893" s="61">
        <f t="shared" si="174"/>
        <v>2022</v>
      </c>
      <c r="C1893" s="60" t="str">
        <f t="shared" si="175"/>
        <v>Junho</v>
      </c>
      <c r="D1893" s="40" t="s">
        <v>1924</v>
      </c>
      <c r="E1893" s="40" t="s">
        <v>3575</v>
      </c>
      <c r="F1893" s="41">
        <v>5035.5</v>
      </c>
      <c r="G1893" s="42">
        <v>5724.36</v>
      </c>
      <c r="H1893" s="64">
        <f t="shared" si="176"/>
        <v>0.13680071492403925</v>
      </c>
      <c r="I1893" s="65">
        <f t="shared" si="177"/>
        <v>688.85999999999967</v>
      </c>
      <c r="J1893" s="66" t="str">
        <f t="shared" si="178"/>
        <v>Pendente</v>
      </c>
      <c r="K1893" s="40" t="s">
        <v>15533</v>
      </c>
      <c r="L1893" s="69" t="str">
        <f t="shared" si="179"/>
        <v>Rendimento estável</v>
      </c>
    </row>
    <row r="1894" spans="1:12" ht="15" customHeight="1" x14ac:dyDescent="0.25">
      <c r="A1894" s="39">
        <v>45470</v>
      </c>
      <c r="B1894" s="61">
        <f t="shared" si="174"/>
        <v>2024</v>
      </c>
      <c r="C1894" s="60" t="str">
        <f t="shared" si="175"/>
        <v>Junho</v>
      </c>
      <c r="D1894" s="40" t="s">
        <v>1930</v>
      </c>
      <c r="E1894" s="40" t="s">
        <v>3576</v>
      </c>
      <c r="F1894" s="41">
        <v>47213.47</v>
      </c>
      <c r="G1894" s="42">
        <v>56099.05</v>
      </c>
      <c r="H1894" s="64">
        <f t="shared" si="176"/>
        <v>0.18820010475823959</v>
      </c>
      <c r="I1894" s="65">
        <f t="shared" si="177"/>
        <v>8885.5800000000017</v>
      </c>
      <c r="J1894" s="66" t="str">
        <f t="shared" si="178"/>
        <v>Resgatado</v>
      </c>
      <c r="K1894" s="40" t="s">
        <v>15538</v>
      </c>
      <c r="L1894" s="69" t="str">
        <f t="shared" si="179"/>
        <v>Aplicação de Curto Prazo</v>
      </c>
    </row>
    <row r="1895" spans="1:12" x14ac:dyDescent="0.25">
      <c r="A1895" s="39">
        <v>44152</v>
      </c>
      <c r="B1895" s="61">
        <f t="shared" si="174"/>
        <v>2020</v>
      </c>
      <c r="C1895" s="60" t="str">
        <f t="shared" si="175"/>
        <v>Novembro</v>
      </c>
      <c r="D1895" s="40" t="s">
        <v>1926</v>
      </c>
      <c r="E1895" s="40" t="s">
        <v>3577</v>
      </c>
      <c r="F1895" s="41">
        <v>40908.92</v>
      </c>
      <c r="G1895" s="42">
        <v>42336.639999999999</v>
      </c>
      <c r="H1895" s="64">
        <f t="shared" si="176"/>
        <v>3.4899968026533119E-2</v>
      </c>
      <c r="I1895" s="65">
        <f t="shared" si="177"/>
        <v>1427.7200000000012</v>
      </c>
      <c r="J1895" s="66" t="str">
        <f t="shared" si="178"/>
        <v>Ativo</v>
      </c>
      <c r="K1895" s="40" t="s">
        <v>15535</v>
      </c>
      <c r="L1895" s="69" t="str">
        <f t="shared" si="179"/>
        <v>Aguardando rentabilidade</v>
      </c>
    </row>
    <row r="1896" spans="1:12" ht="15" customHeight="1" x14ac:dyDescent="0.25">
      <c r="A1896" s="39">
        <v>44965</v>
      </c>
      <c r="B1896" s="61">
        <f t="shared" si="174"/>
        <v>2023</v>
      </c>
      <c r="C1896" s="60" t="str">
        <f t="shared" si="175"/>
        <v>Fevereiro</v>
      </c>
      <c r="D1896" s="40" t="s">
        <v>1925</v>
      </c>
      <c r="E1896" s="40" t="s">
        <v>3578</v>
      </c>
      <c r="F1896" s="41">
        <v>48488.08</v>
      </c>
      <c r="G1896" s="42">
        <v>48124.42</v>
      </c>
      <c r="H1896" s="64">
        <f t="shared" si="176"/>
        <v>-7.4999876258248109E-3</v>
      </c>
      <c r="I1896" s="65">
        <f t="shared" si="177"/>
        <v>-363.66000000000349</v>
      </c>
      <c r="J1896" s="66" t="str">
        <f t="shared" si="178"/>
        <v>Ativo</v>
      </c>
      <c r="K1896" s="40" t="s">
        <v>15534</v>
      </c>
      <c r="L1896" s="69" t="str">
        <f t="shared" si="179"/>
        <v>Aguardando rentabilidade</v>
      </c>
    </row>
    <row r="1897" spans="1:12" ht="15" customHeight="1" x14ac:dyDescent="0.25">
      <c r="A1897" s="39">
        <v>44969</v>
      </c>
      <c r="B1897" s="61">
        <f t="shared" si="174"/>
        <v>2023</v>
      </c>
      <c r="C1897" s="60" t="str">
        <f t="shared" si="175"/>
        <v>Fevereiro</v>
      </c>
      <c r="D1897" s="40" t="s">
        <v>1925</v>
      </c>
      <c r="E1897" s="40" t="s">
        <v>3579</v>
      </c>
      <c r="F1897" s="41">
        <v>29024.45</v>
      </c>
      <c r="G1897" s="42">
        <v>34010.85</v>
      </c>
      <c r="H1897" s="64">
        <f t="shared" si="176"/>
        <v>0.17179998242860753</v>
      </c>
      <c r="I1897" s="65">
        <f t="shared" si="177"/>
        <v>4986.3999999999978</v>
      </c>
      <c r="J1897" s="66" t="str">
        <f t="shared" si="178"/>
        <v>Resgatado</v>
      </c>
      <c r="K1897" s="40" t="s">
        <v>15534</v>
      </c>
      <c r="L1897" s="69" t="str">
        <f t="shared" si="179"/>
        <v>Aplicação de Curto Prazo</v>
      </c>
    </row>
    <row r="1898" spans="1:12" ht="15" customHeight="1" x14ac:dyDescent="0.25">
      <c r="A1898" s="39">
        <v>44236</v>
      </c>
      <c r="B1898" s="61">
        <f t="shared" si="174"/>
        <v>2021</v>
      </c>
      <c r="C1898" s="60" t="str">
        <f t="shared" si="175"/>
        <v>Fevereiro</v>
      </c>
      <c r="D1898" s="40" t="s">
        <v>1927</v>
      </c>
      <c r="E1898" s="40" t="s">
        <v>3580</v>
      </c>
      <c r="F1898" s="41">
        <v>43030.87</v>
      </c>
      <c r="G1898" s="42">
        <v>40384.47</v>
      </c>
      <c r="H1898" s="64">
        <f t="shared" si="176"/>
        <v>-6.1500034742500008E-2</v>
      </c>
      <c r="I1898" s="65">
        <f t="shared" si="177"/>
        <v>-2646.4000000000015</v>
      </c>
      <c r="J1898" s="66" t="str">
        <f t="shared" si="178"/>
        <v>Pendente</v>
      </c>
      <c r="K1898" s="40" t="s">
        <v>15536</v>
      </c>
      <c r="L1898" s="69" t="str">
        <f t="shared" si="179"/>
        <v>Aguardando rentabilidade</v>
      </c>
    </row>
    <row r="1899" spans="1:12" ht="15" customHeight="1" x14ac:dyDescent="0.25">
      <c r="A1899" s="39">
        <v>44773</v>
      </c>
      <c r="B1899" s="61">
        <f t="shared" si="174"/>
        <v>2022</v>
      </c>
      <c r="C1899" s="60" t="str">
        <f t="shared" si="175"/>
        <v>Julho</v>
      </c>
      <c r="D1899" s="40" t="s">
        <v>1923</v>
      </c>
      <c r="E1899" s="40" t="s">
        <v>3581</v>
      </c>
      <c r="F1899" s="41">
        <v>34815.94</v>
      </c>
      <c r="G1899" s="42">
        <v>36911.86</v>
      </c>
      <c r="H1899" s="64">
        <f t="shared" si="176"/>
        <v>6.0200011833660048E-2</v>
      </c>
      <c r="I1899" s="65">
        <f t="shared" si="177"/>
        <v>2095.9199999999983</v>
      </c>
      <c r="J1899" s="66" t="str">
        <f t="shared" si="178"/>
        <v>Ativo</v>
      </c>
      <c r="K1899" s="40" t="s">
        <v>15532</v>
      </c>
      <c r="L1899" s="69" t="str">
        <f t="shared" si="179"/>
        <v>Investimento de Longo Prazo</v>
      </c>
    </row>
    <row r="1900" spans="1:12" ht="15" customHeight="1" x14ac:dyDescent="0.25">
      <c r="A1900" s="39">
        <v>44297</v>
      </c>
      <c r="B1900" s="61">
        <f t="shared" si="174"/>
        <v>2021</v>
      </c>
      <c r="C1900" s="60" t="str">
        <f t="shared" si="175"/>
        <v>Abril</v>
      </c>
      <c r="D1900" s="40" t="s">
        <v>1926</v>
      </c>
      <c r="E1900" s="40" t="s">
        <v>2054</v>
      </c>
      <c r="F1900" s="41">
        <v>43032.81</v>
      </c>
      <c r="G1900" s="42">
        <v>46910.07</v>
      </c>
      <c r="H1900" s="64">
        <f t="shared" si="176"/>
        <v>9.0100088746238094E-2</v>
      </c>
      <c r="I1900" s="65">
        <f t="shared" si="177"/>
        <v>3877.260000000002</v>
      </c>
      <c r="J1900" s="66" t="str">
        <f t="shared" si="178"/>
        <v>Pendente</v>
      </c>
      <c r="K1900" s="40" t="s">
        <v>15535</v>
      </c>
      <c r="L1900" s="69" t="str">
        <f t="shared" si="179"/>
        <v>Rendimento estável</v>
      </c>
    </row>
    <row r="1901" spans="1:12" ht="15" customHeight="1" x14ac:dyDescent="0.25">
      <c r="A1901" s="39">
        <v>44415</v>
      </c>
      <c r="B1901" s="61">
        <f t="shared" si="174"/>
        <v>2021</v>
      </c>
      <c r="C1901" s="60" t="str">
        <f t="shared" si="175"/>
        <v>Agosto</v>
      </c>
      <c r="D1901" s="40" t="s">
        <v>1930</v>
      </c>
      <c r="E1901" s="40" t="s">
        <v>3582</v>
      </c>
      <c r="F1901" s="41">
        <v>35087.78</v>
      </c>
      <c r="G1901" s="42">
        <v>36936.910000000003</v>
      </c>
      <c r="H1901" s="64">
        <f t="shared" si="176"/>
        <v>5.2700113828803213E-2</v>
      </c>
      <c r="I1901" s="65">
        <f t="shared" si="177"/>
        <v>1849.1300000000047</v>
      </c>
      <c r="J1901" s="66" t="str">
        <f t="shared" si="178"/>
        <v>Ativo</v>
      </c>
      <c r="K1901" s="40" t="s">
        <v>15538</v>
      </c>
      <c r="L1901" s="69" t="str">
        <f t="shared" si="179"/>
        <v>Aguardando rentabilidade</v>
      </c>
    </row>
    <row r="1902" spans="1:12" x14ac:dyDescent="0.25">
      <c r="A1902" s="39">
        <v>44060</v>
      </c>
      <c r="B1902" s="61">
        <f t="shared" si="174"/>
        <v>2020</v>
      </c>
      <c r="C1902" s="60" t="str">
        <f t="shared" si="175"/>
        <v>Agosto</v>
      </c>
      <c r="D1902" s="40" t="s">
        <v>1929</v>
      </c>
      <c r="E1902" s="40" t="s">
        <v>3583</v>
      </c>
      <c r="F1902" s="41">
        <v>20458.330000000002</v>
      </c>
      <c r="G1902" s="42">
        <v>19903.91</v>
      </c>
      <c r="H1902" s="64">
        <f t="shared" si="176"/>
        <v>-2.7099963682275231E-2</v>
      </c>
      <c r="I1902" s="65">
        <f t="shared" si="177"/>
        <v>-554.42000000000189</v>
      </c>
      <c r="J1902" s="66" t="str">
        <f t="shared" si="178"/>
        <v>Ativo</v>
      </c>
      <c r="K1902" s="40" t="s">
        <v>15532</v>
      </c>
      <c r="L1902" s="69" t="str">
        <f t="shared" si="179"/>
        <v>Investimento de Longo Prazo</v>
      </c>
    </row>
    <row r="1903" spans="1:12" ht="15" customHeight="1" x14ac:dyDescent="0.25">
      <c r="A1903" s="39">
        <v>45477</v>
      </c>
      <c r="B1903" s="61">
        <f t="shared" si="174"/>
        <v>2024</v>
      </c>
      <c r="C1903" s="60" t="str">
        <f t="shared" si="175"/>
        <v>Julho</v>
      </c>
      <c r="D1903" s="40" t="s">
        <v>1927</v>
      </c>
      <c r="E1903" s="40" t="s">
        <v>3584</v>
      </c>
      <c r="F1903" s="41">
        <v>18045.849999999999</v>
      </c>
      <c r="G1903" s="42">
        <v>17681.32</v>
      </c>
      <c r="H1903" s="64">
        <f t="shared" si="176"/>
        <v>-2.0200212237162497E-2</v>
      </c>
      <c r="I1903" s="65">
        <f t="shared" si="177"/>
        <v>-364.52999999999884</v>
      </c>
      <c r="J1903" s="66" t="str">
        <f t="shared" si="178"/>
        <v>Ativo</v>
      </c>
      <c r="K1903" s="40" t="s">
        <v>15536</v>
      </c>
      <c r="L1903" s="69" t="str">
        <f t="shared" si="179"/>
        <v>Aguardando rentabilidade</v>
      </c>
    </row>
    <row r="1904" spans="1:12" x14ac:dyDescent="0.25">
      <c r="A1904" s="39">
        <v>44095</v>
      </c>
      <c r="B1904" s="61">
        <f t="shared" si="174"/>
        <v>2020</v>
      </c>
      <c r="C1904" s="60" t="str">
        <f t="shared" si="175"/>
        <v>Setembro</v>
      </c>
      <c r="D1904" s="40" t="s">
        <v>1923</v>
      </c>
      <c r="E1904" s="40" t="s">
        <v>3585</v>
      </c>
      <c r="F1904" s="41">
        <v>2133.9299999999998</v>
      </c>
      <c r="G1904" s="42">
        <v>2249.16</v>
      </c>
      <c r="H1904" s="64">
        <f t="shared" si="176"/>
        <v>5.3998959665968439E-2</v>
      </c>
      <c r="I1904" s="65">
        <f t="shared" si="177"/>
        <v>115.23000000000002</v>
      </c>
      <c r="J1904" s="66" t="str">
        <f t="shared" si="178"/>
        <v>Ativo</v>
      </c>
      <c r="K1904" s="40" t="s">
        <v>15532</v>
      </c>
      <c r="L1904" s="69" t="str">
        <f t="shared" si="179"/>
        <v>Investimento de Longo Prazo</v>
      </c>
    </row>
    <row r="1905" spans="1:12" x14ac:dyDescent="0.25">
      <c r="A1905" s="39">
        <v>44142</v>
      </c>
      <c r="B1905" s="61">
        <f t="shared" si="174"/>
        <v>2020</v>
      </c>
      <c r="C1905" s="60" t="str">
        <f t="shared" si="175"/>
        <v>Novembro</v>
      </c>
      <c r="D1905" s="40" t="s">
        <v>1927</v>
      </c>
      <c r="E1905" s="40" t="s">
        <v>3586</v>
      </c>
      <c r="F1905" s="41">
        <v>25591.25</v>
      </c>
      <c r="G1905" s="42">
        <v>28135.02</v>
      </c>
      <c r="H1905" s="64">
        <f t="shared" si="176"/>
        <v>9.9399990231036017E-2</v>
      </c>
      <c r="I1905" s="65">
        <f t="shared" si="177"/>
        <v>2543.7700000000004</v>
      </c>
      <c r="J1905" s="66" t="str">
        <f t="shared" si="178"/>
        <v>Pendente</v>
      </c>
      <c r="K1905" s="40" t="s">
        <v>15536</v>
      </c>
      <c r="L1905" s="69" t="str">
        <f t="shared" si="179"/>
        <v>Rendimento estável</v>
      </c>
    </row>
    <row r="1906" spans="1:12" ht="15" customHeight="1" x14ac:dyDescent="0.25">
      <c r="A1906" s="39">
        <v>45281</v>
      </c>
      <c r="B1906" s="61">
        <f t="shared" si="174"/>
        <v>2023</v>
      </c>
      <c r="C1906" s="60" t="str">
        <f t="shared" si="175"/>
        <v>Dezembro</v>
      </c>
      <c r="D1906" s="40" t="s">
        <v>1925</v>
      </c>
      <c r="E1906" s="40" t="s">
        <v>3587</v>
      </c>
      <c r="F1906" s="41">
        <v>10034.93</v>
      </c>
      <c r="G1906" s="42">
        <v>11111.68</v>
      </c>
      <c r="H1906" s="64">
        <f t="shared" si="176"/>
        <v>0.10730020040000279</v>
      </c>
      <c r="I1906" s="65">
        <f t="shared" si="177"/>
        <v>1076.75</v>
      </c>
      <c r="J1906" s="66" t="str">
        <f t="shared" si="178"/>
        <v>Pendente</v>
      </c>
      <c r="K1906" s="40" t="s">
        <v>15534</v>
      </c>
      <c r="L1906" s="69" t="str">
        <f t="shared" si="179"/>
        <v>Rendimento estável</v>
      </c>
    </row>
    <row r="1907" spans="1:12" ht="15" customHeight="1" x14ac:dyDescent="0.25">
      <c r="A1907" s="39">
        <v>45689</v>
      </c>
      <c r="B1907" s="61">
        <f t="shared" si="174"/>
        <v>2025</v>
      </c>
      <c r="C1907" s="60" t="str">
        <f t="shared" si="175"/>
        <v>Fevereiro</v>
      </c>
      <c r="D1907" s="40" t="s">
        <v>1928</v>
      </c>
      <c r="E1907" s="40" t="s">
        <v>3588</v>
      </c>
      <c r="F1907" s="41">
        <v>11846.64</v>
      </c>
      <c r="G1907" s="42">
        <v>12198.49</v>
      </c>
      <c r="H1907" s="64">
        <f t="shared" si="176"/>
        <v>2.9700404502880175E-2</v>
      </c>
      <c r="I1907" s="65">
        <f t="shared" si="177"/>
        <v>351.85000000000036</v>
      </c>
      <c r="J1907" s="66" t="str">
        <f t="shared" si="178"/>
        <v>Ativo</v>
      </c>
      <c r="K1907" s="40" t="s">
        <v>15537</v>
      </c>
      <c r="L1907" s="69" t="str">
        <f t="shared" si="179"/>
        <v>Aguardando rentabilidade</v>
      </c>
    </row>
    <row r="1908" spans="1:12" ht="15" customHeight="1" x14ac:dyDescent="0.25">
      <c r="A1908" s="39">
        <v>44661</v>
      </c>
      <c r="B1908" s="61">
        <f t="shared" si="174"/>
        <v>2022</v>
      </c>
      <c r="C1908" s="60" t="str">
        <f t="shared" si="175"/>
        <v>Abril</v>
      </c>
      <c r="D1908" s="40" t="s">
        <v>1925</v>
      </c>
      <c r="E1908" s="40" t="s">
        <v>3589</v>
      </c>
      <c r="F1908" s="41">
        <v>34870.519999999997</v>
      </c>
      <c r="G1908" s="42">
        <v>37192.9</v>
      </c>
      <c r="H1908" s="64">
        <f t="shared" si="176"/>
        <v>6.6600096585884144E-2</v>
      </c>
      <c r="I1908" s="65">
        <f t="shared" si="177"/>
        <v>2322.3800000000047</v>
      </c>
      <c r="J1908" s="66" t="str">
        <f t="shared" si="178"/>
        <v>Ativo</v>
      </c>
      <c r="K1908" s="40" t="s">
        <v>15534</v>
      </c>
      <c r="L1908" s="69" t="str">
        <f t="shared" si="179"/>
        <v>Aguardando rentabilidade</v>
      </c>
    </row>
    <row r="1909" spans="1:12" ht="15" customHeight="1" x14ac:dyDescent="0.25">
      <c r="A1909" s="39">
        <v>45195</v>
      </c>
      <c r="B1909" s="61">
        <f t="shared" si="174"/>
        <v>2023</v>
      </c>
      <c r="C1909" s="60" t="str">
        <f t="shared" si="175"/>
        <v>Setembro</v>
      </c>
      <c r="D1909" s="40" t="s">
        <v>1930</v>
      </c>
      <c r="E1909" s="40" t="s">
        <v>3590</v>
      </c>
      <c r="F1909" s="41">
        <v>44728.160000000003</v>
      </c>
      <c r="G1909" s="42">
        <v>46087.9</v>
      </c>
      <c r="H1909" s="64">
        <f t="shared" si="176"/>
        <v>3.0400087998254294E-2</v>
      </c>
      <c r="I1909" s="65">
        <f t="shared" si="177"/>
        <v>1359.739999999998</v>
      </c>
      <c r="J1909" s="66" t="str">
        <f t="shared" si="178"/>
        <v>Ativo</v>
      </c>
      <c r="K1909" s="40" t="s">
        <v>15538</v>
      </c>
      <c r="L1909" s="69" t="str">
        <f t="shared" si="179"/>
        <v>Aguardando rentabilidade</v>
      </c>
    </row>
    <row r="1910" spans="1:12" ht="15" customHeight="1" x14ac:dyDescent="0.25">
      <c r="A1910" s="39">
        <v>45223</v>
      </c>
      <c r="B1910" s="61">
        <f t="shared" si="174"/>
        <v>2023</v>
      </c>
      <c r="C1910" s="60" t="str">
        <f t="shared" si="175"/>
        <v>Outubro</v>
      </c>
      <c r="D1910" s="40" t="s">
        <v>1925</v>
      </c>
      <c r="E1910" s="40" t="s">
        <v>3591</v>
      </c>
      <c r="F1910" s="41">
        <v>11715.66</v>
      </c>
      <c r="G1910" s="42">
        <v>13778.79</v>
      </c>
      <c r="H1910" s="64">
        <f t="shared" si="176"/>
        <v>0.17610019409918015</v>
      </c>
      <c r="I1910" s="65">
        <f t="shared" si="177"/>
        <v>2063.130000000001</v>
      </c>
      <c r="J1910" s="66" t="str">
        <f t="shared" si="178"/>
        <v>Resgatado</v>
      </c>
      <c r="K1910" s="40" t="s">
        <v>15534</v>
      </c>
      <c r="L1910" s="69" t="str">
        <f t="shared" si="179"/>
        <v>Aplicação de Curto Prazo</v>
      </c>
    </row>
    <row r="1911" spans="1:12" x14ac:dyDescent="0.25">
      <c r="A1911" s="39">
        <v>43898</v>
      </c>
      <c r="B1911" s="61">
        <f t="shared" si="174"/>
        <v>2020</v>
      </c>
      <c r="C1911" s="60" t="str">
        <f t="shared" si="175"/>
        <v>Março</v>
      </c>
      <c r="D1911" s="40" t="s">
        <v>1923</v>
      </c>
      <c r="E1911" s="40" t="s">
        <v>3592</v>
      </c>
      <c r="F1911" s="41">
        <v>2362.73</v>
      </c>
      <c r="G1911" s="42">
        <v>2551.98</v>
      </c>
      <c r="H1911" s="64">
        <f t="shared" si="176"/>
        <v>8.0098022203129435E-2</v>
      </c>
      <c r="I1911" s="65">
        <f t="shared" si="177"/>
        <v>189.25</v>
      </c>
      <c r="J1911" s="66" t="str">
        <f t="shared" si="178"/>
        <v>Pendente</v>
      </c>
      <c r="K1911" s="40" t="s">
        <v>15532</v>
      </c>
      <c r="L1911" s="69" t="str">
        <f t="shared" si="179"/>
        <v>Rendimento estável</v>
      </c>
    </row>
    <row r="1912" spans="1:12" ht="15" customHeight="1" x14ac:dyDescent="0.25">
      <c r="A1912" s="39">
        <v>44498</v>
      </c>
      <c r="B1912" s="61">
        <f t="shared" si="174"/>
        <v>2021</v>
      </c>
      <c r="C1912" s="60" t="str">
        <f t="shared" si="175"/>
        <v>Outubro</v>
      </c>
      <c r="D1912" s="40" t="s">
        <v>1929</v>
      </c>
      <c r="E1912" s="40" t="s">
        <v>3503</v>
      </c>
      <c r="F1912" s="41">
        <v>26610.14</v>
      </c>
      <c r="G1912" s="42">
        <v>31240.3</v>
      </c>
      <c r="H1912" s="64">
        <f t="shared" si="176"/>
        <v>0.17399983615268466</v>
      </c>
      <c r="I1912" s="65">
        <f t="shared" si="177"/>
        <v>4630.16</v>
      </c>
      <c r="J1912" s="66" t="str">
        <f t="shared" si="178"/>
        <v>Resgatado</v>
      </c>
      <c r="K1912" s="40" t="s">
        <v>15532</v>
      </c>
      <c r="L1912" s="69" t="str">
        <f t="shared" si="179"/>
        <v>Dividendos Recebidos</v>
      </c>
    </row>
    <row r="1913" spans="1:12" ht="15" customHeight="1" x14ac:dyDescent="0.25">
      <c r="A1913" s="39">
        <v>44560</v>
      </c>
      <c r="B1913" s="61">
        <f t="shared" si="174"/>
        <v>2021</v>
      </c>
      <c r="C1913" s="60" t="str">
        <f t="shared" si="175"/>
        <v>Dezembro</v>
      </c>
      <c r="D1913" s="40" t="s">
        <v>1930</v>
      </c>
      <c r="E1913" s="40" t="s">
        <v>3593</v>
      </c>
      <c r="F1913" s="41">
        <v>25539.93</v>
      </c>
      <c r="G1913" s="42">
        <v>25588.46</v>
      </c>
      <c r="H1913" s="64">
        <f t="shared" si="176"/>
        <v>1.9001618250323645E-3</v>
      </c>
      <c r="I1913" s="65">
        <f t="shared" si="177"/>
        <v>48.529999999998836</v>
      </c>
      <c r="J1913" s="66" t="str">
        <f t="shared" si="178"/>
        <v>Ativo</v>
      </c>
      <c r="K1913" s="40" t="s">
        <v>15538</v>
      </c>
      <c r="L1913" s="69" t="str">
        <f t="shared" si="179"/>
        <v>Aguardando rentabilidade</v>
      </c>
    </row>
    <row r="1914" spans="1:12" ht="15" customHeight="1" x14ac:dyDescent="0.25">
      <c r="A1914" s="39">
        <v>45104</v>
      </c>
      <c r="B1914" s="61">
        <f t="shared" si="174"/>
        <v>2023</v>
      </c>
      <c r="C1914" s="60" t="str">
        <f t="shared" si="175"/>
        <v>Junho</v>
      </c>
      <c r="D1914" s="40" t="s">
        <v>1926</v>
      </c>
      <c r="E1914" s="40" t="s">
        <v>2661</v>
      </c>
      <c r="F1914" s="41">
        <v>46695.040000000001</v>
      </c>
      <c r="G1914" s="42">
        <v>44430.33</v>
      </c>
      <c r="H1914" s="64">
        <f t="shared" si="176"/>
        <v>-4.8500011992708411E-2</v>
      </c>
      <c r="I1914" s="65">
        <f t="shared" si="177"/>
        <v>-2264.7099999999991</v>
      </c>
      <c r="J1914" s="66" t="str">
        <f t="shared" si="178"/>
        <v>Ativo</v>
      </c>
      <c r="K1914" s="40" t="s">
        <v>15535</v>
      </c>
      <c r="L1914" s="69" t="str">
        <f t="shared" si="179"/>
        <v>Aguardando rentabilidade</v>
      </c>
    </row>
    <row r="1915" spans="1:12" ht="15" customHeight="1" x14ac:dyDescent="0.25">
      <c r="A1915" s="39">
        <v>45444</v>
      </c>
      <c r="B1915" s="61">
        <f t="shared" si="174"/>
        <v>2024</v>
      </c>
      <c r="C1915" s="60" t="str">
        <f t="shared" si="175"/>
        <v>Junho</v>
      </c>
      <c r="D1915" s="40" t="s">
        <v>1930</v>
      </c>
      <c r="E1915" s="40" t="s">
        <v>3594</v>
      </c>
      <c r="F1915" s="41">
        <v>21233.45</v>
      </c>
      <c r="G1915" s="42">
        <v>22456.5</v>
      </c>
      <c r="H1915" s="64">
        <f t="shared" si="176"/>
        <v>5.7600154473248538E-2</v>
      </c>
      <c r="I1915" s="65">
        <f t="shared" si="177"/>
        <v>1223.0499999999993</v>
      </c>
      <c r="J1915" s="66" t="str">
        <f t="shared" si="178"/>
        <v>Ativo</v>
      </c>
      <c r="K1915" s="40" t="s">
        <v>15538</v>
      </c>
      <c r="L1915" s="69" t="str">
        <f t="shared" si="179"/>
        <v>Aguardando rentabilidade</v>
      </c>
    </row>
    <row r="1916" spans="1:12" ht="15" customHeight="1" x14ac:dyDescent="0.25">
      <c r="A1916" s="39">
        <v>44967</v>
      </c>
      <c r="B1916" s="61">
        <f t="shared" si="174"/>
        <v>2023</v>
      </c>
      <c r="C1916" s="60" t="str">
        <f t="shared" si="175"/>
        <v>Fevereiro</v>
      </c>
      <c r="D1916" s="40" t="s">
        <v>1930</v>
      </c>
      <c r="E1916" s="40" t="s">
        <v>3595</v>
      </c>
      <c r="F1916" s="41">
        <v>41229.919999999998</v>
      </c>
      <c r="G1916" s="42">
        <v>42409.1</v>
      </c>
      <c r="H1916" s="64">
        <f t="shared" si="176"/>
        <v>2.8600104002142142E-2</v>
      </c>
      <c r="I1916" s="65">
        <f t="shared" si="177"/>
        <v>1179.1800000000003</v>
      </c>
      <c r="J1916" s="66" t="str">
        <f t="shared" si="178"/>
        <v>Ativo</v>
      </c>
      <c r="K1916" s="40" t="s">
        <v>15538</v>
      </c>
      <c r="L1916" s="69" t="str">
        <f t="shared" si="179"/>
        <v>Aguardando rentabilidade</v>
      </c>
    </row>
    <row r="1917" spans="1:12" ht="15" customHeight="1" x14ac:dyDescent="0.25">
      <c r="A1917" s="39">
        <v>44928</v>
      </c>
      <c r="B1917" s="61">
        <f t="shared" si="174"/>
        <v>2023</v>
      </c>
      <c r="C1917" s="60" t="str">
        <f t="shared" si="175"/>
        <v>Janeiro</v>
      </c>
      <c r="D1917" s="40" t="s">
        <v>1923</v>
      </c>
      <c r="E1917" s="40" t="s">
        <v>3596</v>
      </c>
      <c r="F1917" s="41">
        <v>2026.49</v>
      </c>
      <c r="G1917" s="42">
        <v>2168.5500000000002</v>
      </c>
      <c r="H1917" s="64">
        <f t="shared" si="176"/>
        <v>7.0101505558872818E-2</v>
      </c>
      <c r="I1917" s="65">
        <f t="shared" si="177"/>
        <v>142.06000000000017</v>
      </c>
      <c r="J1917" s="66" t="str">
        <f t="shared" si="178"/>
        <v>Pendente</v>
      </c>
      <c r="K1917" s="40" t="s">
        <v>15532</v>
      </c>
      <c r="L1917" s="69" t="str">
        <f t="shared" si="179"/>
        <v>Rendimento estável</v>
      </c>
    </row>
    <row r="1918" spans="1:12" ht="15" customHeight="1" x14ac:dyDescent="0.25">
      <c r="A1918" s="39">
        <v>44598</v>
      </c>
      <c r="B1918" s="61">
        <f t="shared" si="174"/>
        <v>2022</v>
      </c>
      <c r="C1918" s="60" t="str">
        <f t="shared" si="175"/>
        <v>Fevereiro</v>
      </c>
      <c r="D1918" s="40" t="s">
        <v>1928</v>
      </c>
      <c r="E1918" s="40" t="s">
        <v>1981</v>
      </c>
      <c r="F1918" s="41">
        <v>27018.89</v>
      </c>
      <c r="G1918" s="42">
        <v>30615.1</v>
      </c>
      <c r="H1918" s="64">
        <f t="shared" si="176"/>
        <v>0.13309984236954217</v>
      </c>
      <c r="I1918" s="65">
        <f t="shared" si="177"/>
        <v>3596.2099999999991</v>
      </c>
      <c r="J1918" s="66" t="str">
        <f t="shared" si="178"/>
        <v>Pendente</v>
      </c>
      <c r="K1918" s="40" t="s">
        <v>15537</v>
      </c>
      <c r="L1918" s="69" t="str">
        <f t="shared" si="179"/>
        <v>Rendimento estável</v>
      </c>
    </row>
    <row r="1919" spans="1:12" x14ac:dyDescent="0.25">
      <c r="A1919" s="39">
        <v>43955</v>
      </c>
      <c r="B1919" s="61">
        <f t="shared" si="174"/>
        <v>2020</v>
      </c>
      <c r="C1919" s="60" t="str">
        <f t="shared" si="175"/>
        <v>Maio</v>
      </c>
      <c r="D1919" s="40" t="s">
        <v>1927</v>
      </c>
      <c r="E1919" s="40" t="s">
        <v>2910</v>
      </c>
      <c r="F1919" s="41">
        <v>11257.48</v>
      </c>
      <c r="G1919" s="42">
        <v>11272.11</v>
      </c>
      <c r="H1919" s="64">
        <f t="shared" si="176"/>
        <v>1.2995803678977017E-3</v>
      </c>
      <c r="I1919" s="65">
        <f t="shared" si="177"/>
        <v>14.630000000001019</v>
      </c>
      <c r="J1919" s="66" t="str">
        <f t="shared" si="178"/>
        <v>Ativo</v>
      </c>
      <c r="K1919" s="40" t="s">
        <v>15536</v>
      </c>
      <c r="L1919" s="69" t="str">
        <f t="shared" si="179"/>
        <v>Aguardando rentabilidade</v>
      </c>
    </row>
    <row r="1920" spans="1:12" x14ac:dyDescent="0.25">
      <c r="A1920" s="39">
        <v>44088</v>
      </c>
      <c r="B1920" s="61">
        <f t="shared" si="174"/>
        <v>2020</v>
      </c>
      <c r="C1920" s="60" t="str">
        <f t="shared" si="175"/>
        <v>Setembro</v>
      </c>
      <c r="D1920" s="40" t="s">
        <v>1927</v>
      </c>
      <c r="E1920" s="40" t="s">
        <v>3597</v>
      </c>
      <c r="F1920" s="41">
        <v>39373.440000000002</v>
      </c>
      <c r="G1920" s="42">
        <v>40444.400000000001</v>
      </c>
      <c r="H1920" s="64">
        <f t="shared" si="176"/>
        <v>2.7200061767526512E-2</v>
      </c>
      <c r="I1920" s="65">
        <f t="shared" si="177"/>
        <v>1070.9599999999991</v>
      </c>
      <c r="J1920" s="66" t="str">
        <f t="shared" si="178"/>
        <v>Ativo</v>
      </c>
      <c r="K1920" s="40" t="s">
        <v>15536</v>
      </c>
      <c r="L1920" s="69" t="str">
        <f t="shared" si="179"/>
        <v>Aguardando rentabilidade</v>
      </c>
    </row>
    <row r="1921" spans="1:12" ht="15" customHeight="1" x14ac:dyDescent="0.25">
      <c r="A1921" s="39">
        <v>44999</v>
      </c>
      <c r="B1921" s="61">
        <f t="shared" si="174"/>
        <v>2023</v>
      </c>
      <c r="C1921" s="60" t="str">
        <f t="shared" si="175"/>
        <v>Março</v>
      </c>
      <c r="D1921" s="40" t="s">
        <v>1928</v>
      </c>
      <c r="E1921" s="40" t="s">
        <v>3598</v>
      </c>
      <c r="F1921" s="41">
        <v>12704.73</v>
      </c>
      <c r="G1921" s="42">
        <v>13771.93</v>
      </c>
      <c r="H1921" s="64">
        <f t="shared" si="176"/>
        <v>8.4000210945057524E-2</v>
      </c>
      <c r="I1921" s="65">
        <f t="shared" si="177"/>
        <v>1067.2000000000007</v>
      </c>
      <c r="J1921" s="66" t="str">
        <f t="shared" si="178"/>
        <v>Pendente</v>
      </c>
      <c r="K1921" s="40" t="s">
        <v>15537</v>
      </c>
      <c r="L1921" s="69" t="str">
        <f t="shared" si="179"/>
        <v>Rendimento estável</v>
      </c>
    </row>
    <row r="1922" spans="1:12" ht="15" customHeight="1" x14ac:dyDescent="0.25">
      <c r="A1922" s="39">
        <v>45899</v>
      </c>
      <c r="B1922" s="61">
        <f t="shared" ref="B1922:B1985" si="180">YEAR(A1922)</f>
        <v>2025</v>
      </c>
      <c r="C1922" s="60" t="str">
        <f t="shared" ref="C1922:C1985" si="181">PROPER(TEXT(A1922,"mmmm"))</f>
        <v>Agosto</v>
      </c>
      <c r="D1922" s="40" t="s">
        <v>1929</v>
      </c>
      <c r="E1922" s="40" t="s">
        <v>3599</v>
      </c>
      <c r="F1922" s="41">
        <v>20688.79</v>
      </c>
      <c r="G1922" s="42">
        <v>20452.939999999999</v>
      </c>
      <c r="H1922" s="64">
        <f t="shared" ref="H1922:H1985" si="182">(G1922-F1922)/F1922</f>
        <v>-1.1399893372207953E-2</v>
      </c>
      <c r="I1922" s="65">
        <f t="shared" ref="I1922:I1985" si="183">G1922-F1922</f>
        <v>-235.85000000000218</v>
      </c>
      <c r="J1922" s="66" t="str">
        <f t="shared" ref="J1922:J1985" si="184">IF(AND(OR($D1922="Ações",$D1922="Criptomoedas",$D1922="ETFs",$D1922="Fundos",$D1922="Imóveis"),$H1922&lt;=-10%),"Resgatado",IF(AND(OR($D1922="Ações",$D1922="Criptomoedas",$D1922="ETFs",$D1922="Fundos",$D1922="Imóveis"),$H1922&lt;=-5%),"Pendente",IF(AND(OR($D1922="Ações",$D1922="Criptomoedas",$D1922="ETFs",$D1922="Fundos",$D1922="Imóveis"),$H1922&lt;=-3%),"Ativo",IF(AND(OR($D1922="Ações",$D1922="Criptomoedas",$D1922="ETFs",$D1922="Fundos",$D1922="Imóveis"),$H1922&lt;=7%),"Ativo",IF(AND(OR($D1922="Ações",$D1922="Criptomoedas",$D1922="ETFs",$D1922="Fundos",$D1922="Imóveis"),$H1922&lt;=15%),"Pendente",IF(AND(OR($D1922="Ações",$D1922="Criptomoedas",$D1922="ETFs",$D1922="Fundos",$D1922="Imóveis"),$H1922&lt;=20%),"Resgatado",IF(AND(OR($D1922="Poupança",$D1922="Renda Fixa",$D1922="Tesouro Direto"),$H1922&lt;=7%),"Ativo",IF(AND(OR($D1922="Poupança",$D1922="Renda Fixa",$D1922="Tesouro Direto"),$H1922&lt;=15%),"Pendente",IF(AND(OR($D1922="Poupança",$D1922="Renda Fixa",$D1922="Tesouro Direto"),$H1922&lt;=20%),"Resgatado","")))))))))</f>
        <v>Ativo</v>
      </c>
      <c r="K1922" s="40" t="s">
        <v>15532</v>
      </c>
      <c r="L1922" s="69" t="str">
        <f t="shared" ref="L1922:L1985" si="185">IF(AND(OR($D1922="Ações",$D1922="Criptomoedas",$D1922="ETFs",$D1922="Fundos",$D1922="Imóveis"),$H1922&lt;=-10%),"Resgate realizado",IF(AND(OR($D1922="Ações",$D1922="Criptomoedas",$D1922="ETFs",$D1922="Fundos",$D1922="Imóveis"),$H1922&lt;=-5%),"Aguardando rentabilidade",IF(AND(OR($D1922="Ações",$D1922="Criptomoedas",$D1922="ETFs",$D1922="Fundos",$D1922="Imóveis"),$H1922&lt;=-3%),"Aguardando rentabilidade",IF(AND(OR($D1922="Ações",$D1922="Criptomoedas",$D1922="ETFs",$D1922="Fundos",$D1922="Imóveis"),$H1922&lt;=7%),"Aguardando rentabilidade",IF(AND(OR($D1922="Ações",$D1922="Criptomoedas",$D1922="ETFs",$D1922="Fundos",$D1922="Imóveis"),$H1922&lt;=15%),"Rendimento estável",IF(AND(OR($D1922="Ações",$D1922="Criptomoedas",$D1922="ETFs",$D1922="Fundos",$D1922="Imóveis"),$H1922&lt;=20%),"Aplicação de Curto Prazo",IF(AND(OR($D1922="Poupança",$D1922="Renda Fixa",$D1922="Tesouro Direto"),$H1922&lt;=7%),"Investimento de Longo Prazo",IF(AND(OR($D1922="Poupança",$D1922="Renda Fixa",$D1922="Tesouro Direto"),$H1922&lt;=15%),"Rendimento estável",IF(AND(OR($D1922="Poupança",$D1922="Renda Fixa",$D1922="Tesouro Direto"),$H1922&lt;=20%),"Dividendos Recebidos","")))))))))</f>
        <v>Investimento de Longo Prazo</v>
      </c>
    </row>
    <row r="1923" spans="1:12" ht="15" customHeight="1" x14ac:dyDescent="0.25">
      <c r="A1923" s="39">
        <v>44420</v>
      </c>
      <c r="B1923" s="61">
        <f t="shared" si="180"/>
        <v>2021</v>
      </c>
      <c r="C1923" s="60" t="str">
        <f t="shared" si="181"/>
        <v>Agosto</v>
      </c>
      <c r="D1923" s="40" t="s">
        <v>1928</v>
      </c>
      <c r="E1923" s="40" t="s">
        <v>3600</v>
      </c>
      <c r="F1923" s="41">
        <v>40911.9</v>
      </c>
      <c r="G1923" s="42">
        <v>43092.5</v>
      </c>
      <c r="H1923" s="64">
        <f t="shared" si="182"/>
        <v>5.3299895629388964E-2</v>
      </c>
      <c r="I1923" s="65">
        <f t="shared" si="183"/>
        <v>2180.5999999999985</v>
      </c>
      <c r="J1923" s="66" t="str">
        <f t="shared" si="184"/>
        <v>Ativo</v>
      </c>
      <c r="K1923" s="40" t="s">
        <v>15537</v>
      </c>
      <c r="L1923" s="69" t="str">
        <f t="shared" si="185"/>
        <v>Aguardando rentabilidade</v>
      </c>
    </row>
    <row r="1924" spans="1:12" ht="15" customHeight="1" x14ac:dyDescent="0.25">
      <c r="A1924" s="39">
        <v>44734</v>
      </c>
      <c r="B1924" s="61">
        <f t="shared" si="180"/>
        <v>2022</v>
      </c>
      <c r="C1924" s="60" t="str">
        <f t="shared" si="181"/>
        <v>Junho</v>
      </c>
      <c r="D1924" s="40" t="s">
        <v>1925</v>
      </c>
      <c r="E1924" s="40" t="s">
        <v>3601</v>
      </c>
      <c r="F1924" s="41">
        <v>690.32</v>
      </c>
      <c r="G1924" s="42">
        <v>805.19</v>
      </c>
      <c r="H1924" s="64">
        <f t="shared" si="182"/>
        <v>0.16640108934986672</v>
      </c>
      <c r="I1924" s="65">
        <f t="shared" si="183"/>
        <v>114.87</v>
      </c>
      <c r="J1924" s="66" t="str">
        <f t="shared" si="184"/>
        <v>Resgatado</v>
      </c>
      <c r="K1924" s="40" t="s">
        <v>15534</v>
      </c>
      <c r="L1924" s="69" t="str">
        <f t="shared" si="185"/>
        <v>Aplicação de Curto Prazo</v>
      </c>
    </row>
    <row r="1925" spans="1:12" ht="15" customHeight="1" x14ac:dyDescent="0.25">
      <c r="A1925" s="39">
        <v>45734</v>
      </c>
      <c r="B1925" s="61">
        <f t="shared" si="180"/>
        <v>2025</v>
      </c>
      <c r="C1925" s="60" t="str">
        <f t="shared" si="181"/>
        <v>Março</v>
      </c>
      <c r="D1925" s="40" t="s">
        <v>1930</v>
      </c>
      <c r="E1925" s="40" t="s">
        <v>3602</v>
      </c>
      <c r="F1925" s="41">
        <v>39166.339999999997</v>
      </c>
      <c r="G1925" s="42">
        <v>42945.89</v>
      </c>
      <c r="H1925" s="64">
        <f t="shared" si="182"/>
        <v>9.6499953786848683E-2</v>
      </c>
      <c r="I1925" s="65">
        <f t="shared" si="183"/>
        <v>3779.5500000000029</v>
      </c>
      <c r="J1925" s="66" t="str">
        <f t="shared" si="184"/>
        <v>Pendente</v>
      </c>
      <c r="K1925" s="40" t="s">
        <v>15538</v>
      </c>
      <c r="L1925" s="69" t="str">
        <f t="shared" si="185"/>
        <v>Rendimento estável</v>
      </c>
    </row>
    <row r="1926" spans="1:12" ht="15" customHeight="1" x14ac:dyDescent="0.25">
      <c r="A1926" s="39">
        <v>45339</v>
      </c>
      <c r="B1926" s="61">
        <f t="shared" si="180"/>
        <v>2024</v>
      </c>
      <c r="C1926" s="60" t="str">
        <f t="shared" si="181"/>
        <v>Fevereiro</v>
      </c>
      <c r="D1926" s="40" t="s">
        <v>1929</v>
      </c>
      <c r="E1926" s="40" t="s">
        <v>3603</v>
      </c>
      <c r="F1926" s="41">
        <v>38915.08</v>
      </c>
      <c r="G1926" s="42">
        <v>37307.89</v>
      </c>
      <c r="H1926" s="64">
        <f t="shared" si="182"/>
        <v>-4.129992794567048E-2</v>
      </c>
      <c r="I1926" s="65">
        <f t="shared" si="183"/>
        <v>-1607.1900000000023</v>
      </c>
      <c r="J1926" s="66" t="str">
        <f t="shared" si="184"/>
        <v>Ativo</v>
      </c>
      <c r="K1926" s="40" t="s">
        <v>15532</v>
      </c>
      <c r="L1926" s="69" t="str">
        <f t="shared" si="185"/>
        <v>Investimento de Longo Prazo</v>
      </c>
    </row>
    <row r="1927" spans="1:12" ht="15" customHeight="1" x14ac:dyDescent="0.25">
      <c r="A1927" s="39">
        <v>45151</v>
      </c>
      <c r="B1927" s="61">
        <f t="shared" si="180"/>
        <v>2023</v>
      </c>
      <c r="C1927" s="60" t="str">
        <f t="shared" si="181"/>
        <v>Agosto</v>
      </c>
      <c r="D1927" s="40" t="s">
        <v>1927</v>
      </c>
      <c r="E1927" s="40" t="s">
        <v>2592</v>
      </c>
      <c r="F1927" s="41">
        <v>33115.06</v>
      </c>
      <c r="G1927" s="42">
        <v>39373.81</v>
      </c>
      <c r="H1927" s="64">
        <f t="shared" si="182"/>
        <v>0.1890001105237315</v>
      </c>
      <c r="I1927" s="65">
        <f t="shared" si="183"/>
        <v>6258.75</v>
      </c>
      <c r="J1927" s="66" t="str">
        <f t="shared" si="184"/>
        <v>Resgatado</v>
      </c>
      <c r="K1927" s="40" t="s">
        <v>15536</v>
      </c>
      <c r="L1927" s="69" t="str">
        <f t="shared" si="185"/>
        <v>Aplicação de Curto Prazo</v>
      </c>
    </row>
    <row r="1928" spans="1:12" ht="15" customHeight="1" x14ac:dyDescent="0.25">
      <c r="A1928" s="39">
        <v>45343</v>
      </c>
      <c r="B1928" s="61">
        <f t="shared" si="180"/>
        <v>2024</v>
      </c>
      <c r="C1928" s="60" t="str">
        <f t="shared" si="181"/>
        <v>Fevereiro</v>
      </c>
      <c r="D1928" s="40" t="s">
        <v>1923</v>
      </c>
      <c r="E1928" s="40" t="s">
        <v>3604</v>
      </c>
      <c r="F1928" s="41">
        <v>49777.94</v>
      </c>
      <c r="G1928" s="42">
        <v>57334.23</v>
      </c>
      <c r="H1928" s="64">
        <f t="shared" si="182"/>
        <v>0.15179997404472745</v>
      </c>
      <c r="I1928" s="65">
        <f t="shared" si="183"/>
        <v>7556.2900000000009</v>
      </c>
      <c r="J1928" s="66" t="str">
        <f t="shared" si="184"/>
        <v>Resgatado</v>
      </c>
      <c r="K1928" s="40" t="s">
        <v>15532</v>
      </c>
      <c r="L1928" s="69" t="str">
        <f t="shared" si="185"/>
        <v>Dividendos Recebidos</v>
      </c>
    </row>
    <row r="1929" spans="1:12" ht="15" customHeight="1" x14ac:dyDescent="0.25">
      <c r="A1929" s="39">
        <v>44500</v>
      </c>
      <c r="B1929" s="61">
        <f t="shared" si="180"/>
        <v>2021</v>
      </c>
      <c r="C1929" s="60" t="str">
        <f t="shared" si="181"/>
        <v>Outubro</v>
      </c>
      <c r="D1929" s="40" t="s">
        <v>1927</v>
      </c>
      <c r="E1929" s="40" t="s">
        <v>3605</v>
      </c>
      <c r="F1929" s="41">
        <v>18272.490000000002</v>
      </c>
      <c r="G1929" s="42">
        <v>19809.21</v>
      </c>
      <c r="H1929" s="64">
        <f t="shared" si="182"/>
        <v>8.4100196524939802E-2</v>
      </c>
      <c r="I1929" s="65">
        <f t="shared" si="183"/>
        <v>1536.7199999999975</v>
      </c>
      <c r="J1929" s="66" t="str">
        <f t="shared" si="184"/>
        <v>Pendente</v>
      </c>
      <c r="K1929" s="40" t="s">
        <v>15536</v>
      </c>
      <c r="L1929" s="69" t="str">
        <f t="shared" si="185"/>
        <v>Rendimento estável</v>
      </c>
    </row>
    <row r="1930" spans="1:12" ht="15" customHeight="1" x14ac:dyDescent="0.25">
      <c r="A1930" s="39">
        <v>44933</v>
      </c>
      <c r="B1930" s="61">
        <f t="shared" si="180"/>
        <v>2023</v>
      </c>
      <c r="C1930" s="60" t="str">
        <f t="shared" si="181"/>
        <v>Janeiro</v>
      </c>
      <c r="D1930" s="40" t="s">
        <v>1928</v>
      </c>
      <c r="E1930" s="40" t="s">
        <v>3606</v>
      </c>
      <c r="F1930" s="41">
        <v>7004.78</v>
      </c>
      <c r="G1930" s="42">
        <v>6421.28</v>
      </c>
      <c r="H1930" s="64">
        <f t="shared" si="182"/>
        <v>-8.3300260679136248E-2</v>
      </c>
      <c r="I1930" s="65">
        <f t="shared" si="183"/>
        <v>-583.5</v>
      </c>
      <c r="J1930" s="66" t="str">
        <f t="shared" si="184"/>
        <v>Pendente</v>
      </c>
      <c r="K1930" s="40" t="s">
        <v>15537</v>
      </c>
      <c r="L1930" s="69" t="str">
        <f t="shared" si="185"/>
        <v>Aguardando rentabilidade</v>
      </c>
    </row>
    <row r="1931" spans="1:12" ht="15" customHeight="1" x14ac:dyDescent="0.25">
      <c r="A1931" s="39">
        <v>45661</v>
      </c>
      <c r="B1931" s="61">
        <f t="shared" si="180"/>
        <v>2025</v>
      </c>
      <c r="C1931" s="60" t="str">
        <f t="shared" si="181"/>
        <v>Janeiro</v>
      </c>
      <c r="D1931" s="40" t="s">
        <v>1925</v>
      </c>
      <c r="E1931" s="40" t="s">
        <v>3607</v>
      </c>
      <c r="F1931" s="41">
        <v>5414.27</v>
      </c>
      <c r="G1931" s="42">
        <v>5230.18</v>
      </c>
      <c r="H1931" s="64">
        <f t="shared" si="182"/>
        <v>-3.4000890240050853E-2</v>
      </c>
      <c r="I1931" s="65">
        <f t="shared" si="183"/>
        <v>-184.09000000000015</v>
      </c>
      <c r="J1931" s="66" t="str">
        <f t="shared" si="184"/>
        <v>Ativo</v>
      </c>
      <c r="K1931" s="40" t="s">
        <v>15534</v>
      </c>
      <c r="L1931" s="69" t="str">
        <f t="shared" si="185"/>
        <v>Aguardando rentabilidade</v>
      </c>
    </row>
    <row r="1932" spans="1:12" ht="15" customHeight="1" x14ac:dyDescent="0.25">
      <c r="A1932" s="39">
        <v>45255</v>
      </c>
      <c r="B1932" s="61">
        <f t="shared" si="180"/>
        <v>2023</v>
      </c>
      <c r="C1932" s="60" t="str">
        <f t="shared" si="181"/>
        <v>Novembro</v>
      </c>
      <c r="D1932" s="40" t="s">
        <v>1923</v>
      </c>
      <c r="E1932" s="40" t="s">
        <v>3608</v>
      </c>
      <c r="F1932" s="41">
        <v>23107.279999999999</v>
      </c>
      <c r="G1932" s="42">
        <v>25595.93</v>
      </c>
      <c r="H1932" s="64">
        <f t="shared" si="182"/>
        <v>0.10769982447090275</v>
      </c>
      <c r="I1932" s="65">
        <f t="shared" si="183"/>
        <v>2488.6500000000015</v>
      </c>
      <c r="J1932" s="66" t="str">
        <f t="shared" si="184"/>
        <v>Pendente</v>
      </c>
      <c r="K1932" s="40" t="s">
        <v>15532</v>
      </c>
      <c r="L1932" s="69" t="str">
        <f t="shared" si="185"/>
        <v>Rendimento estável</v>
      </c>
    </row>
    <row r="1933" spans="1:12" ht="15" customHeight="1" x14ac:dyDescent="0.25">
      <c r="A1933" s="39">
        <v>45834</v>
      </c>
      <c r="B1933" s="61">
        <f t="shared" si="180"/>
        <v>2025</v>
      </c>
      <c r="C1933" s="60" t="str">
        <f t="shared" si="181"/>
        <v>Junho</v>
      </c>
      <c r="D1933" s="40" t="s">
        <v>1929</v>
      </c>
      <c r="E1933" s="40" t="s">
        <v>3119</v>
      </c>
      <c r="F1933" s="41">
        <v>9417.9500000000007</v>
      </c>
      <c r="G1933" s="42">
        <v>10805.21</v>
      </c>
      <c r="H1933" s="64">
        <f t="shared" si="182"/>
        <v>0.14729957156281337</v>
      </c>
      <c r="I1933" s="65">
        <f t="shared" si="183"/>
        <v>1387.2599999999984</v>
      </c>
      <c r="J1933" s="66" t="str">
        <f t="shared" si="184"/>
        <v>Pendente</v>
      </c>
      <c r="K1933" s="40" t="s">
        <v>15532</v>
      </c>
      <c r="L1933" s="69" t="str">
        <f t="shared" si="185"/>
        <v>Rendimento estável</v>
      </c>
    </row>
    <row r="1934" spans="1:12" ht="15" customHeight="1" x14ac:dyDescent="0.25">
      <c r="A1934" s="39">
        <v>44792</v>
      </c>
      <c r="B1934" s="61">
        <f t="shared" si="180"/>
        <v>2022</v>
      </c>
      <c r="C1934" s="60" t="str">
        <f t="shared" si="181"/>
        <v>Agosto</v>
      </c>
      <c r="D1934" s="40" t="s">
        <v>1925</v>
      </c>
      <c r="E1934" s="40" t="s">
        <v>3609</v>
      </c>
      <c r="F1934" s="41">
        <v>30720.3</v>
      </c>
      <c r="G1934" s="42">
        <v>28127.51</v>
      </c>
      <c r="H1934" s="64">
        <f t="shared" si="182"/>
        <v>-8.4399891928138751E-2</v>
      </c>
      <c r="I1934" s="65">
        <f t="shared" si="183"/>
        <v>-2592.7900000000009</v>
      </c>
      <c r="J1934" s="66" t="str">
        <f t="shared" si="184"/>
        <v>Pendente</v>
      </c>
      <c r="K1934" s="40" t="s">
        <v>15534</v>
      </c>
      <c r="L1934" s="69" t="str">
        <f t="shared" si="185"/>
        <v>Aguardando rentabilidade</v>
      </c>
    </row>
    <row r="1935" spans="1:12" x14ac:dyDescent="0.25">
      <c r="A1935" s="39">
        <v>44103</v>
      </c>
      <c r="B1935" s="61">
        <f t="shared" si="180"/>
        <v>2020</v>
      </c>
      <c r="C1935" s="60" t="str">
        <f t="shared" si="181"/>
        <v>Setembro</v>
      </c>
      <c r="D1935" s="40" t="s">
        <v>1924</v>
      </c>
      <c r="E1935" s="40" t="s">
        <v>3610</v>
      </c>
      <c r="F1935" s="41">
        <v>19289.38</v>
      </c>
      <c r="G1935" s="42">
        <v>18816.79</v>
      </c>
      <c r="H1935" s="64">
        <f t="shared" si="182"/>
        <v>-2.4500009849979631E-2</v>
      </c>
      <c r="I1935" s="65">
        <f t="shared" si="183"/>
        <v>-472.59000000000015</v>
      </c>
      <c r="J1935" s="66" t="str">
        <f t="shared" si="184"/>
        <v>Ativo</v>
      </c>
      <c r="K1935" s="40" t="s">
        <v>15533</v>
      </c>
      <c r="L1935" s="69" t="str">
        <f t="shared" si="185"/>
        <v>Investimento de Longo Prazo</v>
      </c>
    </row>
    <row r="1936" spans="1:12" ht="15" customHeight="1" x14ac:dyDescent="0.25">
      <c r="A1936" s="39">
        <v>45355</v>
      </c>
      <c r="B1936" s="61">
        <f t="shared" si="180"/>
        <v>2024</v>
      </c>
      <c r="C1936" s="60" t="str">
        <f t="shared" si="181"/>
        <v>Março</v>
      </c>
      <c r="D1936" s="40" t="s">
        <v>1929</v>
      </c>
      <c r="E1936" s="40" t="s">
        <v>2395</v>
      </c>
      <c r="F1936" s="41">
        <v>23880.18</v>
      </c>
      <c r="G1936" s="42">
        <v>28023.39</v>
      </c>
      <c r="H1936" s="64">
        <f t="shared" si="182"/>
        <v>0.17349994849285053</v>
      </c>
      <c r="I1936" s="65">
        <f t="shared" si="183"/>
        <v>4143.2099999999991</v>
      </c>
      <c r="J1936" s="66" t="str">
        <f t="shared" si="184"/>
        <v>Resgatado</v>
      </c>
      <c r="K1936" s="40" t="s">
        <v>15532</v>
      </c>
      <c r="L1936" s="69" t="str">
        <f t="shared" si="185"/>
        <v>Dividendos Recebidos</v>
      </c>
    </row>
    <row r="1937" spans="1:12" ht="15" customHeight="1" x14ac:dyDescent="0.25">
      <c r="A1937" s="39">
        <v>44948</v>
      </c>
      <c r="B1937" s="61">
        <f t="shared" si="180"/>
        <v>2023</v>
      </c>
      <c r="C1937" s="60" t="str">
        <f t="shared" si="181"/>
        <v>Janeiro</v>
      </c>
      <c r="D1937" s="40" t="s">
        <v>1924</v>
      </c>
      <c r="E1937" s="40" t="s">
        <v>2746</v>
      </c>
      <c r="F1937" s="41">
        <v>12540.34</v>
      </c>
      <c r="G1937" s="42">
        <v>13873.38</v>
      </c>
      <c r="H1937" s="64">
        <f t="shared" si="182"/>
        <v>0.106300148161852</v>
      </c>
      <c r="I1937" s="65">
        <f t="shared" si="183"/>
        <v>1333.0399999999991</v>
      </c>
      <c r="J1937" s="66" t="str">
        <f t="shared" si="184"/>
        <v>Pendente</v>
      </c>
      <c r="K1937" s="40" t="s">
        <v>15533</v>
      </c>
      <c r="L1937" s="69" t="str">
        <f t="shared" si="185"/>
        <v>Rendimento estável</v>
      </c>
    </row>
    <row r="1938" spans="1:12" ht="15" customHeight="1" x14ac:dyDescent="0.25">
      <c r="A1938" s="39">
        <v>45733</v>
      </c>
      <c r="B1938" s="61">
        <f t="shared" si="180"/>
        <v>2025</v>
      </c>
      <c r="C1938" s="60" t="str">
        <f t="shared" si="181"/>
        <v>Março</v>
      </c>
      <c r="D1938" s="40" t="s">
        <v>1930</v>
      </c>
      <c r="E1938" s="40" t="s">
        <v>2181</v>
      </c>
      <c r="F1938" s="41">
        <v>29672.03</v>
      </c>
      <c r="G1938" s="42">
        <v>32366.25</v>
      </c>
      <c r="H1938" s="64">
        <f t="shared" si="182"/>
        <v>9.0799989080625809E-2</v>
      </c>
      <c r="I1938" s="65">
        <f t="shared" si="183"/>
        <v>2694.2200000000012</v>
      </c>
      <c r="J1938" s="66" t="str">
        <f t="shared" si="184"/>
        <v>Pendente</v>
      </c>
      <c r="K1938" s="40" t="s">
        <v>15538</v>
      </c>
      <c r="L1938" s="69" t="str">
        <f t="shared" si="185"/>
        <v>Rendimento estável</v>
      </c>
    </row>
    <row r="1939" spans="1:12" ht="15" customHeight="1" x14ac:dyDescent="0.25">
      <c r="A1939" s="39">
        <v>45488</v>
      </c>
      <c r="B1939" s="61">
        <f t="shared" si="180"/>
        <v>2024</v>
      </c>
      <c r="C1939" s="60" t="str">
        <f t="shared" si="181"/>
        <v>Julho</v>
      </c>
      <c r="D1939" s="40" t="s">
        <v>1929</v>
      </c>
      <c r="E1939" s="40" t="s">
        <v>2254</v>
      </c>
      <c r="F1939" s="41">
        <v>22766.87</v>
      </c>
      <c r="G1939" s="42">
        <v>21435.01</v>
      </c>
      <c r="H1939" s="64">
        <f t="shared" si="182"/>
        <v>-5.8499916765018672E-2</v>
      </c>
      <c r="I1939" s="65">
        <f t="shared" si="183"/>
        <v>-1331.8600000000006</v>
      </c>
      <c r="J1939" s="66" t="str">
        <f t="shared" si="184"/>
        <v>Ativo</v>
      </c>
      <c r="K1939" s="40" t="s">
        <v>15532</v>
      </c>
      <c r="L1939" s="69" t="str">
        <f t="shared" si="185"/>
        <v>Investimento de Longo Prazo</v>
      </c>
    </row>
    <row r="1940" spans="1:12" x14ac:dyDescent="0.25">
      <c r="A1940" s="39">
        <v>44175</v>
      </c>
      <c r="B1940" s="61">
        <f t="shared" si="180"/>
        <v>2020</v>
      </c>
      <c r="C1940" s="60" t="str">
        <f t="shared" si="181"/>
        <v>Dezembro</v>
      </c>
      <c r="D1940" s="40" t="s">
        <v>1924</v>
      </c>
      <c r="E1940" s="40" t="s">
        <v>3611</v>
      </c>
      <c r="F1940" s="41">
        <v>35962.339999999997</v>
      </c>
      <c r="G1940" s="42">
        <v>35757.35</v>
      </c>
      <c r="H1940" s="64">
        <f t="shared" si="182"/>
        <v>-5.7001296356131992E-3</v>
      </c>
      <c r="I1940" s="65">
        <f t="shared" si="183"/>
        <v>-204.98999999999796</v>
      </c>
      <c r="J1940" s="66" t="str">
        <f t="shared" si="184"/>
        <v>Ativo</v>
      </c>
      <c r="K1940" s="40" t="s">
        <v>15533</v>
      </c>
      <c r="L1940" s="69" t="str">
        <f t="shared" si="185"/>
        <v>Investimento de Longo Prazo</v>
      </c>
    </row>
    <row r="1941" spans="1:12" ht="15" customHeight="1" x14ac:dyDescent="0.25">
      <c r="A1941" s="39">
        <v>44699</v>
      </c>
      <c r="B1941" s="61">
        <f t="shared" si="180"/>
        <v>2022</v>
      </c>
      <c r="C1941" s="60" t="str">
        <f t="shared" si="181"/>
        <v>Maio</v>
      </c>
      <c r="D1941" s="40" t="s">
        <v>1927</v>
      </c>
      <c r="E1941" s="40" t="s">
        <v>3612</v>
      </c>
      <c r="F1941" s="41">
        <v>6167.82</v>
      </c>
      <c r="G1941" s="42">
        <v>6288.09</v>
      </c>
      <c r="H1941" s="64">
        <f t="shared" si="182"/>
        <v>1.9499596291720649E-2</v>
      </c>
      <c r="I1941" s="65">
        <f t="shared" si="183"/>
        <v>120.27000000000044</v>
      </c>
      <c r="J1941" s="66" t="str">
        <f t="shared" si="184"/>
        <v>Ativo</v>
      </c>
      <c r="K1941" s="40" t="s">
        <v>15536</v>
      </c>
      <c r="L1941" s="69" t="str">
        <f t="shared" si="185"/>
        <v>Aguardando rentabilidade</v>
      </c>
    </row>
    <row r="1942" spans="1:12" ht="15" customHeight="1" x14ac:dyDescent="0.25">
      <c r="A1942" s="39">
        <v>45437</v>
      </c>
      <c r="B1942" s="61">
        <f t="shared" si="180"/>
        <v>2024</v>
      </c>
      <c r="C1942" s="60" t="str">
        <f t="shared" si="181"/>
        <v>Maio</v>
      </c>
      <c r="D1942" s="40" t="s">
        <v>1930</v>
      </c>
      <c r="E1942" s="40" t="s">
        <v>3613</v>
      </c>
      <c r="F1942" s="41">
        <v>19475.689999999999</v>
      </c>
      <c r="G1942" s="42">
        <v>23347.46</v>
      </c>
      <c r="H1942" s="64">
        <f t="shared" si="182"/>
        <v>0.19880014520666536</v>
      </c>
      <c r="I1942" s="65">
        <f t="shared" si="183"/>
        <v>3871.7700000000004</v>
      </c>
      <c r="J1942" s="66" t="str">
        <f t="shared" si="184"/>
        <v>Resgatado</v>
      </c>
      <c r="K1942" s="40" t="s">
        <v>15538</v>
      </c>
      <c r="L1942" s="69" t="str">
        <f t="shared" si="185"/>
        <v>Aplicação de Curto Prazo</v>
      </c>
    </row>
    <row r="1943" spans="1:12" x14ac:dyDescent="0.25">
      <c r="A1943" s="39">
        <v>43953</v>
      </c>
      <c r="B1943" s="61">
        <f t="shared" si="180"/>
        <v>2020</v>
      </c>
      <c r="C1943" s="60" t="str">
        <f t="shared" si="181"/>
        <v>Maio</v>
      </c>
      <c r="D1943" s="40" t="s">
        <v>1926</v>
      </c>
      <c r="E1943" s="40" t="s">
        <v>3614</v>
      </c>
      <c r="F1943" s="41">
        <v>29812.93</v>
      </c>
      <c r="G1943" s="42">
        <v>29786.1</v>
      </c>
      <c r="H1943" s="64">
        <f t="shared" si="182"/>
        <v>-8.9994509093878881E-4</v>
      </c>
      <c r="I1943" s="65">
        <f t="shared" si="183"/>
        <v>-26.830000000001746</v>
      </c>
      <c r="J1943" s="66" t="str">
        <f t="shared" si="184"/>
        <v>Ativo</v>
      </c>
      <c r="K1943" s="40" t="s">
        <v>15535</v>
      </c>
      <c r="L1943" s="69" t="str">
        <f t="shared" si="185"/>
        <v>Aguardando rentabilidade</v>
      </c>
    </row>
    <row r="1944" spans="1:12" ht="15" customHeight="1" x14ac:dyDescent="0.25">
      <c r="A1944" s="39">
        <v>45292</v>
      </c>
      <c r="B1944" s="61">
        <f t="shared" si="180"/>
        <v>2024</v>
      </c>
      <c r="C1944" s="60" t="str">
        <f t="shared" si="181"/>
        <v>Janeiro</v>
      </c>
      <c r="D1944" s="40" t="s">
        <v>1924</v>
      </c>
      <c r="E1944" s="40" t="s">
        <v>3615</v>
      </c>
      <c r="F1944" s="41">
        <v>7327.11</v>
      </c>
      <c r="G1944" s="42">
        <v>8329.4599999999991</v>
      </c>
      <c r="H1944" s="64">
        <f t="shared" si="182"/>
        <v>0.13680018452022688</v>
      </c>
      <c r="I1944" s="65">
        <f t="shared" si="183"/>
        <v>1002.3499999999995</v>
      </c>
      <c r="J1944" s="66" t="str">
        <f t="shared" si="184"/>
        <v>Pendente</v>
      </c>
      <c r="K1944" s="40" t="s">
        <v>15533</v>
      </c>
      <c r="L1944" s="69" t="str">
        <f t="shared" si="185"/>
        <v>Rendimento estável</v>
      </c>
    </row>
    <row r="1945" spans="1:12" ht="15" customHeight="1" x14ac:dyDescent="0.25">
      <c r="A1945" s="39">
        <v>44959</v>
      </c>
      <c r="B1945" s="61">
        <f t="shared" si="180"/>
        <v>2023</v>
      </c>
      <c r="C1945" s="60" t="str">
        <f t="shared" si="181"/>
        <v>Fevereiro</v>
      </c>
      <c r="D1945" s="40" t="s">
        <v>1924</v>
      </c>
      <c r="E1945" s="40" t="s">
        <v>2265</v>
      </c>
      <c r="F1945" s="41">
        <v>26882.76</v>
      </c>
      <c r="G1945" s="42">
        <v>31517.35</v>
      </c>
      <c r="H1945" s="64">
        <f t="shared" si="182"/>
        <v>0.17240008094406975</v>
      </c>
      <c r="I1945" s="65">
        <f t="shared" si="183"/>
        <v>4634.59</v>
      </c>
      <c r="J1945" s="66" t="str">
        <f t="shared" si="184"/>
        <v>Resgatado</v>
      </c>
      <c r="K1945" s="40" t="s">
        <v>15533</v>
      </c>
      <c r="L1945" s="69" t="str">
        <f t="shared" si="185"/>
        <v>Dividendos Recebidos</v>
      </c>
    </row>
    <row r="1946" spans="1:12" ht="15" customHeight="1" x14ac:dyDescent="0.25">
      <c r="A1946" s="39">
        <v>44370</v>
      </c>
      <c r="B1946" s="61">
        <f t="shared" si="180"/>
        <v>2021</v>
      </c>
      <c r="C1946" s="60" t="str">
        <f t="shared" si="181"/>
        <v>Junho</v>
      </c>
      <c r="D1946" s="40" t="s">
        <v>1925</v>
      </c>
      <c r="E1946" s="40" t="s">
        <v>3616</v>
      </c>
      <c r="F1946" s="41">
        <v>49832.87</v>
      </c>
      <c r="G1946" s="42">
        <v>52867.69</v>
      </c>
      <c r="H1946" s="64">
        <f t="shared" si="182"/>
        <v>6.0899964220403113E-2</v>
      </c>
      <c r="I1946" s="65">
        <f t="shared" si="183"/>
        <v>3034.8199999999997</v>
      </c>
      <c r="J1946" s="66" t="str">
        <f t="shared" si="184"/>
        <v>Ativo</v>
      </c>
      <c r="K1946" s="40" t="s">
        <v>15534</v>
      </c>
      <c r="L1946" s="69" t="str">
        <f t="shared" si="185"/>
        <v>Aguardando rentabilidade</v>
      </c>
    </row>
    <row r="1947" spans="1:12" ht="15" customHeight="1" x14ac:dyDescent="0.25">
      <c r="A1947" s="39">
        <v>44413</v>
      </c>
      <c r="B1947" s="61">
        <f t="shared" si="180"/>
        <v>2021</v>
      </c>
      <c r="C1947" s="60" t="str">
        <f t="shared" si="181"/>
        <v>Agosto</v>
      </c>
      <c r="D1947" s="40" t="s">
        <v>1929</v>
      </c>
      <c r="E1947" s="40" t="s">
        <v>3617</v>
      </c>
      <c r="F1947" s="41">
        <v>47579.03</v>
      </c>
      <c r="G1947" s="42">
        <v>49306.15</v>
      </c>
      <c r="H1947" s="64">
        <f t="shared" si="182"/>
        <v>3.630002545238948E-2</v>
      </c>
      <c r="I1947" s="65">
        <f t="shared" si="183"/>
        <v>1727.1200000000026</v>
      </c>
      <c r="J1947" s="66" t="str">
        <f t="shared" si="184"/>
        <v>Ativo</v>
      </c>
      <c r="K1947" s="40" t="s">
        <v>15532</v>
      </c>
      <c r="L1947" s="69" t="str">
        <f t="shared" si="185"/>
        <v>Investimento de Longo Prazo</v>
      </c>
    </row>
    <row r="1948" spans="1:12" ht="15" customHeight="1" x14ac:dyDescent="0.25">
      <c r="A1948" s="39">
        <v>45590</v>
      </c>
      <c r="B1948" s="61">
        <f t="shared" si="180"/>
        <v>2024</v>
      </c>
      <c r="C1948" s="60" t="str">
        <f t="shared" si="181"/>
        <v>Outubro</v>
      </c>
      <c r="D1948" s="40" t="s">
        <v>1929</v>
      </c>
      <c r="E1948" s="40" t="s">
        <v>3618</v>
      </c>
      <c r="F1948" s="41">
        <v>26897.65</v>
      </c>
      <c r="G1948" s="42">
        <v>31381.49</v>
      </c>
      <c r="H1948" s="64">
        <f t="shared" si="182"/>
        <v>0.16670006487555605</v>
      </c>
      <c r="I1948" s="65">
        <f t="shared" si="183"/>
        <v>4483.84</v>
      </c>
      <c r="J1948" s="66" t="str">
        <f t="shared" si="184"/>
        <v>Resgatado</v>
      </c>
      <c r="K1948" s="40" t="s">
        <v>15532</v>
      </c>
      <c r="L1948" s="69" t="str">
        <f t="shared" si="185"/>
        <v>Dividendos Recebidos</v>
      </c>
    </row>
    <row r="1949" spans="1:12" ht="15" customHeight="1" x14ac:dyDescent="0.25">
      <c r="A1949" s="39">
        <v>45538</v>
      </c>
      <c r="B1949" s="61">
        <f t="shared" si="180"/>
        <v>2024</v>
      </c>
      <c r="C1949" s="60" t="str">
        <f t="shared" si="181"/>
        <v>Setembro</v>
      </c>
      <c r="D1949" s="40" t="s">
        <v>1926</v>
      </c>
      <c r="E1949" s="40" t="s">
        <v>3619</v>
      </c>
      <c r="F1949" s="41">
        <v>43992.29</v>
      </c>
      <c r="G1949" s="42">
        <v>52773.15</v>
      </c>
      <c r="H1949" s="64">
        <f t="shared" si="182"/>
        <v>0.19959997535931864</v>
      </c>
      <c r="I1949" s="65">
        <f t="shared" si="183"/>
        <v>8780.86</v>
      </c>
      <c r="J1949" s="66" t="str">
        <f t="shared" si="184"/>
        <v>Resgatado</v>
      </c>
      <c r="K1949" s="40" t="s">
        <v>15535</v>
      </c>
      <c r="L1949" s="69" t="str">
        <f t="shared" si="185"/>
        <v>Aplicação de Curto Prazo</v>
      </c>
    </row>
    <row r="1950" spans="1:12" x14ac:dyDescent="0.25">
      <c r="A1950" s="39">
        <v>44069</v>
      </c>
      <c r="B1950" s="61">
        <f t="shared" si="180"/>
        <v>2020</v>
      </c>
      <c r="C1950" s="60" t="str">
        <f t="shared" si="181"/>
        <v>Agosto</v>
      </c>
      <c r="D1950" s="40" t="s">
        <v>1930</v>
      </c>
      <c r="E1950" s="40" t="s">
        <v>3620</v>
      </c>
      <c r="F1950" s="41">
        <v>47714.29</v>
      </c>
      <c r="G1950" s="42">
        <v>43038.29</v>
      </c>
      <c r="H1950" s="64">
        <f t="shared" si="182"/>
        <v>-9.7999991197605579E-2</v>
      </c>
      <c r="I1950" s="65">
        <f t="shared" si="183"/>
        <v>-4676</v>
      </c>
      <c r="J1950" s="66" t="str">
        <f t="shared" si="184"/>
        <v>Pendente</v>
      </c>
      <c r="K1950" s="40" t="s">
        <v>15538</v>
      </c>
      <c r="L1950" s="69" t="str">
        <f t="shared" si="185"/>
        <v>Aguardando rentabilidade</v>
      </c>
    </row>
    <row r="1951" spans="1:12" ht="15" customHeight="1" x14ac:dyDescent="0.25">
      <c r="A1951" s="39">
        <v>45781</v>
      </c>
      <c r="B1951" s="61">
        <f t="shared" si="180"/>
        <v>2025</v>
      </c>
      <c r="C1951" s="60" t="str">
        <f t="shared" si="181"/>
        <v>Maio</v>
      </c>
      <c r="D1951" s="40" t="s">
        <v>1927</v>
      </c>
      <c r="E1951" s="40" t="s">
        <v>3621</v>
      </c>
      <c r="F1951" s="41">
        <v>17192.16</v>
      </c>
      <c r="G1951" s="42">
        <v>15595.01</v>
      </c>
      <c r="H1951" s="64">
        <f t="shared" si="182"/>
        <v>-9.2899903211696472E-2</v>
      </c>
      <c r="I1951" s="65">
        <f t="shared" si="183"/>
        <v>-1597.1499999999996</v>
      </c>
      <c r="J1951" s="66" t="str">
        <f t="shared" si="184"/>
        <v>Pendente</v>
      </c>
      <c r="K1951" s="40" t="s">
        <v>15536</v>
      </c>
      <c r="L1951" s="69" t="str">
        <f t="shared" si="185"/>
        <v>Aguardando rentabilidade</v>
      </c>
    </row>
    <row r="1952" spans="1:12" ht="15" customHeight="1" x14ac:dyDescent="0.25">
      <c r="A1952" s="39">
        <v>45203</v>
      </c>
      <c r="B1952" s="61">
        <f t="shared" si="180"/>
        <v>2023</v>
      </c>
      <c r="C1952" s="60" t="str">
        <f t="shared" si="181"/>
        <v>Outubro</v>
      </c>
      <c r="D1952" s="40" t="s">
        <v>1928</v>
      </c>
      <c r="E1952" s="40" t="s">
        <v>2387</v>
      </c>
      <c r="F1952" s="41">
        <v>9081.16</v>
      </c>
      <c r="G1952" s="42">
        <v>10410.64</v>
      </c>
      <c r="H1952" s="64">
        <f t="shared" si="182"/>
        <v>0.14639979914460263</v>
      </c>
      <c r="I1952" s="65">
        <f t="shared" si="183"/>
        <v>1329.4799999999996</v>
      </c>
      <c r="J1952" s="66" t="str">
        <f t="shared" si="184"/>
        <v>Pendente</v>
      </c>
      <c r="K1952" s="40" t="s">
        <v>15537</v>
      </c>
      <c r="L1952" s="69" t="str">
        <f t="shared" si="185"/>
        <v>Rendimento estável</v>
      </c>
    </row>
    <row r="1953" spans="1:12" ht="15" customHeight="1" x14ac:dyDescent="0.25">
      <c r="A1953" s="39">
        <v>45006</v>
      </c>
      <c r="B1953" s="61">
        <f t="shared" si="180"/>
        <v>2023</v>
      </c>
      <c r="C1953" s="60" t="str">
        <f t="shared" si="181"/>
        <v>Março</v>
      </c>
      <c r="D1953" s="40" t="s">
        <v>1930</v>
      </c>
      <c r="E1953" s="40" t="s">
        <v>3622</v>
      </c>
      <c r="F1953" s="41">
        <v>13321.62</v>
      </c>
      <c r="G1953" s="42">
        <v>14363.37</v>
      </c>
      <c r="H1953" s="64">
        <f t="shared" si="182"/>
        <v>7.8199948654893325E-2</v>
      </c>
      <c r="I1953" s="65">
        <f t="shared" si="183"/>
        <v>1041.75</v>
      </c>
      <c r="J1953" s="66" t="str">
        <f t="shared" si="184"/>
        <v>Pendente</v>
      </c>
      <c r="K1953" s="40" t="s">
        <v>15538</v>
      </c>
      <c r="L1953" s="69" t="str">
        <f t="shared" si="185"/>
        <v>Rendimento estável</v>
      </c>
    </row>
    <row r="1954" spans="1:12" ht="15" customHeight="1" x14ac:dyDescent="0.25">
      <c r="A1954" s="39">
        <v>45099</v>
      </c>
      <c r="B1954" s="61">
        <f t="shared" si="180"/>
        <v>2023</v>
      </c>
      <c r="C1954" s="60" t="str">
        <f t="shared" si="181"/>
        <v>Junho</v>
      </c>
      <c r="D1954" s="40" t="s">
        <v>1926</v>
      </c>
      <c r="E1954" s="40" t="s">
        <v>3623</v>
      </c>
      <c r="F1954" s="41">
        <v>22579.46</v>
      </c>
      <c r="G1954" s="42">
        <v>25309.32</v>
      </c>
      <c r="H1954" s="64">
        <f t="shared" si="182"/>
        <v>0.12090014553049544</v>
      </c>
      <c r="I1954" s="65">
        <f t="shared" si="183"/>
        <v>2729.8600000000006</v>
      </c>
      <c r="J1954" s="66" t="str">
        <f t="shared" si="184"/>
        <v>Pendente</v>
      </c>
      <c r="K1954" s="40" t="s">
        <v>15535</v>
      </c>
      <c r="L1954" s="69" t="str">
        <f t="shared" si="185"/>
        <v>Rendimento estável</v>
      </c>
    </row>
    <row r="1955" spans="1:12" ht="15" customHeight="1" x14ac:dyDescent="0.25">
      <c r="A1955" s="39">
        <v>45895</v>
      </c>
      <c r="B1955" s="61">
        <f t="shared" si="180"/>
        <v>2025</v>
      </c>
      <c r="C1955" s="60" t="str">
        <f t="shared" si="181"/>
        <v>Agosto</v>
      </c>
      <c r="D1955" s="40" t="s">
        <v>1930</v>
      </c>
      <c r="E1955" s="40" t="s">
        <v>3624</v>
      </c>
      <c r="F1955" s="41">
        <v>15829.06</v>
      </c>
      <c r="G1955" s="42">
        <v>15835.39</v>
      </c>
      <c r="H1955" s="64">
        <f t="shared" si="182"/>
        <v>3.9989740388879233E-4</v>
      </c>
      <c r="I1955" s="65">
        <f t="shared" si="183"/>
        <v>6.3299999999999272</v>
      </c>
      <c r="J1955" s="66" t="str">
        <f t="shared" si="184"/>
        <v>Ativo</v>
      </c>
      <c r="K1955" s="40" t="s">
        <v>15538</v>
      </c>
      <c r="L1955" s="69" t="str">
        <f t="shared" si="185"/>
        <v>Aguardando rentabilidade</v>
      </c>
    </row>
    <row r="1956" spans="1:12" x14ac:dyDescent="0.25">
      <c r="A1956" s="39">
        <v>43877</v>
      </c>
      <c r="B1956" s="61">
        <f t="shared" si="180"/>
        <v>2020</v>
      </c>
      <c r="C1956" s="60" t="str">
        <f t="shared" si="181"/>
        <v>Fevereiro</v>
      </c>
      <c r="D1956" s="40" t="s">
        <v>1928</v>
      </c>
      <c r="E1956" s="40" t="s">
        <v>3625</v>
      </c>
      <c r="F1956" s="41">
        <v>3564.31</v>
      </c>
      <c r="G1956" s="42">
        <v>3769.61</v>
      </c>
      <c r="H1956" s="64">
        <f t="shared" si="182"/>
        <v>5.7598805939999657E-2</v>
      </c>
      <c r="I1956" s="65">
        <f t="shared" si="183"/>
        <v>205.30000000000018</v>
      </c>
      <c r="J1956" s="66" t="str">
        <f t="shared" si="184"/>
        <v>Ativo</v>
      </c>
      <c r="K1956" s="40" t="s">
        <v>15537</v>
      </c>
      <c r="L1956" s="69" t="str">
        <f t="shared" si="185"/>
        <v>Aguardando rentabilidade</v>
      </c>
    </row>
    <row r="1957" spans="1:12" x14ac:dyDescent="0.25">
      <c r="A1957" s="39">
        <v>43941</v>
      </c>
      <c r="B1957" s="61">
        <f t="shared" si="180"/>
        <v>2020</v>
      </c>
      <c r="C1957" s="60" t="str">
        <f t="shared" si="181"/>
        <v>Abril</v>
      </c>
      <c r="D1957" s="40" t="s">
        <v>1927</v>
      </c>
      <c r="E1957" s="40" t="s">
        <v>3626</v>
      </c>
      <c r="F1957" s="41">
        <v>1889.32</v>
      </c>
      <c r="G1957" s="42">
        <v>2064.08</v>
      </c>
      <c r="H1957" s="64">
        <f t="shared" si="182"/>
        <v>9.2498888488980163E-2</v>
      </c>
      <c r="I1957" s="65">
        <f t="shared" si="183"/>
        <v>174.76</v>
      </c>
      <c r="J1957" s="66" t="str">
        <f t="shared" si="184"/>
        <v>Pendente</v>
      </c>
      <c r="K1957" s="40" t="s">
        <v>15536</v>
      </c>
      <c r="L1957" s="69" t="str">
        <f t="shared" si="185"/>
        <v>Rendimento estável</v>
      </c>
    </row>
    <row r="1958" spans="1:12" x14ac:dyDescent="0.25">
      <c r="A1958" s="39">
        <v>44103</v>
      </c>
      <c r="B1958" s="61">
        <f t="shared" si="180"/>
        <v>2020</v>
      </c>
      <c r="C1958" s="60" t="str">
        <f t="shared" si="181"/>
        <v>Setembro</v>
      </c>
      <c r="D1958" s="40" t="s">
        <v>1924</v>
      </c>
      <c r="E1958" s="40" t="s">
        <v>3627</v>
      </c>
      <c r="F1958" s="41">
        <v>12582.83</v>
      </c>
      <c r="G1958" s="42">
        <v>12095.87</v>
      </c>
      <c r="H1958" s="64">
        <f t="shared" si="182"/>
        <v>-3.8700355961258245E-2</v>
      </c>
      <c r="I1958" s="65">
        <f t="shared" si="183"/>
        <v>-486.95999999999913</v>
      </c>
      <c r="J1958" s="66" t="str">
        <f t="shared" si="184"/>
        <v>Ativo</v>
      </c>
      <c r="K1958" s="40" t="s">
        <v>15533</v>
      </c>
      <c r="L1958" s="69" t="str">
        <f t="shared" si="185"/>
        <v>Investimento de Longo Prazo</v>
      </c>
    </row>
    <row r="1959" spans="1:12" ht="15" customHeight="1" x14ac:dyDescent="0.25">
      <c r="A1959" s="39">
        <v>44698</v>
      </c>
      <c r="B1959" s="61">
        <f t="shared" si="180"/>
        <v>2022</v>
      </c>
      <c r="C1959" s="60" t="str">
        <f t="shared" si="181"/>
        <v>Maio</v>
      </c>
      <c r="D1959" s="40" t="s">
        <v>1923</v>
      </c>
      <c r="E1959" s="40" t="s">
        <v>3628</v>
      </c>
      <c r="F1959" s="41">
        <v>33191.769999999997</v>
      </c>
      <c r="G1959" s="42">
        <v>31113.97</v>
      </c>
      <c r="H1959" s="64">
        <f t="shared" si="182"/>
        <v>-6.2599855325582085E-2</v>
      </c>
      <c r="I1959" s="65">
        <f t="shared" si="183"/>
        <v>-2077.7999999999956</v>
      </c>
      <c r="J1959" s="66" t="str">
        <f t="shared" si="184"/>
        <v>Ativo</v>
      </c>
      <c r="K1959" s="40" t="s">
        <v>15532</v>
      </c>
      <c r="L1959" s="69" t="str">
        <f t="shared" si="185"/>
        <v>Investimento de Longo Prazo</v>
      </c>
    </row>
    <row r="1960" spans="1:12" ht="15" customHeight="1" x14ac:dyDescent="0.25">
      <c r="A1960" s="39">
        <v>44834</v>
      </c>
      <c r="B1960" s="61">
        <f t="shared" si="180"/>
        <v>2022</v>
      </c>
      <c r="C1960" s="60" t="str">
        <f t="shared" si="181"/>
        <v>Setembro</v>
      </c>
      <c r="D1960" s="40" t="s">
        <v>1924</v>
      </c>
      <c r="E1960" s="40" t="s">
        <v>2386</v>
      </c>
      <c r="F1960" s="41">
        <v>38194.78</v>
      </c>
      <c r="G1960" s="42">
        <v>37346.86</v>
      </c>
      <c r="H1960" s="64">
        <f t="shared" si="182"/>
        <v>-2.2199892236583068E-2</v>
      </c>
      <c r="I1960" s="65">
        <f t="shared" si="183"/>
        <v>-847.91999999999825</v>
      </c>
      <c r="J1960" s="66" t="str">
        <f t="shared" si="184"/>
        <v>Ativo</v>
      </c>
      <c r="K1960" s="40" t="s">
        <v>15533</v>
      </c>
      <c r="L1960" s="69" t="str">
        <f t="shared" si="185"/>
        <v>Investimento de Longo Prazo</v>
      </c>
    </row>
    <row r="1961" spans="1:12" ht="15" customHeight="1" x14ac:dyDescent="0.25">
      <c r="A1961" s="39">
        <v>44571</v>
      </c>
      <c r="B1961" s="61">
        <f t="shared" si="180"/>
        <v>2022</v>
      </c>
      <c r="C1961" s="60" t="str">
        <f t="shared" si="181"/>
        <v>Janeiro</v>
      </c>
      <c r="D1961" s="40" t="s">
        <v>1930</v>
      </c>
      <c r="E1961" s="40" t="s">
        <v>3629</v>
      </c>
      <c r="F1961" s="41">
        <v>7830.84</v>
      </c>
      <c r="G1961" s="42">
        <v>9084.56</v>
      </c>
      <c r="H1961" s="64">
        <f t="shared" si="182"/>
        <v>0.1601003212937564</v>
      </c>
      <c r="I1961" s="65">
        <f t="shared" si="183"/>
        <v>1253.7199999999993</v>
      </c>
      <c r="J1961" s="66" t="str">
        <f t="shared" si="184"/>
        <v>Resgatado</v>
      </c>
      <c r="K1961" s="40" t="s">
        <v>15538</v>
      </c>
      <c r="L1961" s="69" t="str">
        <f t="shared" si="185"/>
        <v>Aplicação de Curto Prazo</v>
      </c>
    </row>
    <row r="1962" spans="1:12" ht="15" customHeight="1" x14ac:dyDescent="0.25">
      <c r="A1962" s="39">
        <v>44252</v>
      </c>
      <c r="B1962" s="61">
        <f t="shared" si="180"/>
        <v>2021</v>
      </c>
      <c r="C1962" s="60" t="str">
        <f t="shared" si="181"/>
        <v>Fevereiro</v>
      </c>
      <c r="D1962" s="40" t="s">
        <v>1926</v>
      </c>
      <c r="E1962" s="40" t="s">
        <v>3630</v>
      </c>
      <c r="F1962" s="41">
        <v>43031.43</v>
      </c>
      <c r="G1962" s="42">
        <v>44223.4</v>
      </c>
      <c r="H1962" s="64">
        <f t="shared" si="182"/>
        <v>2.7699985801076125E-2</v>
      </c>
      <c r="I1962" s="65">
        <f t="shared" si="183"/>
        <v>1191.9700000000012</v>
      </c>
      <c r="J1962" s="66" t="str">
        <f t="shared" si="184"/>
        <v>Ativo</v>
      </c>
      <c r="K1962" s="40" t="s">
        <v>15535</v>
      </c>
      <c r="L1962" s="69" t="str">
        <f t="shared" si="185"/>
        <v>Aguardando rentabilidade</v>
      </c>
    </row>
    <row r="1963" spans="1:12" ht="15" customHeight="1" x14ac:dyDescent="0.25">
      <c r="A1963" s="39">
        <v>45305</v>
      </c>
      <c r="B1963" s="61">
        <f t="shared" si="180"/>
        <v>2024</v>
      </c>
      <c r="C1963" s="60" t="str">
        <f t="shared" si="181"/>
        <v>Janeiro</v>
      </c>
      <c r="D1963" s="40" t="s">
        <v>1929</v>
      </c>
      <c r="E1963" s="40" t="s">
        <v>2177</v>
      </c>
      <c r="F1963" s="41">
        <v>2159.7800000000002</v>
      </c>
      <c r="G1963" s="42">
        <v>2382.2399999999998</v>
      </c>
      <c r="H1963" s="64">
        <f t="shared" si="182"/>
        <v>0.10300123160692272</v>
      </c>
      <c r="I1963" s="65">
        <f t="shared" si="183"/>
        <v>222.45999999999958</v>
      </c>
      <c r="J1963" s="66" t="str">
        <f t="shared" si="184"/>
        <v>Pendente</v>
      </c>
      <c r="K1963" s="40" t="s">
        <v>15532</v>
      </c>
      <c r="L1963" s="69" t="str">
        <f t="shared" si="185"/>
        <v>Rendimento estável</v>
      </c>
    </row>
    <row r="1964" spans="1:12" x14ac:dyDescent="0.25">
      <c r="A1964" s="39">
        <v>43944</v>
      </c>
      <c r="B1964" s="61">
        <f t="shared" si="180"/>
        <v>2020</v>
      </c>
      <c r="C1964" s="60" t="str">
        <f t="shared" si="181"/>
        <v>Abril</v>
      </c>
      <c r="D1964" s="40" t="s">
        <v>1930</v>
      </c>
      <c r="E1964" s="40" t="s">
        <v>3631</v>
      </c>
      <c r="F1964" s="41">
        <v>29516.97</v>
      </c>
      <c r="G1964" s="42">
        <v>31674.66</v>
      </c>
      <c r="H1964" s="64">
        <f t="shared" si="182"/>
        <v>7.3099982823440157E-2</v>
      </c>
      <c r="I1964" s="65">
        <f t="shared" si="183"/>
        <v>2157.6899999999987</v>
      </c>
      <c r="J1964" s="66" t="str">
        <f t="shared" si="184"/>
        <v>Pendente</v>
      </c>
      <c r="K1964" s="40" t="s">
        <v>15538</v>
      </c>
      <c r="L1964" s="69" t="str">
        <f t="shared" si="185"/>
        <v>Rendimento estável</v>
      </c>
    </row>
    <row r="1965" spans="1:12" ht="15" customHeight="1" x14ac:dyDescent="0.25">
      <c r="A1965" s="39">
        <v>44499</v>
      </c>
      <c r="B1965" s="61">
        <f t="shared" si="180"/>
        <v>2021</v>
      </c>
      <c r="C1965" s="60" t="str">
        <f t="shared" si="181"/>
        <v>Outubro</v>
      </c>
      <c r="D1965" s="40" t="s">
        <v>1924</v>
      </c>
      <c r="E1965" s="40" t="s">
        <v>3632</v>
      </c>
      <c r="F1965" s="41">
        <v>32017.11</v>
      </c>
      <c r="G1965" s="42">
        <v>31184.67</v>
      </c>
      <c r="H1965" s="64">
        <f t="shared" si="182"/>
        <v>-2.599984820616234E-2</v>
      </c>
      <c r="I1965" s="65">
        <f t="shared" si="183"/>
        <v>-832.44000000000233</v>
      </c>
      <c r="J1965" s="66" t="str">
        <f t="shared" si="184"/>
        <v>Ativo</v>
      </c>
      <c r="K1965" s="40" t="s">
        <v>15533</v>
      </c>
      <c r="L1965" s="69" t="str">
        <f t="shared" si="185"/>
        <v>Investimento de Longo Prazo</v>
      </c>
    </row>
    <row r="1966" spans="1:12" ht="15" customHeight="1" x14ac:dyDescent="0.25">
      <c r="A1966" s="39">
        <v>45375</v>
      </c>
      <c r="B1966" s="61">
        <f t="shared" si="180"/>
        <v>2024</v>
      </c>
      <c r="C1966" s="60" t="str">
        <f t="shared" si="181"/>
        <v>Março</v>
      </c>
      <c r="D1966" s="40" t="s">
        <v>1929</v>
      </c>
      <c r="E1966" s="40" t="s">
        <v>3633</v>
      </c>
      <c r="F1966" s="41">
        <v>4539.3999999999996</v>
      </c>
      <c r="G1966" s="42">
        <v>5440.02</v>
      </c>
      <c r="H1966" s="64">
        <f t="shared" si="182"/>
        <v>0.19840066969202996</v>
      </c>
      <c r="I1966" s="65">
        <f t="shared" si="183"/>
        <v>900.6200000000008</v>
      </c>
      <c r="J1966" s="66" t="str">
        <f t="shared" si="184"/>
        <v>Resgatado</v>
      </c>
      <c r="K1966" s="40" t="s">
        <v>15532</v>
      </c>
      <c r="L1966" s="69" t="str">
        <f t="shared" si="185"/>
        <v>Dividendos Recebidos</v>
      </c>
    </row>
    <row r="1967" spans="1:12" ht="15" customHeight="1" x14ac:dyDescent="0.25">
      <c r="A1967" s="39">
        <v>44526</v>
      </c>
      <c r="B1967" s="61">
        <f t="shared" si="180"/>
        <v>2021</v>
      </c>
      <c r="C1967" s="60" t="str">
        <f t="shared" si="181"/>
        <v>Novembro</v>
      </c>
      <c r="D1967" s="40" t="s">
        <v>1930</v>
      </c>
      <c r="E1967" s="40" t="s">
        <v>2640</v>
      </c>
      <c r="F1967" s="41">
        <v>34701.160000000003</v>
      </c>
      <c r="G1967" s="42">
        <v>31890.37</v>
      </c>
      <c r="H1967" s="64">
        <f t="shared" si="182"/>
        <v>-8.0999885882777525E-2</v>
      </c>
      <c r="I1967" s="65">
        <f t="shared" si="183"/>
        <v>-2810.7900000000045</v>
      </c>
      <c r="J1967" s="66" t="str">
        <f t="shared" si="184"/>
        <v>Pendente</v>
      </c>
      <c r="K1967" s="40" t="s">
        <v>15538</v>
      </c>
      <c r="L1967" s="69" t="str">
        <f t="shared" si="185"/>
        <v>Aguardando rentabilidade</v>
      </c>
    </row>
    <row r="1968" spans="1:12" ht="15" customHeight="1" x14ac:dyDescent="0.25">
      <c r="A1968" s="39">
        <v>45079</v>
      </c>
      <c r="B1968" s="61">
        <f t="shared" si="180"/>
        <v>2023</v>
      </c>
      <c r="C1968" s="60" t="str">
        <f t="shared" si="181"/>
        <v>Junho</v>
      </c>
      <c r="D1968" s="40" t="s">
        <v>1929</v>
      </c>
      <c r="E1968" s="40" t="s">
        <v>3634</v>
      </c>
      <c r="F1968" s="41">
        <v>49875.86</v>
      </c>
      <c r="G1968" s="42">
        <v>50130.23</v>
      </c>
      <c r="H1968" s="64">
        <f t="shared" si="182"/>
        <v>5.1000624350137046E-3</v>
      </c>
      <c r="I1968" s="65">
        <f t="shared" si="183"/>
        <v>254.37000000000262</v>
      </c>
      <c r="J1968" s="66" t="str">
        <f t="shared" si="184"/>
        <v>Ativo</v>
      </c>
      <c r="K1968" s="40" t="s">
        <v>15532</v>
      </c>
      <c r="L1968" s="69" t="str">
        <f t="shared" si="185"/>
        <v>Investimento de Longo Prazo</v>
      </c>
    </row>
    <row r="1969" spans="1:12" ht="15" customHeight="1" x14ac:dyDescent="0.25">
      <c r="A1969" s="39">
        <v>44321</v>
      </c>
      <c r="B1969" s="61">
        <f t="shared" si="180"/>
        <v>2021</v>
      </c>
      <c r="C1969" s="60" t="str">
        <f t="shared" si="181"/>
        <v>Maio</v>
      </c>
      <c r="D1969" s="40" t="s">
        <v>1924</v>
      </c>
      <c r="E1969" s="40" t="s">
        <v>3635</v>
      </c>
      <c r="F1969" s="41">
        <v>18158.099999999999</v>
      </c>
      <c r="G1969" s="42">
        <v>21163.27</v>
      </c>
      <c r="H1969" s="64">
        <f t="shared" si="182"/>
        <v>0.16550024506969352</v>
      </c>
      <c r="I1969" s="65">
        <f t="shared" si="183"/>
        <v>3005.1700000000019</v>
      </c>
      <c r="J1969" s="66" t="str">
        <f t="shared" si="184"/>
        <v>Resgatado</v>
      </c>
      <c r="K1969" s="40" t="s">
        <v>15533</v>
      </c>
      <c r="L1969" s="69" t="str">
        <f t="shared" si="185"/>
        <v>Dividendos Recebidos</v>
      </c>
    </row>
    <row r="1970" spans="1:12" ht="15" customHeight="1" x14ac:dyDescent="0.25">
      <c r="A1970" s="39">
        <v>45101</v>
      </c>
      <c r="B1970" s="61">
        <f t="shared" si="180"/>
        <v>2023</v>
      </c>
      <c r="C1970" s="60" t="str">
        <f t="shared" si="181"/>
        <v>Junho</v>
      </c>
      <c r="D1970" s="40" t="s">
        <v>1924</v>
      </c>
      <c r="E1970" s="40" t="s">
        <v>3636</v>
      </c>
      <c r="F1970" s="41">
        <v>6136.58</v>
      </c>
      <c r="G1970" s="42">
        <v>6066.01</v>
      </c>
      <c r="H1970" s="64">
        <f t="shared" si="182"/>
        <v>-1.149989081866442E-2</v>
      </c>
      <c r="I1970" s="65">
        <f t="shared" si="183"/>
        <v>-70.569999999999709</v>
      </c>
      <c r="J1970" s="66" t="str">
        <f t="shared" si="184"/>
        <v>Ativo</v>
      </c>
      <c r="K1970" s="40" t="s">
        <v>15533</v>
      </c>
      <c r="L1970" s="69" t="str">
        <f t="shared" si="185"/>
        <v>Investimento de Longo Prazo</v>
      </c>
    </row>
    <row r="1971" spans="1:12" x14ac:dyDescent="0.25">
      <c r="A1971" s="39">
        <v>43887</v>
      </c>
      <c r="B1971" s="61">
        <f t="shared" si="180"/>
        <v>2020</v>
      </c>
      <c r="C1971" s="60" t="str">
        <f t="shared" si="181"/>
        <v>Fevereiro</v>
      </c>
      <c r="D1971" s="40" t="s">
        <v>1927</v>
      </c>
      <c r="E1971" s="40" t="s">
        <v>3637</v>
      </c>
      <c r="F1971" s="41">
        <v>5743.23</v>
      </c>
      <c r="G1971" s="42">
        <v>5871.88</v>
      </c>
      <c r="H1971" s="64">
        <f t="shared" si="182"/>
        <v>2.2400286946544116E-2</v>
      </c>
      <c r="I1971" s="65">
        <f t="shared" si="183"/>
        <v>128.65000000000055</v>
      </c>
      <c r="J1971" s="66" t="str">
        <f t="shared" si="184"/>
        <v>Ativo</v>
      </c>
      <c r="K1971" s="40" t="s">
        <v>15536</v>
      </c>
      <c r="L1971" s="69" t="str">
        <f t="shared" si="185"/>
        <v>Aguardando rentabilidade</v>
      </c>
    </row>
    <row r="1972" spans="1:12" ht="15" customHeight="1" x14ac:dyDescent="0.25">
      <c r="A1972" s="39">
        <v>44842</v>
      </c>
      <c r="B1972" s="61">
        <f t="shared" si="180"/>
        <v>2022</v>
      </c>
      <c r="C1972" s="60" t="str">
        <f t="shared" si="181"/>
        <v>Outubro</v>
      </c>
      <c r="D1972" s="40" t="s">
        <v>1929</v>
      </c>
      <c r="E1972" s="40" t="s">
        <v>2964</v>
      </c>
      <c r="F1972" s="41">
        <v>39609.58</v>
      </c>
      <c r="G1972" s="42">
        <v>40520.6</v>
      </c>
      <c r="H1972" s="64">
        <f t="shared" si="182"/>
        <v>2.2999991416217915E-2</v>
      </c>
      <c r="I1972" s="65">
        <f t="shared" si="183"/>
        <v>911.0199999999968</v>
      </c>
      <c r="J1972" s="66" t="str">
        <f t="shared" si="184"/>
        <v>Ativo</v>
      </c>
      <c r="K1972" s="40" t="s">
        <v>15532</v>
      </c>
      <c r="L1972" s="69" t="str">
        <f t="shared" si="185"/>
        <v>Investimento de Longo Prazo</v>
      </c>
    </row>
    <row r="1973" spans="1:12" ht="15" customHeight="1" x14ac:dyDescent="0.25">
      <c r="A1973" s="39">
        <v>44244</v>
      </c>
      <c r="B1973" s="61">
        <f t="shared" si="180"/>
        <v>2021</v>
      </c>
      <c r="C1973" s="60" t="str">
        <f t="shared" si="181"/>
        <v>Fevereiro</v>
      </c>
      <c r="D1973" s="40" t="s">
        <v>1923</v>
      </c>
      <c r="E1973" s="40" t="s">
        <v>3638</v>
      </c>
      <c r="F1973" s="41">
        <v>16950.830000000002</v>
      </c>
      <c r="G1973" s="42">
        <v>16828.78</v>
      </c>
      <c r="H1973" s="64">
        <f t="shared" si="182"/>
        <v>-7.2002373925054344E-3</v>
      </c>
      <c r="I1973" s="65">
        <f t="shared" si="183"/>
        <v>-122.05000000000291</v>
      </c>
      <c r="J1973" s="66" t="str">
        <f t="shared" si="184"/>
        <v>Ativo</v>
      </c>
      <c r="K1973" s="40" t="s">
        <v>15532</v>
      </c>
      <c r="L1973" s="69" t="str">
        <f t="shared" si="185"/>
        <v>Investimento de Longo Prazo</v>
      </c>
    </row>
    <row r="1974" spans="1:12" x14ac:dyDescent="0.25">
      <c r="A1974" s="39">
        <v>43905</v>
      </c>
      <c r="B1974" s="61">
        <f t="shared" si="180"/>
        <v>2020</v>
      </c>
      <c r="C1974" s="60" t="str">
        <f t="shared" si="181"/>
        <v>Março</v>
      </c>
      <c r="D1974" s="40" t="s">
        <v>1926</v>
      </c>
      <c r="E1974" s="40" t="s">
        <v>3639</v>
      </c>
      <c r="F1974" s="41">
        <v>26180.05</v>
      </c>
      <c r="G1974" s="42">
        <v>26774.34</v>
      </c>
      <c r="H1974" s="64">
        <f t="shared" si="182"/>
        <v>2.2700109434473995E-2</v>
      </c>
      <c r="I1974" s="65">
        <f t="shared" si="183"/>
        <v>594.29000000000087</v>
      </c>
      <c r="J1974" s="66" t="str">
        <f t="shared" si="184"/>
        <v>Ativo</v>
      </c>
      <c r="K1974" s="40" t="s">
        <v>15535</v>
      </c>
      <c r="L1974" s="69" t="str">
        <f t="shared" si="185"/>
        <v>Aguardando rentabilidade</v>
      </c>
    </row>
    <row r="1975" spans="1:12" ht="15" customHeight="1" x14ac:dyDescent="0.25">
      <c r="A1975" s="39">
        <v>45863</v>
      </c>
      <c r="B1975" s="61">
        <f t="shared" si="180"/>
        <v>2025</v>
      </c>
      <c r="C1975" s="60" t="str">
        <f t="shared" si="181"/>
        <v>Julho</v>
      </c>
      <c r="D1975" s="40" t="s">
        <v>1928</v>
      </c>
      <c r="E1975" s="40" t="s">
        <v>3640</v>
      </c>
      <c r="F1975" s="41">
        <v>49884.92</v>
      </c>
      <c r="G1975" s="42">
        <v>46378.01</v>
      </c>
      <c r="H1975" s="64">
        <f t="shared" si="182"/>
        <v>-7.0300002485721061E-2</v>
      </c>
      <c r="I1975" s="65">
        <f t="shared" si="183"/>
        <v>-3506.9099999999962</v>
      </c>
      <c r="J1975" s="66" t="str">
        <f t="shared" si="184"/>
        <v>Pendente</v>
      </c>
      <c r="K1975" s="40" t="s">
        <v>15537</v>
      </c>
      <c r="L1975" s="69" t="str">
        <f t="shared" si="185"/>
        <v>Aguardando rentabilidade</v>
      </c>
    </row>
    <row r="1976" spans="1:12" ht="15" customHeight="1" x14ac:dyDescent="0.25">
      <c r="A1976" s="39">
        <v>45201</v>
      </c>
      <c r="B1976" s="61">
        <f t="shared" si="180"/>
        <v>2023</v>
      </c>
      <c r="C1976" s="60" t="str">
        <f t="shared" si="181"/>
        <v>Outubro</v>
      </c>
      <c r="D1976" s="40" t="s">
        <v>1925</v>
      </c>
      <c r="E1976" s="40" t="s">
        <v>3641</v>
      </c>
      <c r="F1976" s="41">
        <v>27678.41</v>
      </c>
      <c r="G1976" s="42">
        <v>27105.47</v>
      </c>
      <c r="H1976" s="64">
        <f t="shared" si="182"/>
        <v>-2.0699888469026893E-2</v>
      </c>
      <c r="I1976" s="65">
        <f t="shared" si="183"/>
        <v>-572.93999999999869</v>
      </c>
      <c r="J1976" s="66" t="str">
        <f t="shared" si="184"/>
        <v>Ativo</v>
      </c>
      <c r="K1976" s="40" t="s">
        <v>15534</v>
      </c>
      <c r="L1976" s="69" t="str">
        <f t="shared" si="185"/>
        <v>Aguardando rentabilidade</v>
      </c>
    </row>
    <row r="1977" spans="1:12" ht="15" customHeight="1" x14ac:dyDescent="0.25">
      <c r="A1977" s="39">
        <v>44206</v>
      </c>
      <c r="B1977" s="61">
        <f t="shared" si="180"/>
        <v>2021</v>
      </c>
      <c r="C1977" s="60" t="str">
        <f t="shared" si="181"/>
        <v>Janeiro</v>
      </c>
      <c r="D1977" s="40" t="s">
        <v>1930</v>
      </c>
      <c r="E1977" s="40" t="s">
        <v>2081</v>
      </c>
      <c r="F1977" s="41">
        <v>45599.96</v>
      </c>
      <c r="G1977" s="42">
        <v>42613.16</v>
      </c>
      <c r="H1977" s="64">
        <f t="shared" si="182"/>
        <v>-6.5500057456190655E-2</v>
      </c>
      <c r="I1977" s="65">
        <f t="shared" si="183"/>
        <v>-2986.7999999999956</v>
      </c>
      <c r="J1977" s="66" t="str">
        <f t="shared" si="184"/>
        <v>Pendente</v>
      </c>
      <c r="K1977" s="40" t="s">
        <v>15538</v>
      </c>
      <c r="L1977" s="69" t="str">
        <f t="shared" si="185"/>
        <v>Aguardando rentabilidade</v>
      </c>
    </row>
    <row r="1978" spans="1:12" ht="15" customHeight="1" x14ac:dyDescent="0.25">
      <c r="A1978" s="39">
        <v>45296</v>
      </c>
      <c r="B1978" s="61">
        <f t="shared" si="180"/>
        <v>2024</v>
      </c>
      <c r="C1978" s="60" t="str">
        <f t="shared" si="181"/>
        <v>Janeiro</v>
      </c>
      <c r="D1978" s="40" t="s">
        <v>1926</v>
      </c>
      <c r="E1978" s="40" t="s">
        <v>3642</v>
      </c>
      <c r="F1978" s="41">
        <v>1081.6600000000001</v>
      </c>
      <c r="G1978" s="42">
        <v>1112.1600000000001</v>
      </c>
      <c r="H1978" s="64">
        <f t="shared" si="182"/>
        <v>2.8197400292143553E-2</v>
      </c>
      <c r="I1978" s="65">
        <f t="shared" si="183"/>
        <v>30.5</v>
      </c>
      <c r="J1978" s="66" t="str">
        <f t="shared" si="184"/>
        <v>Ativo</v>
      </c>
      <c r="K1978" s="40" t="s">
        <v>15535</v>
      </c>
      <c r="L1978" s="69" t="str">
        <f t="shared" si="185"/>
        <v>Aguardando rentabilidade</v>
      </c>
    </row>
    <row r="1979" spans="1:12" ht="15" customHeight="1" x14ac:dyDescent="0.25">
      <c r="A1979" s="39">
        <v>45466</v>
      </c>
      <c r="B1979" s="61">
        <f t="shared" si="180"/>
        <v>2024</v>
      </c>
      <c r="C1979" s="60" t="str">
        <f t="shared" si="181"/>
        <v>Junho</v>
      </c>
      <c r="D1979" s="40" t="s">
        <v>1929</v>
      </c>
      <c r="E1979" s="40" t="s">
        <v>3643</v>
      </c>
      <c r="F1979" s="41">
        <v>1416.62</v>
      </c>
      <c r="G1979" s="42">
        <v>1427.39</v>
      </c>
      <c r="H1979" s="64">
        <f t="shared" si="182"/>
        <v>7.6026033798761916E-3</v>
      </c>
      <c r="I1979" s="65">
        <f t="shared" si="183"/>
        <v>10.770000000000209</v>
      </c>
      <c r="J1979" s="66" t="str">
        <f t="shared" si="184"/>
        <v>Ativo</v>
      </c>
      <c r="K1979" s="40" t="s">
        <v>15532</v>
      </c>
      <c r="L1979" s="69" t="str">
        <f t="shared" si="185"/>
        <v>Investimento de Longo Prazo</v>
      </c>
    </row>
    <row r="1980" spans="1:12" ht="15" customHeight="1" x14ac:dyDescent="0.25">
      <c r="A1980" s="39">
        <v>44760</v>
      </c>
      <c r="B1980" s="61">
        <f t="shared" si="180"/>
        <v>2022</v>
      </c>
      <c r="C1980" s="60" t="str">
        <f t="shared" si="181"/>
        <v>Julho</v>
      </c>
      <c r="D1980" s="40" t="s">
        <v>1929</v>
      </c>
      <c r="E1980" s="40" t="s">
        <v>3190</v>
      </c>
      <c r="F1980" s="41">
        <v>46788</v>
      </c>
      <c r="G1980" s="42">
        <v>49122.720000000001</v>
      </c>
      <c r="H1980" s="64">
        <f t="shared" si="182"/>
        <v>4.9899974352398076E-2</v>
      </c>
      <c r="I1980" s="65">
        <f t="shared" si="183"/>
        <v>2334.7200000000012</v>
      </c>
      <c r="J1980" s="66" t="str">
        <f t="shared" si="184"/>
        <v>Ativo</v>
      </c>
      <c r="K1980" s="40" t="s">
        <v>15532</v>
      </c>
      <c r="L1980" s="69" t="str">
        <f t="shared" si="185"/>
        <v>Investimento de Longo Prazo</v>
      </c>
    </row>
    <row r="1981" spans="1:12" ht="15" customHeight="1" x14ac:dyDescent="0.25">
      <c r="A1981" s="39">
        <v>45773</v>
      </c>
      <c r="B1981" s="61">
        <f t="shared" si="180"/>
        <v>2025</v>
      </c>
      <c r="C1981" s="60" t="str">
        <f t="shared" si="181"/>
        <v>Abril</v>
      </c>
      <c r="D1981" s="40" t="s">
        <v>1929</v>
      </c>
      <c r="E1981" s="40" t="s">
        <v>2893</v>
      </c>
      <c r="F1981" s="41">
        <v>24465.98</v>
      </c>
      <c r="G1981" s="42">
        <v>25231.77</v>
      </c>
      <c r="H1981" s="64">
        <f t="shared" si="182"/>
        <v>3.1300197253492437E-2</v>
      </c>
      <c r="I1981" s="65">
        <f t="shared" si="183"/>
        <v>765.79000000000087</v>
      </c>
      <c r="J1981" s="66" t="str">
        <f t="shared" si="184"/>
        <v>Ativo</v>
      </c>
      <c r="K1981" s="40" t="s">
        <v>15532</v>
      </c>
      <c r="L1981" s="69" t="str">
        <f t="shared" si="185"/>
        <v>Investimento de Longo Prazo</v>
      </c>
    </row>
    <row r="1982" spans="1:12" x14ac:dyDescent="0.25">
      <c r="A1982" s="39">
        <v>44051</v>
      </c>
      <c r="B1982" s="61">
        <f t="shared" si="180"/>
        <v>2020</v>
      </c>
      <c r="C1982" s="60" t="str">
        <f t="shared" si="181"/>
        <v>Agosto</v>
      </c>
      <c r="D1982" s="40" t="s">
        <v>1930</v>
      </c>
      <c r="E1982" s="40" t="s">
        <v>3012</v>
      </c>
      <c r="F1982" s="41">
        <v>2099.6</v>
      </c>
      <c r="G1982" s="42">
        <v>1987.27</v>
      </c>
      <c r="H1982" s="64">
        <f t="shared" si="182"/>
        <v>-5.3500666793674954E-2</v>
      </c>
      <c r="I1982" s="65">
        <f t="shared" si="183"/>
        <v>-112.32999999999993</v>
      </c>
      <c r="J1982" s="66" t="str">
        <f t="shared" si="184"/>
        <v>Pendente</v>
      </c>
      <c r="K1982" s="40" t="s">
        <v>15538</v>
      </c>
      <c r="L1982" s="69" t="str">
        <f t="shared" si="185"/>
        <v>Aguardando rentabilidade</v>
      </c>
    </row>
    <row r="1983" spans="1:12" ht="15" customHeight="1" x14ac:dyDescent="0.25">
      <c r="A1983" s="39">
        <v>44604</v>
      </c>
      <c r="B1983" s="61">
        <f t="shared" si="180"/>
        <v>2022</v>
      </c>
      <c r="C1983" s="60" t="str">
        <f t="shared" si="181"/>
        <v>Fevereiro</v>
      </c>
      <c r="D1983" s="40" t="s">
        <v>1923</v>
      </c>
      <c r="E1983" s="40" t="s">
        <v>3644</v>
      </c>
      <c r="F1983" s="41">
        <v>41846.730000000003</v>
      </c>
      <c r="G1983" s="42">
        <v>40758.720000000001</v>
      </c>
      <c r="H1983" s="64">
        <f t="shared" si="182"/>
        <v>-2.5999880994285622E-2</v>
      </c>
      <c r="I1983" s="65">
        <f t="shared" si="183"/>
        <v>-1088.010000000002</v>
      </c>
      <c r="J1983" s="66" t="str">
        <f t="shared" si="184"/>
        <v>Ativo</v>
      </c>
      <c r="K1983" s="40" t="s">
        <v>15532</v>
      </c>
      <c r="L1983" s="69" t="str">
        <f t="shared" si="185"/>
        <v>Investimento de Longo Prazo</v>
      </c>
    </row>
    <row r="1984" spans="1:12" ht="15" customHeight="1" x14ac:dyDescent="0.25">
      <c r="A1984" s="39">
        <v>44288</v>
      </c>
      <c r="B1984" s="61">
        <f t="shared" si="180"/>
        <v>2021</v>
      </c>
      <c r="C1984" s="60" t="str">
        <f t="shared" si="181"/>
        <v>Abril</v>
      </c>
      <c r="D1984" s="40" t="s">
        <v>1930</v>
      </c>
      <c r="E1984" s="40" t="s">
        <v>3645</v>
      </c>
      <c r="F1984" s="41">
        <v>31186.07</v>
      </c>
      <c r="G1984" s="42">
        <v>35137.35</v>
      </c>
      <c r="H1984" s="64">
        <f t="shared" si="182"/>
        <v>0.12670015811546625</v>
      </c>
      <c r="I1984" s="65">
        <f t="shared" si="183"/>
        <v>3951.2799999999988</v>
      </c>
      <c r="J1984" s="66" t="str">
        <f t="shared" si="184"/>
        <v>Pendente</v>
      </c>
      <c r="K1984" s="40" t="s">
        <v>15538</v>
      </c>
      <c r="L1984" s="69" t="str">
        <f t="shared" si="185"/>
        <v>Rendimento estável</v>
      </c>
    </row>
    <row r="1985" spans="1:12" ht="15" customHeight="1" x14ac:dyDescent="0.25">
      <c r="A1985" s="39">
        <v>44607</v>
      </c>
      <c r="B1985" s="61">
        <f t="shared" si="180"/>
        <v>2022</v>
      </c>
      <c r="C1985" s="60" t="str">
        <f t="shared" si="181"/>
        <v>Fevereiro</v>
      </c>
      <c r="D1985" s="40" t="s">
        <v>1923</v>
      </c>
      <c r="E1985" s="40" t="s">
        <v>3646</v>
      </c>
      <c r="F1985" s="41">
        <v>49847.199999999997</v>
      </c>
      <c r="G1985" s="42">
        <v>57568.53</v>
      </c>
      <c r="H1985" s="64">
        <f t="shared" si="182"/>
        <v>0.15489997432152663</v>
      </c>
      <c r="I1985" s="65">
        <f t="shared" si="183"/>
        <v>7721.3300000000017</v>
      </c>
      <c r="J1985" s="66" t="str">
        <f t="shared" si="184"/>
        <v>Resgatado</v>
      </c>
      <c r="K1985" s="40" t="s">
        <v>15532</v>
      </c>
      <c r="L1985" s="69" t="str">
        <f t="shared" si="185"/>
        <v>Dividendos Recebidos</v>
      </c>
    </row>
    <row r="1986" spans="1:12" ht="15" customHeight="1" x14ac:dyDescent="0.25">
      <c r="A1986" s="39">
        <v>45038</v>
      </c>
      <c r="B1986" s="61">
        <f t="shared" ref="B1986:B2049" si="186">YEAR(A1986)</f>
        <v>2023</v>
      </c>
      <c r="C1986" s="60" t="str">
        <f t="shared" ref="C1986:C2049" si="187">PROPER(TEXT(A1986,"mmmm"))</f>
        <v>Abril</v>
      </c>
      <c r="D1986" s="40" t="s">
        <v>1927</v>
      </c>
      <c r="E1986" s="40" t="s">
        <v>2367</v>
      </c>
      <c r="F1986" s="41">
        <v>11016.25</v>
      </c>
      <c r="G1986" s="42">
        <v>12041.86</v>
      </c>
      <c r="H1986" s="64">
        <f t="shared" ref="H1986:H2049" si="188">(G1986-F1986)/F1986</f>
        <v>9.3099739021899525E-2</v>
      </c>
      <c r="I1986" s="65">
        <f t="shared" ref="I1986:I2049" si="189">G1986-F1986</f>
        <v>1025.6100000000006</v>
      </c>
      <c r="J1986" s="66" t="str">
        <f t="shared" ref="J1986:J2049" si="190">IF(AND(OR($D1986="Ações",$D1986="Criptomoedas",$D1986="ETFs",$D1986="Fundos",$D1986="Imóveis"),$H1986&lt;=-10%),"Resgatado",IF(AND(OR($D1986="Ações",$D1986="Criptomoedas",$D1986="ETFs",$D1986="Fundos",$D1986="Imóveis"),$H1986&lt;=-5%),"Pendente",IF(AND(OR($D1986="Ações",$D1986="Criptomoedas",$D1986="ETFs",$D1986="Fundos",$D1986="Imóveis"),$H1986&lt;=-3%),"Ativo",IF(AND(OR($D1986="Ações",$D1986="Criptomoedas",$D1986="ETFs",$D1986="Fundos",$D1986="Imóveis"),$H1986&lt;=7%),"Ativo",IF(AND(OR($D1986="Ações",$D1986="Criptomoedas",$D1986="ETFs",$D1986="Fundos",$D1986="Imóveis"),$H1986&lt;=15%),"Pendente",IF(AND(OR($D1986="Ações",$D1986="Criptomoedas",$D1986="ETFs",$D1986="Fundos",$D1986="Imóveis"),$H1986&lt;=20%),"Resgatado",IF(AND(OR($D1986="Poupança",$D1986="Renda Fixa",$D1986="Tesouro Direto"),$H1986&lt;=7%),"Ativo",IF(AND(OR($D1986="Poupança",$D1986="Renda Fixa",$D1986="Tesouro Direto"),$H1986&lt;=15%),"Pendente",IF(AND(OR($D1986="Poupança",$D1986="Renda Fixa",$D1986="Tesouro Direto"),$H1986&lt;=20%),"Resgatado","")))))))))</f>
        <v>Pendente</v>
      </c>
      <c r="K1986" s="40" t="s">
        <v>15536</v>
      </c>
      <c r="L1986" s="69" t="str">
        <f t="shared" ref="L1986:L2049" si="191">IF(AND(OR($D1986="Ações",$D1986="Criptomoedas",$D1986="ETFs",$D1986="Fundos",$D1986="Imóveis"),$H1986&lt;=-10%),"Resgate realizado",IF(AND(OR($D1986="Ações",$D1986="Criptomoedas",$D1986="ETFs",$D1986="Fundos",$D1986="Imóveis"),$H1986&lt;=-5%),"Aguardando rentabilidade",IF(AND(OR($D1986="Ações",$D1986="Criptomoedas",$D1986="ETFs",$D1986="Fundos",$D1986="Imóveis"),$H1986&lt;=-3%),"Aguardando rentabilidade",IF(AND(OR($D1986="Ações",$D1986="Criptomoedas",$D1986="ETFs",$D1986="Fundos",$D1986="Imóveis"),$H1986&lt;=7%),"Aguardando rentabilidade",IF(AND(OR($D1986="Ações",$D1986="Criptomoedas",$D1986="ETFs",$D1986="Fundos",$D1986="Imóveis"),$H1986&lt;=15%),"Rendimento estável",IF(AND(OR($D1986="Ações",$D1986="Criptomoedas",$D1986="ETFs",$D1986="Fundos",$D1986="Imóveis"),$H1986&lt;=20%),"Aplicação de Curto Prazo",IF(AND(OR($D1986="Poupança",$D1986="Renda Fixa",$D1986="Tesouro Direto"),$H1986&lt;=7%),"Investimento de Longo Prazo",IF(AND(OR($D1986="Poupança",$D1986="Renda Fixa",$D1986="Tesouro Direto"),$H1986&lt;=15%),"Rendimento estável",IF(AND(OR($D1986="Poupança",$D1986="Renda Fixa",$D1986="Tesouro Direto"),$H1986&lt;=20%),"Dividendos Recebidos","")))))))))</f>
        <v>Rendimento estável</v>
      </c>
    </row>
    <row r="1987" spans="1:12" ht="15" customHeight="1" x14ac:dyDescent="0.25">
      <c r="A1987" s="39">
        <v>45359</v>
      </c>
      <c r="B1987" s="61">
        <f t="shared" si="186"/>
        <v>2024</v>
      </c>
      <c r="C1987" s="60" t="str">
        <f t="shared" si="187"/>
        <v>Março</v>
      </c>
      <c r="D1987" s="40" t="s">
        <v>1927</v>
      </c>
      <c r="E1987" s="40" t="s">
        <v>3151</v>
      </c>
      <c r="F1987" s="41">
        <v>26319.119999999999</v>
      </c>
      <c r="G1987" s="42">
        <v>28461.5</v>
      </c>
      <c r="H1987" s="64">
        <f t="shared" si="188"/>
        <v>8.1400137998534947E-2</v>
      </c>
      <c r="I1987" s="65">
        <f t="shared" si="189"/>
        <v>2142.380000000001</v>
      </c>
      <c r="J1987" s="66" t="str">
        <f t="shared" si="190"/>
        <v>Pendente</v>
      </c>
      <c r="K1987" s="40" t="s">
        <v>15536</v>
      </c>
      <c r="L1987" s="69" t="str">
        <f t="shared" si="191"/>
        <v>Rendimento estável</v>
      </c>
    </row>
    <row r="1988" spans="1:12" x14ac:dyDescent="0.25">
      <c r="A1988" s="39">
        <v>44035</v>
      </c>
      <c r="B1988" s="61">
        <f t="shared" si="186"/>
        <v>2020</v>
      </c>
      <c r="C1988" s="60" t="str">
        <f t="shared" si="187"/>
        <v>Julho</v>
      </c>
      <c r="D1988" s="40" t="s">
        <v>1925</v>
      </c>
      <c r="E1988" s="40" t="s">
        <v>2129</v>
      </c>
      <c r="F1988" s="41">
        <v>7673.71</v>
      </c>
      <c r="G1988" s="42">
        <v>8596.86</v>
      </c>
      <c r="H1988" s="64">
        <f t="shared" si="188"/>
        <v>0.12030035015657362</v>
      </c>
      <c r="I1988" s="65">
        <f t="shared" si="189"/>
        <v>923.15000000000055</v>
      </c>
      <c r="J1988" s="66" t="str">
        <f t="shared" si="190"/>
        <v>Pendente</v>
      </c>
      <c r="K1988" s="40" t="s">
        <v>15534</v>
      </c>
      <c r="L1988" s="69" t="str">
        <f t="shared" si="191"/>
        <v>Rendimento estável</v>
      </c>
    </row>
    <row r="1989" spans="1:12" ht="15" customHeight="1" x14ac:dyDescent="0.25">
      <c r="A1989" s="39">
        <v>45837</v>
      </c>
      <c r="B1989" s="61">
        <f t="shared" si="186"/>
        <v>2025</v>
      </c>
      <c r="C1989" s="60" t="str">
        <f t="shared" si="187"/>
        <v>Junho</v>
      </c>
      <c r="D1989" s="40" t="s">
        <v>1928</v>
      </c>
      <c r="E1989" s="40" t="s">
        <v>3647</v>
      </c>
      <c r="F1989" s="41">
        <v>46080.72</v>
      </c>
      <c r="G1989" s="42">
        <v>54306.13</v>
      </c>
      <c r="H1989" s="64">
        <f t="shared" si="188"/>
        <v>0.17850003211755364</v>
      </c>
      <c r="I1989" s="65">
        <f t="shared" si="189"/>
        <v>8225.4099999999962</v>
      </c>
      <c r="J1989" s="66" t="str">
        <f t="shared" si="190"/>
        <v>Resgatado</v>
      </c>
      <c r="K1989" s="40" t="s">
        <v>15537</v>
      </c>
      <c r="L1989" s="69" t="str">
        <f t="shared" si="191"/>
        <v>Aplicação de Curto Prazo</v>
      </c>
    </row>
    <row r="1990" spans="1:12" ht="15" customHeight="1" x14ac:dyDescent="0.25">
      <c r="A1990" s="39">
        <v>45791</v>
      </c>
      <c r="B1990" s="61">
        <f t="shared" si="186"/>
        <v>2025</v>
      </c>
      <c r="C1990" s="60" t="str">
        <f t="shared" si="187"/>
        <v>Maio</v>
      </c>
      <c r="D1990" s="40" t="s">
        <v>1926</v>
      </c>
      <c r="E1990" s="40" t="s">
        <v>3648</v>
      </c>
      <c r="F1990" s="41">
        <v>48783.18</v>
      </c>
      <c r="G1990" s="42">
        <v>58466.64</v>
      </c>
      <c r="H1990" s="64">
        <f t="shared" si="188"/>
        <v>0.19849997478639153</v>
      </c>
      <c r="I1990" s="65">
        <f t="shared" si="189"/>
        <v>9683.4599999999991</v>
      </c>
      <c r="J1990" s="66" t="str">
        <f t="shared" si="190"/>
        <v>Resgatado</v>
      </c>
      <c r="K1990" s="40" t="s">
        <v>15535</v>
      </c>
      <c r="L1990" s="69" t="str">
        <f t="shared" si="191"/>
        <v>Aplicação de Curto Prazo</v>
      </c>
    </row>
    <row r="1991" spans="1:12" ht="15" customHeight="1" x14ac:dyDescent="0.25">
      <c r="A1991" s="39">
        <v>45482</v>
      </c>
      <c r="B1991" s="61">
        <f t="shared" si="186"/>
        <v>2024</v>
      </c>
      <c r="C1991" s="60" t="str">
        <f t="shared" si="187"/>
        <v>Julho</v>
      </c>
      <c r="D1991" s="40" t="s">
        <v>1928</v>
      </c>
      <c r="E1991" s="40" t="s">
        <v>2145</v>
      </c>
      <c r="F1991" s="41">
        <v>40354.129999999997</v>
      </c>
      <c r="G1991" s="42">
        <v>38748.04</v>
      </c>
      <c r="H1991" s="64">
        <f t="shared" si="188"/>
        <v>-3.979989160960716E-2</v>
      </c>
      <c r="I1991" s="65">
        <f t="shared" si="189"/>
        <v>-1606.0899999999965</v>
      </c>
      <c r="J1991" s="66" t="str">
        <f t="shared" si="190"/>
        <v>Ativo</v>
      </c>
      <c r="K1991" s="40" t="s">
        <v>15537</v>
      </c>
      <c r="L1991" s="69" t="str">
        <f t="shared" si="191"/>
        <v>Aguardando rentabilidade</v>
      </c>
    </row>
    <row r="1992" spans="1:12" ht="15" customHeight="1" x14ac:dyDescent="0.25">
      <c r="A1992" s="39">
        <v>44654</v>
      </c>
      <c r="B1992" s="61">
        <f t="shared" si="186"/>
        <v>2022</v>
      </c>
      <c r="C1992" s="60" t="str">
        <f t="shared" si="187"/>
        <v>Abril</v>
      </c>
      <c r="D1992" s="40" t="s">
        <v>1923</v>
      </c>
      <c r="E1992" s="40" t="s">
        <v>3649</v>
      </c>
      <c r="F1992" s="41">
        <v>1479.62</v>
      </c>
      <c r="G1992" s="42">
        <v>1745.06</v>
      </c>
      <c r="H1992" s="64">
        <f t="shared" si="188"/>
        <v>0.17939741284924512</v>
      </c>
      <c r="I1992" s="65">
        <f t="shared" si="189"/>
        <v>265.44000000000005</v>
      </c>
      <c r="J1992" s="66" t="str">
        <f t="shared" si="190"/>
        <v>Resgatado</v>
      </c>
      <c r="K1992" s="40" t="s">
        <v>15532</v>
      </c>
      <c r="L1992" s="69" t="str">
        <f t="shared" si="191"/>
        <v>Dividendos Recebidos</v>
      </c>
    </row>
    <row r="1993" spans="1:12" ht="15" customHeight="1" x14ac:dyDescent="0.25">
      <c r="A1993" s="39">
        <v>44247</v>
      </c>
      <c r="B1993" s="61">
        <f t="shared" si="186"/>
        <v>2021</v>
      </c>
      <c r="C1993" s="60" t="str">
        <f t="shared" si="187"/>
        <v>Fevereiro</v>
      </c>
      <c r="D1993" s="40" t="s">
        <v>1923</v>
      </c>
      <c r="E1993" s="40" t="s">
        <v>2465</v>
      </c>
      <c r="F1993" s="41">
        <v>34752.839999999997</v>
      </c>
      <c r="G1993" s="42">
        <v>34457.440000000002</v>
      </c>
      <c r="H1993" s="64">
        <f t="shared" si="188"/>
        <v>-8.5000247461788515E-3</v>
      </c>
      <c r="I1993" s="65">
        <f t="shared" si="189"/>
        <v>-295.39999999999418</v>
      </c>
      <c r="J1993" s="66" t="str">
        <f t="shared" si="190"/>
        <v>Ativo</v>
      </c>
      <c r="K1993" s="40" t="s">
        <v>15532</v>
      </c>
      <c r="L1993" s="69" t="str">
        <f t="shared" si="191"/>
        <v>Investimento de Longo Prazo</v>
      </c>
    </row>
    <row r="1994" spans="1:12" x14ac:dyDescent="0.25">
      <c r="A1994" s="39">
        <v>43977</v>
      </c>
      <c r="B1994" s="61">
        <f t="shared" si="186"/>
        <v>2020</v>
      </c>
      <c r="C1994" s="60" t="str">
        <f t="shared" si="187"/>
        <v>Maio</v>
      </c>
      <c r="D1994" s="40" t="s">
        <v>1925</v>
      </c>
      <c r="E1994" s="40" t="s">
        <v>3650</v>
      </c>
      <c r="F1994" s="41">
        <v>32394.58</v>
      </c>
      <c r="G1994" s="42">
        <v>37616.589999999997</v>
      </c>
      <c r="H1994" s="64">
        <f t="shared" si="188"/>
        <v>0.16120011434011475</v>
      </c>
      <c r="I1994" s="65">
        <f t="shared" si="189"/>
        <v>5222.0099999999948</v>
      </c>
      <c r="J1994" s="66" t="str">
        <f t="shared" si="190"/>
        <v>Resgatado</v>
      </c>
      <c r="K1994" s="40" t="s">
        <v>15534</v>
      </c>
      <c r="L1994" s="69" t="str">
        <f t="shared" si="191"/>
        <v>Aplicação de Curto Prazo</v>
      </c>
    </row>
    <row r="1995" spans="1:12" ht="15" customHeight="1" x14ac:dyDescent="0.25">
      <c r="A1995" s="39">
        <v>45877</v>
      </c>
      <c r="B1995" s="61">
        <f t="shared" si="186"/>
        <v>2025</v>
      </c>
      <c r="C1995" s="60" t="str">
        <f t="shared" si="187"/>
        <v>Agosto</v>
      </c>
      <c r="D1995" s="40" t="s">
        <v>1928</v>
      </c>
      <c r="E1995" s="40" t="s">
        <v>2493</v>
      </c>
      <c r="F1995" s="41">
        <v>27670.37</v>
      </c>
      <c r="G1995" s="42">
        <v>29881.23</v>
      </c>
      <c r="H1995" s="64">
        <f t="shared" si="188"/>
        <v>7.9899907373844323E-2</v>
      </c>
      <c r="I1995" s="65">
        <f t="shared" si="189"/>
        <v>2210.8600000000006</v>
      </c>
      <c r="J1995" s="66" t="str">
        <f t="shared" si="190"/>
        <v>Pendente</v>
      </c>
      <c r="K1995" s="40" t="s">
        <v>15537</v>
      </c>
      <c r="L1995" s="69" t="str">
        <f t="shared" si="191"/>
        <v>Rendimento estável</v>
      </c>
    </row>
    <row r="1996" spans="1:12" ht="15" customHeight="1" x14ac:dyDescent="0.25">
      <c r="A1996" s="39">
        <v>44744</v>
      </c>
      <c r="B1996" s="61">
        <f t="shared" si="186"/>
        <v>2022</v>
      </c>
      <c r="C1996" s="60" t="str">
        <f t="shared" si="187"/>
        <v>Julho</v>
      </c>
      <c r="D1996" s="40" t="s">
        <v>1930</v>
      </c>
      <c r="E1996" s="40" t="s">
        <v>3651</v>
      </c>
      <c r="F1996" s="41">
        <v>2258.39</v>
      </c>
      <c r="G1996" s="42">
        <v>2597.15</v>
      </c>
      <c r="H1996" s="64">
        <f t="shared" si="188"/>
        <v>0.15000066418997615</v>
      </c>
      <c r="I1996" s="65">
        <f t="shared" si="189"/>
        <v>338.76000000000022</v>
      </c>
      <c r="J1996" s="66" t="str">
        <f t="shared" si="190"/>
        <v>Resgatado</v>
      </c>
      <c r="K1996" s="40" t="s">
        <v>15538</v>
      </c>
      <c r="L1996" s="69" t="str">
        <f t="shared" si="191"/>
        <v>Aplicação de Curto Prazo</v>
      </c>
    </row>
    <row r="1997" spans="1:12" x14ac:dyDescent="0.25">
      <c r="A1997" s="39">
        <v>44193</v>
      </c>
      <c r="B1997" s="61">
        <f t="shared" si="186"/>
        <v>2020</v>
      </c>
      <c r="C1997" s="60" t="str">
        <f t="shared" si="187"/>
        <v>Dezembro</v>
      </c>
      <c r="D1997" s="40" t="s">
        <v>1924</v>
      </c>
      <c r="E1997" s="40" t="s">
        <v>3652</v>
      </c>
      <c r="F1997" s="41">
        <v>47166.61</v>
      </c>
      <c r="G1997" s="42">
        <v>52751.14</v>
      </c>
      <c r="H1997" s="64">
        <f t="shared" si="188"/>
        <v>0.1184000715760577</v>
      </c>
      <c r="I1997" s="65">
        <f t="shared" si="189"/>
        <v>5584.5299999999988</v>
      </c>
      <c r="J1997" s="66" t="str">
        <f t="shared" si="190"/>
        <v>Pendente</v>
      </c>
      <c r="K1997" s="40" t="s">
        <v>15533</v>
      </c>
      <c r="L1997" s="69" t="str">
        <f t="shared" si="191"/>
        <v>Rendimento estável</v>
      </c>
    </row>
    <row r="1998" spans="1:12" x14ac:dyDescent="0.25">
      <c r="A1998" s="39">
        <v>44175</v>
      </c>
      <c r="B1998" s="61">
        <f t="shared" si="186"/>
        <v>2020</v>
      </c>
      <c r="C1998" s="60" t="str">
        <f t="shared" si="187"/>
        <v>Dezembro</v>
      </c>
      <c r="D1998" s="40" t="s">
        <v>1928</v>
      </c>
      <c r="E1998" s="40" t="s">
        <v>3653</v>
      </c>
      <c r="F1998" s="41">
        <v>1826.1</v>
      </c>
      <c r="G1998" s="42">
        <v>2090.15</v>
      </c>
      <c r="H1998" s="64">
        <f t="shared" si="188"/>
        <v>0.14459777668254761</v>
      </c>
      <c r="I1998" s="65">
        <f t="shared" si="189"/>
        <v>264.05000000000018</v>
      </c>
      <c r="J1998" s="66" t="str">
        <f t="shared" si="190"/>
        <v>Pendente</v>
      </c>
      <c r="K1998" s="40" t="s">
        <v>15537</v>
      </c>
      <c r="L1998" s="69" t="str">
        <f t="shared" si="191"/>
        <v>Rendimento estável</v>
      </c>
    </row>
    <row r="1999" spans="1:12" x14ac:dyDescent="0.25">
      <c r="A1999" s="39">
        <v>43863</v>
      </c>
      <c r="B1999" s="61">
        <f t="shared" si="186"/>
        <v>2020</v>
      </c>
      <c r="C1999" s="60" t="str">
        <f t="shared" si="187"/>
        <v>Fevereiro</v>
      </c>
      <c r="D1999" s="40" t="s">
        <v>1923</v>
      </c>
      <c r="E1999" s="40" t="s">
        <v>3227</v>
      </c>
      <c r="F1999" s="41">
        <v>13962.17</v>
      </c>
      <c r="G1999" s="42">
        <v>15760.5</v>
      </c>
      <c r="H1999" s="64">
        <f t="shared" si="188"/>
        <v>0.12880017934174989</v>
      </c>
      <c r="I1999" s="65">
        <f t="shared" si="189"/>
        <v>1798.33</v>
      </c>
      <c r="J1999" s="66" t="str">
        <f t="shared" si="190"/>
        <v>Pendente</v>
      </c>
      <c r="K1999" s="40" t="s">
        <v>15532</v>
      </c>
      <c r="L1999" s="69" t="str">
        <f t="shared" si="191"/>
        <v>Rendimento estável</v>
      </c>
    </row>
    <row r="2000" spans="1:12" ht="15" customHeight="1" x14ac:dyDescent="0.25">
      <c r="A2000" s="39">
        <v>44792</v>
      </c>
      <c r="B2000" s="61">
        <f t="shared" si="186"/>
        <v>2022</v>
      </c>
      <c r="C2000" s="60" t="str">
        <f t="shared" si="187"/>
        <v>Agosto</v>
      </c>
      <c r="D2000" s="40" t="s">
        <v>1923</v>
      </c>
      <c r="E2000" s="40" t="s">
        <v>3654</v>
      </c>
      <c r="F2000" s="41">
        <v>21170.76</v>
      </c>
      <c r="G2000" s="42">
        <v>23082.48</v>
      </c>
      <c r="H2000" s="64">
        <f t="shared" si="188"/>
        <v>9.0300017571405156E-2</v>
      </c>
      <c r="I2000" s="65">
        <f t="shared" si="189"/>
        <v>1911.7200000000012</v>
      </c>
      <c r="J2000" s="66" t="str">
        <f t="shared" si="190"/>
        <v>Pendente</v>
      </c>
      <c r="K2000" s="40" t="s">
        <v>15532</v>
      </c>
      <c r="L2000" s="69" t="str">
        <f t="shared" si="191"/>
        <v>Rendimento estável</v>
      </c>
    </row>
    <row r="2001" spans="1:12" ht="15" customHeight="1" x14ac:dyDescent="0.25">
      <c r="A2001" s="39">
        <v>44998</v>
      </c>
      <c r="B2001" s="61">
        <f t="shared" si="186"/>
        <v>2023</v>
      </c>
      <c r="C2001" s="60" t="str">
        <f t="shared" si="187"/>
        <v>Março</v>
      </c>
      <c r="D2001" s="40" t="s">
        <v>1930</v>
      </c>
      <c r="E2001" s="40" t="s">
        <v>3655</v>
      </c>
      <c r="F2001" s="41">
        <v>46575.57</v>
      </c>
      <c r="G2001" s="42">
        <v>43431.72</v>
      </c>
      <c r="H2001" s="64">
        <f t="shared" si="188"/>
        <v>-6.7499979066278706E-2</v>
      </c>
      <c r="I2001" s="65">
        <f t="shared" si="189"/>
        <v>-3143.8499999999985</v>
      </c>
      <c r="J2001" s="66" t="str">
        <f t="shared" si="190"/>
        <v>Pendente</v>
      </c>
      <c r="K2001" s="40" t="s">
        <v>15538</v>
      </c>
      <c r="L2001" s="69" t="str">
        <f t="shared" si="191"/>
        <v>Aguardando rentabilidade</v>
      </c>
    </row>
    <row r="2002" spans="1:12" ht="15" customHeight="1" x14ac:dyDescent="0.25">
      <c r="A2002" s="39">
        <v>45706</v>
      </c>
      <c r="B2002" s="61">
        <f t="shared" si="186"/>
        <v>2025</v>
      </c>
      <c r="C2002" s="60" t="str">
        <f t="shared" si="187"/>
        <v>Fevereiro</v>
      </c>
      <c r="D2002" s="40" t="s">
        <v>1929</v>
      </c>
      <c r="E2002" s="40" t="s">
        <v>2955</v>
      </c>
      <c r="F2002" s="41">
        <v>36821.86</v>
      </c>
      <c r="G2002" s="42">
        <v>41373.040000000001</v>
      </c>
      <c r="H2002" s="64">
        <f t="shared" si="188"/>
        <v>0.12359994850884774</v>
      </c>
      <c r="I2002" s="65">
        <f t="shared" si="189"/>
        <v>4551.18</v>
      </c>
      <c r="J2002" s="66" t="str">
        <f t="shared" si="190"/>
        <v>Pendente</v>
      </c>
      <c r="K2002" s="40" t="s">
        <v>15532</v>
      </c>
      <c r="L2002" s="69" t="str">
        <f t="shared" si="191"/>
        <v>Rendimento estável</v>
      </c>
    </row>
    <row r="2003" spans="1:12" ht="15" customHeight="1" x14ac:dyDescent="0.25">
      <c r="A2003" s="39">
        <v>45833</v>
      </c>
      <c r="B2003" s="61">
        <f t="shared" si="186"/>
        <v>2025</v>
      </c>
      <c r="C2003" s="60" t="str">
        <f t="shared" si="187"/>
        <v>Junho</v>
      </c>
      <c r="D2003" s="40" t="s">
        <v>1929</v>
      </c>
      <c r="E2003" s="40" t="s">
        <v>2114</v>
      </c>
      <c r="F2003" s="41">
        <v>4672.75</v>
      </c>
      <c r="G2003" s="42">
        <v>5155.91</v>
      </c>
      <c r="H2003" s="64">
        <f t="shared" si="188"/>
        <v>0.10339949708415812</v>
      </c>
      <c r="I2003" s="65">
        <f t="shared" si="189"/>
        <v>483.15999999999985</v>
      </c>
      <c r="J2003" s="66" t="str">
        <f t="shared" si="190"/>
        <v>Pendente</v>
      </c>
      <c r="K2003" s="40" t="s">
        <v>15532</v>
      </c>
      <c r="L2003" s="69" t="str">
        <f t="shared" si="191"/>
        <v>Rendimento estável</v>
      </c>
    </row>
    <row r="2004" spans="1:12" x14ac:dyDescent="0.25">
      <c r="A2004" s="39">
        <v>44082</v>
      </c>
      <c r="B2004" s="61">
        <f t="shared" si="186"/>
        <v>2020</v>
      </c>
      <c r="C2004" s="60" t="str">
        <f t="shared" si="187"/>
        <v>Setembro</v>
      </c>
      <c r="D2004" s="40" t="s">
        <v>1930</v>
      </c>
      <c r="E2004" s="40" t="s">
        <v>3656</v>
      </c>
      <c r="F2004" s="41">
        <v>42881.83</v>
      </c>
      <c r="G2004" s="42">
        <v>51076.55</v>
      </c>
      <c r="H2004" s="64">
        <f t="shared" si="188"/>
        <v>0.19110005333261199</v>
      </c>
      <c r="I2004" s="65">
        <f t="shared" si="189"/>
        <v>8194.7200000000012</v>
      </c>
      <c r="J2004" s="66" t="str">
        <f t="shared" si="190"/>
        <v>Resgatado</v>
      </c>
      <c r="K2004" s="40" t="s">
        <v>15538</v>
      </c>
      <c r="L2004" s="69" t="str">
        <f t="shared" si="191"/>
        <v>Aplicação de Curto Prazo</v>
      </c>
    </row>
    <row r="2005" spans="1:12" ht="15" customHeight="1" x14ac:dyDescent="0.25">
      <c r="A2005" s="39">
        <v>45477</v>
      </c>
      <c r="B2005" s="61">
        <f t="shared" si="186"/>
        <v>2024</v>
      </c>
      <c r="C2005" s="60" t="str">
        <f t="shared" si="187"/>
        <v>Julho</v>
      </c>
      <c r="D2005" s="40" t="s">
        <v>1929</v>
      </c>
      <c r="E2005" s="40" t="s">
        <v>3657</v>
      </c>
      <c r="F2005" s="41">
        <v>47415.23</v>
      </c>
      <c r="G2005" s="42">
        <v>52431.76</v>
      </c>
      <c r="H2005" s="64">
        <f t="shared" si="188"/>
        <v>0.10579997186557986</v>
      </c>
      <c r="I2005" s="65">
        <f t="shared" si="189"/>
        <v>5016.5299999999988</v>
      </c>
      <c r="J2005" s="66" t="str">
        <f t="shared" si="190"/>
        <v>Pendente</v>
      </c>
      <c r="K2005" s="40" t="s">
        <v>15532</v>
      </c>
      <c r="L2005" s="69" t="str">
        <f t="shared" si="191"/>
        <v>Rendimento estável</v>
      </c>
    </row>
    <row r="2006" spans="1:12" x14ac:dyDescent="0.25">
      <c r="A2006" s="39">
        <v>43961</v>
      </c>
      <c r="B2006" s="61">
        <f t="shared" si="186"/>
        <v>2020</v>
      </c>
      <c r="C2006" s="60" t="str">
        <f t="shared" si="187"/>
        <v>Maio</v>
      </c>
      <c r="D2006" s="40" t="s">
        <v>1923</v>
      </c>
      <c r="E2006" s="40" t="s">
        <v>2144</v>
      </c>
      <c r="F2006" s="41">
        <v>11016.95</v>
      </c>
      <c r="G2006" s="42">
        <v>11991.95</v>
      </c>
      <c r="H2006" s="64">
        <f t="shared" si="188"/>
        <v>8.849999319230821E-2</v>
      </c>
      <c r="I2006" s="65">
        <f t="shared" si="189"/>
        <v>975</v>
      </c>
      <c r="J2006" s="66" t="str">
        <f t="shared" si="190"/>
        <v>Pendente</v>
      </c>
      <c r="K2006" s="40" t="s">
        <v>15532</v>
      </c>
      <c r="L2006" s="69" t="str">
        <f t="shared" si="191"/>
        <v>Rendimento estável</v>
      </c>
    </row>
    <row r="2007" spans="1:12" ht="15" customHeight="1" x14ac:dyDescent="0.25">
      <c r="A2007" s="39">
        <v>45039</v>
      </c>
      <c r="B2007" s="61">
        <f t="shared" si="186"/>
        <v>2023</v>
      </c>
      <c r="C2007" s="60" t="str">
        <f t="shared" si="187"/>
        <v>Abril</v>
      </c>
      <c r="D2007" s="40" t="s">
        <v>1927</v>
      </c>
      <c r="E2007" s="40" t="s">
        <v>3235</v>
      </c>
      <c r="F2007" s="41">
        <v>47265.68</v>
      </c>
      <c r="G2007" s="42">
        <v>52852.480000000003</v>
      </c>
      <c r="H2007" s="64">
        <f t="shared" si="188"/>
        <v>0.11819992857396747</v>
      </c>
      <c r="I2007" s="65">
        <f t="shared" si="189"/>
        <v>5586.8000000000029</v>
      </c>
      <c r="J2007" s="66" t="str">
        <f t="shared" si="190"/>
        <v>Pendente</v>
      </c>
      <c r="K2007" s="40" t="s">
        <v>15536</v>
      </c>
      <c r="L2007" s="69" t="str">
        <f t="shared" si="191"/>
        <v>Rendimento estável</v>
      </c>
    </row>
    <row r="2008" spans="1:12" ht="15" customHeight="1" x14ac:dyDescent="0.25">
      <c r="A2008" s="39">
        <v>45181</v>
      </c>
      <c r="B2008" s="61">
        <f t="shared" si="186"/>
        <v>2023</v>
      </c>
      <c r="C2008" s="60" t="str">
        <f t="shared" si="187"/>
        <v>Setembro</v>
      </c>
      <c r="D2008" s="40" t="s">
        <v>1928</v>
      </c>
      <c r="E2008" s="40" t="s">
        <v>3658</v>
      </c>
      <c r="F2008" s="41">
        <v>3295.09</v>
      </c>
      <c r="G2008" s="42">
        <v>3034.12</v>
      </c>
      <c r="H2008" s="64">
        <f t="shared" si="188"/>
        <v>-7.9199657672476401E-2</v>
      </c>
      <c r="I2008" s="65">
        <f t="shared" si="189"/>
        <v>-260.97000000000025</v>
      </c>
      <c r="J2008" s="66" t="str">
        <f t="shared" si="190"/>
        <v>Pendente</v>
      </c>
      <c r="K2008" s="40" t="s">
        <v>15537</v>
      </c>
      <c r="L2008" s="69" t="str">
        <f t="shared" si="191"/>
        <v>Aguardando rentabilidade</v>
      </c>
    </row>
    <row r="2009" spans="1:12" ht="15" customHeight="1" x14ac:dyDescent="0.25">
      <c r="A2009" s="39">
        <v>45596</v>
      </c>
      <c r="B2009" s="61">
        <f t="shared" si="186"/>
        <v>2024</v>
      </c>
      <c r="C2009" s="60" t="str">
        <f t="shared" si="187"/>
        <v>Outubro</v>
      </c>
      <c r="D2009" s="40" t="s">
        <v>1926</v>
      </c>
      <c r="E2009" s="40" t="s">
        <v>3659</v>
      </c>
      <c r="F2009" s="41">
        <v>20765.05</v>
      </c>
      <c r="G2009" s="42">
        <v>23204.94</v>
      </c>
      <c r="H2009" s="64">
        <f t="shared" si="188"/>
        <v>0.11749983746728274</v>
      </c>
      <c r="I2009" s="65">
        <f t="shared" si="189"/>
        <v>2439.8899999999994</v>
      </c>
      <c r="J2009" s="66" t="str">
        <f t="shared" si="190"/>
        <v>Pendente</v>
      </c>
      <c r="K2009" s="40" t="s">
        <v>15535</v>
      </c>
      <c r="L2009" s="69" t="str">
        <f t="shared" si="191"/>
        <v>Rendimento estável</v>
      </c>
    </row>
    <row r="2010" spans="1:12" ht="15" customHeight="1" x14ac:dyDescent="0.25">
      <c r="A2010" s="39">
        <v>44675</v>
      </c>
      <c r="B2010" s="61">
        <f t="shared" si="186"/>
        <v>2022</v>
      </c>
      <c r="C2010" s="60" t="str">
        <f t="shared" si="187"/>
        <v>Abril</v>
      </c>
      <c r="D2010" s="40" t="s">
        <v>1925</v>
      </c>
      <c r="E2010" s="40" t="s">
        <v>3660</v>
      </c>
      <c r="F2010" s="41">
        <v>33477.17</v>
      </c>
      <c r="G2010" s="42">
        <v>35402.11</v>
      </c>
      <c r="H2010" s="64">
        <f t="shared" si="188"/>
        <v>5.75000813987563E-2</v>
      </c>
      <c r="I2010" s="65">
        <f t="shared" si="189"/>
        <v>1924.9400000000023</v>
      </c>
      <c r="J2010" s="66" t="str">
        <f t="shared" si="190"/>
        <v>Ativo</v>
      </c>
      <c r="K2010" s="40" t="s">
        <v>15534</v>
      </c>
      <c r="L2010" s="69" t="str">
        <f t="shared" si="191"/>
        <v>Aguardando rentabilidade</v>
      </c>
    </row>
    <row r="2011" spans="1:12" ht="15" customHeight="1" x14ac:dyDescent="0.25">
      <c r="A2011" s="39">
        <v>45899</v>
      </c>
      <c r="B2011" s="61">
        <f t="shared" si="186"/>
        <v>2025</v>
      </c>
      <c r="C2011" s="60" t="str">
        <f t="shared" si="187"/>
        <v>Agosto</v>
      </c>
      <c r="D2011" s="40" t="s">
        <v>1926</v>
      </c>
      <c r="E2011" s="40" t="s">
        <v>3661</v>
      </c>
      <c r="F2011" s="41">
        <v>43061.66</v>
      </c>
      <c r="G2011" s="42">
        <v>43927.199999999997</v>
      </c>
      <c r="H2011" s="64">
        <f t="shared" si="188"/>
        <v>2.0100014723073694E-2</v>
      </c>
      <c r="I2011" s="65">
        <f t="shared" si="189"/>
        <v>865.5399999999936</v>
      </c>
      <c r="J2011" s="66" t="str">
        <f t="shared" si="190"/>
        <v>Ativo</v>
      </c>
      <c r="K2011" s="40" t="s">
        <v>15535</v>
      </c>
      <c r="L2011" s="69" t="str">
        <f t="shared" si="191"/>
        <v>Aguardando rentabilidade</v>
      </c>
    </row>
    <row r="2012" spans="1:12" ht="15" customHeight="1" x14ac:dyDescent="0.25">
      <c r="A2012" s="39">
        <v>44789</v>
      </c>
      <c r="B2012" s="61">
        <f t="shared" si="186"/>
        <v>2022</v>
      </c>
      <c r="C2012" s="60" t="str">
        <f t="shared" si="187"/>
        <v>Agosto</v>
      </c>
      <c r="D2012" s="40" t="s">
        <v>1924</v>
      </c>
      <c r="E2012" s="40" t="s">
        <v>3662</v>
      </c>
      <c r="F2012" s="41">
        <v>2470.0300000000002</v>
      </c>
      <c r="G2012" s="42">
        <v>2230.19</v>
      </c>
      <c r="H2012" s="64">
        <f t="shared" si="188"/>
        <v>-9.7100035222244321E-2</v>
      </c>
      <c r="I2012" s="65">
        <f t="shared" si="189"/>
        <v>-239.84000000000015</v>
      </c>
      <c r="J2012" s="66" t="str">
        <f t="shared" si="190"/>
        <v>Ativo</v>
      </c>
      <c r="K2012" s="40" t="s">
        <v>15533</v>
      </c>
      <c r="L2012" s="69" t="str">
        <f t="shared" si="191"/>
        <v>Investimento de Longo Prazo</v>
      </c>
    </row>
    <row r="2013" spans="1:12" ht="15" customHeight="1" x14ac:dyDescent="0.25">
      <c r="A2013" s="39">
        <v>45596</v>
      </c>
      <c r="B2013" s="61">
        <f t="shared" si="186"/>
        <v>2024</v>
      </c>
      <c r="C2013" s="60" t="str">
        <f t="shared" si="187"/>
        <v>Outubro</v>
      </c>
      <c r="D2013" s="40" t="s">
        <v>1923</v>
      </c>
      <c r="E2013" s="40" t="s">
        <v>3663</v>
      </c>
      <c r="F2013" s="41">
        <v>7001.05</v>
      </c>
      <c r="G2013" s="42">
        <v>7419.01</v>
      </c>
      <c r="H2013" s="64">
        <f t="shared" si="188"/>
        <v>5.969961648609852E-2</v>
      </c>
      <c r="I2013" s="65">
        <f t="shared" si="189"/>
        <v>417.96000000000004</v>
      </c>
      <c r="J2013" s="66" t="str">
        <f t="shared" si="190"/>
        <v>Ativo</v>
      </c>
      <c r="K2013" s="40" t="s">
        <v>15532</v>
      </c>
      <c r="L2013" s="69" t="str">
        <f t="shared" si="191"/>
        <v>Investimento de Longo Prazo</v>
      </c>
    </row>
    <row r="2014" spans="1:12" x14ac:dyDescent="0.25">
      <c r="A2014" s="39">
        <v>43996</v>
      </c>
      <c r="B2014" s="61">
        <f t="shared" si="186"/>
        <v>2020</v>
      </c>
      <c r="C2014" s="60" t="str">
        <f t="shared" si="187"/>
        <v>Junho</v>
      </c>
      <c r="D2014" s="40" t="s">
        <v>1923</v>
      </c>
      <c r="E2014" s="40" t="s">
        <v>3664</v>
      </c>
      <c r="F2014" s="41">
        <v>38038.660000000003</v>
      </c>
      <c r="G2014" s="42">
        <v>35999.79</v>
      </c>
      <c r="H2014" s="64">
        <f t="shared" si="188"/>
        <v>-5.3599942795040691E-2</v>
      </c>
      <c r="I2014" s="65">
        <f t="shared" si="189"/>
        <v>-2038.8700000000026</v>
      </c>
      <c r="J2014" s="66" t="str">
        <f t="shared" si="190"/>
        <v>Ativo</v>
      </c>
      <c r="K2014" s="40" t="s">
        <v>15532</v>
      </c>
      <c r="L2014" s="69" t="str">
        <f t="shared" si="191"/>
        <v>Investimento de Longo Prazo</v>
      </c>
    </row>
    <row r="2015" spans="1:12" ht="15" customHeight="1" x14ac:dyDescent="0.25">
      <c r="A2015" s="39">
        <v>44939</v>
      </c>
      <c r="B2015" s="61">
        <f t="shared" si="186"/>
        <v>2023</v>
      </c>
      <c r="C2015" s="60" t="str">
        <f t="shared" si="187"/>
        <v>Janeiro</v>
      </c>
      <c r="D2015" s="40" t="s">
        <v>1925</v>
      </c>
      <c r="E2015" s="40" t="s">
        <v>3665</v>
      </c>
      <c r="F2015" s="41">
        <v>27436.11</v>
      </c>
      <c r="G2015" s="42">
        <v>32100.25</v>
      </c>
      <c r="H2015" s="64">
        <f t="shared" si="188"/>
        <v>0.17000004738281044</v>
      </c>
      <c r="I2015" s="65">
        <f t="shared" si="189"/>
        <v>4664.1399999999994</v>
      </c>
      <c r="J2015" s="66" t="str">
        <f t="shared" si="190"/>
        <v>Resgatado</v>
      </c>
      <c r="K2015" s="40" t="s">
        <v>15534</v>
      </c>
      <c r="L2015" s="69" t="str">
        <f t="shared" si="191"/>
        <v>Aplicação de Curto Prazo</v>
      </c>
    </row>
    <row r="2016" spans="1:12" ht="15" customHeight="1" x14ac:dyDescent="0.25">
      <c r="A2016" s="39">
        <v>45435</v>
      </c>
      <c r="B2016" s="61">
        <f t="shared" si="186"/>
        <v>2024</v>
      </c>
      <c r="C2016" s="60" t="str">
        <f t="shared" si="187"/>
        <v>Maio</v>
      </c>
      <c r="D2016" s="40" t="s">
        <v>1923</v>
      </c>
      <c r="E2016" s="40" t="s">
        <v>2650</v>
      </c>
      <c r="F2016" s="41">
        <v>4801.76</v>
      </c>
      <c r="G2016" s="42">
        <v>5223.3500000000004</v>
      </c>
      <c r="H2016" s="64">
        <f t="shared" si="188"/>
        <v>8.7799057012428808E-2</v>
      </c>
      <c r="I2016" s="65">
        <f t="shared" si="189"/>
        <v>421.59000000000015</v>
      </c>
      <c r="J2016" s="66" t="str">
        <f t="shared" si="190"/>
        <v>Pendente</v>
      </c>
      <c r="K2016" s="40" t="s">
        <v>15532</v>
      </c>
      <c r="L2016" s="69" t="str">
        <f t="shared" si="191"/>
        <v>Rendimento estável</v>
      </c>
    </row>
    <row r="2017" spans="1:12" ht="15" customHeight="1" x14ac:dyDescent="0.25">
      <c r="A2017" s="39">
        <v>45454</v>
      </c>
      <c r="B2017" s="61">
        <f t="shared" si="186"/>
        <v>2024</v>
      </c>
      <c r="C2017" s="60" t="str">
        <f t="shared" si="187"/>
        <v>Junho</v>
      </c>
      <c r="D2017" s="40" t="s">
        <v>1924</v>
      </c>
      <c r="E2017" s="40" t="s">
        <v>3666</v>
      </c>
      <c r="F2017" s="41">
        <v>31287.21</v>
      </c>
      <c r="G2017" s="42">
        <v>34700.639999999999</v>
      </c>
      <c r="H2017" s="64">
        <f t="shared" si="188"/>
        <v>0.10909985262348418</v>
      </c>
      <c r="I2017" s="65">
        <f t="shared" si="189"/>
        <v>3413.4300000000003</v>
      </c>
      <c r="J2017" s="66" t="str">
        <f t="shared" si="190"/>
        <v>Pendente</v>
      </c>
      <c r="K2017" s="40" t="s">
        <v>15533</v>
      </c>
      <c r="L2017" s="69" t="str">
        <f t="shared" si="191"/>
        <v>Rendimento estável</v>
      </c>
    </row>
    <row r="2018" spans="1:12" ht="15" customHeight="1" x14ac:dyDescent="0.25">
      <c r="A2018" s="39">
        <v>44478</v>
      </c>
      <c r="B2018" s="61">
        <f t="shared" si="186"/>
        <v>2021</v>
      </c>
      <c r="C2018" s="60" t="str">
        <f t="shared" si="187"/>
        <v>Outubro</v>
      </c>
      <c r="D2018" s="40" t="s">
        <v>1925</v>
      </c>
      <c r="E2018" s="40" t="s">
        <v>3667</v>
      </c>
      <c r="F2018" s="41">
        <v>12095.12</v>
      </c>
      <c r="G2018" s="42">
        <v>13616.69</v>
      </c>
      <c r="H2018" s="64">
        <f t="shared" si="188"/>
        <v>0.12580032277480502</v>
      </c>
      <c r="I2018" s="65">
        <f t="shared" si="189"/>
        <v>1521.5699999999997</v>
      </c>
      <c r="J2018" s="66" t="str">
        <f t="shared" si="190"/>
        <v>Pendente</v>
      </c>
      <c r="K2018" s="40" t="s">
        <v>15534</v>
      </c>
      <c r="L2018" s="69" t="str">
        <f t="shared" si="191"/>
        <v>Rendimento estável</v>
      </c>
    </row>
    <row r="2019" spans="1:12" ht="15" customHeight="1" x14ac:dyDescent="0.25">
      <c r="A2019" s="39">
        <v>44220</v>
      </c>
      <c r="B2019" s="61">
        <f t="shared" si="186"/>
        <v>2021</v>
      </c>
      <c r="C2019" s="60" t="str">
        <f t="shared" si="187"/>
        <v>Janeiro</v>
      </c>
      <c r="D2019" s="40" t="s">
        <v>1930</v>
      </c>
      <c r="E2019" s="40" t="s">
        <v>3668</v>
      </c>
      <c r="F2019" s="41">
        <v>45938.44</v>
      </c>
      <c r="G2019" s="42">
        <v>46687.24</v>
      </c>
      <c r="H2019" s="64">
        <f t="shared" si="188"/>
        <v>1.6300074621602205E-2</v>
      </c>
      <c r="I2019" s="65">
        <f t="shared" si="189"/>
        <v>748.79999999999563</v>
      </c>
      <c r="J2019" s="66" t="str">
        <f t="shared" si="190"/>
        <v>Ativo</v>
      </c>
      <c r="K2019" s="40" t="s">
        <v>15538</v>
      </c>
      <c r="L2019" s="69" t="str">
        <f t="shared" si="191"/>
        <v>Aguardando rentabilidade</v>
      </c>
    </row>
    <row r="2020" spans="1:12" ht="15" customHeight="1" x14ac:dyDescent="0.25">
      <c r="A2020" s="39">
        <v>45508</v>
      </c>
      <c r="B2020" s="61">
        <f t="shared" si="186"/>
        <v>2024</v>
      </c>
      <c r="C2020" s="60" t="str">
        <f t="shared" si="187"/>
        <v>Agosto</v>
      </c>
      <c r="D2020" s="40" t="s">
        <v>1924</v>
      </c>
      <c r="E2020" s="40" t="s">
        <v>3669</v>
      </c>
      <c r="F2020" s="41">
        <v>16279.26</v>
      </c>
      <c r="G2020" s="42">
        <v>15792.51</v>
      </c>
      <c r="H2020" s="64">
        <f t="shared" si="188"/>
        <v>-2.9900007739909553E-2</v>
      </c>
      <c r="I2020" s="65">
        <f t="shared" si="189"/>
        <v>-486.75</v>
      </c>
      <c r="J2020" s="66" t="str">
        <f t="shared" si="190"/>
        <v>Ativo</v>
      </c>
      <c r="K2020" s="40" t="s">
        <v>15533</v>
      </c>
      <c r="L2020" s="69" t="str">
        <f t="shared" si="191"/>
        <v>Investimento de Longo Prazo</v>
      </c>
    </row>
    <row r="2021" spans="1:12" ht="15" customHeight="1" x14ac:dyDescent="0.25">
      <c r="A2021" s="39">
        <v>45669</v>
      </c>
      <c r="B2021" s="61">
        <f t="shared" si="186"/>
        <v>2025</v>
      </c>
      <c r="C2021" s="60" t="str">
        <f t="shared" si="187"/>
        <v>Janeiro</v>
      </c>
      <c r="D2021" s="40" t="s">
        <v>1926</v>
      </c>
      <c r="E2021" s="40" t="s">
        <v>3670</v>
      </c>
      <c r="F2021" s="41">
        <v>35868.019999999997</v>
      </c>
      <c r="G2021" s="42">
        <v>41560.269999999997</v>
      </c>
      <c r="H2021" s="64">
        <f t="shared" si="188"/>
        <v>0.15869986690093293</v>
      </c>
      <c r="I2021" s="65">
        <f t="shared" si="189"/>
        <v>5692.25</v>
      </c>
      <c r="J2021" s="66" t="str">
        <f t="shared" si="190"/>
        <v>Resgatado</v>
      </c>
      <c r="K2021" s="40" t="s">
        <v>15535</v>
      </c>
      <c r="L2021" s="69" t="str">
        <f t="shared" si="191"/>
        <v>Aplicação de Curto Prazo</v>
      </c>
    </row>
    <row r="2022" spans="1:12" ht="15" customHeight="1" x14ac:dyDescent="0.25">
      <c r="A2022" s="39">
        <v>45328</v>
      </c>
      <c r="B2022" s="61">
        <f t="shared" si="186"/>
        <v>2024</v>
      </c>
      <c r="C2022" s="60" t="str">
        <f t="shared" si="187"/>
        <v>Fevereiro</v>
      </c>
      <c r="D2022" s="40" t="s">
        <v>1929</v>
      </c>
      <c r="E2022" s="40" t="s">
        <v>3671</v>
      </c>
      <c r="F2022" s="41">
        <v>29973.09</v>
      </c>
      <c r="G2022" s="42">
        <v>33569.86</v>
      </c>
      <c r="H2022" s="64">
        <f t="shared" si="188"/>
        <v>0.11999997330939187</v>
      </c>
      <c r="I2022" s="65">
        <f t="shared" si="189"/>
        <v>3596.7700000000004</v>
      </c>
      <c r="J2022" s="66" t="str">
        <f t="shared" si="190"/>
        <v>Pendente</v>
      </c>
      <c r="K2022" s="40" t="s">
        <v>15532</v>
      </c>
      <c r="L2022" s="69" t="str">
        <f t="shared" si="191"/>
        <v>Rendimento estável</v>
      </c>
    </row>
    <row r="2023" spans="1:12" ht="15" customHeight="1" x14ac:dyDescent="0.25">
      <c r="A2023" s="39">
        <v>44221</v>
      </c>
      <c r="B2023" s="61">
        <f t="shared" si="186"/>
        <v>2021</v>
      </c>
      <c r="C2023" s="60" t="str">
        <f t="shared" si="187"/>
        <v>Janeiro</v>
      </c>
      <c r="D2023" s="40" t="s">
        <v>1929</v>
      </c>
      <c r="E2023" s="40" t="s">
        <v>3672</v>
      </c>
      <c r="F2023" s="41">
        <v>22918.75</v>
      </c>
      <c r="G2023" s="42">
        <v>27367.279999999999</v>
      </c>
      <c r="H2023" s="64">
        <f t="shared" si="188"/>
        <v>0.19410002727024811</v>
      </c>
      <c r="I2023" s="65">
        <f t="shared" si="189"/>
        <v>4448.5299999999988</v>
      </c>
      <c r="J2023" s="66" t="str">
        <f t="shared" si="190"/>
        <v>Resgatado</v>
      </c>
      <c r="K2023" s="40" t="s">
        <v>15532</v>
      </c>
      <c r="L2023" s="69" t="str">
        <f t="shared" si="191"/>
        <v>Dividendos Recebidos</v>
      </c>
    </row>
    <row r="2024" spans="1:12" ht="15" customHeight="1" x14ac:dyDescent="0.25">
      <c r="A2024" s="39">
        <v>44809</v>
      </c>
      <c r="B2024" s="61">
        <f t="shared" si="186"/>
        <v>2022</v>
      </c>
      <c r="C2024" s="60" t="str">
        <f t="shared" si="187"/>
        <v>Setembro</v>
      </c>
      <c r="D2024" s="40" t="s">
        <v>1923</v>
      </c>
      <c r="E2024" s="40" t="s">
        <v>3673</v>
      </c>
      <c r="F2024" s="41">
        <v>42923.49</v>
      </c>
      <c r="G2024" s="42">
        <v>45704.93</v>
      </c>
      <c r="H2024" s="64">
        <f t="shared" si="188"/>
        <v>6.4799949864281836E-2</v>
      </c>
      <c r="I2024" s="65">
        <f t="shared" si="189"/>
        <v>2781.4400000000023</v>
      </c>
      <c r="J2024" s="66" t="str">
        <f t="shared" si="190"/>
        <v>Ativo</v>
      </c>
      <c r="K2024" s="40" t="s">
        <v>15532</v>
      </c>
      <c r="L2024" s="69" t="str">
        <f t="shared" si="191"/>
        <v>Investimento de Longo Prazo</v>
      </c>
    </row>
    <row r="2025" spans="1:12" ht="15" customHeight="1" x14ac:dyDescent="0.25">
      <c r="A2025" s="39">
        <v>45411</v>
      </c>
      <c r="B2025" s="61">
        <f t="shared" si="186"/>
        <v>2024</v>
      </c>
      <c r="C2025" s="60" t="str">
        <f t="shared" si="187"/>
        <v>Abril</v>
      </c>
      <c r="D2025" s="40" t="s">
        <v>1927</v>
      </c>
      <c r="E2025" s="40" t="s">
        <v>3674</v>
      </c>
      <c r="F2025" s="41">
        <v>8011.77</v>
      </c>
      <c r="G2025" s="42">
        <v>8057.44</v>
      </c>
      <c r="H2025" s="64">
        <f t="shared" si="188"/>
        <v>5.7003633404352798E-3</v>
      </c>
      <c r="I2025" s="65">
        <f t="shared" si="189"/>
        <v>45.669999999999163</v>
      </c>
      <c r="J2025" s="66" t="str">
        <f t="shared" si="190"/>
        <v>Ativo</v>
      </c>
      <c r="K2025" s="40" t="s">
        <v>15536</v>
      </c>
      <c r="L2025" s="69" t="str">
        <f t="shared" si="191"/>
        <v>Aguardando rentabilidade</v>
      </c>
    </row>
    <row r="2026" spans="1:12" ht="15" customHeight="1" x14ac:dyDescent="0.25">
      <c r="A2026" s="39">
        <v>45392</v>
      </c>
      <c r="B2026" s="61">
        <f t="shared" si="186"/>
        <v>2024</v>
      </c>
      <c r="C2026" s="60" t="str">
        <f t="shared" si="187"/>
        <v>Abril</v>
      </c>
      <c r="D2026" s="40" t="s">
        <v>1927</v>
      </c>
      <c r="E2026" s="40" t="s">
        <v>2164</v>
      </c>
      <c r="F2026" s="41">
        <v>4375.63</v>
      </c>
      <c r="G2026" s="42">
        <v>4192.29</v>
      </c>
      <c r="H2026" s="64">
        <f t="shared" si="188"/>
        <v>-4.1900252077986519E-2</v>
      </c>
      <c r="I2026" s="65">
        <f t="shared" si="189"/>
        <v>-183.34000000000015</v>
      </c>
      <c r="J2026" s="66" t="str">
        <f t="shared" si="190"/>
        <v>Ativo</v>
      </c>
      <c r="K2026" s="40" t="s">
        <v>15536</v>
      </c>
      <c r="L2026" s="69" t="str">
        <f t="shared" si="191"/>
        <v>Aguardando rentabilidade</v>
      </c>
    </row>
    <row r="2027" spans="1:12" ht="15" customHeight="1" x14ac:dyDescent="0.25">
      <c r="A2027" s="39">
        <v>45484</v>
      </c>
      <c r="B2027" s="61">
        <f t="shared" si="186"/>
        <v>2024</v>
      </c>
      <c r="C2027" s="60" t="str">
        <f t="shared" si="187"/>
        <v>Julho</v>
      </c>
      <c r="D2027" s="40" t="s">
        <v>1926</v>
      </c>
      <c r="E2027" s="40" t="s">
        <v>3675</v>
      </c>
      <c r="F2027" s="41">
        <v>14111</v>
      </c>
      <c r="G2027" s="42">
        <v>12879.11</v>
      </c>
      <c r="H2027" s="64">
        <f t="shared" si="188"/>
        <v>-8.7299978739990042E-2</v>
      </c>
      <c r="I2027" s="65">
        <f t="shared" si="189"/>
        <v>-1231.8899999999994</v>
      </c>
      <c r="J2027" s="66" t="str">
        <f t="shared" si="190"/>
        <v>Pendente</v>
      </c>
      <c r="K2027" s="40" t="s">
        <v>15535</v>
      </c>
      <c r="L2027" s="69" t="str">
        <f t="shared" si="191"/>
        <v>Aguardando rentabilidade</v>
      </c>
    </row>
    <row r="2028" spans="1:12" ht="15" customHeight="1" x14ac:dyDescent="0.25">
      <c r="A2028" s="39">
        <v>44515</v>
      </c>
      <c r="B2028" s="61">
        <f t="shared" si="186"/>
        <v>2021</v>
      </c>
      <c r="C2028" s="60" t="str">
        <f t="shared" si="187"/>
        <v>Novembro</v>
      </c>
      <c r="D2028" s="40" t="s">
        <v>1929</v>
      </c>
      <c r="E2028" s="40" t="s">
        <v>3676</v>
      </c>
      <c r="F2028" s="41">
        <v>2317.81</v>
      </c>
      <c r="G2028" s="42">
        <v>2444.59</v>
      </c>
      <c r="H2028" s="64">
        <f t="shared" si="188"/>
        <v>5.46981849245625E-2</v>
      </c>
      <c r="I2028" s="65">
        <f t="shared" si="189"/>
        <v>126.7800000000002</v>
      </c>
      <c r="J2028" s="66" t="str">
        <f t="shared" si="190"/>
        <v>Ativo</v>
      </c>
      <c r="K2028" s="40" t="s">
        <v>15532</v>
      </c>
      <c r="L2028" s="69" t="str">
        <f t="shared" si="191"/>
        <v>Investimento de Longo Prazo</v>
      </c>
    </row>
    <row r="2029" spans="1:12" ht="15" customHeight="1" x14ac:dyDescent="0.25">
      <c r="A2029" s="39">
        <v>44958</v>
      </c>
      <c r="B2029" s="61">
        <f t="shared" si="186"/>
        <v>2023</v>
      </c>
      <c r="C2029" s="60" t="str">
        <f t="shared" si="187"/>
        <v>Fevereiro</v>
      </c>
      <c r="D2029" s="40" t="s">
        <v>1926</v>
      </c>
      <c r="E2029" s="40" t="s">
        <v>3677</v>
      </c>
      <c r="F2029" s="41">
        <v>46048.07</v>
      </c>
      <c r="G2029" s="42">
        <v>54212.39</v>
      </c>
      <c r="H2029" s="64">
        <f t="shared" si="188"/>
        <v>0.17729993895509627</v>
      </c>
      <c r="I2029" s="65">
        <f t="shared" si="189"/>
        <v>8164.32</v>
      </c>
      <c r="J2029" s="66" t="str">
        <f t="shared" si="190"/>
        <v>Resgatado</v>
      </c>
      <c r="K2029" s="40" t="s">
        <v>15535</v>
      </c>
      <c r="L2029" s="69" t="str">
        <f t="shared" si="191"/>
        <v>Aplicação de Curto Prazo</v>
      </c>
    </row>
    <row r="2030" spans="1:12" ht="15" customHeight="1" x14ac:dyDescent="0.25">
      <c r="A2030" s="39">
        <v>45332</v>
      </c>
      <c r="B2030" s="61">
        <f t="shared" si="186"/>
        <v>2024</v>
      </c>
      <c r="C2030" s="60" t="str">
        <f t="shared" si="187"/>
        <v>Fevereiro</v>
      </c>
      <c r="D2030" s="40" t="s">
        <v>1923</v>
      </c>
      <c r="E2030" s="40" t="s">
        <v>3678</v>
      </c>
      <c r="F2030" s="41">
        <v>10897.18</v>
      </c>
      <c r="G2030" s="42">
        <v>10618.21</v>
      </c>
      <c r="H2030" s="64">
        <f t="shared" si="188"/>
        <v>-2.5600201152958944E-2</v>
      </c>
      <c r="I2030" s="65">
        <f t="shared" si="189"/>
        <v>-278.97000000000116</v>
      </c>
      <c r="J2030" s="66" t="str">
        <f t="shared" si="190"/>
        <v>Ativo</v>
      </c>
      <c r="K2030" s="40" t="s">
        <v>15532</v>
      </c>
      <c r="L2030" s="69" t="str">
        <f t="shared" si="191"/>
        <v>Investimento de Longo Prazo</v>
      </c>
    </row>
    <row r="2031" spans="1:12" x14ac:dyDescent="0.25">
      <c r="A2031" s="39">
        <v>44119</v>
      </c>
      <c r="B2031" s="61">
        <f t="shared" si="186"/>
        <v>2020</v>
      </c>
      <c r="C2031" s="60" t="str">
        <f t="shared" si="187"/>
        <v>Outubro</v>
      </c>
      <c r="D2031" s="40" t="s">
        <v>1925</v>
      </c>
      <c r="E2031" s="40" t="s">
        <v>3679</v>
      </c>
      <c r="F2031" s="41">
        <v>35523.230000000003</v>
      </c>
      <c r="G2031" s="42">
        <v>41771.769999999997</v>
      </c>
      <c r="H2031" s="64">
        <f t="shared" si="188"/>
        <v>0.1759001081827298</v>
      </c>
      <c r="I2031" s="65">
        <f t="shared" si="189"/>
        <v>6248.5399999999936</v>
      </c>
      <c r="J2031" s="66" t="str">
        <f t="shared" si="190"/>
        <v>Resgatado</v>
      </c>
      <c r="K2031" s="40" t="s">
        <v>15534</v>
      </c>
      <c r="L2031" s="69" t="str">
        <f t="shared" si="191"/>
        <v>Aplicação de Curto Prazo</v>
      </c>
    </row>
    <row r="2032" spans="1:12" ht="15" customHeight="1" x14ac:dyDescent="0.25">
      <c r="A2032" s="39">
        <v>45529</v>
      </c>
      <c r="B2032" s="61">
        <f t="shared" si="186"/>
        <v>2024</v>
      </c>
      <c r="C2032" s="60" t="str">
        <f t="shared" si="187"/>
        <v>Agosto</v>
      </c>
      <c r="D2032" s="40" t="s">
        <v>1928</v>
      </c>
      <c r="E2032" s="40" t="s">
        <v>3680</v>
      </c>
      <c r="F2032" s="41">
        <v>10414.950000000001</v>
      </c>
      <c r="G2032" s="42">
        <v>9519.26</v>
      </c>
      <c r="H2032" s="64">
        <f t="shared" si="188"/>
        <v>-8.6000412868040693E-2</v>
      </c>
      <c r="I2032" s="65">
        <f t="shared" si="189"/>
        <v>-895.69000000000051</v>
      </c>
      <c r="J2032" s="66" t="str">
        <f t="shared" si="190"/>
        <v>Pendente</v>
      </c>
      <c r="K2032" s="40" t="s">
        <v>15537</v>
      </c>
      <c r="L2032" s="69" t="str">
        <f t="shared" si="191"/>
        <v>Aguardando rentabilidade</v>
      </c>
    </row>
    <row r="2033" spans="1:12" ht="15" customHeight="1" x14ac:dyDescent="0.25">
      <c r="A2033" s="39">
        <v>45706</v>
      </c>
      <c r="B2033" s="61">
        <f t="shared" si="186"/>
        <v>2025</v>
      </c>
      <c r="C2033" s="60" t="str">
        <f t="shared" si="187"/>
        <v>Fevereiro</v>
      </c>
      <c r="D2033" s="40" t="s">
        <v>1930</v>
      </c>
      <c r="E2033" s="40" t="s">
        <v>2761</v>
      </c>
      <c r="F2033" s="41">
        <v>42987.58</v>
      </c>
      <c r="G2033" s="42">
        <v>47316.43</v>
      </c>
      <c r="H2033" s="64">
        <f t="shared" si="188"/>
        <v>0.10070001614419789</v>
      </c>
      <c r="I2033" s="65">
        <f t="shared" si="189"/>
        <v>4328.8499999999985</v>
      </c>
      <c r="J2033" s="66" t="str">
        <f t="shared" si="190"/>
        <v>Pendente</v>
      </c>
      <c r="K2033" s="40" t="s">
        <v>15538</v>
      </c>
      <c r="L2033" s="69" t="str">
        <f t="shared" si="191"/>
        <v>Rendimento estável</v>
      </c>
    </row>
    <row r="2034" spans="1:12" ht="15" customHeight="1" x14ac:dyDescent="0.25">
      <c r="A2034" s="39">
        <v>44410</v>
      </c>
      <c r="B2034" s="61">
        <f t="shared" si="186"/>
        <v>2021</v>
      </c>
      <c r="C2034" s="60" t="str">
        <f t="shared" si="187"/>
        <v>Agosto</v>
      </c>
      <c r="D2034" s="40" t="s">
        <v>1930</v>
      </c>
      <c r="E2034" s="40" t="s">
        <v>3562</v>
      </c>
      <c r="F2034" s="41">
        <v>22843.43</v>
      </c>
      <c r="G2034" s="42">
        <v>21029.66</v>
      </c>
      <c r="H2034" s="64">
        <f t="shared" si="188"/>
        <v>-7.9400072581044104E-2</v>
      </c>
      <c r="I2034" s="65">
        <f t="shared" si="189"/>
        <v>-1813.7700000000004</v>
      </c>
      <c r="J2034" s="66" t="str">
        <f t="shared" si="190"/>
        <v>Pendente</v>
      </c>
      <c r="K2034" s="40" t="s">
        <v>15538</v>
      </c>
      <c r="L2034" s="69" t="str">
        <f t="shared" si="191"/>
        <v>Aguardando rentabilidade</v>
      </c>
    </row>
    <row r="2035" spans="1:12" ht="15" customHeight="1" x14ac:dyDescent="0.25">
      <c r="A2035" s="39">
        <v>45193</v>
      </c>
      <c r="B2035" s="61">
        <f t="shared" si="186"/>
        <v>2023</v>
      </c>
      <c r="C2035" s="60" t="str">
        <f t="shared" si="187"/>
        <v>Setembro</v>
      </c>
      <c r="D2035" s="40" t="s">
        <v>1930</v>
      </c>
      <c r="E2035" s="40" t="s">
        <v>3681</v>
      </c>
      <c r="F2035" s="41">
        <v>27217.73</v>
      </c>
      <c r="G2035" s="42">
        <v>32451.7</v>
      </c>
      <c r="H2035" s="64">
        <f t="shared" si="188"/>
        <v>0.19230001914193437</v>
      </c>
      <c r="I2035" s="65">
        <f t="shared" si="189"/>
        <v>5233.9700000000012</v>
      </c>
      <c r="J2035" s="66" t="str">
        <f t="shared" si="190"/>
        <v>Resgatado</v>
      </c>
      <c r="K2035" s="40" t="s">
        <v>15538</v>
      </c>
      <c r="L2035" s="69" t="str">
        <f t="shared" si="191"/>
        <v>Aplicação de Curto Prazo</v>
      </c>
    </row>
    <row r="2036" spans="1:12" ht="15" customHeight="1" x14ac:dyDescent="0.25">
      <c r="A2036" s="39">
        <v>45553</v>
      </c>
      <c r="B2036" s="61">
        <f t="shared" si="186"/>
        <v>2024</v>
      </c>
      <c r="C2036" s="60" t="str">
        <f t="shared" si="187"/>
        <v>Setembro</v>
      </c>
      <c r="D2036" s="40" t="s">
        <v>1924</v>
      </c>
      <c r="E2036" s="40" t="s">
        <v>3682</v>
      </c>
      <c r="F2036" s="41">
        <v>41442.31</v>
      </c>
      <c r="G2036" s="42">
        <v>40120.300000000003</v>
      </c>
      <c r="H2036" s="64">
        <f t="shared" si="188"/>
        <v>-3.1900007504407808E-2</v>
      </c>
      <c r="I2036" s="65">
        <f t="shared" si="189"/>
        <v>-1322.0099999999948</v>
      </c>
      <c r="J2036" s="66" t="str">
        <f t="shared" si="190"/>
        <v>Ativo</v>
      </c>
      <c r="K2036" s="40" t="s">
        <v>15533</v>
      </c>
      <c r="L2036" s="69" t="str">
        <f t="shared" si="191"/>
        <v>Investimento de Longo Prazo</v>
      </c>
    </row>
    <row r="2037" spans="1:12" ht="15" customHeight="1" x14ac:dyDescent="0.25">
      <c r="A2037" s="39">
        <v>45535</v>
      </c>
      <c r="B2037" s="61">
        <f t="shared" si="186"/>
        <v>2024</v>
      </c>
      <c r="C2037" s="60" t="str">
        <f t="shared" si="187"/>
        <v>Agosto</v>
      </c>
      <c r="D2037" s="40" t="s">
        <v>1929</v>
      </c>
      <c r="E2037" s="40" t="s">
        <v>2335</v>
      </c>
      <c r="F2037" s="41">
        <v>36421.980000000003</v>
      </c>
      <c r="G2037" s="42">
        <v>33704.9</v>
      </c>
      <c r="H2037" s="64">
        <f t="shared" si="188"/>
        <v>-7.460000801713694E-2</v>
      </c>
      <c r="I2037" s="65">
        <f t="shared" si="189"/>
        <v>-2717.0800000000017</v>
      </c>
      <c r="J2037" s="66" t="str">
        <f t="shared" si="190"/>
        <v>Ativo</v>
      </c>
      <c r="K2037" s="40" t="s">
        <v>15532</v>
      </c>
      <c r="L2037" s="69" t="str">
        <f t="shared" si="191"/>
        <v>Investimento de Longo Prazo</v>
      </c>
    </row>
    <row r="2038" spans="1:12" x14ac:dyDescent="0.25">
      <c r="A2038" s="39">
        <v>43980</v>
      </c>
      <c r="B2038" s="61">
        <f t="shared" si="186"/>
        <v>2020</v>
      </c>
      <c r="C2038" s="60" t="str">
        <f t="shared" si="187"/>
        <v>Maio</v>
      </c>
      <c r="D2038" s="40" t="s">
        <v>1927</v>
      </c>
      <c r="E2038" s="40" t="s">
        <v>3683</v>
      </c>
      <c r="F2038" s="41">
        <v>23868.13</v>
      </c>
      <c r="G2038" s="42">
        <v>26004.33</v>
      </c>
      <c r="H2038" s="64">
        <f t="shared" si="188"/>
        <v>8.9500099086103541E-2</v>
      </c>
      <c r="I2038" s="65">
        <f t="shared" si="189"/>
        <v>2136.2000000000007</v>
      </c>
      <c r="J2038" s="66" t="str">
        <f t="shared" si="190"/>
        <v>Pendente</v>
      </c>
      <c r="K2038" s="40" t="s">
        <v>15536</v>
      </c>
      <c r="L2038" s="69" t="str">
        <f t="shared" si="191"/>
        <v>Rendimento estável</v>
      </c>
    </row>
    <row r="2039" spans="1:12" ht="15" customHeight="1" x14ac:dyDescent="0.25">
      <c r="A2039" s="39">
        <v>44666</v>
      </c>
      <c r="B2039" s="61">
        <f t="shared" si="186"/>
        <v>2022</v>
      </c>
      <c r="C2039" s="60" t="str">
        <f t="shared" si="187"/>
        <v>Abril</v>
      </c>
      <c r="D2039" s="40" t="s">
        <v>1926</v>
      </c>
      <c r="E2039" s="40" t="s">
        <v>3684</v>
      </c>
      <c r="F2039" s="41">
        <v>34028.160000000003</v>
      </c>
      <c r="G2039" s="42">
        <v>33150.230000000003</v>
      </c>
      <c r="H2039" s="64">
        <f t="shared" si="188"/>
        <v>-2.5800102033139618E-2</v>
      </c>
      <c r="I2039" s="65">
        <f t="shared" si="189"/>
        <v>-877.93000000000029</v>
      </c>
      <c r="J2039" s="66" t="str">
        <f t="shared" si="190"/>
        <v>Ativo</v>
      </c>
      <c r="K2039" s="40" t="s">
        <v>15535</v>
      </c>
      <c r="L2039" s="69" t="str">
        <f t="shared" si="191"/>
        <v>Aguardando rentabilidade</v>
      </c>
    </row>
    <row r="2040" spans="1:12" ht="15" customHeight="1" x14ac:dyDescent="0.25">
      <c r="A2040" s="39">
        <v>45888</v>
      </c>
      <c r="B2040" s="61">
        <f t="shared" si="186"/>
        <v>2025</v>
      </c>
      <c r="C2040" s="60" t="str">
        <f t="shared" si="187"/>
        <v>Agosto</v>
      </c>
      <c r="D2040" s="40" t="s">
        <v>1928</v>
      </c>
      <c r="E2040" s="40" t="s">
        <v>3685</v>
      </c>
      <c r="F2040" s="41">
        <v>17559.97</v>
      </c>
      <c r="G2040" s="42">
        <v>20499.509999999998</v>
      </c>
      <c r="H2040" s="64">
        <f t="shared" si="188"/>
        <v>0.16740005820055484</v>
      </c>
      <c r="I2040" s="65">
        <f t="shared" si="189"/>
        <v>2939.5399999999972</v>
      </c>
      <c r="J2040" s="66" t="str">
        <f t="shared" si="190"/>
        <v>Resgatado</v>
      </c>
      <c r="K2040" s="40" t="s">
        <v>15537</v>
      </c>
      <c r="L2040" s="69" t="str">
        <f t="shared" si="191"/>
        <v>Aplicação de Curto Prazo</v>
      </c>
    </row>
    <row r="2041" spans="1:12" x14ac:dyDescent="0.25">
      <c r="A2041" s="39">
        <v>44188</v>
      </c>
      <c r="B2041" s="61">
        <f t="shared" si="186"/>
        <v>2020</v>
      </c>
      <c r="C2041" s="60" t="str">
        <f t="shared" si="187"/>
        <v>Dezembro</v>
      </c>
      <c r="D2041" s="40" t="s">
        <v>1927</v>
      </c>
      <c r="E2041" s="40" t="s">
        <v>3686</v>
      </c>
      <c r="F2041" s="41">
        <v>27711.599999999999</v>
      </c>
      <c r="G2041" s="42">
        <v>29551.65</v>
      </c>
      <c r="H2041" s="64">
        <f t="shared" si="188"/>
        <v>6.6399991339367012E-2</v>
      </c>
      <c r="I2041" s="65">
        <f t="shared" si="189"/>
        <v>1840.0500000000029</v>
      </c>
      <c r="J2041" s="66" t="str">
        <f t="shared" si="190"/>
        <v>Ativo</v>
      </c>
      <c r="K2041" s="40" t="s">
        <v>15536</v>
      </c>
      <c r="L2041" s="69" t="str">
        <f t="shared" si="191"/>
        <v>Aguardando rentabilidade</v>
      </c>
    </row>
    <row r="2042" spans="1:12" x14ac:dyDescent="0.25">
      <c r="A2042" s="39">
        <v>44130</v>
      </c>
      <c r="B2042" s="61">
        <f t="shared" si="186"/>
        <v>2020</v>
      </c>
      <c r="C2042" s="60" t="str">
        <f t="shared" si="187"/>
        <v>Outubro</v>
      </c>
      <c r="D2042" s="40" t="s">
        <v>1923</v>
      </c>
      <c r="E2042" s="40" t="s">
        <v>3687</v>
      </c>
      <c r="F2042" s="41">
        <v>11644.87</v>
      </c>
      <c r="G2042" s="42">
        <v>13808.49</v>
      </c>
      <c r="H2042" s="64">
        <f t="shared" si="188"/>
        <v>0.18580027084888012</v>
      </c>
      <c r="I2042" s="65">
        <f t="shared" si="189"/>
        <v>2163.619999999999</v>
      </c>
      <c r="J2042" s="66" t="str">
        <f t="shared" si="190"/>
        <v>Resgatado</v>
      </c>
      <c r="K2042" s="40" t="s">
        <v>15532</v>
      </c>
      <c r="L2042" s="69" t="str">
        <f t="shared" si="191"/>
        <v>Dividendos Recebidos</v>
      </c>
    </row>
    <row r="2043" spans="1:12" ht="15" customHeight="1" x14ac:dyDescent="0.25">
      <c r="A2043" s="39">
        <v>44413</v>
      </c>
      <c r="B2043" s="61">
        <f t="shared" si="186"/>
        <v>2021</v>
      </c>
      <c r="C2043" s="60" t="str">
        <f t="shared" si="187"/>
        <v>Agosto</v>
      </c>
      <c r="D2043" s="40" t="s">
        <v>1928</v>
      </c>
      <c r="E2043" s="40" t="s">
        <v>3688</v>
      </c>
      <c r="F2043" s="41">
        <v>31872.42</v>
      </c>
      <c r="G2043" s="42">
        <v>37823</v>
      </c>
      <c r="H2043" s="64">
        <f t="shared" si="188"/>
        <v>0.18669997446067799</v>
      </c>
      <c r="I2043" s="65">
        <f t="shared" si="189"/>
        <v>5950.5800000000017</v>
      </c>
      <c r="J2043" s="66" t="str">
        <f t="shared" si="190"/>
        <v>Resgatado</v>
      </c>
      <c r="K2043" s="40" t="s">
        <v>15537</v>
      </c>
      <c r="L2043" s="69" t="str">
        <f t="shared" si="191"/>
        <v>Aplicação de Curto Prazo</v>
      </c>
    </row>
    <row r="2044" spans="1:12" ht="15" customHeight="1" x14ac:dyDescent="0.25">
      <c r="A2044" s="39">
        <v>44682</v>
      </c>
      <c r="B2044" s="61">
        <f t="shared" si="186"/>
        <v>2022</v>
      </c>
      <c r="C2044" s="60" t="str">
        <f t="shared" si="187"/>
        <v>Maio</v>
      </c>
      <c r="D2044" s="40" t="s">
        <v>1929</v>
      </c>
      <c r="E2044" s="40" t="s">
        <v>3689</v>
      </c>
      <c r="F2044" s="41">
        <v>2341.66</v>
      </c>
      <c r="G2044" s="42">
        <v>2147.54</v>
      </c>
      <c r="H2044" s="64">
        <f t="shared" si="188"/>
        <v>-8.2898456650410346E-2</v>
      </c>
      <c r="I2044" s="65">
        <f t="shared" si="189"/>
        <v>-194.11999999999989</v>
      </c>
      <c r="J2044" s="66" t="str">
        <f t="shared" si="190"/>
        <v>Ativo</v>
      </c>
      <c r="K2044" s="40" t="s">
        <v>15532</v>
      </c>
      <c r="L2044" s="69" t="str">
        <f t="shared" si="191"/>
        <v>Investimento de Longo Prazo</v>
      </c>
    </row>
    <row r="2045" spans="1:12" x14ac:dyDescent="0.25">
      <c r="A2045" s="39">
        <v>43847</v>
      </c>
      <c r="B2045" s="61">
        <f t="shared" si="186"/>
        <v>2020</v>
      </c>
      <c r="C2045" s="60" t="str">
        <f t="shared" si="187"/>
        <v>Janeiro</v>
      </c>
      <c r="D2045" s="40" t="s">
        <v>1930</v>
      </c>
      <c r="E2045" s="40" t="s">
        <v>3690</v>
      </c>
      <c r="F2045" s="41">
        <v>18365.990000000002</v>
      </c>
      <c r="G2045" s="42">
        <v>18051.93</v>
      </c>
      <c r="H2045" s="64">
        <f t="shared" si="188"/>
        <v>-1.7100085538541688E-2</v>
      </c>
      <c r="I2045" s="65">
        <f t="shared" si="189"/>
        <v>-314.06000000000131</v>
      </c>
      <c r="J2045" s="66" t="str">
        <f t="shared" si="190"/>
        <v>Ativo</v>
      </c>
      <c r="K2045" s="40" t="s">
        <v>15538</v>
      </c>
      <c r="L2045" s="69" t="str">
        <f t="shared" si="191"/>
        <v>Aguardando rentabilidade</v>
      </c>
    </row>
    <row r="2046" spans="1:12" ht="15" customHeight="1" x14ac:dyDescent="0.25">
      <c r="A2046" s="39">
        <v>44983</v>
      </c>
      <c r="B2046" s="61">
        <f t="shared" si="186"/>
        <v>2023</v>
      </c>
      <c r="C2046" s="60" t="str">
        <f t="shared" si="187"/>
        <v>Fevereiro</v>
      </c>
      <c r="D2046" s="40" t="s">
        <v>1923</v>
      </c>
      <c r="E2046" s="40" t="s">
        <v>3691</v>
      </c>
      <c r="F2046" s="41">
        <v>29941.84</v>
      </c>
      <c r="G2046" s="42">
        <v>34786.43</v>
      </c>
      <c r="H2046" s="64">
        <f t="shared" si="188"/>
        <v>0.16180000961864735</v>
      </c>
      <c r="I2046" s="65">
        <f t="shared" si="189"/>
        <v>4844.59</v>
      </c>
      <c r="J2046" s="66" t="str">
        <f t="shared" si="190"/>
        <v>Resgatado</v>
      </c>
      <c r="K2046" s="40" t="s">
        <v>15532</v>
      </c>
      <c r="L2046" s="69" t="str">
        <f t="shared" si="191"/>
        <v>Dividendos Recebidos</v>
      </c>
    </row>
    <row r="2047" spans="1:12" x14ac:dyDescent="0.25">
      <c r="A2047" s="39">
        <v>44065</v>
      </c>
      <c r="B2047" s="61">
        <f t="shared" si="186"/>
        <v>2020</v>
      </c>
      <c r="C2047" s="60" t="str">
        <f t="shared" si="187"/>
        <v>Agosto</v>
      </c>
      <c r="D2047" s="40" t="s">
        <v>1926</v>
      </c>
      <c r="E2047" s="40" t="s">
        <v>3692</v>
      </c>
      <c r="F2047" s="41">
        <v>31045.4</v>
      </c>
      <c r="G2047" s="42">
        <v>35593.550000000003</v>
      </c>
      <c r="H2047" s="64">
        <f t="shared" si="188"/>
        <v>0.14649996456801978</v>
      </c>
      <c r="I2047" s="65">
        <f t="shared" si="189"/>
        <v>4548.1500000000015</v>
      </c>
      <c r="J2047" s="66" t="str">
        <f t="shared" si="190"/>
        <v>Pendente</v>
      </c>
      <c r="K2047" s="40" t="s">
        <v>15535</v>
      </c>
      <c r="L2047" s="69" t="str">
        <f t="shared" si="191"/>
        <v>Rendimento estável</v>
      </c>
    </row>
    <row r="2048" spans="1:12" ht="15" customHeight="1" x14ac:dyDescent="0.25">
      <c r="A2048" s="39">
        <v>44867</v>
      </c>
      <c r="B2048" s="61">
        <f t="shared" si="186"/>
        <v>2022</v>
      </c>
      <c r="C2048" s="60" t="str">
        <f t="shared" si="187"/>
        <v>Novembro</v>
      </c>
      <c r="D2048" s="40" t="s">
        <v>1924</v>
      </c>
      <c r="E2048" s="40" t="s">
        <v>2687</v>
      </c>
      <c r="F2048" s="41">
        <v>7934.99</v>
      </c>
      <c r="G2048" s="42">
        <v>7815.97</v>
      </c>
      <c r="H2048" s="64">
        <f t="shared" si="188"/>
        <v>-1.4999388783098597E-2</v>
      </c>
      <c r="I2048" s="65">
        <f t="shared" si="189"/>
        <v>-119.01999999999953</v>
      </c>
      <c r="J2048" s="66" t="str">
        <f t="shared" si="190"/>
        <v>Ativo</v>
      </c>
      <c r="K2048" s="40" t="s">
        <v>15533</v>
      </c>
      <c r="L2048" s="69" t="str">
        <f t="shared" si="191"/>
        <v>Investimento de Longo Prazo</v>
      </c>
    </row>
    <row r="2049" spans="1:12" x14ac:dyDescent="0.25">
      <c r="A2049" s="39">
        <v>43994</v>
      </c>
      <c r="B2049" s="61">
        <f t="shared" si="186"/>
        <v>2020</v>
      </c>
      <c r="C2049" s="60" t="str">
        <f t="shared" si="187"/>
        <v>Junho</v>
      </c>
      <c r="D2049" s="40" t="s">
        <v>1930</v>
      </c>
      <c r="E2049" s="40" t="s">
        <v>3693</v>
      </c>
      <c r="F2049" s="41">
        <v>24930.53</v>
      </c>
      <c r="G2049" s="42">
        <v>23058.25</v>
      </c>
      <c r="H2049" s="64">
        <f t="shared" si="188"/>
        <v>-7.5099887567572729E-2</v>
      </c>
      <c r="I2049" s="65">
        <f t="shared" si="189"/>
        <v>-1872.2799999999988</v>
      </c>
      <c r="J2049" s="66" t="str">
        <f t="shared" si="190"/>
        <v>Pendente</v>
      </c>
      <c r="K2049" s="40" t="s">
        <v>15538</v>
      </c>
      <c r="L2049" s="69" t="str">
        <f t="shared" si="191"/>
        <v>Aguardando rentabilidade</v>
      </c>
    </row>
    <row r="2050" spans="1:12" ht="15" customHeight="1" x14ac:dyDescent="0.25">
      <c r="A2050" s="39">
        <v>45548</v>
      </c>
      <c r="B2050" s="61">
        <f t="shared" ref="B2050:B2113" si="192">YEAR(A2050)</f>
        <v>2024</v>
      </c>
      <c r="C2050" s="60" t="str">
        <f t="shared" ref="C2050:C2113" si="193">PROPER(TEXT(A2050,"mmmm"))</f>
        <v>Setembro</v>
      </c>
      <c r="D2050" s="40" t="s">
        <v>1929</v>
      </c>
      <c r="E2050" s="40" t="s">
        <v>3694</v>
      </c>
      <c r="F2050" s="41">
        <v>20958.59</v>
      </c>
      <c r="G2050" s="42">
        <v>21692.14</v>
      </c>
      <c r="H2050" s="64">
        <f t="shared" ref="H2050:H2113" si="194">(G2050-F2050)/F2050</f>
        <v>3.4999968986463272E-2</v>
      </c>
      <c r="I2050" s="65">
        <f t="shared" ref="I2050:I2113" si="195">G2050-F2050</f>
        <v>733.54999999999927</v>
      </c>
      <c r="J2050" s="66" t="str">
        <f t="shared" ref="J2050:J2113" si="196">IF(AND(OR($D2050="Ações",$D2050="Criptomoedas",$D2050="ETFs",$D2050="Fundos",$D2050="Imóveis"),$H2050&lt;=-10%),"Resgatado",IF(AND(OR($D2050="Ações",$D2050="Criptomoedas",$D2050="ETFs",$D2050="Fundos",$D2050="Imóveis"),$H2050&lt;=-5%),"Pendente",IF(AND(OR($D2050="Ações",$D2050="Criptomoedas",$D2050="ETFs",$D2050="Fundos",$D2050="Imóveis"),$H2050&lt;=-3%),"Ativo",IF(AND(OR($D2050="Ações",$D2050="Criptomoedas",$D2050="ETFs",$D2050="Fundos",$D2050="Imóveis"),$H2050&lt;=7%),"Ativo",IF(AND(OR($D2050="Ações",$D2050="Criptomoedas",$D2050="ETFs",$D2050="Fundos",$D2050="Imóveis"),$H2050&lt;=15%),"Pendente",IF(AND(OR($D2050="Ações",$D2050="Criptomoedas",$D2050="ETFs",$D2050="Fundos",$D2050="Imóveis"),$H2050&lt;=20%),"Resgatado",IF(AND(OR($D2050="Poupança",$D2050="Renda Fixa",$D2050="Tesouro Direto"),$H2050&lt;=7%),"Ativo",IF(AND(OR($D2050="Poupança",$D2050="Renda Fixa",$D2050="Tesouro Direto"),$H2050&lt;=15%),"Pendente",IF(AND(OR($D2050="Poupança",$D2050="Renda Fixa",$D2050="Tesouro Direto"),$H2050&lt;=20%),"Resgatado","")))))))))</f>
        <v>Ativo</v>
      </c>
      <c r="K2050" s="40" t="s">
        <v>15532</v>
      </c>
      <c r="L2050" s="69" t="str">
        <f t="shared" ref="L2050:L2113" si="197">IF(AND(OR($D2050="Ações",$D2050="Criptomoedas",$D2050="ETFs",$D2050="Fundos",$D2050="Imóveis"),$H2050&lt;=-10%),"Resgate realizado",IF(AND(OR($D2050="Ações",$D2050="Criptomoedas",$D2050="ETFs",$D2050="Fundos",$D2050="Imóveis"),$H2050&lt;=-5%),"Aguardando rentabilidade",IF(AND(OR($D2050="Ações",$D2050="Criptomoedas",$D2050="ETFs",$D2050="Fundos",$D2050="Imóveis"),$H2050&lt;=-3%),"Aguardando rentabilidade",IF(AND(OR($D2050="Ações",$D2050="Criptomoedas",$D2050="ETFs",$D2050="Fundos",$D2050="Imóveis"),$H2050&lt;=7%),"Aguardando rentabilidade",IF(AND(OR($D2050="Ações",$D2050="Criptomoedas",$D2050="ETFs",$D2050="Fundos",$D2050="Imóveis"),$H2050&lt;=15%),"Rendimento estável",IF(AND(OR($D2050="Ações",$D2050="Criptomoedas",$D2050="ETFs",$D2050="Fundos",$D2050="Imóveis"),$H2050&lt;=20%),"Aplicação de Curto Prazo",IF(AND(OR($D2050="Poupança",$D2050="Renda Fixa",$D2050="Tesouro Direto"),$H2050&lt;=7%),"Investimento de Longo Prazo",IF(AND(OR($D2050="Poupança",$D2050="Renda Fixa",$D2050="Tesouro Direto"),$H2050&lt;=15%),"Rendimento estável",IF(AND(OR($D2050="Poupança",$D2050="Renda Fixa",$D2050="Tesouro Direto"),$H2050&lt;=20%),"Dividendos Recebidos","")))))))))</f>
        <v>Investimento de Longo Prazo</v>
      </c>
    </row>
    <row r="2051" spans="1:12" ht="15" customHeight="1" x14ac:dyDescent="0.25">
      <c r="A2051" s="39">
        <v>44903</v>
      </c>
      <c r="B2051" s="61">
        <f t="shared" si="192"/>
        <v>2022</v>
      </c>
      <c r="C2051" s="60" t="str">
        <f t="shared" si="193"/>
        <v>Dezembro</v>
      </c>
      <c r="D2051" s="40" t="s">
        <v>1927</v>
      </c>
      <c r="E2051" s="40" t="s">
        <v>3695</v>
      </c>
      <c r="F2051" s="41">
        <v>40214.92</v>
      </c>
      <c r="G2051" s="42">
        <v>43464.29</v>
      </c>
      <c r="H2051" s="64">
        <f t="shared" si="194"/>
        <v>8.080011100357784E-2</v>
      </c>
      <c r="I2051" s="65">
        <f t="shared" si="195"/>
        <v>3249.3700000000026</v>
      </c>
      <c r="J2051" s="66" t="str">
        <f t="shared" si="196"/>
        <v>Pendente</v>
      </c>
      <c r="K2051" s="40" t="s">
        <v>15536</v>
      </c>
      <c r="L2051" s="69" t="str">
        <f t="shared" si="197"/>
        <v>Rendimento estável</v>
      </c>
    </row>
    <row r="2052" spans="1:12" x14ac:dyDescent="0.25">
      <c r="A2052" s="39">
        <v>44016</v>
      </c>
      <c r="B2052" s="61">
        <f t="shared" si="192"/>
        <v>2020</v>
      </c>
      <c r="C2052" s="60" t="str">
        <f t="shared" si="193"/>
        <v>Julho</v>
      </c>
      <c r="D2052" s="40" t="s">
        <v>1930</v>
      </c>
      <c r="E2052" s="40" t="s">
        <v>3696</v>
      </c>
      <c r="F2052" s="41">
        <v>9775.4599999999991</v>
      </c>
      <c r="G2052" s="42">
        <v>10162.57</v>
      </c>
      <c r="H2052" s="64">
        <f t="shared" si="194"/>
        <v>3.9600182497805794E-2</v>
      </c>
      <c r="I2052" s="65">
        <f t="shared" si="195"/>
        <v>387.11000000000058</v>
      </c>
      <c r="J2052" s="66" t="str">
        <f t="shared" si="196"/>
        <v>Ativo</v>
      </c>
      <c r="K2052" s="40" t="s">
        <v>15538</v>
      </c>
      <c r="L2052" s="69" t="str">
        <f t="shared" si="197"/>
        <v>Aguardando rentabilidade</v>
      </c>
    </row>
    <row r="2053" spans="1:12" ht="15" customHeight="1" x14ac:dyDescent="0.25">
      <c r="A2053" s="39">
        <v>44672</v>
      </c>
      <c r="B2053" s="61">
        <f t="shared" si="192"/>
        <v>2022</v>
      </c>
      <c r="C2053" s="60" t="str">
        <f t="shared" si="193"/>
        <v>Abril</v>
      </c>
      <c r="D2053" s="40" t="s">
        <v>1924</v>
      </c>
      <c r="E2053" s="40" t="s">
        <v>2029</v>
      </c>
      <c r="F2053" s="41">
        <v>10044.870000000001</v>
      </c>
      <c r="G2053" s="42">
        <v>9411.0400000000009</v>
      </c>
      <c r="H2053" s="64">
        <f t="shared" si="194"/>
        <v>-6.3099870879364278E-2</v>
      </c>
      <c r="I2053" s="65">
        <f t="shared" si="195"/>
        <v>-633.82999999999993</v>
      </c>
      <c r="J2053" s="66" t="str">
        <f t="shared" si="196"/>
        <v>Ativo</v>
      </c>
      <c r="K2053" s="40" t="s">
        <v>15533</v>
      </c>
      <c r="L2053" s="69" t="str">
        <f t="shared" si="197"/>
        <v>Investimento de Longo Prazo</v>
      </c>
    </row>
    <row r="2054" spans="1:12" x14ac:dyDescent="0.25">
      <c r="A2054" s="39">
        <v>44056</v>
      </c>
      <c r="B2054" s="61">
        <f t="shared" si="192"/>
        <v>2020</v>
      </c>
      <c r="C2054" s="60" t="str">
        <f t="shared" si="193"/>
        <v>Agosto</v>
      </c>
      <c r="D2054" s="40" t="s">
        <v>1925</v>
      </c>
      <c r="E2054" s="40" t="s">
        <v>3697</v>
      </c>
      <c r="F2054" s="41">
        <v>29531</v>
      </c>
      <c r="G2054" s="42">
        <v>31329.439999999999</v>
      </c>
      <c r="H2054" s="64">
        <f t="shared" si="194"/>
        <v>6.0900071111713069E-2</v>
      </c>
      <c r="I2054" s="65">
        <f t="shared" si="195"/>
        <v>1798.4399999999987</v>
      </c>
      <c r="J2054" s="66" t="str">
        <f t="shared" si="196"/>
        <v>Ativo</v>
      </c>
      <c r="K2054" s="40" t="s">
        <v>15534</v>
      </c>
      <c r="L2054" s="69" t="str">
        <f t="shared" si="197"/>
        <v>Aguardando rentabilidade</v>
      </c>
    </row>
    <row r="2055" spans="1:12" ht="15" customHeight="1" x14ac:dyDescent="0.25">
      <c r="A2055" s="39">
        <v>44346</v>
      </c>
      <c r="B2055" s="61">
        <f t="shared" si="192"/>
        <v>2021</v>
      </c>
      <c r="C2055" s="60" t="str">
        <f t="shared" si="193"/>
        <v>Maio</v>
      </c>
      <c r="D2055" s="40" t="s">
        <v>1929</v>
      </c>
      <c r="E2055" s="40" t="s">
        <v>3698</v>
      </c>
      <c r="F2055" s="41">
        <v>18575.97</v>
      </c>
      <c r="G2055" s="42">
        <v>18895.48</v>
      </c>
      <c r="H2055" s="64">
        <f t="shared" si="194"/>
        <v>1.7200178510193457E-2</v>
      </c>
      <c r="I2055" s="65">
        <f t="shared" si="195"/>
        <v>319.5099999999984</v>
      </c>
      <c r="J2055" s="66" t="str">
        <f t="shared" si="196"/>
        <v>Ativo</v>
      </c>
      <c r="K2055" s="40" t="s">
        <v>15532</v>
      </c>
      <c r="L2055" s="69" t="str">
        <f t="shared" si="197"/>
        <v>Investimento de Longo Prazo</v>
      </c>
    </row>
    <row r="2056" spans="1:12" ht="15" customHeight="1" x14ac:dyDescent="0.25">
      <c r="A2056" s="39">
        <v>45819</v>
      </c>
      <c r="B2056" s="61">
        <f t="shared" si="192"/>
        <v>2025</v>
      </c>
      <c r="C2056" s="60" t="str">
        <f t="shared" si="193"/>
        <v>Junho</v>
      </c>
      <c r="D2056" s="40" t="s">
        <v>1930</v>
      </c>
      <c r="E2056" s="40" t="s">
        <v>3418</v>
      </c>
      <c r="F2056" s="41">
        <v>29703.89</v>
      </c>
      <c r="G2056" s="42">
        <v>27835.52</v>
      </c>
      <c r="H2056" s="64">
        <f t="shared" si="194"/>
        <v>-6.289984241121277E-2</v>
      </c>
      <c r="I2056" s="65">
        <f t="shared" si="195"/>
        <v>-1868.369999999999</v>
      </c>
      <c r="J2056" s="66" t="str">
        <f t="shared" si="196"/>
        <v>Pendente</v>
      </c>
      <c r="K2056" s="40" t="s">
        <v>15538</v>
      </c>
      <c r="L2056" s="69" t="str">
        <f t="shared" si="197"/>
        <v>Aguardando rentabilidade</v>
      </c>
    </row>
    <row r="2057" spans="1:12" ht="15" customHeight="1" x14ac:dyDescent="0.25">
      <c r="A2057" s="39">
        <v>45350</v>
      </c>
      <c r="B2057" s="61">
        <f t="shared" si="192"/>
        <v>2024</v>
      </c>
      <c r="C2057" s="60" t="str">
        <f t="shared" si="193"/>
        <v>Fevereiro</v>
      </c>
      <c r="D2057" s="40" t="s">
        <v>1927</v>
      </c>
      <c r="E2057" s="40" t="s">
        <v>3699</v>
      </c>
      <c r="F2057" s="41">
        <v>34019.67</v>
      </c>
      <c r="G2057" s="42">
        <v>37469.26</v>
      </c>
      <c r="H2057" s="64">
        <f t="shared" si="194"/>
        <v>0.1013998666065839</v>
      </c>
      <c r="I2057" s="65">
        <f t="shared" si="195"/>
        <v>3449.5900000000038</v>
      </c>
      <c r="J2057" s="66" t="str">
        <f t="shared" si="196"/>
        <v>Pendente</v>
      </c>
      <c r="K2057" s="40" t="s">
        <v>15536</v>
      </c>
      <c r="L2057" s="69" t="str">
        <f t="shared" si="197"/>
        <v>Rendimento estável</v>
      </c>
    </row>
    <row r="2058" spans="1:12" ht="15" customHeight="1" x14ac:dyDescent="0.25">
      <c r="A2058" s="39">
        <v>44785</v>
      </c>
      <c r="B2058" s="61">
        <f t="shared" si="192"/>
        <v>2022</v>
      </c>
      <c r="C2058" s="60" t="str">
        <f t="shared" si="193"/>
        <v>Agosto</v>
      </c>
      <c r="D2058" s="40" t="s">
        <v>1927</v>
      </c>
      <c r="E2058" s="40" t="s">
        <v>3699</v>
      </c>
      <c r="F2058" s="41">
        <v>11050.31</v>
      </c>
      <c r="G2058" s="42">
        <v>12134.35</v>
      </c>
      <c r="H2058" s="64">
        <f t="shared" si="194"/>
        <v>9.8100415282467268E-2</v>
      </c>
      <c r="I2058" s="65">
        <f t="shared" si="195"/>
        <v>1084.0400000000009</v>
      </c>
      <c r="J2058" s="66" t="str">
        <f t="shared" si="196"/>
        <v>Pendente</v>
      </c>
      <c r="K2058" s="40" t="s">
        <v>15536</v>
      </c>
      <c r="L2058" s="69" t="str">
        <f t="shared" si="197"/>
        <v>Rendimento estável</v>
      </c>
    </row>
    <row r="2059" spans="1:12" ht="15" customHeight="1" x14ac:dyDescent="0.25">
      <c r="A2059" s="39">
        <v>44645</v>
      </c>
      <c r="B2059" s="61">
        <f t="shared" si="192"/>
        <v>2022</v>
      </c>
      <c r="C2059" s="60" t="str">
        <f t="shared" si="193"/>
        <v>Março</v>
      </c>
      <c r="D2059" s="40" t="s">
        <v>1923</v>
      </c>
      <c r="E2059" s="40" t="s">
        <v>3638</v>
      </c>
      <c r="F2059" s="41">
        <v>4510.63</v>
      </c>
      <c r="G2059" s="42">
        <v>5398.32</v>
      </c>
      <c r="H2059" s="64">
        <f t="shared" si="194"/>
        <v>0.19679956015013414</v>
      </c>
      <c r="I2059" s="65">
        <f t="shared" si="195"/>
        <v>887.6899999999996</v>
      </c>
      <c r="J2059" s="66" t="str">
        <f t="shared" si="196"/>
        <v>Resgatado</v>
      </c>
      <c r="K2059" s="40" t="s">
        <v>15532</v>
      </c>
      <c r="L2059" s="69" t="str">
        <f t="shared" si="197"/>
        <v>Dividendos Recebidos</v>
      </c>
    </row>
    <row r="2060" spans="1:12" ht="15" customHeight="1" x14ac:dyDescent="0.25">
      <c r="A2060" s="39">
        <v>45611</v>
      </c>
      <c r="B2060" s="61">
        <f t="shared" si="192"/>
        <v>2024</v>
      </c>
      <c r="C2060" s="60" t="str">
        <f t="shared" si="193"/>
        <v>Novembro</v>
      </c>
      <c r="D2060" s="40" t="s">
        <v>1927</v>
      </c>
      <c r="E2060" s="40" t="s">
        <v>3700</v>
      </c>
      <c r="F2060" s="41">
        <v>41548.699999999997</v>
      </c>
      <c r="G2060" s="42">
        <v>39450.49</v>
      </c>
      <c r="H2060" s="64">
        <f t="shared" si="194"/>
        <v>-5.0500015644292101E-2</v>
      </c>
      <c r="I2060" s="65">
        <f t="shared" si="195"/>
        <v>-2098.2099999999991</v>
      </c>
      <c r="J2060" s="66" t="str">
        <f t="shared" si="196"/>
        <v>Pendente</v>
      </c>
      <c r="K2060" s="40" t="s">
        <v>15536</v>
      </c>
      <c r="L2060" s="69" t="str">
        <f t="shared" si="197"/>
        <v>Aguardando rentabilidade</v>
      </c>
    </row>
    <row r="2061" spans="1:12" ht="15" customHeight="1" x14ac:dyDescent="0.25">
      <c r="A2061" s="39">
        <v>45898</v>
      </c>
      <c r="B2061" s="61">
        <f t="shared" si="192"/>
        <v>2025</v>
      </c>
      <c r="C2061" s="60" t="str">
        <f t="shared" si="193"/>
        <v>Agosto</v>
      </c>
      <c r="D2061" s="40" t="s">
        <v>1928</v>
      </c>
      <c r="E2061" s="40" t="s">
        <v>2929</v>
      </c>
      <c r="F2061" s="41">
        <v>38919.279999999999</v>
      </c>
      <c r="G2061" s="42">
        <v>43336.62</v>
      </c>
      <c r="H2061" s="64">
        <f t="shared" si="194"/>
        <v>0.11350004419403452</v>
      </c>
      <c r="I2061" s="65">
        <f t="shared" si="195"/>
        <v>4417.3400000000038</v>
      </c>
      <c r="J2061" s="66" t="str">
        <f t="shared" si="196"/>
        <v>Pendente</v>
      </c>
      <c r="K2061" s="40" t="s">
        <v>15537</v>
      </c>
      <c r="L2061" s="69" t="str">
        <f t="shared" si="197"/>
        <v>Rendimento estável</v>
      </c>
    </row>
    <row r="2062" spans="1:12" ht="15" customHeight="1" x14ac:dyDescent="0.25">
      <c r="A2062" s="39">
        <v>45800</v>
      </c>
      <c r="B2062" s="61">
        <f t="shared" si="192"/>
        <v>2025</v>
      </c>
      <c r="C2062" s="60" t="str">
        <f t="shared" si="193"/>
        <v>Maio</v>
      </c>
      <c r="D2062" s="40" t="s">
        <v>1929</v>
      </c>
      <c r="E2062" s="40" t="s">
        <v>3419</v>
      </c>
      <c r="F2062" s="41">
        <v>40220.65</v>
      </c>
      <c r="G2062" s="42">
        <v>43691.69</v>
      </c>
      <c r="H2062" s="64">
        <f t="shared" si="194"/>
        <v>8.6299947912328631E-2</v>
      </c>
      <c r="I2062" s="65">
        <f t="shared" si="195"/>
        <v>3471.0400000000009</v>
      </c>
      <c r="J2062" s="66" t="str">
        <f t="shared" si="196"/>
        <v>Pendente</v>
      </c>
      <c r="K2062" s="40" t="s">
        <v>15532</v>
      </c>
      <c r="L2062" s="69" t="str">
        <f t="shared" si="197"/>
        <v>Rendimento estável</v>
      </c>
    </row>
    <row r="2063" spans="1:12" ht="15" customHeight="1" x14ac:dyDescent="0.25">
      <c r="A2063" s="39">
        <v>45896</v>
      </c>
      <c r="B2063" s="61">
        <f t="shared" si="192"/>
        <v>2025</v>
      </c>
      <c r="C2063" s="60" t="str">
        <f t="shared" si="193"/>
        <v>Agosto</v>
      </c>
      <c r="D2063" s="40" t="s">
        <v>1927</v>
      </c>
      <c r="E2063" s="40" t="s">
        <v>3701</v>
      </c>
      <c r="F2063" s="41">
        <v>46158.97</v>
      </c>
      <c r="G2063" s="42">
        <v>50913.34</v>
      </c>
      <c r="H2063" s="64">
        <f t="shared" si="194"/>
        <v>0.10299991529273715</v>
      </c>
      <c r="I2063" s="65">
        <f t="shared" si="195"/>
        <v>4754.3699999999953</v>
      </c>
      <c r="J2063" s="66" t="str">
        <f t="shared" si="196"/>
        <v>Pendente</v>
      </c>
      <c r="K2063" s="40" t="s">
        <v>15536</v>
      </c>
      <c r="L2063" s="69" t="str">
        <f t="shared" si="197"/>
        <v>Rendimento estável</v>
      </c>
    </row>
    <row r="2064" spans="1:12" x14ac:dyDescent="0.25">
      <c r="A2064" s="39">
        <v>44173</v>
      </c>
      <c r="B2064" s="61">
        <f t="shared" si="192"/>
        <v>2020</v>
      </c>
      <c r="C2064" s="60" t="str">
        <f t="shared" si="193"/>
        <v>Dezembro</v>
      </c>
      <c r="D2064" s="40" t="s">
        <v>1930</v>
      </c>
      <c r="E2064" s="40" t="s">
        <v>3012</v>
      </c>
      <c r="F2064" s="41">
        <v>36721.1</v>
      </c>
      <c r="G2064" s="42">
        <v>38208.300000000003</v>
      </c>
      <c r="H2064" s="64">
        <f t="shared" si="194"/>
        <v>4.0499876093036548E-2</v>
      </c>
      <c r="I2064" s="65">
        <f t="shared" si="195"/>
        <v>1487.2000000000044</v>
      </c>
      <c r="J2064" s="66" t="str">
        <f t="shared" si="196"/>
        <v>Ativo</v>
      </c>
      <c r="K2064" s="40" t="s">
        <v>15538</v>
      </c>
      <c r="L2064" s="69" t="str">
        <f t="shared" si="197"/>
        <v>Aguardando rentabilidade</v>
      </c>
    </row>
    <row r="2065" spans="1:12" ht="15" customHeight="1" x14ac:dyDescent="0.25">
      <c r="A2065" s="39">
        <v>44933</v>
      </c>
      <c r="B2065" s="61">
        <f t="shared" si="192"/>
        <v>2023</v>
      </c>
      <c r="C2065" s="60" t="str">
        <f t="shared" si="193"/>
        <v>Janeiro</v>
      </c>
      <c r="D2065" s="40" t="s">
        <v>1925</v>
      </c>
      <c r="E2065" s="40" t="s">
        <v>3702</v>
      </c>
      <c r="F2065" s="41">
        <v>2339.3200000000002</v>
      </c>
      <c r="G2065" s="42">
        <v>2748.93</v>
      </c>
      <c r="H2065" s="64">
        <f t="shared" si="194"/>
        <v>0.17509789169502232</v>
      </c>
      <c r="I2065" s="65">
        <f t="shared" si="195"/>
        <v>409.60999999999967</v>
      </c>
      <c r="J2065" s="66" t="str">
        <f t="shared" si="196"/>
        <v>Resgatado</v>
      </c>
      <c r="K2065" s="40" t="s">
        <v>15534</v>
      </c>
      <c r="L2065" s="69" t="str">
        <f t="shared" si="197"/>
        <v>Aplicação de Curto Prazo</v>
      </c>
    </row>
    <row r="2066" spans="1:12" ht="15" customHeight="1" x14ac:dyDescent="0.25">
      <c r="A2066" s="39">
        <v>44764</v>
      </c>
      <c r="B2066" s="61">
        <f t="shared" si="192"/>
        <v>2022</v>
      </c>
      <c r="C2066" s="60" t="str">
        <f t="shared" si="193"/>
        <v>Julho</v>
      </c>
      <c r="D2066" s="40" t="s">
        <v>1929</v>
      </c>
      <c r="E2066" s="40" t="s">
        <v>3703</v>
      </c>
      <c r="F2066" s="41">
        <v>33366.519999999997</v>
      </c>
      <c r="G2066" s="42">
        <v>38194.660000000003</v>
      </c>
      <c r="H2066" s="64">
        <f t="shared" si="194"/>
        <v>0.14470013654405695</v>
      </c>
      <c r="I2066" s="65">
        <f t="shared" si="195"/>
        <v>4828.1400000000067</v>
      </c>
      <c r="J2066" s="66" t="str">
        <f t="shared" si="196"/>
        <v>Pendente</v>
      </c>
      <c r="K2066" s="40" t="s">
        <v>15532</v>
      </c>
      <c r="L2066" s="69" t="str">
        <f t="shared" si="197"/>
        <v>Rendimento estável</v>
      </c>
    </row>
    <row r="2067" spans="1:12" ht="15" customHeight="1" x14ac:dyDescent="0.25">
      <c r="A2067" s="39">
        <v>44825</v>
      </c>
      <c r="B2067" s="61">
        <f t="shared" si="192"/>
        <v>2022</v>
      </c>
      <c r="C2067" s="60" t="str">
        <f t="shared" si="193"/>
        <v>Setembro</v>
      </c>
      <c r="D2067" s="40" t="s">
        <v>1925</v>
      </c>
      <c r="E2067" s="40" t="s">
        <v>2033</v>
      </c>
      <c r="F2067" s="41">
        <v>41914.69</v>
      </c>
      <c r="G2067" s="42">
        <v>47946.21</v>
      </c>
      <c r="H2067" s="64">
        <f t="shared" si="194"/>
        <v>0.14389990716858447</v>
      </c>
      <c r="I2067" s="65">
        <f t="shared" si="195"/>
        <v>6031.5199999999968</v>
      </c>
      <c r="J2067" s="66" t="str">
        <f t="shared" si="196"/>
        <v>Pendente</v>
      </c>
      <c r="K2067" s="40" t="s">
        <v>15534</v>
      </c>
      <c r="L2067" s="69" t="str">
        <f t="shared" si="197"/>
        <v>Rendimento estável</v>
      </c>
    </row>
    <row r="2068" spans="1:12" ht="15" customHeight="1" x14ac:dyDescent="0.25">
      <c r="A2068" s="39">
        <v>45772</v>
      </c>
      <c r="B2068" s="61">
        <f t="shared" si="192"/>
        <v>2025</v>
      </c>
      <c r="C2068" s="60" t="str">
        <f t="shared" si="193"/>
        <v>Abril</v>
      </c>
      <c r="D2068" s="40" t="s">
        <v>1926</v>
      </c>
      <c r="E2068" s="40" t="s">
        <v>3704</v>
      </c>
      <c r="F2068" s="41">
        <v>36243.839999999997</v>
      </c>
      <c r="G2068" s="42">
        <v>39157.839999999997</v>
      </c>
      <c r="H2068" s="64">
        <f t="shared" si="194"/>
        <v>8.0399869329519175E-2</v>
      </c>
      <c r="I2068" s="65">
        <f t="shared" si="195"/>
        <v>2914</v>
      </c>
      <c r="J2068" s="66" t="str">
        <f t="shared" si="196"/>
        <v>Pendente</v>
      </c>
      <c r="K2068" s="40" t="s">
        <v>15535</v>
      </c>
      <c r="L2068" s="69" t="str">
        <f t="shared" si="197"/>
        <v>Rendimento estável</v>
      </c>
    </row>
    <row r="2069" spans="1:12" ht="15" customHeight="1" x14ac:dyDescent="0.25">
      <c r="A2069" s="39">
        <v>44610</v>
      </c>
      <c r="B2069" s="61">
        <f t="shared" si="192"/>
        <v>2022</v>
      </c>
      <c r="C2069" s="60" t="str">
        <f t="shared" si="193"/>
        <v>Fevereiro</v>
      </c>
      <c r="D2069" s="40" t="s">
        <v>1930</v>
      </c>
      <c r="E2069" s="40" t="s">
        <v>3705</v>
      </c>
      <c r="F2069" s="41">
        <v>32629.39</v>
      </c>
      <c r="G2069" s="42">
        <v>29722.11</v>
      </c>
      <c r="H2069" s="64">
        <f t="shared" si="194"/>
        <v>-8.9100041404390304E-2</v>
      </c>
      <c r="I2069" s="65">
        <f t="shared" si="195"/>
        <v>-2907.2799999999988</v>
      </c>
      <c r="J2069" s="66" t="str">
        <f t="shared" si="196"/>
        <v>Pendente</v>
      </c>
      <c r="K2069" s="40" t="s">
        <v>15538</v>
      </c>
      <c r="L2069" s="69" t="str">
        <f t="shared" si="197"/>
        <v>Aguardando rentabilidade</v>
      </c>
    </row>
    <row r="2070" spans="1:12" ht="15" customHeight="1" x14ac:dyDescent="0.25">
      <c r="A2070" s="39">
        <v>44832</v>
      </c>
      <c r="B2070" s="61">
        <f t="shared" si="192"/>
        <v>2022</v>
      </c>
      <c r="C2070" s="60" t="str">
        <f t="shared" si="193"/>
        <v>Setembro</v>
      </c>
      <c r="D2070" s="40" t="s">
        <v>1927</v>
      </c>
      <c r="E2070" s="40" t="s">
        <v>3706</v>
      </c>
      <c r="F2070" s="41">
        <v>34764.54</v>
      </c>
      <c r="G2070" s="42">
        <v>33109.75</v>
      </c>
      <c r="H2070" s="64">
        <f t="shared" si="194"/>
        <v>-4.759993947856065E-2</v>
      </c>
      <c r="I2070" s="65">
        <f t="shared" si="195"/>
        <v>-1654.7900000000009</v>
      </c>
      <c r="J2070" s="66" t="str">
        <f t="shared" si="196"/>
        <v>Ativo</v>
      </c>
      <c r="K2070" s="40" t="s">
        <v>15536</v>
      </c>
      <c r="L2070" s="69" t="str">
        <f t="shared" si="197"/>
        <v>Aguardando rentabilidade</v>
      </c>
    </row>
    <row r="2071" spans="1:12" ht="15" customHeight="1" x14ac:dyDescent="0.25">
      <c r="A2071" s="39">
        <v>44702</v>
      </c>
      <c r="B2071" s="61">
        <f t="shared" si="192"/>
        <v>2022</v>
      </c>
      <c r="C2071" s="60" t="str">
        <f t="shared" si="193"/>
        <v>Maio</v>
      </c>
      <c r="D2071" s="40" t="s">
        <v>1925</v>
      </c>
      <c r="E2071" s="40" t="s">
        <v>3421</v>
      </c>
      <c r="F2071" s="41">
        <v>46326.12</v>
      </c>
      <c r="G2071" s="42">
        <v>46636.51</v>
      </c>
      <c r="H2071" s="64">
        <f t="shared" si="194"/>
        <v>6.700107844127663E-3</v>
      </c>
      <c r="I2071" s="65">
        <f t="shared" si="195"/>
        <v>310.38999999999942</v>
      </c>
      <c r="J2071" s="66" t="str">
        <f t="shared" si="196"/>
        <v>Ativo</v>
      </c>
      <c r="K2071" s="40" t="s">
        <v>15534</v>
      </c>
      <c r="L2071" s="69" t="str">
        <f t="shared" si="197"/>
        <v>Aguardando rentabilidade</v>
      </c>
    </row>
    <row r="2072" spans="1:12" ht="15" customHeight="1" x14ac:dyDescent="0.25">
      <c r="A2072" s="39">
        <v>45384</v>
      </c>
      <c r="B2072" s="61">
        <f t="shared" si="192"/>
        <v>2024</v>
      </c>
      <c r="C2072" s="60" t="str">
        <f t="shared" si="193"/>
        <v>Abril</v>
      </c>
      <c r="D2072" s="40" t="s">
        <v>1928</v>
      </c>
      <c r="E2072" s="40" t="s">
        <v>2094</v>
      </c>
      <c r="F2072" s="41">
        <v>37243.760000000002</v>
      </c>
      <c r="G2072" s="42">
        <v>38927.18</v>
      </c>
      <c r="H2072" s="64">
        <f t="shared" si="194"/>
        <v>4.5200054989077317E-2</v>
      </c>
      <c r="I2072" s="65">
        <f t="shared" si="195"/>
        <v>1683.4199999999983</v>
      </c>
      <c r="J2072" s="66" t="str">
        <f t="shared" si="196"/>
        <v>Ativo</v>
      </c>
      <c r="K2072" s="40" t="s">
        <v>15537</v>
      </c>
      <c r="L2072" s="69" t="str">
        <f t="shared" si="197"/>
        <v>Aguardando rentabilidade</v>
      </c>
    </row>
    <row r="2073" spans="1:12" ht="15" customHeight="1" x14ac:dyDescent="0.25">
      <c r="A2073" s="39">
        <v>45889</v>
      </c>
      <c r="B2073" s="61">
        <f t="shared" si="192"/>
        <v>2025</v>
      </c>
      <c r="C2073" s="60" t="str">
        <f t="shared" si="193"/>
        <v>Agosto</v>
      </c>
      <c r="D2073" s="40" t="s">
        <v>1928</v>
      </c>
      <c r="E2073" s="40" t="s">
        <v>3707</v>
      </c>
      <c r="F2073" s="41">
        <v>4206.21</v>
      </c>
      <c r="G2073" s="42">
        <v>4802.6499999999996</v>
      </c>
      <c r="H2073" s="64">
        <f t="shared" si="194"/>
        <v>0.14179986258413146</v>
      </c>
      <c r="I2073" s="65">
        <f t="shared" si="195"/>
        <v>596.4399999999996</v>
      </c>
      <c r="J2073" s="66" t="str">
        <f t="shared" si="196"/>
        <v>Pendente</v>
      </c>
      <c r="K2073" s="40" t="s">
        <v>15537</v>
      </c>
      <c r="L2073" s="69" t="str">
        <f t="shared" si="197"/>
        <v>Rendimento estável</v>
      </c>
    </row>
    <row r="2074" spans="1:12" x14ac:dyDescent="0.25">
      <c r="A2074" s="39">
        <v>44080</v>
      </c>
      <c r="B2074" s="61">
        <f t="shared" si="192"/>
        <v>2020</v>
      </c>
      <c r="C2074" s="60" t="str">
        <f t="shared" si="193"/>
        <v>Setembro</v>
      </c>
      <c r="D2074" s="40" t="s">
        <v>1925</v>
      </c>
      <c r="E2074" s="40" t="s">
        <v>3708</v>
      </c>
      <c r="F2074" s="41">
        <v>38346.11</v>
      </c>
      <c r="G2074" s="42">
        <v>45582.02</v>
      </c>
      <c r="H2074" s="64">
        <f t="shared" si="194"/>
        <v>0.18869997504310074</v>
      </c>
      <c r="I2074" s="65">
        <f t="shared" si="195"/>
        <v>7235.9099999999962</v>
      </c>
      <c r="J2074" s="66" t="str">
        <f t="shared" si="196"/>
        <v>Resgatado</v>
      </c>
      <c r="K2074" s="40" t="s">
        <v>15534</v>
      </c>
      <c r="L2074" s="69" t="str">
        <f t="shared" si="197"/>
        <v>Aplicação de Curto Prazo</v>
      </c>
    </row>
    <row r="2075" spans="1:12" ht="15" customHeight="1" x14ac:dyDescent="0.25">
      <c r="A2075" s="39">
        <v>44843</v>
      </c>
      <c r="B2075" s="61">
        <f t="shared" si="192"/>
        <v>2022</v>
      </c>
      <c r="C2075" s="60" t="str">
        <f t="shared" si="193"/>
        <v>Outubro</v>
      </c>
      <c r="D2075" s="40" t="s">
        <v>1929</v>
      </c>
      <c r="E2075" s="40" t="s">
        <v>3709</v>
      </c>
      <c r="F2075" s="41">
        <v>40570.71</v>
      </c>
      <c r="G2075" s="42">
        <v>37905.21</v>
      </c>
      <c r="H2075" s="64">
        <f t="shared" si="194"/>
        <v>-6.5700107294153834E-2</v>
      </c>
      <c r="I2075" s="65">
        <f t="shared" si="195"/>
        <v>-2665.5</v>
      </c>
      <c r="J2075" s="66" t="str">
        <f t="shared" si="196"/>
        <v>Ativo</v>
      </c>
      <c r="K2075" s="40" t="s">
        <v>15532</v>
      </c>
      <c r="L2075" s="69" t="str">
        <f t="shared" si="197"/>
        <v>Investimento de Longo Prazo</v>
      </c>
    </row>
    <row r="2076" spans="1:12" ht="15" customHeight="1" x14ac:dyDescent="0.25">
      <c r="A2076" s="39">
        <v>44385</v>
      </c>
      <c r="B2076" s="61">
        <f t="shared" si="192"/>
        <v>2021</v>
      </c>
      <c r="C2076" s="60" t="str">
        <f t="shared" si="193"/>
        <v>Julho</v>
      </c>
      <c r="D2076" s="40" t="s">
        <v>1930</v>
      </c>
      <c r="E2076" s="40" t="s">
        <v>3710</v>
      </c>
      <c r="F2076" s="41">
        <v>9607.11</v>
      </c>
      <c r="G2076" s="42">
        <v>9907.81</v>
      </c>
      <c r="H2076" s="64">
        <f t="shared" si="194"/>
        <v>3.1299735300209831E-2</v>
      </c>
      <c r="I2076" s="65">
        <f t="shared" si="195"/>
        <v>300.69999999999891</v>
      </c>
      <c r="J2076" s="66" t="str">
        <f t="shared" si="196"/>
        <v>Ativo</v>
      </c>
      <c r="K2076" s="40" t="s">
        <v>15538</v>
      </c>
      <c r="L2076" s="69" t="str">
        <f t="shared" si="197"/>
        <v>Aguardando rentabilidade</v>
      </c>
    </row>
    <row r="2077" spans="1:12" ht="15" customHeight="1" x14ac:dyDescent="0.25">
      <c r="A2077" s="39">
        <v>45717</v>
      </c>
      <c r="B2077" s="61">
        <f t="shared" si="192"/>
        <v>2025</v>
      </c>
      <c r="C2077" s="60" t="str">
        <f t="shared" si="193"/>
        <v>Março</v>
      </c>
      <c r="D2077" s="40" t="s">
        <v>1927</v>
      </c>
      <c r="E2077" s="40" t="s">
        <v>3711</v>
      </c>
      <c r="F2077" s="41">
        <v>47663.63</v>
      </c>
      <c r="G2077" s="42">
        <v>48993.45</v>
      </c>
      <c r="H2077" s="64">
        <f t="shared" si="194"/>
        <v>2.7900099090228749E-2</v>
      </c>
      <c r="I2077" s="65">
        <f t="shared" si="195"/>
        <v>1329.8199999999997</v>
      </c>
      <c r="J2077" s="66" t="str">
        <f t="shared" si="196"/>
        <v>Ativo</v>
      </c>
      <c r="K2077" s="40" t="s">
        <v>15536</v>
      </c>
      <c r="L2077" s="69" t="str">
        <f t="shared" si="197"/>
        <v>Aguardando rentabilidade</v>
      </c>
    </row>
    <row r="2078" spans="1:12" ht="15" customHeight="1" x14ac:dyDescent="0.25">
      <c r="A2078" s="39">
        <v>45038</v>
      </c>
      <c r="B2078" s="61">
        <f t="shared" si="192"/>
        <v>2023</v>
      </c>
      <c r="C2078" s="60" t="str">
        <f t="shared" si="193"/>
        <v>Abril</v>
      </c>
      <c r="D2078" s="40" t="s">
        <v>1925</v>
      </c>
      <c r="E2078" s="40" t="s">
        <v>2931</v>
      </c>
      <c r="F2078" s="41">
        <v>18091.169999999998</v>
      </c>
      <c r="G2078" s="42">
        <v>20265.73</v>
      </c>
      <c r="H2078" s="64">
        <f t="shared" si="194"/>
        <v>0.12020007550644882</v>
      </c>
      <c r="I2078" s="65">
        <f t="shared" si="195"/>
        <v>2174.5600000000013</v>
      </c>
      <c r="J2078" s="66" t="str">
        <f t="shared" si="196"/>
        <v>Pendente</v>
      </c>
      <c r="K2078" s="40" t="s">
        <v>15534</v>
      </c>
      <c r="L2078" s="69" t="str">
        <f t="shared" si="197"/>
        <v>Rendimento estável</v>
      </c>
    </row>
    <row r="2079" spans="1:12" x14ac:dyDescent="0.25">
      <c r="A2079" s="39">
        <v>43843</v>
      </c>
      <c r="B2079" s="61">
        <f t="shared" si="192"/>
        <v>2020</v>
      </c>
      <c r="C2079" s="60" t="str">
        <f t="shared" si="193"/>
        <v>Janeiro</v>
      </c>
      <c r="D2079" s="40" t="s">
        <v>1924</v>
      </c>
      <c r="E2079" s="40" t="s">
        <v>3712</v>
      </c>
      <c r="F2079" s="41">
        <v>41869.980000000003</v>
      </c>
      <c r="G2079" s="42">
        <v>40065.379999999997</v>
      </c>
      <c r="H2079" s="64">
        <f t="shared" si="194"/>
        <v>-4.3100092237923347E-2</v>
      </c>
      <c r="I2079" s="65">
        <f t="shared" si="195"/>
        <v>-1804.6000000000058</v>
      </c>
      <c r="J2079" s="66" t="str">
        <f t="shared" si="196"/>
        <v>Ativo</v>
      </c>
      <c r="K2079" s="40" t="s">
        <v>15533</v>
      </c>
      <c r="L2079" s="69" t="str">
        <f t="shared" si="197"/>
        <v>Investimento de Longo Prazo</v>
      </c>
    </row>
    <row r="2080" spans="1:12" ht="15" customHeight="1" x14ac:dyDescent="0.25">
      <c r="A2080" s="39">
        <v>44973</v>
      </c>
      <c r="B2080" s="61">
        <f t="shared" si="192"/>
        <v>2023</v>
      </c>
      <c r="C2080" s="60" t="str">
        <f t="shared" si="193"/>
        <v>Fevereiro</v>
      </c>
      <c r="D2080" s="40" t="s">
        <v>1930</v>
      </c>
      <c r="E2080" s="40" t="s">
        <v>3713</v>
      </c>
      <c r="F2080" s="41">
        <v>8479</v>
      </c>
      <c r="G2080" s="42">
        <v>8489.17</v>
      </c>
      <c r="H2080" s="64">
        <f t="shared" si="194"/>
        <v>1.1994338955065541E-3</v>
      </c>
      <c r="I2080" s="65">
        <f t="shared" si="195"/>
        <v>10.170000000000073</v>
      </c>
      <c r="J2080" s="66" t="str">
        <f t="shared" si="196"/>
        <v>Ativo</v>
      </c>
      <c r="K2080" s="40" t="s">
        <v>15538</v>
      </c>
      <c r="L2080" s="69" t="str">
        <f t="shared" si="197"/>
        <v>Aguardando rentabilidade</v>
      </c>
    </row>
    <row r="2081" spans="1:12" ht="15" customHeight="1" x14ac:dyDescent="0.25">
      <c r="A2081" s="39">
        <v>44520</v>
      </c>
      <c r="B2081" s="61">
        <f t="shared" si="192"/>
        <v>2021</v>
      </c>
      <c r="C2081" s="60" t="str">
        <f t="shared" si="193"/>
        <v>Novembro</v>
      </c>
      <c r="D2081" s="40" t="s">
        <v>1928</v>
      </c>
      <c r="E2081" s="40" t="s">
        <v>2094</v>
      </c>
      <c r="F2081" s="41">
        <v>46528.88</v>
      </c>
      <c r="G2081" s="42">
        <v>45882.13</v>
      </c>
      <c r="H2081" s="64">
        <f t="shared" si="194"/>
        <v>-1.3899969223415652E-2</v>
      </c>
      <c r="I2081" s="65">
        <f t="shared" si="195"/>
        <v>-646.75</v>
      </c>
      <c r="J2081" s="66" t="str">
        <f t="shared" si="196"/>
        <v>Ativo</v>
      </c>
      <c r="K2081" s="40" t="s">
        <v>15537</v>
      </c>
      <c r="L2081" s="69" t="str">
        <f t="shared" si="197"/>
        <v>Aguardando rentabilidade</v>
      </c>
    </row>
    <row r="2082" spans="1:12" ht="15" customHeight="1" x14ac:dyDescent="0.25">
      <c r="A2082" s="39">
        <v>44403</v>
      </c>
      <c r="B2082" s="61">
        <f t="shared" si="192"/>
        <v>2021</v>
      </c>
      <c r="C2082" s="60" t="str">
        <f t="shared" si="193"/>
        <v>Julho</v>
      </c>
      <c r="D2082" s="40" t="s">
        <v>1925</v>
      </c>
      <c r="E2082" s="40" t="s">
        <v>3714</v>
      </c>
      <c r="F2082" s="41">
        <v>27475.29</v>
      </c>
      <c r="G2082" s="42">
        <v>30678.91</v>
      </c>
      <c r="H2082" s="64">
        <f t="shared" si="194"/>
        <v>0.11660004316605935</v>
      </c>
      <c r="I2082" s="65">
        <f t="shared" si="195"/>
        <v>3203.619999999999</v>
      </c>
      <c r="J2082" s="66" t="str">
        <f t="shared" si="196"/>
        <v>Pendente</v>
      </c>
      <c r="K2082" s="40" t="s">
        <v>15534</v>
      </c>
      <c r="L2082" s="69" t="str">
        <f t="shared" si="197"/>
        <v>Rendimento estável</v>
      </c>
    </row>
    <row r="2083" spans="1:12" ht="15" customHeight="1" x14ac:dyDescent="0.25">
      <c r="A2083" s="39">
        <v>45670</v>
      </c>
      <c r="B2083" s="61">
        <f t="shared" si="192"/>
        <v>2025</v>
      </c>
      <c r="C2083" s="60" t="str">
        <f t="shared" si="193"/>
        <v>Janeiro</v>
      </c>
      <c r="D2083" s="40" t="s">
        <v>1929</v>
      </c>
      <c r="E2083" s="40" t="s">
        <v>3715</v>
      </c>
      <c r="F2083" s="41">
        <v>6386.55</v>
      </c>
      <c r="G2083" s="42">
        <v>6556.43</v>
      </c>
      <c r="H2083" s="64">
        <f t="shared" si="194"/>
        <v>2.6599650828694695E-2</v>
      </c>
      <c r="I2083" s="65">
        <f t="shared" si="195"/>
        <v>169.88000000000011</v>
      </c>
      <c r="J2083" s="66" t="str">
        <f t="shared" si="196"/>
        <v>Ativo</v>
      </c>
      <c r="K2083" s="40" t="s">
        <v>15532</v>
      </c>
      <c r="L2083" s="69" t="str">
        <f t="shared" si="197"/>
        <v>Investimento de Longo Prazo</v>
      </c>
    </row>
    <row r="2084" spans="1:12" ht="15" customHeight="1" x14ac:dyDescent="0.25">
      <c r="A2084" s="39">
        <v>44573</v>
      </c>
      <c r="B2084" s="61">
        <f t="shared" si="192"/>
        <v>2022</v>
      </c>
      <c r="C2084" s="60" t="str">
        <f t="shared" si="193"/>
        <v>Janeiro</v>
      </c>
      <c r="D2084" s="40" t="s">
        <v>1930</v>
      </c>
      <c r="E2084" s="40" t="s">
        <v>3716</v>
      </c>
      <c r="F2084" s="41">
        <v>13921.23</v>
      </c>
      <c r="G2084" s="42">
        <v>16672.07</v>
      </c>
      <c r="H2084" s="64">
        <f t="shared" si="194"/>
        <v>0.19760035571569468</v>
      </c>
      <c r="I2084" s="65">
        <f t="shared" si="195"/>
        <v>2750.84</v>
      </c>
      <c r="J2084" s="66" t="str">
        <f t="shared" si="196"/>
        <v>Resgatado</v>
      </c>
      <c r="K2084" s="40" t="s">
        <v>15538</v>
      </c>
      <c r="L2084" s="69" t="str">
        <f t="shared" si="197"/>
        <v>Aplicação de Curto Prazo</v>
      </c>
    </row>
    <row r="2085" spans="1:12" ht="15" customHeight="1" x14ac:dyDescent="0.25">
      <c r="A2085" s="39">
        <v>45047</v>
      </c>
      <c r="B2085" s="61">
        <f t="shared" si="192"/>
        <v>2023</v>
      </c>
      <c r="C2085" s="60" t="str">
        <f t="shared" si="193"/>
        <v>Maio</v>
      </c>
      <c r="D2085" s="40" t="s">
        <v>1923</v>
      </c>
      <c r="E2085" s="40" t="s">
        <v>3717</v>
      </c>
      <c r="F2085" s="41">
        <v>36453.089999999997</v>
      </c>
      <c r="G2085" s="42">
        <v>33325.410000000003</v>
      </c>
      <c r="H2085" s="64">
        <f t="shared" si="194"/>
        <v>-8.5800133815816249E-2</v>
      </c>
      <c r="I2085" s="65">
        <f t="shared" si="195"/>
        <v>-3127.679999999993</v>
      </c>
      <c r="J2085" s="66" t="str">
        <f t="shared" si="196"/>
        <v>Ativo</v>
      </c>
      <c r="K2085" s="40" t="s">
        <v>15532</v>
      </c>
      <c r="L2085" s="69" t="str">
        <f t="shared" si="197"/>
        <v>Investimento de Longo Prazo</v>
      </c>
    </row>
    <row r="2086" spans="1:12" ht="15" customHeight="1" x14ac:dyDescent="0.25">
      <c r="A2086" s="39">
        <v>45360</v>
      </c>
      <c r="B2086" s="61">
        <f t="shared" si="192"/>
        <v>2024</v>
      </c>
      <c r="C2086" s="60" t="str">
        <f t="shared" si="193"/>
        <v>Março</v>
      </c>
      <c r="D2086" s="40" t="s">
        <v>1930</v>
      </c>
      <c r="E2086" s="40" t="s">
        <v>3532</v>
      </c>
      <c r="F2086" s="41">
        <v>22351.49</v>
      </c>
      <c r="G2086" s="42">
        <v>25221.42</v>
      </c>
      <c r="H2086" s="64">
        <f t="shared" si="194"/>
        <v>0.12839994112249323</v>
      </c>
      <c r="I2086" s="65">
        <f t="shared" si="195"/>
        <v>2869.9299999999967</v>
      </c>
      <c r="J2086" s="66" t="str">
        <f t="shared" si="196"/>
        <v>Pendente</v>
      </c>
      <c r="K2086" s="40" t="s">
        <v>15538</v>
      </c>
      <c r="L2086" s="69" t="str">
        <f t="shared" si="197"/>
        <v>Rendimento estável</v>
      </c>
    </row>
    <row r="2087" spans="1:12" x14ac:dyDescent="0.25">
      <c r="A2087" s="39">
        <v>43999</v>
      </c>
      <c r="B2087" s="61">
        <f t="shared" si="192"/>
        <v>2020</v>
      </c>
      <c r="C2087" s="60" t="str">
        <f t="shared" si="193"/>
        <v>Junho</v>
      </c>
      <c r="D2087" s="40" t="s">
        <v>1928</v>
      </c>
      <c r="E2087" s="40" t="s">
        <v>2663</v>
      </c>
      <c r="F2087" s="41">
        <v>35074.769999999997</v>
      </c>
      <c r="G2087" s="42">
        <v>40023.82</v>
      </c>
      <c r="H2087" s="64">
        <f t="shared" si="194"/>
        <v>0.14109999866000555</v>
      </c>
      <c r="I2087" s="65">
        <f t="shared" si="195"/>
        <v>4949.0500000000029</v>
      </c>
      <c r="J2087" s="66" t="str">
        <f t="shared" si="196"/>
        <v>Pendente</v>
      </c>
      <c r="K2087" s="40" t="s">
        <v>15537</v>
      </c>
      <c r="L2087" s="69" t="str">
        <f t="shared" si="197"/>
        <v>Rendimento estável</v>
      </c>
    </row>
    <row r="2088" spans="1:12" x14ac:dyDescent="0.25">
      <c r="A2088" s="39">
        <v>44004</v>
      </c>
      <c r="B2088" s="61">
        <f t="shared" si="192"/>
        <v>2020</v>
      </c>
      <c r="C2088" s="60" t="str">
        <f t="shared" si="193"/>
        <v>Junho</v>
      </c>
      <c r="D2088" s="40" t="s">
        <v>1929</v>
      </c>
      <c r="E2088" s="40" t="s">
        <v>3718</v>
      </c>
      <c r="F2088" s="41">
        <v>48428.11</v>
      </c>
      <c r="G2088" s="42">
        <v>46926.84</v>
      </c>
      <c r="H2088" s="64">
        <f t="shared" si="194"/>
        <v>-3.0999970884678426E-2</v>
      </c>
      <c r="I2088" s="65">
        <f t="shared" si="195"/>
        <v>-1501.2700000000041</v>
      </c>
      <c r="J2088" s="66" t="str">
        <f t="shared" si="196"/>
        <v>Ativo</v>
      </c>
      <c r="K2088" s="40" t="s">
        <v>15532</v>
      </c>
      <c r="L2088" s="69" t="str">
        <f t="shared" si="197"/>
        <v>Investimento de Longo Prazo</v>
      </c>
    </row>
    <row r="2089" spans="1:12" ht="15" customHeight="1" x14ac:dyDescent="0.25">
      <c r="A2089" s="39">
        <v>44225</v>
      </c>
      <c r="B2089" s="61">
        <f t="shared" si="192"/>
        <v>2021</v>
      </c>
      <c r="C2089" s="60" t="str">
        <f t="shared" si="193"/>
        <v>Janeiro</v>
      </c>
      <c r="D2089" s="40" t="s">
        <v>1926</v>
      </c>
      <c r="E2089" s="40" t="s">
        <v>3719</v>
      </c>
      <c r="F2089" s="41">
        <v>9568.61</v>
      </c>
      <c r="G2089" s="42">
        <v>9244.23</v>
      </c>
      <c r="H2089" s="64">
        <f t="shared" si="194"/>
        <v>-3.3900430679064252E-2</v>
      </c>
      <c r="I2089" s="65">
        <f t="shared" si="195"/>
        <v>-324.38000000000102</v>
      </c>
      <c r="J2089" s="66" t="str">
        <f t="shared" si="196"/>
        <v>Ativo</v>
      </c>
      <c r="K2089" s="40" t="s">
        <v>15535</v>
      </c>
      <c r="L2089" s="69" t="str">
        <f t="shared" si="197"/>
        <v>Aguardando rentabilidade</v>
      </c>
    </row>
    <row r="2090" spans="1:12" ht="15" customHeight="1" x14ac:dyDescent="0.25">
      <c r="A2090" s="39">
        <v>45751</v>
      </c>
      <c r="B2090" s="61">
        <f t="shared" si="192"/>
        <v>2025</v>
      </c>
      <c r="C2090" s="60" t="str">
        <f t="shared" si="193"/>
        <v>Abril</v>
      </c>
      <c r="D2090" s="40" t="s">
        <v>1927</v>
      </c>
      <c r="E2090" s="40" t="s">
        <v>3720</v>
      </c>
      <c r="F2090" s="41">
        <v>578.09</v>
      </c>
      <c r="G2090" s="42">
        <v>607.79999999999995</v>
      </c>
      <c r="H2090" s="64">
        <f t="shared" si="194"/>
        <v>5.1393381653375633E-2</v>
      </c>
      <c r="I2090" s="65">
        <f t="shared" si="195"/>
        <v>29.709999999999923</v>
      </c>
      <c r="J2090" s="66" t="str">
        <f t="shared" si="196"/>
        <v>Ativo</v>
      </c>
      <c r="K2090" s="40" t="s">
        <v>15536</v>
      </c>
      <c r="L2090" s="69" t="str">
        <f t="shared" si="197"/>
        <v>Aguardando rentabilidade</v>
      </c>
    </row>
    <row r="2091" spans="1:12" x14ac:dyDescent="0.25">
      <c r="A2091" s="39">
        <v>43852</v>
      </c>
      <c r="B2091" s="61">
        <f t="shared" si="192"/>
        <v>2020</v>
      </c>
      <c r="C2091" s="60" t="str">
        <f t="shared" si="193"/>
        <v>Janeiro</v>
      </c>
      <c r="D2091" s="40" t="s">
        <v>1930</v>
      </c>
      <c r="E2091" s="40" t="s">
        <v>3721</v>
      </c>
      <c r="F2091" s="41">
        <v>46869.37</v>
      </c>
      <c r="G2091" s="42">
        <v>42594.879999999997</v>
      </c>
      <c r="H2091" s="64">
        <f t="shared" si="194"/>
        <v>-9.1200073736856388E-2</v>
      </c>
      <c r="I2091" s="65">
        <f t="shared" si="195"/>
        <v>-4274.4900000000052</v>
      </c>
      <c r="J2091" s="66" t="str">
        <f t="shared" si="196"/>
        <v>Pendente</v>
      </c>
      <c r="K2091" s="40" t="s">
        <v>15538</v>
      </c>
      <c r="L2091" s="69" t="str">
        <f t="shared" si="197"/>
        <v>Aguardando rentabilidade</v>
      </c>
    </row>
    <row r="2092" spans="1:12" ht="15" customHeight="1" x14ac:dyDescent="0.25">
      <c r="A2092" s="39">
        <v>45064</v>
      </c>
      <c r="B2092" s="61">
        <f t="shared" si="192"/>
        <v>2023</v>
      </c>
      <c r="C2092" s="60" t="str">
        <f t="shared" si="193"/>
        <v>Maio</v>
      </c>
      <c r="D2092" s="40" t="s">
        <v>1923</v>
      </c>
      <c r="E2092" s="40" t="s">
        <v>3722</v>
      </c>
      <c r="F2092" s="41">
        <v>23162.560000000001</v>
      </c>
      <c r="G2092" s="42">
        <v>27005.23</v>
      </c>
      <c r="H2092" s="64">
        <f t="shared" si="194"/>
        <v>0.16590005595236443</v>
      </c>
      <c r="I2092" s="65">
        <f t="shared" si="195"/>
        <v>3842.6699999999983</v>
      </c>
      <c r="J2092" s="66" t="str">
        <f t="shared" si="196"/>
        <v>Resgatado</v>
      </c>
      <c r="K2092" s="40" t="s">
        <v>15532</v>
      </c>
      <c r="L2092" s="69" t="str">
        <f t="shared" si="197"/>
        <v>Dividendos Recebidos</v>
      </c>
    </row>
    <row r="2093" spans="1:12" x14ac:dyDescent="0.25">
      <c r="A2093" s="39">
        <v>44123</v>
      </c>
      <c r="B2093" s="61">
        <f t="shared" si="192"/>
        <v>2020</v>
      </c>
      <c r="C2093" s="60" t="str">
        <f t="shared" si="193"/>
        <v>Outubro</v>
      </c>
      <c r="D2093" s="40" t="s">
        <v>1926</v>
      </c>
      <c r="E2093" s="40" t="s">
        <v>3723</v>
      </c>
      <c r="F2093" s="41">
        <v>41711.81</v>
      </c>
      <c r="G2093" s="42">
        <v>45419.99</v>
      </c>
      <c r="H2093" s="64">
        <f t="shared" si="194"/>
        <v>8.8900002181636337E-2</v>
      </c>
      <c r="I2093" s="65">
        <f t="shared" si="195"/>
        <v>3708.1800000000003</v>
      </c>
      <c r="J2093" s="66" t="str">
        <f t="shared" si="196"/>
        <v>Pendente</v>
      </c>
      <c r="K2093" s="40" t="s">
        <v>15535</v>
      </c>
      <c r="L2093" s="69" t="str">
        <f t="shared" si="197"/>
        <v>Rendimento estável</v>
      </c>
    </row>
    <row r="2094" spans="1:12" ht="15" customHeight="1" x14ac:dyDescent="0.25">
      <c r="A2094" s="39">
        <v>45572</v>
      </c>
      <c r="B2094" s="61">
        <f t="shared" si="192"/>
        <v>2024</v>
      </c>
      <c r="C2094" s="60" t="str">
        <f t="shared" si="193"/>
        <v>Outubro</v>
      </c>
      <c r="D2094" s="40" t="s">
        <v>1925</v>
      </c>
      <c r="E2094" s="40" t="s">
        <v>3724</v>
      </c>
      <c r="F2094" s="41">
        <v>19154.27</v>
      </c>
      <c r="G2094" s="42">
        <v>17934.14</v>
      </c>
      <c r="H2094" s="64">
        <f t="shared" si="194"/>
        <v>-6.3700156675247921E-2</v>
      </c>
      <c r="I2094" s="65">
        <f t="shared" si="195"/>
        <v>-1220.130000000001</v>
      </c>
      <c r="J2094" s="66" t="str">
        <f t="shared" si="196"/>
        <v>Pendente</v>
      </c>
      <c r="K2094" s="40" t="s">
        <v>15534</v>
      </c>
      <c r="L2094" s="69" t="str">
        <f t="shared" si="197"/>
        <v>Aguardando rentabilidade</v>
      </c>
    </row>
    <row r="2095" spans="1:12" ht="15" customHeight="1" x14ac:dyDescent="0.25">
      <c r="A2095" s="39">
        <v>45521</v>
      </c>
      <c r="B2095" s="61">
        <f t="shared" si="192"/>
        <v>2024</v>
      </c>
      <c r="C2095" s="60" t="str">
        <f t="shared" si="193"/>
        <v>Agosto</v>
      </c>
      <c r="D2095" s="40" t="s">
        <v>1926</v>
      </c>
      <c r="E2095" s="40" t="s">
        <v>3725</v>
      </c>
      <c r="F2095" s="41">
        <v>37337.32</v>
      </c>
      <c r="G2095" s="42">
        <v>39756.78</v>
      </c>
      <c r="H2095" s="64">
        <f t="shared" si="194"/>
        <v>6.4800044566669462E-2</v>
      </c>
      <c r="I2095" s="65">
        <f t="shared" si="195"/>
        <v>2419.4599999999991</v>
      </c>
      <c r="J2095" s="66" t="str">
        <f t="shared" si="196"/>
        <v>Ativo</v>
      </c>
      <c r="K2095" s="40" t="s">
        <v>15535</v>
      </c>
      <c r="L2095" s="69" t="str">
        <f t="shared" si="197"/>
        <v>Aguardando rentabilidade</v>
      </c>
    </row>
    <row r="2096" spans="1:12" ht="15" customHeight="1" x14ac:dyDescent="0.25">
      <c r="A2096" s="39">
        <v>44732</v>
      </c>
      <c r="B2096" s="61">
        <f t="shared" si="192"/>
        <v>2022</v>
      </c>
      <c r="C2096" s="60" t="str">
        <f t="shared" si="193"/>
        <v>Junho</v>
      </c>
      <c r="D2096" s="40" t="s">
        <v>1925</v>
      </c>
      <c r="E2096" s="40" t="s">
        <v>3726</v>
      </c>
      <c r="F2096" s="41">
        <v>45783.59</v>
      </c>
      <c r="G2096" s="42">
        <v>49565.31</v>
      </c>
      <c r="H2096" s="64">
        <f t="shared" si="194"/>
        <v>8.2599900968884296E-2</v>
      </c>
      <c r="I2096" s="65">
        <f t="shared" si="195"/>
        <v>3781.7200000000012</v>
      </c>
      <c r="J2096" s="66" t="str">
        <f t="shared" si="196"/>
        <v>Pendente</v>
      </c>
      <c r="K2096" s="40" t="s">
        <v>15534</v>
      </c>
      <c r="L2096" s="69" t="str">
        <f t="shared" si="197"/>
        <v>Rendimento estável</v>
      </c>
    </row>
    <row r="2097" spans="1:12" ht="15" customHeight="1" x14ac:dyDescent="0.25">
      <c r="A2097" s="39">
        <v>44951</v>
      </c>
      <c r="B2097" s="61">
        <f t="shared" si="192"/>
        <v>2023</v>
      </c>
      <c r="C2097" s="60" t="str">
        <f t="shared" si="193"/>
        <v>Janeiro</v>
      </c>
      <c r="D2097" s="40" t="s">
        <v>1924</v>
      </c>
      <c r="E2097" s="40" t="s">
        <v>2342</v>
      </c>
      <c r="F2097" s="41">
        <v>42380.62</v>
      </c>
      <c r="G2097" s="42">
        <v>48313.91</v>
      </c>
      <c r="H2097" s="64">
        <f t="shared" si="194"/>
        <v>0.14000007550621016</v>
      </c>
      <c r="I2097" s="65">
        <f t="shared" si="195"/>
        <v>5933.2900000000009</v>
      </c>
      <c r="J2097" s="66" t="str">
        <f t="shared" si="196"/>
        <v>Pendente</v>
      </c>
      <c r="K2097" s="40" t="s">
        <v>15533</v>
      </c>
      <c r="L2097" s="69" t="str">
        <f t="shared" si="197"/>
        <v>Rendimento estável</v>
      </c>
    </row>
    <row r="2098" spans="1:12" ht="15" customHeight="1" x14ac:dyDescent="0.25">
      <c r="A2098" s="39">
        <v>45379</v>
      </c>
      <c r="B2098" s="61">
        <f t="shared" si="192"/>
        <v>2024</v>
      </c>
      <c r="C2098" s="60" t="str">
        <f t="shared" si="193"/>
        <v>Março</v>
      </c>
      <c r="D2098" s="40" t="s">
        <v>1927</v>
      </c>
      <c r="E2098" s="40" t="s">
        <v>3727</v>
      </c>
      <c r="F2098" s="41">
        <v>15355.88</v>
      </c>
      <c r="G2098" s="42">
        <v>16840.79</v>
      </c>
      <c r="H2098" s="64">
        <f t="shared" si="194"/>
        <v>9.6699765822603576E-2</v>
      </c>
      <c r="I2098" s="65">
        <f t="shared" si="195"/>
        <v>1484.9100000000017</v>
      </c>
      <c r="J2098" s="66" t="str">
        <f t="shared" si="196"/>
        <v>Pendente</v>
      </c>
      <c r="K2098" s="40" t="s">
        <v>15536</v>
      </c>
      <c r="L2098" s="69" t="str">
        <f t="shared" si="197"/>
        <v>Rendimento estável</v>
      </c>
    </row>
    <row r="2099" spans="1:12" ht="15" customHeight="1" x14ac:dyDescent="0.25">
      <c r="A2099" s="39">
        <v>44442</v>
      </c>
      <c r="B2099" s="61">
        <f t="shared" si="192"/>
        <v>2021</v>
      </c>
      <c r="C2099" s="60" t="str">
        <f t="shared" si="193"/>
        <v>Setembro</v>
      </c>
      <c r="D2099" s="40" t="s">
        <v>1929</v>
      </c>
      <c r="E2099" s="40" t="s">
        <v>3728</v>
      </c>
      <c r="F2099" s="41">
        <v>8407.5</v>
      </c>
      <c r="G2099" s="42">
        <v>8383.1200000000008</v>
      </c>
      <c r="H2099" s="64">
        <f t="shared" si="194"/>
        <v>-2.8997918525125424E-3</v>
      </c>
      <c r="I2099" s="65">
        <f t="shared" si="195"/>
        <v>-24.3799999999992</v>
      </c>
      <c r="J2099" s="66" t="str">
        <f t="shared" si="196"/>
        <v>Ativo</v>
      </c>
      <c r="K2099" s="40" t="s">
        <v>15532</v>
      </c>
      <c r="L2099" s="69" t="str">
        <f t="shared" si="197"/>
        <v>Investimento de Longo Prazo</v>
      </c>
    </row>
    <row r="2100" spans="1:12" ht="15" customHeight="1" x14ac:dyDescent="0.25">
      <c r="A2100" s="39">
        <v>44451</v>
      </c>
      <c r="B2100" s="61">
        <f t="shared" si="192"/>
        <v>2021</v>
      </c>
      <c r="C2100" s="60" t="str">
        <f t="shared" si="193"/>
        <v>Setembro</v>
      </c>
      <c r="D2100" s="40" t="s">
        <v>1928</v>
      </c>
      <c r="E2100" s="40" t="s">
        <v>3729</v>
      </c>
      <c r="F2100" s="41">
        <v>10122.790000000001</v>
      </c>
      <c r="G2100" s="42">
        <v>11521.76</v>
      </c>
      <c r="H2100" s="64">
        <f t="shared" si="194"/>
        <v>0.13820004168811159</v>
      </c>
      <c r="I2100" s="65">
        <f t="shared" si="195"/>
        <v>1398.9699999999993</v>
      </c>
      <c r="J2100" s="66" t="str">
        <f t="shared" si="196"/>
        <v>Pendente</v>
      </c>
      <c r="K2100" s="40" t="s">
        <v>15537</v>
      </c>
      <c r="L2100" s="69" t="str">
        <f t="shared" si="197"/>
        <v>Rendimento estável</v>
      </c>
    </row>
    <row r="2101" spans="1:12" ht="15" customHeight="1" x14ac:dyDescent="0.25">
      <c r="A2101" s="39">
        <v>45239</v>
      </c>
      <c r="B2101" s="61">
        <f t="shared" si="192"/>
        <v>2023</v>
      </c>
      <c r="C2101" s="60" t="str">
        <f t="shared" si="193"/>
        <v>Novembro</v>
      </c>
      <c r="D2101" s="40" t="s">
        <v>1925</v>
      </c>
      <c r="E2101" s="40" t="s">
        <v>3730</v>
      </c>
      <c r="F2101" s="41">
        <v>48502.87</v>
      </c>
      <c r="G2101" s="42">
        <v>44879.71</v>
      </c>
      <c r="H2101" s="64">
        <f t="shared" si="194"/>
        <v>-7.4699909510509449E-2</v>
      </c>
      <c r="I2101" s="65">
        <f t="shared" si="195"/>
        <v>-3623.1600000000035</v>
      </c>
      <c r="J2101" s="66" t="str">
        <f t="shared" si="196"/>
        <v>Pendente</v>
      </c>
      <c r="K2101" s="40" t="s">
        <v>15534</v>
      </c>
      <c r="L2101" s="69" t="str">
        <f t="shared" si="197"/>
        <v>Aguardando rentabilidade</v>
      </c>
    </row>
    <row r="2102" spans="1:12" ht="15" customHeight="1" x14ac:dyDescent="0.25">
      <c r="A2102" s="39">
        <v>45765</v>
      </c>
      <c r="B2102" s="61">
        <f t="shared" si="192"/>
        <v>2025</v>
      </c>
      <c r="C2102" s="60" t="str">
        <f t="shared" si="193"/>
        <v>Abril</v>
      </c>
      <c r="D2102" s="40" t="s">
        <v>1927</v>
      </c>
      <c r="E2102" s="40" t="s">
        <v>3731</v>
      </c>
      <c r="F2102" s="41">
        <v>23446.95</v>
      </c>
      <c r="G2102" s="42">
        <v>24813.91</v>
      </c>
      <c r="H2102" s="64">
        <f t="shared" si="194"/>
        <v>5.8300120058259138E-2</v>
      </c>
      <c r="I2102" s="65">
        <f t="shared" si="195"/>
        <v>1366.9599999999991</v>
      </c>
      <c r="J2102" s="66" t="str">
        <f t="shared" si="196"/>
        <v>Ativo</v>
      </c>
      <c r="K2102" s="40" t="s">
        <v>15536</v>
      </c>
      <c r="L2102" s="69" t="str">
        <f t="shared" si="197"/>
        <v>Aguardando rentabilidade</v>
      </c>
    </row>
    <row r="2103" spans="1:12" ht="15" customHeight="1" x14ac:dyDescent="0.25">
      <c r="A2103" s="39">
        <v>44325</v>
      </c>
      <c r="B2103" s="61">
        <f t="shared" si="192"/>
        <v>2021</v>
      </c>
      <c r="C2103" s="60" t="str">
        <f t="shared" si="193"/>
        <v>Maio</v>
      </c>
      <c r="D2103" s="40" t="s">
        <v>1928</v>
      </c>
      <c r="E2103" s="40" t="s">
        <v>3732</v>
      </c>
      <c r="F2103" s="41">
        <v>13848.1</v>
      </c>
      <c r="G2103" s="42">
        <v>13990.74</v>
      </c>
      <c r="H2103" s="64">
        <f t="shared" si="194"/>
        <v>1.0300330009170891E-2</v>
      </c>
      <c r="I2103" s="65">
        <f t="shared" si="195"/>
        <v>142.63999999999942</v>
      </c>
      <c r="J2103" s="66" t="str">
        <f t="shared" si="196"/>
        <v>Ativo</v>
      </c>
      <c r="K2103" s="40" t="s">
        <v>15537</v>
      </c>
      <c r="L2103" s="69" t="str">
        <f t="shared" si="197"/>
        <v>Aguardando rentabilidade</v>
      </c>
    </row>
    <row r="2104" spans="1:12" ht="15" customHeight="1" x14ac:dyDescent="0.25">
      <c r="A2104" s="39">
        <v>44420</v>
      </c>
      <c r="B2104" s="61">
        <f t="shared" si="192"/>
        <v>2021</v>
      </c>
      <c r="C2104" s="60" t="str">
        <f t="shared" si="193"/>
        <v>Agosto</v>
      </c>
      <c r="D2104" s="40" t="s">
        <v>1924</v>
      </c>
      <c r="E2104" s="40" t="s">
        <v>3733</v>
      </c>
      <c r="F2104" s="41">
        <v>4095.94</v>
      </c>
      <c r="G2104" s="42">
        <v>4100.45</v>
      </c>
      <c r="H2104" s="64">
        <f t="shared" si="194"/>
        <v>1.1010903480030867E-3</v>
      </c>
      <c r="I2104" s="65">
        <f t="shared" si="195"/>
        <v>4.5099999999997635</v>
      </c>
      <c r="J2104" s="66" t="str">
        <f t="shared" si="196"/>
        <v>Ativo</v>
      </c>
      <c r="K2104" s="40" t="s">
        <v>15533</v>
      </c>
      <c r="L2104" s="69" t="str">
        <f t="shared" si="197"/>
        <v>Investimento de Longo Prazo</v>
      </c>
    </row>
    <row r="2105" spans="1:12" x14ac:dyDescent="0.25">
      <c r="A2105" s="39">
        <v>43893</v>
      </c>
      <c r="B2105" s="61">
        <f t="shared" si="192"/>
        <v>2020</v>
      </c>
      <c r="C2105" s="60" t="str">
        <f t="shared" si="193"/>
        <v>Março</v>
      </c>
      <c r="D2105" s="40" t="s">
        <v>1929</v>
      </c>
      <c r="E2105" s="40" t="s">
        <v>3734</v>
      </c>
      <c r="F2105" s="41">
        <v>8169.57</v>
      </c>
      <c r="G2105" s="42">
        <v>7445.75</v>
      </c>
      <c r="H2105" s="64">
        <f t="shared" si="194"/>
        <v>-8.8599522373882564E-2</v>
      </c>
      <c r="I2105" s="65">
        <f t="shared" si="195"/>
        <v>-723.81999999999971</v>
      </c>
      <c r="J2105" s="66" t="str">
        <f t="shared" si="196"/>
        <v>Ativo</v>
      </c>
      <c r="K2105" s="40" t="s">
        <v>15532</v>
      </c>
      <c r="L2105" s="69" t="str">
        <f t="shared" si="197"/>
        <v>Investimento de Longo Prazo</v>
      </c>
    </row>
    <row r="2106" spans="1:12" x14ac:dyDescent="0.25">
      <c r="A2106" s="39">
        <v>43983</v>
      </c>
      <c r="B2106" s="61">
        <f t="shared" si="192"/>
        <v>2020</v>
      </c>
      <c r="C2106" s="60" t="str">
        <f t="shared" si="193"/>
        <v>Junho</v>
      </c>
      <c r="D2106" s="40" t="s">
        <v>1923</v>
      </c>
      <c r="E2106" s="40" t="s">
        <v>2072</v>
      </c>
      <c r="F2106" s="41">
        <v>15011.94</v>
      </c>
      <c r="G2106" s="42">
        <v>15106.52</v>
      </c>
      <c r="H2106" s="64">
        <f t="shared" si="194"/>
        <v>6.3003182799824626E-3</v>
      </c>
      <c r="I2106" s="65">
        <f t="shared" si="195"/>
        <v>94.579999999999927</v>
      </c>
      <c r="J2106" s="66" t="str">
        <f t="shared" si="196"/>
        <v>Ativo</v>
      </c>
      <c r="K2106" s="40" t="s">
        <v>15532</v>
      </c>
      <c r="L2106" s="69" t="str">
        <f t="shared" si="197"/>
        <v>Investimento de Longo Prazo</v>
      </c>
    </row>
    <row r="2107" spans="1:12" x14ac:dyDescent="0.25">
      <c r="A2107" s="39">
        <v>44119</v>
      </c>
      <c r="B2107" s="61">
        <f t="shared" si="192"/>
        <v>2020</v>
      </c>
      <c r="C2107" s="60" t="str">
        <f t="shared" si="193"/>
        <v>Outubro</v>
      </c>
      <c r="D2107" s="40" t="s">
        <v>1927</v>
      </c>
      <c r="E2107" s="40" t="s">
        <v>3735</v>
      </c>
      <c r="F2107" s="41">
        <v>6574.82</v>
      </c>
      <c r="G2107" s="42">
        <v>6132.99</v>
      </c>
      <c r="H2107" s="64">
        <f t="shared" si="194"/>
        <v>-6.7200318791997338E-2</v>
      </c>
      <c r="I2107" s="65">
        <f t="shared" si="195"/>
        <v>-441.82999999999993</v>
      </c>
      <c r="J2107" s="66" t="str">
        <f t="shared" si="196"/>
        <v>Pendente</v>
      </c>
      <c r="K2107" s="40" t="s">
        <v>15536</v>
      </c>
      <c r="L2107" s="69" t="str">
        <f t="shared" si="197"/>
        <v>Aguardando rentabilidade</v>
      </c>
    </row>
    <row r="2108" spans="1:12" ht="15" customHeight="1" x14ac:dyDescent="0.25">
      <c r="A2108" s="39">
        <v>44957</v>
      </c>
      <c r="B2108" s="61">
        <f t="shared" si="192"/>
        <v>2023</v>
      </c>
      <c r="C2108" s="60" t="str">
        <f t="shared" si="193"/>
        <v>Janeiro</v>
      </c>
      <c r="D2108" s="40" t="s">
        <v>1929</v>
      </c>
      <c r="E2108" s="40" t="s">
        <v>3736</v>
      </c>
      <c r="F2108" s="41">
        <v>33440.9</v>
      </c>
      <c r="G2108" s="42">
        <v>30437.91</v>
      </c>
      <c r="H2108" s="64">
        <f t="shared" si="194"/>
        <v>-8.9799915672126099E-2</v>
      </c>
      <c r="I2108" s="65">
        <f t="shared" si="195"/>
        <v>-3002.9900000000016</v>
      </c>
      <c r="J2108" s="66" t="str">
        <f t="shared" si="196"/>
        <v>Ativo</v>
      </c>
      <c r="K2108" s="40" t="s">
        <v>15532</v>
      </c>
      <c r="L2108" s="69" t="str">
        <f t="shared" si="197"/>
        <v>Investimento de Longo Prazo</v>
      </c>
    </row>
    <row r="2109" spans="1:12" ht="15" customHeight="1" x14ac:dyDescent="0.25">
      <c r="A2109" s="39">
        <v>45429</v>
      </c>
      <c r="B2109" s="61">
        <f t="shared" si="192"/>
        <v>2024</v>
      </c>
      <c r="C2109" s="60" t="str">
        <f t="shared" si="193"/>
        <v>Maio</v>
      </c>
      <c r="D2109" s="40" t="s">
        <v>1923</v>
      </c>
      <c r="E2109" s="40" t="s">
        <v>3737</v>
      </c>
      <c r="F2109" s="41">
        <v>5818.88</v>
      </c>
      <c r="G2109" s="42">
        <v>6964.62</v>
      </c>
      <c r="H2109" s="64">
        <f t="shared" si="194"/>
        <v>0.1969004344478662</v>
      </c>
      <c r="I2109" s="65">
        <f t="shared" si="195"/>
        <v>1145.7399999999998</v>
      </c>
      <c r="J2109" s="66" t="str">
        <f t="shared" si="196"/>
        <v>Resgatado</v>
      </c>
      <c r="K2109" s="40" t="s">
        <v>15532</v>
      </c>
      <c r="L2109" s="69" t="str">
        <f t="shared" si="197"/>
        <v>Dividendos Recebidos</v>
      </c>
    </row>
    <row r="2110" spans="1:12" x14ac:dyDescent="0.25">
      <c r="A2110" s="39">
        <v>43993</v>
      </c>
      <c r="B2110" s="61">
        <f t="shared" si="192"/>
        <v>2020</v>
      </c>
      <c r="C2110" s="60" t="str">
        <f t="shared" si="193"/>
        <v>Junho</v>
      </c>
      <c r="D2110" s="40" t="s">
        <v>1923</v>
      </c>
      <c r="E2110" s="40" t="s">
        <v>3738</v>
      </c>
      <c r="F2110" s="41">
        <v>21591.31</v>
      </c>
      <c r="G2110" s="42">
        <v>20531.18</v>
      </c>
      <c r="H2110" s="64">
        <f t="shared" si="194"/>
        <v>-4.9099846188119245E-2</v>
      </c>
      <c r="I2110" s="65">
        <f t="shared" si="195"/>
        <v>-1060.130000000001</v>
      </c>
      <c r="J2110" s="66" t="str">
        <f t="shared" si="196"/>
        <v>Ativo</v>
      </c>
      <c r="K2110" s="40" t="s">
        <v>15532</v>
      </c>
      <c r="L2110" s="69" t="str">
        <f t="shared" si="197"/>
        <v>Investimento de Longo Prazo</v>
      </c>
    </row>
    <row r="2111" spans="1:12" ht="15" customHeight="1" x14ac:dyDescent="0.25">
      <c r="A2111" s="39">
        <v>45603</v>
      </c>
      <c r="B2111" s="61">
        <f t="shared" si="192"/>
        <v>2024</v>
      </c>
      <c r="C2111" s="60" t="str">
        <f t="shared" si="193"/>
        <v>Novembro</v>
      </c>
      <c r="D2111" s="40" t="s">
        <v>1924</v>
      </c>
      <c r="E2111" s="40" t="s">
        <v>3739</v>
      </c>
      <c r="F2111" s="41">
        <v>14331.24</v>
      </c>
      <c r="G2111" s="42">
        <v>15911.98</v>
      </c>
      <c r="H2111" s="64">
        <f t="shared" si="194"/>
        <v>0.1103002950198308</v>
      </c>
      <c r="I2111" s="65">
        <f t="shared" si="195"/>
        <v>1580.7399999999998</v>
      </c>
      <c r="J2111" s="66" t="str">
        <f t="shared" si="196"/>
        <v>Pendente</v>
      </c>
      <c r="K2111" s="40" t="s">
        <v>15533</v>
      </c>
      <c r="L2111" s="69" t="str">
        <f t="shared" si="197"/>
        <v>Rendimento estável</v>
      </c>
    </row>
    <row r="2112" spans="1:12" ht="15" customHeight="1" x14ac:dyDescent="0.25">
      <c r="A2112" s="39">
        <v>45023</v>
      </c>
      <c r="B2112" s="61">
        <f t="shared" si="192"/>
        <v>2023</v>
      </c>
      <c r="C2112" s="60" t="str">
        <f t="shared" si="193"/>
        <v>Abril</v>
      </c>
      <c r="D2112" s="40" t="s">
        <v>1930</v>
      </c>
      <c r="E2112" s="40" t="s">
        <v>2440</v>
      </c>
      <c r="F2112" s="41">
        <v>19454.48</v>
      </c>
      <c r="G2112" s="42">
        <v>18343.63</v>
      </c>
      <c r="H2112" s="64">
        <f t="shared" si="194"/>
        <v>-5.7099958467149908E-2</v>
      </c>
      <c r="I2112" s="65">
        <f t="shared" si="195"/>
        <v>-1110.8499999999985</v>
      </c>
      <c r="J2112" s="66" t="str">
        <f t="shared" si="196"/>
        <v>Pendente</v>
      </c>
      <c r="K2112" s="40" t="s">
        <v>15538</v>
      </c>
      <c r="L2112" s="69" t="str">
        <f t="shared" si="197"/>
        <v>Aguardando rentabilidade</v>
      </c>
    </row>
    <row r="2113" spans="1:12" ht="15" customHeight="1" x14ac:dyDescent="0.25">
      <c r="A2113" s="39">
        <v>45643</v>
      </c>
      <c r="B2113" s="61">
        <f t="shared" si="192"/>
        <v>2024</v>
      </c>
      <c r="C2113" s="60" t="str">
        <f t="shared" si="193"/>
        <v>Dezembro</v>
      </c>
      <c r="D2113" s="40" t="s">
        <v>1924</v>
      </c>
      <c r="E2113" s="40" t="s">
        <v>3740</v>
      </c>
      <c r="F2113" s="41">
        <v>12529.5</v>
      </c>
      <c r="G2113" s="42">
        <v>13320.11</v>
      </c>
      <c r="H2113" s="64">
        <f t="shared" si="194"/>
        <v>6.3099884273115497E-2</v>
      </c>
      <c r="I2113" s="65">
        <f t="shared" si="195"/>
        <v>790.61000000000058</v>
      </c>
      <c r="J2113" s="66" t="str">
        <f t="shared" si="196"/>
        <v>Ativo</v>
      </c>
      <c r="K2113" s="40" t="s">
        <v>15533</v>
      </c>
      <c r="L2113" s="69" t="str">
        <f t="shared" si="197"/>
        <v>Investimento de Longo Prazo</v>
      </c>
    </row>
    <row r="2114" spans="1:12" ht="15" customHeight="1" x14ac:dyDescent="0.25">
      <c r="A2114" s="39">
        <v>45877</v>
      </c>
      <c r="B2114" s="61">
        <f t="shared" ref="B2114:B2177" si="198">YEAR(A2114)</f>
        <v>2025</v>
      </c>
      <c r="C2114" s="60" t="str">
        <f t="shared" ref="C2114:C2177" si="199">PROPER(TEXT(A2114,"mmmm"))</f>
        <v>Agosto</v>
      </c>
      <c r="D2114" s="40" t="s">
        <v>1928</v>
      </c>
      <c r="E2114" s="40" t="s">
        <v>3741</v>
      </c>
      <c r="F2114" s="41">
        <v>20529.57</v>
      </c>
      <c r="G2114" s="42">
        <v>23754.77</v>
      </c>
      <c r="H2114" s="64">
        <f t="shared" ref="H2114:H2177" si="200">(G2114-F2114)/F2114</f>
        <v>0.15710022177766025</v>
      </c>
      <c r="I2114" s="65">
        <f t="shared" ref="I2114:I2177" si="201">G2114-F2114</f>
        <v>3225.2000000000007</v>
      </c>
      <c r="J2114" s="66" t="str">
        <f t="shared" ref="J2114:J2177" si="202">IF(AND(OR($D2114="Ações",$D2114="Criptomoedas",$D2114="ETFs",$D2114="Fundos",$D2114="Imóveis"),$H2114&lt;=-10%),"Resgatado",IF(AND(OR($D2114="Ações",$D2114="Criptomoedas",$D2114="ETFs",$D2114="Fundos",$D2114="Imóveis"),$H2114&lt;=-5%),"Pendente",IF(AND(OR($D2114="Ações",$D2114="Criptomoedas",$D2114="ETFs",$D2114="Fundos",$D2114="Imóveis"),$H2114&lt;=-3%),"Ativo",IF(AND(OR($D2114="Ações",$D2114="Criptomoedas",$D2114="ETFs",$D2114="Fundos",$D2114="Imóveis"),$H2114&lt;=7%),"Ativo",IF(AND(OR($D2114="Ações",$D2114="Criptomoedas",$D2114="ETFs",$D2114="Fundos",$D2114="Imóveis"),$H2114&lt;=15%),"Pendente",IF(AND(OR($D2114="Ações",$D2114="Criptomoedas",$D2114="ETFs",$D2114="Fundos",$D2114="Imóveis"),$H2114&lt;=20%),"Resgatado",IF(AND(OR($D2114="Poupança",$D2114="Renda Fixa",$D2114="Tesouro Direto"),$H2114&lt;=7%),"Ativo",IF(AND(OR($D2114="Poupança",$D2114="Renda Fixa",$D2114="Tesouro Direto"),$H2114&lt;=15%),"Pendente",IF(AND(OR($D2114="Poupança",$D2114="Renda Fixa",$D2114="Tesouro Direto"),$H2114&lt;=20%),"Resgatado","")))))))))</f>
        <v>Resgatado</v>
      </c>
      <c r="K2114" s="40" t="s">
        <v>15537</v>
      </c>
      <c r="L2114" s="69" t="str">
        <f t="shared" ref="L2114:L2177" si="203">IF(AND(OR($D2114="Ações",$D2114="Criptomoedas",$D2114="ETFs",$D2114="Fundos",$D2114="Imóveis"),$H2114&lt;=-10%),"Resgate realizado",IF(AND(OR($D2114="Ações",$D2114="Criptomoedas",$D2114="ETFs",$D2114="Fundos",$D2114="Imóveis"),$H2114&lt;=-5%),"Aguardando rentabilidade",IF(AND(OR($D2114="Ações",$D2114="Criptomoedas",$D2114="ETFs",$D2114="Fundos",$D2114="Imóveis"),$H2114&lt;=-3%),"Aguardando rentabilidade",IF(AND(OR($D2114="Ações",$D2114="Criptomoedas",$D2114="ETFs",$D2114="Fundos",$D2114="Imóveis"),$H2114&lt;=7%),"Aguardando rentabilidade",IF(AND(OR($D2114="Ações",$D2114="Criptomoedas",$D2114="ETFs",$D2114="Fundos",$D2114="Imóveis"),$H2114&lt;=15%),"Rendimento estável",IF(AND(OR($D2114="Ações",$D2114="Criptomoedas",$D2114="ETFs",$D2114="Fundos",$D2114="Imóveis"),$H2114&lt;=20%),"Aplicação de Curto Prazo",IF(AND(OR($D2114="Poupança",$D2114="Renda Fixa",$D2114="Tesouro Direto"),$H2114&lt;=7%),"Investimento de Longo Prazo",IF(AND(OR($D2114="Poupança",$D2114="Renda Fixa",$D2114="Tesouro Direto"),$H2114&lt;=15%),"Rendimento estável",IF(AND(OR($D2114="Poupança",$D2114="Renda Fixa",$D2114="Tesouro Direto"),$H2114&lt;=20%),"Dividendos Recebidos","")))))))))</f>
        <v>Aplicação de Curto Prazo</v>
      </c>
    </row>
    <row r="2115" spans="1:12" ht="15" customHeight="1" x14ac:dyDescent="0.25">
      <c r="A2115" s="39">
        <v>45372</v>
      </c>
      <c r="B2115" s="61">
        <f t="shared" si="198"/>
        <v>2024</v>
      </c>
      <c r="C2115" s="60" t="str">
        <f t="shared" si="199"/>
        <v>Março</v>
      </c>
      <c r="D2115" s="40" t="s">
        <v>1923</v>
      </c>
      <c r="E2115" s="40" t="s">
        <v>3742</v>
      </c>
      <c r="F2115" s="41">
        <v>28466.7</v>
      </c>
      <c r="G2115" s="42">
        <v>30909.14</v>
      </c>
      <c r="H2115" s="64">
        <f t="shared" si="200"/>
        <v>8.5799899531733517E-2</v>
      </c>
      <c r="I2115" s="65">
        <f t="shared" si="201"/>
        <v>2442.4399999999987</v>
      </c>
      <c r="J2115" s="66" t="str">
        <f t="shared" si="202"/>
        <v>Pendente</v>
      </c>
      <c r="K2115" s="40" t="s">
        <v>15532</v>
      </c>
      <c r="L2115" s="69" t="str">
        <f t="shared" si="203"/>
        <v>Rendimento estável</v>
      </c>
    </row>
    <row r="2116" spans="1:12" ht="15" customHeight="1" x14ac:dyDescent="0.25">
      <c r="A2116" s="39">
        <v>44851</v>
      </c>
      <c r="B2116" s="61">
        <f t="shared" si="198"/>
        <v>2022</v>
      </c>
      <c r="C2116" s="60" t="str">
        <f t="shared" si="199"/>
        <v>Outubro</v>
      </c>
      <c r="D2116" s="40" t="s">
        <v>1930</v>
      </c>
      <c r="E2116" s="40" t="s">
        <v>3743</v>
      </c>
      <c r="F2116" s="41">
        <v>47334.5</v>
      </c>
      <c r="G2116" s="42">
        <v>44669.57</v>
      </c>
      <c r="H2116" s="64">
        <f t="shared" si="200"/>
        <v>-5.6299950353336368E-2</v>
      </c>
      <c r="I2116" s="65">
        <f t="shared" si="201"/>
        <v>-2664.9300000000003</v>
      </c>
      <c r="J2116" s="66" t="str">
        <f t="shared" si="202"/>
        <v>Pendente</v>
      </c>
      <c r="K2116" s="40" t="s">
        <v>15538</v>
      </c>
      <c r="L2116" s="69" t="str">
        <f t="shared" si="203"/>
        <v>Aguardando rentabilidade</v>
      </c>
    </row>
    <row r="2117" spans="1:12" ht="15" customHeight="1" x14ac:dyDescent="0.25">
      <c r="A2117" s="39">
        <v>44834</v>
      </c>
      <c r="B2117" s="61">
        <f t="shared" si="198"/>
        <v>2022</v>
      </c>
      <c r="C2117" s="60" t="str">
        <f t="shared" si="199"/>
        <v>Setembro</v>
      </c>
      <c r="D2117" s="40" t="s">
        <v>1929</v>
      </c>
      <c r="E2117" s="40" t="s">
        <v>3744</v>
      </c>
      <c r="F2117" s="41">
        <v>35632.5</v>
      </c>
      <c r="G2117" s="42">
        <v>39951.160000000003</v>
      </c>
      <c r="H2117" s="64">
        <f t="shared" si="200"/>
        <v>0.12120002806426727</v>
      </c>
      <c r="I2117" s="65">
        <f t="shared" si="201"/>
        <v>4318.6600000000035</v>
      </c>
      <c r="J2117" s="66" t="str">
        <f t="shared" si="202"/>
        <v>Pendente</v>
      </c>
      <c r="K2117" s="40" t="s">
        <v>15532</v>
      </c>
      <c r="L2117" s="69" t="str">
        <f t="shared" si="203"/>
        <v>Rendimento estável</v>
      </c>
    </row>
    <row r="2118" spans="1:12" ht="15" customHeight="1" x14ac:dyDescent="0.25">
      <c r="A2118" s="39">
        <v>45815</v>
      </c>
      <c r="B2118" s="61">
        <f t="shared" si="198"/>
        <v>2025</v>
      </c>
      <c r="C2118" s="60" t="str">
        <f t="shared" si="199"/>
        <v>Junho</v>
      </c>
      <c r="D2118" s="40" t="s">
        <v>1923</v>
      </c>
      <c r="E2118" s="40" t="s">
        <v>3381</v>
      </c>
      <c r="F2118" s="41">
        <v>44156.58</v>
      </c>
      <c r="G2118" s="42">
        <v>42487.46</v>
      </c>
      <c r="H2118" s="64">
        <f t="shared" si="200"/>
        <v>-3.7800028897165557E-2</v>
      </c>
      <c r="I2118" s="65">
        <f t="shared" si="201"/>
        <v>-1669.1200000000026</v>
      </c>
      <c r="J2118" s="66" t="str">
        <f t="shared" si="202"/>
        <v>Ativo</v>
      </c>
      <c r="K2118" s="40" t="s">
        <v>15532</v>
      </c>
      <c r="L2118" s="69" t="str">
        <f t="shared" si="203"/>
        <v>Investimento de Longo Prazo</v>
      </c>
    </row>
    <row r="2119" spans="1:12" ht="15" customHeight="1" x14ac:dyDescent="0.25">
      <c r="A2119" s="39">
        <v>45555</v>
      </c>
      <c r="B2119" s="61">
        <f t="shared" si="198"/>
        <v>2024</v>
      </c>
      <c r="C2119" s="60" t="str">
        <f t="shared" si="199"/>
        <v>Setembro</v>
      </c>
      <c r="D2119" s="40" t="s">
        <v>1925</v>
      </c>
      <c r="E2119" s="40" t="s">
        <v>3745</v>
      </c>
      <c r="F2119" s="41">
        <v>17801.810000000001</v>
      </c>
      <c r="G2119" s="42">
        <v>17502.740000000002</v>
      </c>
      <c r="H2119" s="64">
        <f t="shared" si="200"/>
        <v>-1.6799977080982197E-2</v>
      </c>
      <c r="I2119" s="65">
        <f t="shared" si="201"/>
        <v>-299.06999999999971</v>
      </c>
      <c r="J2119" s="66" t="str">
        <f t="shared" si="202"/>
        <v>Ativo</v>
      </c>
      <c r="K2119" s="40" t="s">
        <v>15534</v>
      </c>
      <c r="L2119" s="69" t="str">
        <f t="shared" si="203"/>
        <v>Aguardando rentabilidade</v>
      </c>
    </row>
    <row r="2120" spans="1:12" ht="15" customHeight="1" x14ac:dyDescent="0.25">
      <c r="A2120" s="39">
        <v>44835</v>
      </c>
      <c r="B2120" s="61">
        <f t="shared" si="198"/>
        <v>2022</v>
      </c>
      <c r="C2120" s="60" t="str">
        <f t="shared" si="199"/>
        <v>Outubro</v>
      </c>
      <c r="D2120" s="40" t="s">
        <v>1923</v>
      </c>
      <c r="E2120" s="40" t="s">
        <v>3746</v>
      </c>
      <c r="F2120" s="41">
        <v>35273.040000000001</v>
      </c>
      <c r="G2120" s="42">
        <v>35474.1</v>
      </c>
      <c r="H2120" s="64">
        <f t="shared" si="200"/>
        <v>5.7001041021697493E-3</v>
      </c>
      <c r="I2120" s="65">
        <f t="shared" si="201"/>
        <v>201.05999999999767</v>
      </c>
      <c r="J2120" s="66" t="str">
        <f t="shared" si="202"/>
        <v>Ativo</v>
      </c>
      <c r="K2120" s="40" t="s">
        <v>15532</v>
      </c>
      <c r="L2120" s="69" t="str">
        <f t="shared" si="203"/>
        <v>Investimento de Longo Prazo</v>
      </c>
    </row>
    <row r="2121" spans="1:12" ht="15" customHeight="1" x14ac:dyDescent="0.25">
      <c r="A2121" s="39">
        <v>44731</v>
      </c>
      <c r="B2121" s="61">
        <f t="shared" si="198"/>
        <v>2022</v>
      </c>
      <c r="C2121" s="60" t="str">
        <f t="shared" si="199"/>
        <v>Junho</v>
      </c>
      <c r="D2121" s="40" t="s">
        <v>1925</v>
      </c>
      <c r="E2121" s="40" t="s">
        <v>2313</v>
      </c>
      <c r="F2121" s="41">
        <v>7793.79</v>
      </c>
      <c r="G2121" s="42">
        <v>7531.14</v>
      </c>
      <c r="H2121" s="64">
        <f t="shared" si="200"/>
        <v>-3.3699907233836125E-2</v>
      </c>
      <c r="I2121" s="65">
        <f t="shared" si="201"/>
        <v>-262.64999999999964</v>
      </c>
      <c r="J2121" s="66" t="str">
        <f t="shared" si="202"/>
        <v>Ativo</v>
      </c>
      <c r="K2121" s="40" t="s">
        <v>15534</v>
      </c>
      <c r="L2121" s="69" t="str">
        <f t="shared" si="203"/>
        <v>Aguardando rentabilidade</v>
      </c>
    </row>
    <row r="2122" spans="1:12" x14ac:dyDescent="0.25">
      <c r="A2122" s="39">
        <v>44075</v>
      </c>
      <c r="B2122" s="61">
        <f t="shared" si="198"/>
        <v>2020</v>
      </c>
      <c r="C2122" s="60" t="str">
        <f t="shared" si="199"/>
        <v>Setembro</v>
      </c>
      <c r="D2122" s="40" t="s">
        <v>1929</v>
      </c>
      <c r="E2122" s="40" t="s">
        <v>3747</v>
      </c>
      <c r="F2122" s="41">
        <v>2669.38</v>
      </c>
      <c r="G2122" s="42">
        <v>2791.1</v>
      </c>
      <c r="H2122" s="64">
        <f t="shared" si="200"/>
        <v>4.5598603421019034E-2</v>
      </c>
      <c r="I2122" s="65">
        <f t="shared" si="201"/>
        <v>121.7199999999998</v>
      </c>
      <c r="J2122" s="66" t="str">
        <f t="shared" si="202"/>
        <v>Ativo</v>
      </c>
      <c r="K2122" s="40" t="s">
        <v>15532</v>
      </c>
      <c r="L2122" s="69" t="str">
        <f t="shared" si="203"/>
        <v>Investimento de Longo Prazo</v>
      </c>
    </row>
    <row r="2123" spans="1:12" ht="15" customHeight="1" x14ac:dyDescent="0.25">
      <c r="A2123" s="39">
        <v>45106</v>
      </c>
      <c r="B2123" s="61">
        <f t="shared" si="198"/>
        <v>2023</v>
      </c>
      <c r="C2123" s="60" t="str">
        <f t="shared" si="199"/>
        <v>Junho</v>
      </c>
      <c r="D2123" s="40" t="s">
        <v>1923</v>
      </c>
      <c r="E2123" s="40" t="s">
        <v>3748</v>
      </c>
      <c r="F2123" s="41">
        <v>27482.04</v>
      </c>
      <c r="G2123" s="42">
        <v>27012.1</v>
      </c>
      <c r="H2123" s="64">
        <f t="shared" si="200"/>
        <v>-1.7099895058736627E-2</v>
      </c>
      <c r="I2123" s="65">
        <f t="shared" si="201"/>
        <v>-469.94000000000233</v>
      </c>
      <c r="J2123" s="66" t="str">
        <f t="shared" si="202"/>
        <v>Ativo</v>
      </c>
      <c r="K2123" s="40" t="s">
        <v>15532</v>
      </c>
      <c r="L2123" s="69" t="str">
        <f t="shared" si="203"/>
        <v>Investimento de Longo Prazo</v>
      </c>
    </row>
    <row r="2124" spans="1:12" ht="15" customHeight="1" x14ac:dyDescent="0.25">
      <c r="A2124" s="39">
        <v>44649</v>
      </c>
      <c r="B2124" s="61">
        <f t="shared" si="198"/>
        <v>2022</v>
      </c>
      <c r="C2124" s="60" t="str">
        <f t="shared" si="199"/>
        <v>Março</v>
      </c>
      <c r="D2124" s="40" t="s">
        <v>1925</v>
      </c>
      <c r="E2124" s="40" t="s">
        <v>2898</v>
      </c>
      <c r="F2124" s="41">
        <v>39570.42</v>
      </c>
      <c r="G2124" s="42">
        <v>38917.51</v>
      </c>
      <c r="H2124" s="64">
        <f t="shared" si="200"/>
        <v>-1.6499951226193611E-2</v>
      </c>
      <c r="I2124" s="65">
        <f t="shared" si="201"/>
        <v>-652.90999999999622</v>
      </c>
      <c r="J2124" s="66" t="str">
        <f t="shared" si="202"/>
        <v>Ativo</v>
      </c>
      <c r="K2124" s="40" t="s">
        <v>15534</v>
      </c>
      <c r="L2124" s="69" t="str">
        <f t="shared" si="203"/>
        <v>Aguardando rentabilidade</v>
      </c>
    </row>
    <row r="2125" spans="1:12" ht="15" customHeight="1" x14ac:dyDescent="0.25">
      <c r="A2125" s="39">
        <v>44443</v>
      </c>
      <c r="B2125" s="61">
        <f t="shared" si="198"/>
        <v>2021</v>
      </c>
      <c r="C2125" s="60" t="str">
        <f t="shared" si="199"/>
        <v>Setembro</v>
      </c>
      <c r="D2125" s="40" t="s">
        <v>1929</v>
      </c>
      <c r="E2125" s="40" t="s">
        <v>3749</v>
      </c>
      <c r="F2125" s="41">
        <v>10765.77</v>
      </c>
      <c r="G2125" s="42">
        <v>11824.05</v>
      </c>
      <c r="H2125" s="64">
        <f t="shared" si="200"/>
        <v>9.8300446693548052E-2</v>
      </c>
      <c r="I2125" s="65">
        <f t="shared" si="201"/>
        <v>1058.2799999999988</v>
      </c>
      <c r="J2125" s="66" t="str">
        <f t="shared" si="202"/>
        <v>Pendente</v>
      </c>
      <c r="K2125" s="40" t="s">
        <v>15532</v>
      </c>
      <c r="L2125" s="69" t="str">
        <f t="shared" si="203"/>
        <v>Rendimento estável</v>
      </c>
    </row>
    <row r="2126" spans="1:12" ht="15" customHeight="1" x14ac:dyDescent="0.25">
      <c r="A2126" s="39">
        <v>44307</v>
      </c>
      <c r="B2126" s="61">
        <f t="shared" si="198"/>
        <v>2021</v>
      </c>
      <c r="C2126" s="60" t="str">
        <f t="shared" si="199"/>
        <v>Abril</v>
      </c>
      <c r="D2126" s="40" t="s">
        <v>1930</v>
      </c>
      <c r="E2126" s="40" t="s">
        <v>3750</v>
      </c>
      <c r="F2126" s="41">
        <v>46179.81</v>
      </c>
      <c r="G2126" s="42">
        <v>46498.45</v>
      </c>
      <c r="H2126" s="64">
        <f t="shared" si="200"/>
        <v>6.8999850800598667E-3</v>
      </c>
      <c r="I2126" s="65">
        <f t="shared" si="201"/>
        <v>318.63999999999942</v>
      </c>
      <c r="J2126" s="66" t="str">
        <f t="shared" si="202"/>
        <v>Ativo</v>
      </c>
      <c r="K2126" s="40" t="s">
        <v>15538</v>
      </c>
      <c r="L2126" s="69" t="str">
        <f t="shared" si="203"/>
        <v>Aguardando rentabilidade</v>
      </c>
    </row>
    <row r="2127" spans="1:12" ht="15" customHeight="1" x14ac:dyDescent="0.25">
      <c r="A2127" s="39">
        <v>45634</v>
      </c>
      <c r="B2127" s="61">
        <f t="shared" si="198"/>
        <v>2024</v>
      </c>
      <c r="C2127" s="60" t="str">
        <f t="shared" si="199"/>
        <v>Dezembro</v>
      </c>
      <c r="D2127" s="40" t="s">
        <v>1930</v>
      </c>
      <c r="E2127" s="40" t="s">
        <v>2757</v>
      </c>
      <c r="F2127" s="41">
        <v>6369.06</v>
      </c>
      <c r="G2127" s="42">
        <v>6835.91</v>
      </c>
      <c r="H2127" s="64">
        <f t="shared" si="200"/>
        <v>7.329967059503277E-2</v>
      </c>
      <c r="I2127" s="65">
        <f t="shared" si="201"/>
        <v>466.84999999999945</v>
      </c>
      <c r="J2127" s="66" t="str">
        <f t="shared" si="202"/>
        <v>Pendente</v>
      </c>
      <c r="K2127" s="40" t="s">
        <v>15538</v>
      </c>
      <c r="L2127" s="69" t="str">
        <f t="shared" si="203"/>
        <v>Rendimento estável</v>
      </c>
    </row>
    <row r="2128" spans="1:12" x14ac:dyDescent="0.25">
      <c r="A2128" s="39">
        <v>43998</v>
      </c>
      <c r="B2128" s="61">
        <f t="shared" si="198"/>
        <v>2020</v>
      </c>
      <c r="C2128" s="60" t="str">
        <f t="shared" si="199"/>
        <v>Junho</v>
      </c>
      <c r="D2128" s="40" t="s">
        <v>1926</v>
      </c>
      <c r="E2128" s="40" t="s">
        <v>3751</v>
      </c>
      <c r="F2128" s="41">
        <v>37191.160000000003</v>
      </c>
      <c r="G2128" s="42">
        <v>39232.949999999997</v>
      </c>
      <c r="H2128" s="64">
        <f t="shared" si="200"/>
        <v>5.4899874056092722E-2</v>
      </c>
      <c r="I2128" s="65">
        <f t="shared" si="201"/>
        <v>2041.7899999999936</v>
      </c>
      <c r="J2128" s="66" t="str">
        <f t="shared" si="202"/>
        <v>Ativo</v>
      </c>
      <c r="K2128" s="40" t="s">
        <v>15535</v>
      </c>
      <c r="L2128" s="69" t="str">
        <f t="shared" si="203"/>
        <v>Aguardando rentabilidade</v>
      </c>
    </row>
    <row r="2129" spans="1:12" ht="15" customHeight="1" x14ac:dyDescent="0.25">
      <c r="A2129" s="39">
        <v>44980</v>
      </c>
      <c r="B2129" s="61">
        <f t="shared" si="198"/>
        <v>2023</v>
      </c>
      <c r="C2129" s="60" t="str">
        <f t="shared" si="199"/>
        <v>Fevereiro</v>
      </c>
      <c r="D2129" s="40" t="s">
        <v>1926</v>
      </c>
      <c r="E2129" s="40" t="s">
        <v>3324</v>
      </c>
      <c r="F2129" s="41">
        <v>45351.23</v>
      </c>
      <c r="G2129" s="42">
        <v>47909.04</v>
      </c>
      <c r="H2129" s="64">
        <f t="shared" si="200"/>
        <v>5.6400013847474423E-2</v>
      </c>
      <c r="I2129" s="65">
        <f t="shared" si="201"/>
        <v>2557.8099999999977</v>
      </c>
      <c r="J2129" s="66" t="str">
        <f t="shared" si="202"/>
        <v>Ativo</v>
      </c>
      <c r="K2129" s="40" t="s">
        <v>15535</v>
      </c>
      <c r="L2129" s="69" t="str">
        <f t="shared" si="203"/>
        <v>Aguardando rentabilidade</v>
      </c>
    </row>
    <row r="2130" spans="1:12" ht="15" customHeight="1" x14ac:dyDescent="0.25">
      <c r="A2130" s="39">
        <v>45263</v>
      </c>
      <c r="B2130" s="61">
        <f t="shared" si="198"/>
        <v>2023</v>
      </c>
      <c r="C2130" s="60" t="str">
        <f t="shared" si="199"/>
        <v>Dezembro</v>
      </c>
      <c r="D2130" s="40" t="s">
        <v>1925</v>
      </c>
      <c r="E2130" s="40" t="s">
        <v>3752</v>
      </c>
      <c r="F2130" s="41">
        <v>22103.81</v>
      </c>
      <c r="G2130" s="42">
        <v>20653.8</v>
      </c>
      <c r="H2130" s="64">
        <f t="shared" si="200"/>
        <v>-6.5600002895428527E-2</v>
      </c>
      <c r="I2130" s="65">
        <f t="shared" si="201"/>
        <v>-1450.010000000002</v>
      </c>
      <c r="J2130" s="66" t="str">
        <f t="shared" si="202"/>
        <v>Pendente</v>
      </c>
      <c r="K2130" s="40" t="s">
        <v>15534</v>
      </c>
      <c r="L2130" s="69" t="str">
        <f t="shared" si="203"/>
        <v>Aguardando rentabilidade</v>
      </c>
    </row>
    <row r="2131" spans="1:12" x14ac:dyDescent="0.25">
      <c r="A2131" s="39">
        <v>44179</v>
      </c>
      <c r="B2131" s="61">
        <f t="shared" si="198"/>
        <v>2020</v>
      </c>
      <c r="C2131" s="60" t="str">
        <f t="shared" si="199"/>
        <v>Dezembro</v>
      </c>
      <c r="D2131" s="40" t="s">
        <v>1926</v>
      </c>
      <c r="E2131" s="40" t="s">
        <v>3399</v>
      </c>
      <c r="F2131" s="41">
        <v>13139.97</v>
      </c>
      <c r="G2131" s="42">
        <v>12799.64</v>
      </c>
      <c r="H2131" s="64">
        <f t="shared" si="200"/>
        <v>-2.5900363547253148E-2</v>
      </c>
      <c r="I2131" s="65">
        <f t="shared" si="201"/>
        <v>-340.32999999999993</v>
      </c>
      <c r="J2131" s="66" t="str">
        <f t="shared" si="202"/>
        <v>Ativo</v>
      </c>
      <c r="K2131" s="40" t="s">
        <v>15535</v>
      </c>
      <c r="L2131" s="69" t="str">
        <f t="shared" si="203"/>
        <v>Aguardando rentabilidade</v>
      </c>
    </row>
    <row r="2132" spans="1:12" x14ac:dyDescent="0.25">
      <c r="A2132" s="39">
        <v>43847</v>
      </c>
      <c r="B2132" s="61">
        <f t="shared" si="198"/>
        <v>2020</v>
      </c>
      <c r="C2132" s="60" t="str">
        <f t="shared" si="199"/>
        <v>Janeiro</v>
      </c>
      <c r="D2132" s="40" t="s">
        <v>1924</v>
      </c>
      <c r="E2132" s="40" t="s">
        <v>3753</v>
      </c>
      <c r="F2132" s="41">
        <v>25612.3</v>
      </c>
      <c r="G2132" s="42">
        <v>28432.21</v>
      </c>
      <c r="H2132" s="64">
        <f t="shared" si="200"/>
        <v>0.11009983484497682</v>
      </c>
      <c r="I2132" s="65">
        <f t="shared" si="201"/>
        <v>2819.91</v>
      </c>
      <c r="J2132" s="66" t="str">
        <f t="shared" si="202"/>
        <v>Pendente</v>
      </c>
      <c r="K2132" s="40" t="s">
        <v>15533</v>
      </c>
      <c r="L2132" s="69" t="str">
        <f t="shared" si="203"/>
        <v>Rendimento estável</v>
      </c>
    </row>
    <row r="2133" spans="1:12" ht="15" customHeight="1" x14ac:dyDescent="0.25">
      <c r="A2133" s="39">
        <v>45396</v>
      </c>
      <c r="B2133" s="61">
        <f t="shared" si="198"/>
        <v>2024</v>
      </c>
      <c r="C2133" s="60" t="str">
        <f t="shared" si="199"/>
        <v>Abril</v>
      </c>
      <c r="D2133" s="40" t="s">
        <v>1927</v>
      </c>
      <c r="E2133" s="40" t="s">
        <v>3754</v>
      </c>
      <c r="F2133" s="41">
        <v>22080.44</v>
      </c>
      <c r="G2133" s="42">
        <v>21839.759999999998</v>
      </c>
      <c r="H2133" s="64">
        <f t="shared" si="200"/>
        <v>-1.0900145105804065E-2</v>
      </c>
      <c r="I2133" s="65">
        <f t="shared" si="201"/>
        <v>-240.68000000000029</v>
      </c>
      <c r="J2133" s="66" t="str">
        <f t="shared" si="202"/>
        <v>Ativo</v>
      </c>
      <c r="K2133" s="40" t="s">
        <v>15536</v>
      </c>
      <c r="L2133" s="69" t="str">
        <f t="shared" si="203"/>
        <v>Aguardando rentabilidade</v>
      </c>
    </row>
    <row r="2134" spans="1:12" x14ac:dyDescent="0.25">
      <c r="A2134" s="39">
        <v>43888</v>
      </c>
      <c r="B2134" s="61">
        <f t="shared" si="198"/>
        <v>2020</v>
      </c>
      <c r="C2134" s="60" t="str">
        <f t="shared" si="199"/>
        <v>Fevereiro</v>
      </c>
      <c r="D2134" s="40" t="s">
        <v>1926</v>
      </c>
      <c r="E2134" s="40" t="s">
        <v>3755</v>
      </c>
      <c r="F2134" s="41">
        <v>14219.74</v>
      </c>
      <c r="G2134" s="42">
        <v>16058.35</v>
      </c>
      <c r="H2134" s="64">
        <f t="shared" si="200"/>
        <v>0.12929983248638868</v>
      </c>
      <c r="I2134" s="65">
        <f t="shared" si="201"/>
        <v>1838.6100000000006</v>
      </c>
      <c r="J2134" s="66" t="str">
        <f t="shared" si="202"/>
        <v>Pendente</v>
      </c>
      <c r="K2134" s="40" t="s">
        <v>15535</v>
      </c>
      <c r="L2134" s="69" t="str">
        <f t="shared" si="203"/>
        <v>Rendimento estável</v>
      </c>
    </row>
    <row r="2135" spans="1:12" x14ac:dyDescent="0.25">
      <c r="A2135" s="39">
        <v>44182</v>
      </c>
      <c r="B2135" s="61">
        <f t="shared" si="198"/>
        <v>2020</v>
      </c>
      <c r="C2135" s="60" t="str">
        <f t="shared" si="199"/>
        <v>Dezembro</v>
      </c>
      <c r="D2135" s="40" t="s">
        <v>1925</v>
      </c>
      <c r="E2135" s="40" t="s">
        <v>3756</v>
      </c>
      <c r="F2135" s="41">
        <v>15768.53</v>
      </c>
      <c r="G2135" s="42">
        <v>16457.61</v>
      </c>
      <c r="H2135" s="64">
        <f t="shared" si="200"/>
        <v>4.3699698069509324E-2</v>
      </c>
      <c r="I2135" s="65">
        <f t="shared" si="201"/>
        <v>689.07999999999993</v>
      </c>
      <c r="J2135" s="66" t="str">
        <f t="shared" si="202"/>
        <v>Ativo</v>
      </c>
      <c r="K2135" s="40" t="s">
        <v>15534</v>
      </c>
      <c r="L2135" s="69" t="str">
        <f t="shared" si="203"/>
        <v>Aguardando rentabilidade</v>
      </c>
    </row>
    <row r="2136" spans="1:12" x14ac:dyDescent="0.25">
      <c r="A2136" s="39">
        <v>44095</v>
      </c>
      <c r="B2136" s="61">
        <f t="shared" si="198"/>
        <v>2020</v>
      </c>
      <c r="C2136" s="60" t="str">
        <f t="shared" si="199"/>
        <v>Setembro</v>
      </c>
      <c r="D2136" s="40" t="s">
        <v>1924</v>
      </c>
      <c r="E2136" s="40" t="s">
        <v>3011</v>
      </c>
      <c r="F2136" s="41">
        <v>31285.42</v>
      </c>
      <c r="G2136" s="42">
        <v>33519.199999999997</v>
      </c>
      <c r="H2136" s="64">
        <f t="shared" si="200"/>
        <v>7.1400032347336204E-2</v>
      </c>
      <c r="I2136" s="65">
        <f t="shared" si="201"/>
        <v>2233.7799999999988</v>
      </c>
      <c r="J2136" s="66" t="str">
        <f t="shared" si="202"/>
        <v>Pendente</v>
      </c>
      <c r="K2136" s="40" t="s">
        <v>15533</v>
      </c>
      <c r="L2136" s="69" t="str">
        <f t="shared" si="203"/>
        <v>Rendimento estável</v>
      </c>
    </row>
    <row r="2137" spans="1:12" ht="15" customHeight="1" x14ac:dyDescent="0.25">
      <c r="A2137" s="39">
        <v>45110</v>
      </c>
      <c r="B2137" s="61">
        <f t="shared" si="198"/>
        <v>2023</v>
      </c>
      <c r="C2137" s="60" t="str">
        <f t="shared" si="199"/>
        <v>Julho</v>
      </c>
      <c r="D2137" s="40" t="s">
        <v>1923</v>
      </c>
      <c r="E2137" s="40" t="s">
        <v>3757</v>
      </c>
      <c r="F2137" s="41">
        <v>24212.33</v>
      </c>
      <c r="G2137" s="42">
        <v>27466.47</v>
      </c>
      <c r="H2137" s="64">
        <f t="shared" si="200"/>
        <v>0.13440011762601944</v>
      </c>
      <c r="I2137" s="65">
        <f t="shared" si="201"/>
        <v>3254.1399999999994</v>
      </c>
      <c r="J2137" s="66" t="str">
        <f t="shared" si="202"/>
        <v>Pendente</v>
      </c>
      <c r="K2137" s="40" t="s">
        <v>15532</v>
      </c>
      <c r="L2137" s="69" t="str">
        <f t="shared" si="203"/>
        <v>Rendimento estável</v>
      </c>
    </row>
    <row r="2138" spans="1:12" x14ac:dyDescent="0.25">
      <c r="A2138" s="39">
        <v>43923</v>
      </c>
      <c r="B2138" s="61">
        <f t="shared" si="198"/>
        <v>2020</v>
      </c>
      <c r="C2138" s="60" t="str">
        <f t="shared" si="199"/>
        <v>Abril</v>
      </c>
      <c r="D2138" s="40" t="s">
        <v>1925</v>
      </c>
      <c r="E2138" s="40" t="s">
        <v>3758</v>
      </c>
      <c r="F2138" s="41">
        <v>35402</v>
      </c>
      <c r="G2138" s="42">
        <v>33090.25</v>
      </c>
      <c r="H2138" s="64">
        <f t="shared" si="200"/>
        <v>-6.5299983051804983E-2</v>
      </c>
      <c r="I2138" s="65">
        <f t="shared" si="201"/>
        <v>-2311.75</v>
      </c>
      <c r="J2138" s="66" t="str">
        <f t="shared" si="202"/>
        <v>Pendente</v>
      </c>
      <c r="K2138" s="40" t="s">
        <v>15534</v>
      </c>
      <c r="L2138" s="69" t="str">
        <f t="shared" si="203"/>
        <v>Aguardando rentabilidade</v>
      </c>
    </row>
    <row r="2139" spans="1:12" ht="15" customHeight="1" x14ac:dyDescent="0.25">
      <c r="A2139" s="39">
        <v>45015</v>
      </c>
      <c r="B2139" s="61">
        <f t="shared" si="198"/>
        <v>2023</v>
      </c>
      <c r="C2139" s="60" t="str">
        <f t="shared" si="199"/>
        <v>Março</v>
      </c>
      <c r="D2139" s="40" t="s">
        <v>1930</v>
      </c>
      <c r="E2139" s="40" t="s">
        <v>3759</v>
      </c>
      <c r="F2139" s="41">
        <v>15374.76</v>
      </c>
      <c r="G2139" s="42">
        <v>16962.97</v>
      </c>
      <c r="H2139" s="64">
        <f t="shared" si="200"/>
        <v>0.10329982386716936</v>
      </c>
      <c r="I2139" s="65">
        <f t="shared" si="201"/>
        <v>1588.2100000000009</v>
      </c>
      <c r="J2139" s="66" t="str">
        <f t="shared" si="202"/>
        <v>Pendente</v>
      </c>
      <c r="K2139" s="40" t="s">
        <v>15538</v>
      </c>
      <c r="L2139" s="69" t="str">
        <f t="shared" si="203"/>
        <v>Rendimento estável</v>
      </c>
    </row>
    <row r="2140" spans="1:12" ht="15" customHeight="1" x14ac:dyDescent="0.25">
      <c r="A2140" s="39">
        <v>45251</v>
      </c>
      <c r="B2140" s="61">
        <f t="shared" si="198"/>
        <v>2023</v>
      </c>
      <c r="C2140" s="60" t="str">
        <f t="shared" si="199"/>
        <v>Novembro</v>
      </c>
      <c r="D2140" s="40" t="s">
        <v>1923</v>
      </c>
      <c r="E2140" s="40" t="s">
        <v>3760</v>
      </c>
      <c r="F2140" s="41">
        <v>47283.83</v>
      </c>
      <c r="G2140" s="42">
        <v>48428.1</v>
      </c>
      <c r="H2140" s="64">
        <f t="shared" si="200"/>
        <v>2.4200027789626957E-2</v>
      </c>
      <c r="I2140" s="65">
        <f t="shared" si="201"/>
        <v>1144.2699999999968</v>
      </c>
      <c r="J2140" s="66" t="str">
        <f t="shared" si="202"/>
        <v>Ativo</v>
      </c>
      <c r="K2140" s="40" t="s">
        <v>15532</v>
      </c>
      <c r="L2140" s="69" t="str">
        <f t="shared" si="203"/>
        <v>Investimento de Longo Prazo</v>
      </c>
    </row>
    <row r="2141" spans="1:12" ht="15" customHeight="1" x14ac:dyDescent="0.25">
      <c r="A2141" s="39">
        <v>45486</v>
      </c>
      <c r="B2141" s="61">
        <f t="shared" si="198"/>
        <v>2024</v>
      </c>
      <c r="C2141" s="60" t="str">
        <f t="shared" si="199"/>
        <v>Julho</v>
      </c>
      <c r="D2141" s="40" t="s">
        <v>1927</v>
      </c>
      <c r="E2141" s="40" t="s">
        <v>3761</v>
      </c>
      <c r="F2141" s="41">
        <v>13037.91</v>
      </c>
      <c r="G2141" s="42">
        <v>12984.45</v>
      </c>
      <c r="H2141" s="64">
        <f t="shared" si="200"/>
        <v>-4.1003504396025991E-3</v>
      </c>
      <c r="I2141" s="65">
        <f t="shared" si="201"/>
        <v>-53.459999999999127</v>
      </c>
      <c r="J2141" s="66" t="str">
        <f t="shared" si="202"/>
        <v>Ativo</v>
      </c>
      <c r="K2141" s="40" t="s">
        <v>15536</v>
      </c>
      <c r="L2141" s="69" t="str">
        <f t="shared" si="203"/>
        <v>Aguardando rentabilidade</v>
      </c>
    </row>
    <row r="2142" spans="1:12" ht="15" customHeight="1" x14ac:dyDescent="0.25">
      <c r="A2142" s="39">
        <v>45640</v>
      </c>
      <c r="B2142" s="61">
        <f t="shared" si="198"/>
        <v>2024</v>
      </c>
      <c r="C2142" s="60" t="str">
        <f t="shared" si="199"/>
        <v>Dezembro</v>
      </c>
      <c r="D2142" s="40" t="s">
        <v>1925</v>
      </c>
      <c r="E2142" s="40" t="s">
        <v>3762</v>
      </c>
      <c r="F2142" s="41">
        <v>5315.44</v>
      </c>
      <c r="G2142" s="42">
        <v>5447.26</v>
      </c>
      <c r="H2142" s="64">
        <f t="shared" si="200"/>
        <v>2.4799452162003639E-2</v>
      </c>
      <c r="I2142" s="65">
        <f t="shared" si="201"/>
        <v>131.82000000000062</v>
      </c>
      <c r="J2142" s="66" t="str">
        <f t="shared" si="202"/>
        <v>Ativo</v>
      </c>
      <c r="K2142" s="40" t="s">
        <v>15534</v>
      </c>
      <c r="L2142" s="69" t="str">
        <f t="shared" si="203"/>
        <v>Aguardando rentabilidade</v>
      </c>
    </row>
    <row r="2143" spans="1:12" ht="15" customHeight="1" x14ac:dyDescent="0.25">
      <c r="A2143" s="39">
        <v>45857</v>
      </c>
      <c r="B2143" s="61">
        <f t="shared" si="198"/>
        <v>2025</v>
      </c>
      <c r="C2143" s="60" t="str">
        <f t="shared" si="199"/>
        <v>Julho</v>
      </c>
      <c r="D2143" s="40" t="s">
        <v>1925</v>
      </c>
      <c r="E2143" s="40" t="s">
        <v>3763</v>
      </c>
      <c r="F2143" s="41">
        <v>44915.73</v>
      </c>
      <c r="G2143" s="42">
        <v>52865.81</v>
      </c>
      <c r="H2143" s="64">
        <f t="shared" si="200"/>
        <v>0.17699990626891723</v>
      </c>
      <c r="I2143" s="65">
        <f t="shared" si="201"/>
        <v>7950.0799999999945</v>
      </c>
      <c r="J2143" s="66" t="str">
        <f t="shared" si="202"/>
        <v>Resgatado</v>
      </c>
      <c r="K2143" s="40" t="s">
        <v>15534</v>
      </c>
      <c r="L2143" s="69" t="str">
        <f t="shared" si="203"/>
        <v>Aplicação de Curto Prazo</v>
      </c>
    </row>
    <row r="2144" spans="1:12" ht="15" customHeight="1" x14ac:dyDescent="0.25">
      <c r="A2144" s="39">
        <v>44295</v>
      </c>
      <c r="B2144" s="61">
        <f t="shared" si="198"/>
        <v>2021</v>
      </c>
      <c r="C2144" s="60" t="str">
        <f t="shared" si="199"/>
        <v>Abril</v>
      </c>
      <c r="D2144" s="40" t="s">
        <v>1928</v>
      </c>
      <c r="E2144" s="40" t="s">
        <v>3764</v>
      </c>
      <c r="F2144" s="41">
        <v>49607.35</v>
      </c>
      <c r="G2144" s="42">
        <v>47394.86</v>
      </c>
      <c r="H2144" s="64">
        <f t="shared" si="200"/>
        <v>-4.4600044146683872E-2</v>
      </c>
      <c r="I2144" s="65">
        <f t="shared" si="201"/>
        <v>-2212.489999999998</v>
      </c>
      <c r="J2144" s="66" t="str">
        <f t="shared" si="202"/>
        <v>Ativo</v>
      </c>
      <c r="K2144" s="40" t="s">
        <v>15537</v>
      </c>
      <c r="L2144" s="69" t="str">
        <f t="shared" si="203"/>
        <v>Aguardando rentabilidade</v>
      </c>
    </row>
    <row r="2145" spans="1:12" ht="15" customHeight="1" x14ac:dyDescent="0.25">
      <c r="A2145" s="39">
        <v>44349</v>
      </c>
      <c r="B2145" s="61">
        <f t="shared" si="198"/>
        <v>2021</v>
      </c>
      <c r="C2145" s="60" t="str">
        <f t="shared" si="199"/>
        <v>Junho</v>
      </c>
      <c r="D2145" s="40" t="s">
        <v>1928</v>
      </c>
      <c r="E2145" s="40" t="s">
        <v>3065</v>
      </c>
      <c r="F2145" s="41">
        <v>42293.48</v>
      </c>
      <c r="G2145" s="42">
        <v>42365.38</v>
      </c>
      <c r="H2145" s="64">
        <f t="shared" si="200"/>
        <v>1.7000256304280038E-3</v>
      </c>
      <c r="I2145" s="65">
        <f t="shared" si="201"/>
        <v>71.899999999994179</v>
      </c>
      <c r="J2145" s="66" t="str">
        <f t="shared" si="202"/>
        <v>Ativo</v>
      </c>
      <c r="K2145" s="40" t="s">
        <v>15537</v>
      </c>
      <c r="L2145" s="69" t="str">
        <f t="shared" si="203"/>
        <v>Aguardando rentabilidade</v>
      </c>
    </row>
    <row r="2146" spans="1:12" ht="15" customHeight="1" x14ac:dyDescent="0.25">
      <c r="A2146" s="39">
        <v>45839</v>
      </c>
      <c r="B2146" s="61">
        <f t="shared" si="198"/>
        <v>2025</v>
      </c>
      <c r="C2146" s="60" t="str">
        <f t="shared" si="199"/>
        <v>Julho</v>
      </c>
      <c r="D2146" s="40" t="s">
        <v>1929</v>
      </c>
      <c r="E2146" s="40" t="s">
        <v>3765</v>
      </c>
      <c r="F2146" s="41">
        <v>13169.68</v>
      </c>
      <c r="G2146" s="42">
        <v>15077.97</v>
      </c>
      <c r="H2146" s="64">
        <f t="shared" si="200"/>
        <v>0.14490025573893967</v>
      </c>
      <c r="I2146" s="65">
        <f t="shared" si="201"/>
        <v>1908.2899999999991</v>
      </c>
      <c r="J2146" s="66" t="str">
        <f t="shared" si="202"/>
        <v>Pendente</v>
      </c>
      <c r="K2146" s="40" t="s">
        <v>15532</v>
      </c>
      <c r="L2146" s="69" t="str">
        <f t="shared" si="203"/>
        <v>Rendimento estável</v>
      </c>
    </row>
    <row r="2147" spans="1:12" ht="15" customHeight="1" x14ac:dyDescent="0.25">
      <c r="A2147" s="39">
        <v>44774</v>
      </c>
      <c r="B2147" s="61">
        <f t="shared" si="198"/>
        <v>2022</v>
      </c>
      <c r="C2147" s="60" t="str">
        <f t="shared" si="199"/>
        <v>Agosto</v>
      </c>
      <c r="D2147" s="40" t="s">
        <v>1926</v>
      </c>
      <c r="E2147" s="40" t="s">
        <v>3684</v>
      </c>
      <c r="F2147" s="41">
        <v>40286.78</v>
      </c>
      <c r="G2147" s="42">
        <v>48231.33</v>
      </c>
      <c r="H2147" s="64">
        <f t="shared" si="200"/>
        <v>0.19719992513673229</v>
      </c>
      <c r="I2147" s="65">
        <f t="shared" si="201"/>
        <v>7944.5500000000029</v>
      </c>
      <c r="J2147" s="66" t="str">
        <f t="shared" si="202"/>
        <v>Resgatado</v>
      </c>
      <c r="K2147" s="40" t="s">
        <v>15535</v>
      </c>
      <c r="L2147" s="69" t="str">
        <f t="shared" si="203"/>
        <v>Aplicação de Curto Prazo</v>
      </c>
    </row>
    <row r="2148" spans="1:12" ht="15" customHeight="1" x14ac:dyDescent="0.25">
      <c r="A2148" s="39">
        <v>45139</v>
      </c>
      <c r="B2148" s="61">
        <f t="shared" si="198"/>
        <v>2023</v>
      </c>
      <c r="C2148" s="60" t="str">
        <f t="shared" si="199"/>
        <v>Agosto</v>
      </c>
      <c r="D2148" s="40" t="s">
        <v>1924</v>
      </c>
      <c r="E2148" s="40" t="s">
        <v>3766</v>
      </c>
      <c r="F2148" s="41">
        <v>32418.53</v>
      </c>
      <c r="G2148" s="42">
        <v>38766.080000000002</v>
      </c>
      <c r="H2148" s="64">
        <f t="shared" si="200"/>
        <v>0.19580005632581129</v>
      </c>
      <c r="I2148" s="65">
        <f t="shared" si="201"/>
        <v>6347.5500000000029</v>
      </c>
      <c r="J2148" s="66" t="str">
        <f t="shared" si="202"/>
        <v>Resgatado</v>
      </c>
      <c r="K2148" s="40" t="s">
        <v>15533</v>
      </c>
      <c r="L2148" s="69" t="str">
        <f t="shared" si="203"/>
        <v>Dividendos Recebidos</v>
      </c>
    </row>
    <row r="2149" spans="1:12" ht="15" customHeight="1" x14ac:dyDescent="0.25">
      <c r="A2149" s="39">
        <v>45496</v>
      </c>
      <c r="B2149" s="61">
        <f t="shared" si="198"/>
        <v>2024</v>
      </c>
      <c r="C2149" s="60" t="str">
        <f t="shared" si="199"/>
        <v>Julho</v>
      </c>
      <c r="D2149" s="40" t="s">
        <v>1923</v>
      </c>
      <c r="E2149" s="40" t="s">
        <v>3767</v>
      </c>
      <c r="F2149" s="41">
        <v>20205.88</v>
      </c>
      <c r="G2149" s="42">
        <v>20842.37</v>
      </c>
      <c r="H2149" s="64">
        <f t="shared" si="200"/>
        <v>3.1500236564801824E-2</v>
      </c>
      <c r="I2149" s="65">
        <f t="shared" si="201"/>
        <v>636.48999999999796</v>
      </c>
      <c r="J2149" s="66" t="str">
        <f t="shared" si="202"/>
        <v>Ativo</v>
      </c>
      <c r="K2149" s="40" t="s">
        <v>15532</v>
      </c>
      <c r="L2149" s="69" t="str">
        <f t="shared" si="203"/>
        <v>Investimento de Longo Prazo</v>
      </c>
    </row>
    <row r="2150" spans="1:12" ht="15" customHeight="1" x14ac:dyDescent="0.25">
      <c r="A2150" s="39">
        <v>44603</v>
      </c>
      <c r="B2150" s="61">
        <f t="shared" si="198"/>
        <v>2022</v>
      </c>
      <c r="C2150" s="60" t="str">
        <f t="shared" si="199"/>
        <v>Fevereiro</v>
      </c>
      <c r="D2150" s="40" t="s">
        <v>1927</v>
      </c>
      <c r="E2150" s="40" t="s">
        <v>2139</v>
      </c>
      <c r="F2150" s="41">
        <v>44969.84</v>
      </c>
      <c r="G2150" s="42">
        <v>51112.72</v>
      </c>
      <c r="H2150" s="64">
        <f t="shared" si="200"/>
        <v>0.13659999679785395</v>
      </c>
      <c r="I2150" s="65">
        <f t="shared" si="201"/>
        <v>6142.8800000000047</v>
      </c>
      <c r="J2150" s="66" t="str">
        <f t="shared" si="202"/>
        <v>Pendente</v>
      </c>
      <c r="K2150" s="40" t="s">
        <v>15536</v>
      </c>
      <c r="L2150" s="69" t="str">
        <f t="shared" si="203"/>
        <v>Rendimento estável</v>
      </c>
    </row>
    <row r="2151" spans="1:12" ht="15" customHeight="1" x14ac:dyDescent="0.25">
      <c r="A2151" s="39">
        <v>44253</v>
      </c>
      <c r="B2151" s="61">
        <f t="shared" si="198"/>
        <v>2021</v>
      </c>
      <c r="C2151" s="60" t="str">
        <f t="shared" si="199"/>
        <v>Fevereiro</v>
      </c>
      <c r="D2151" s="40" t="s">
        <v>1926</v>
      </c>
      <c r="E2151" s="40" t="s">
        <v>3768</v>
      </c>
      <c r="F2151" s="41">
        <v>34013.58</v>
      </c>
      <c r="G2151" s="42">
        <v>40493.17</v>
      </c>
      <c r="H2151" s="64">
        <f t="shared" si="200"/>
        <v>0.19050008849406608</v>
      </c>
      <c r="I2151" s="65">
        <f t="shared" si="201"/>
        <v>6479.5899999999965</v>
      </c>
      <c r="J2151" s="66" t="str">
        <f t="shared" si="202"/>
        <v>Resgatado</v>
      </c>
      <c r="K2151" s="40" t="s">
        <v>15535</v>
      </c>
      <c r="L2151" s="69" t="str">
        <f t="shared" si="203"/>
        <v>Aplicação de Curto Prazo</v>
      </c>
    </row>
    <row r="2152" spans="1:12" ht="15" customHeight="1" x14ac:dyDescent="0.25">
      <c r="A2152" s="39">
        <v>44281</v>
      </c>
      <c r="B2152" s="61">
        <f t="shared" si="198"/>
        <v>2021</v>
      </c>
      <c r="C2152" s="60" t="str">
        <f t="shared" si="199"/>
        <v>Março</v>
      </c>
      <c r="D2152" s="40" t="s">
        <v>1928</v>
      </c>
      <c r="E2152" s="40" t="s">
        <v>3769</v>
      </c>
      <c r="F2152" s="41">
        <v>35143.96</v>
      </c>
      <c r="G2152" s="42">
        <v>35080.699999999997</v>
      </c>
      <c r="H2152" s="64">
        <f t="shared" si="200"/>
        <v>-1.8000248122295279E-3</v>
      </c>
      <c r="I2152" s="65">
        <f t="shared" si="201"/>
        <v>-63.260000000002037</v>
      </c>
      <c r="J2152" s="66" t="str">
        <f t="shared" si="202"/>
        <v>Ativo</v>
      </c>
      <c r="K2152" s="40" t="s">
        <v>15537</v>
      </c>
      <c r="L2152" s="69" t="str">
        <f t="shared" si="203"/>
        <v>Aguardando rentabilidade</v>
      </c>
    </row>
    <row r="2153" spans="1:12" ht="15" customHeight="1" x14ac:dyDescent="0.25">
      <c r="A2153" s="39">
        <v>45743</v>
      </c>
      <c r="B2153" s="61">
        <f t="shared" si="198"/>
        <v>2025</v>
      </c>
      <c r="C2153" s="60" t="str">
        <f t="shared" si="199"/>
        <v>Março</v>
      </c>
      <c r="D2153" s="40" t="s">
        <v>1924</v>
      </c>
      <c r="E2153" s="40" t="s">
        <v>3770</v>
      </c>
      <c r="F2153" s="41">
        <v>16334.44</v>
      </c>
      <c r="G2153" s="42">
        <v>15661.46</v>
      </c>
      <c r="H2153" s="64">
        <f t="shared" si="200"/>
        <v>-4.1200065628206502E-2</v>
      </c>
      <c r="I2153" s="65">
        <f t="shared" si="201"/>
        <v>-672.98000000000138</v>
      </c>
      <c r="J2153" s="66" t="str">
        <f t="shared" si="202"/>
        <v>Ativo</v>
      </c>
      <c r="K2153" s="40" t="s">
        <v>15533</v>
      </c>
      <c r="L2153" s="69" t="str">
        <f t="shared" si="203"/>
        <v>Investimento de Longo Prazo</v>
      </c>
    </row>
    <row r="2154" spans="1:12" ht="15" customHeight="1" x14ac:dyDescent="0.25">
      <c r="A2154" s="39">
        <v>44521</v>
      </c>
      <c r="B2154" s="61">
        <f t="shared" si="198"/>
        <v>2021</v>
      </c>
      <c r="C2154" s="60" t="str">
        <f t="shared" si="199"/>
        <v>Novembro</v>
      </c>
      <c r="D2154" s="40" t="s">
        <v>1925</v>
      </c>
      <c r="E2154" s="40" t="s">
        <v>2033</v>
      </c>
      <c r="F2154" s="41">
        <v>48570.01</v>
      </c>
      <c r="G2154" s="42">
        <v>51343.360000000001</v>
      </c>
      <c r="H2154" s="64">
        <f t="shared" si="200"/>
        <v>5.7100050010284092E-2</v>
      </c>
      <c r="I2154" s="65">
        <f t="shared" si="201"/>
        <v>2773.3499999999985</v>
      </c>
      <c r="J2154" s="66" t="str">
        <f t="shared" si="202"/>
        <v>Ativo</v>
      </c>
      <c r="K2154" s="40" t="s">
        <v>15534</v>
      </c>
      <c r="L2154" s="69" t="str">
        <f t="shared" si="203"/>
        <v>Aguardando rentabilidade</v>
      </c>
    </row>
    <row r="2155" spans="1:12" ht="15" customHeight="1" x14ac:dyDescent="0.25">
      <c r="A2155" s="39">
        <v>44871</v>
      </c>
      <c r="B2155" s="61">
        <f t="shared" si="198"/>
        <v>2022</v>
      </c>
      <c r="C2155" s="60" t="str">
        <f t="shared" si="199"/>
        <v>Novembro</v>
      </c>
      <c r="D2155" s="40" t="s">
        <v>1925</v>
      </c>
      <c r="E2155" s="40" t="s">
        <v>3771</v>
      </c>
      <c r="F2155" s="41">
        <v>9240.2199999999993</v>
      </c>
      <c r="G2155" s="42">
        <v>9109.93</v>
      </c>
      <c r="H2155" s="64">
        <f t="shared" si="200"/>
        <v>-1.410031362889618E-2</v>
      </c>
      <c r="I2155" s="65">
        <f t="shared" si="201"/>
        <v>-130.28999999999905</v>
      </c>
      <c r="J2155" s="66" t="str">
        <f t="shared" si="202"/>
        <v>Ativo</v>
      </c>
      <c r="K2155" s="40" t="s">
        <v>15534</v>
      </c>
      <c r="L2155" s="69" t="str">
        <f t="shared" si="203"/>
        <v>Aguardando rentabilidade</v>
      </c>
    </row>
    <row r="2156" spans="1:12" ht="15" customHeight="1" x14ac:dyDescent="0.25">
      <c r="A2156" s="39">
        <v>45619</v>
      </c>
      <c r="B2156" s="61">
        <f t="shared" si="198"/>
        <v>2024</v>
      </c>
      <c r="C2156" s="60" t="str">
        <f t="shared" si="199"/>
        <v>Novembro</v>
      </c>
      <c r="D2156" s="40" t="s">
        <v>1928</v>
      </c>
      <c r="E2156" s="40" t="s">
        <v>3772</v>
      </c>
      <c r="F2156" s="41">
        <v>22128.91</v>
      </c>
      <c r="G2156" s="42">
        <v>22347.99</v>
      </c>
      <c r="H2156" s="64">
        <f t="shared" si="200"/>
        <v>9.9001713143576312E-3</v>
      </c>
      <c r="I2156" s="65">
        <f t="shared" si="201"/>
        <v>219.08000000000175</v>
      </c>
      <c r="J2156" s="66" t="str">
        <f t="shared" si="202"/>
        <v>Ativo</v>
      </c>
      <c r="K2156" s="40" t="s">
        <v>15537</v>
      </c>
      <c r="L2156" s="69" t="str">
        <f t="shared" si="203"/>
        <v>Aguardando rentabilidade</v>
      </c>
    </row>
    <row r="2157" spans="1:12" x14ac:dyDescent="0.25">
      <c r="A2157" s="39">
        <v>43859</v>
      </c>
      <c r="B2157" s="61">
        <f t="shared" si="198"/>
        <v>2020</v>
      </c>
      <c r="C2157" s="60" t="str">
        <f t="shared" si="199"/>
        <v>Janeiro</v>
      </c>
      <c r="D2157" s="40" t="s">
        <v>1924</v>
      </c>
      <c r="E2157" s="40" t="s">
        <v>2561</v>
      </c>
      <c r="F2157" s="41">
        <v>31072.05</v>
      </c>
      <c r="G2157" s="42">
        <v>31594.06</v>
      </c>
      <c r="H2157" s="64">
        <f t="shared" si="200"/>
        <v>1.6799985839363738E-2</v>
      </c>
      <c r="I2157" s="65">
        <f t="shared" si="201"/>
        <v>522.01000000000204</v>
      </c>
      <c r="J2157" s="66" t="str">
        <f t="shared" si="202"/>
        <v>Ativo</v>
      </c>
      <c r="K2157" s="40" t="s">
        <v>15533</v>
      </c>
      <c r="L2157" s="69" t="str">
        <f t="shared" si="203"/>
        <v>Investimento de Longo Prazo</v>
      </c>
    </row>
    <row r="2158" spans="1:12" ht="15" customHeight="1" x14ac:dyDescent="0.25">
      <c r="A2158" s="39">
        <v>44255</v>
      </c>
      <c r="B2158" s="61">
        <f t="shared" si="198"/>
        <v>2021</v>
      </c>
      <c r="C2158" s="60" t="str">
        <f t="shared" si="199"/>
        <v>Fevereiro</v>
      </c>
      <c r="D2158" s="40" t="s">
        <v>1929</v>
      </c>
      <c r="E2158" s="40" t="s">
        <v>3773</v>
      </c>
      <c r="F2158" s="41">
        <v>23020.6</v>
      </c>
      <c r="G2158" s="42">
        <v>27231.07</v>
      </c>
      <c r="H2158" s="64">
        <f t="shared" si="200"/>
        <v>0.18290009817294081</v>
      </c>
      <c r="I2158" s="65">
        <f t="shared" si="201"/>
        <v>4210.4700000000012</v>
      </c>
      <c r="J2158" s="66" t="str">
        <f t="shared" si="202"/>
        <v>Resgatado</v>
      </c>
      <c r="K2158" s="40" t="s">
        <v>15532</v>
      </c>
      <c r="L2158" s="69" t="str">
        <f t="shared" si="203"/>
        <v>Dividendos Recebidos</v>
      </c>
    </row>
    <row r="2159" spans="1:12" ht="15" customHeight="1" x14ac:dyDescent="0.25">
      <c r="A2159" s="39">
        <v>45807</v>
      </c>
      <c r="B2159" s="61">
        <f t="shared" si="198"/>
        <v>2025</v>
      </c>
      <c r="C2159" s="60" t="str">
        <f t="shared" si="199"/>
        <v>Maio</v>
      </c>
      <c r="D2159" s="40" t="s">
        <v>1928</v>
      </c>
      <c r="E2159" s="40" t="s">
        <v>3774</v>
      </c>
      <c r="F2159" s="41">
        <v>43939.85</v>
      </c>
      <c r="G2159" s="42">
        <v>45442.59</v>
      </c>
      <c r="H2159" s="64">
        <f t="shared" si="200"/>
        <v>3.4199934683436517E-2</v>
      </c>
      <c r="I2159" s="65">
        <f t="shared" si="201"/>
        <v>1502.739999999998</v>
      </c>
      <c r="J2159" s="66" t="str">
        <f t="shared" si="202"/>
        <v>Ativo</v>
      </c>
      <c r="K2159" s="40" t="s">
        <v>15537</v>
      </c>
      <c r="L2159" s="69" t="str">
        <f t="shared" si="203"/>
        <v>Aguardando rentabilidade</v>
      </c>
    </row>
    <row r="2160" spans="1:12" ht="15" customHeight="1" x14ac:dyDescent="0.25">
      <c r="A2160" s="39">
        <v>45121</v>
      </c>
      <c r="B2160" s="61">
        <f t="shared" si="198"/>
        <v>2023</v>
      </c>
      <c r="C2160" s="60" t="str">
        <f t="shared" si="199"/>
        <v>Julho</v>
      </c>
      <c r="D2160" s="40" t="s">
        <v>1928</v>
      </c>
      <c r="E2160" s="40" t="s">
        <v>3775</v>
      </c>
      <c r="F2160" s="41">
        <v>22508.17</v>
      </c>
      <c r="G2160" s="42">
        <v>20961.86</v>
      </c>
      <c r="H2160" s="64">
        <f t="shared" si="200"/>
        <v>-6.8699943176188813E-2</v>
      </c>
      <c r="I2160" s="65">
        <f t="shared" si="201"/>
        <v>-1546.3099999999977</v>
      </c>
      <c r="J2160" s="66" t="str">
        <f t="shared" si="202"/>
        <v>Pendente</v>
      </c>
      <c r="K2160" s="40" t="s">
        <v>15537</v>
      </c>
      <c r="L2160" s="69" t="str">
        <f t="shared" si="203"/>
        <v>Aguardando rentabilidade</v>
      </c>
    </row>
    <row r="2161" spans="1:12" ht="15" customHeight="1" x14ac:dyDescent="0.25">
      <c r="A2161" s="39">
        <v>44710</v>
      </c>
      <c r="B2161" s="61">
        <f t="shared" si="198"/>
        <v>2022</v>
      </c>
      <c r="C2161" s="60" t="str">
        <f t="shared" si="199"/>
        <v>Maio</v>
      </c>
      <c r="D2161" s="40" t="s">
        <v>1927</v>
      </c>
      <c r="E2161" s="40" t="s">
        <v>3776</v>
      </c>
      <c r="F2161" s="41">
        <v>38853.230000000003</v>
      </c>
      <c r="G2161" s="42">
        <v>40896.910000000003</v>
      </c>
      <c r="H2161" s="64">
        <f t="shared" si="200"/>
        <v>5.2600002625264361E-2</v>
      </c>
      <c r="I2161" s="65">
        <f t="shared" si="201"/>
        <v>2043.6800000000003</v>
      </c>
      <c r="J2161" s="66" t="str">
        <f t="shared" si="202"/>
        <v>Ativo</v>
      </c>
      <c r="K2161" s="40" t="s">
        <v>15536</v>
      </c>
      <c r="L2161" s="69" t="str">
        <f t="shared" si="203"/>
        <v>Aguardando rentabilidade</v>
      </c>
    </row>
    <row r="2162" spans="1:12" ht="15" customHeight="1" x14ac:dyDescent="0.25">
      <c r="A2162" s="39">
        <v>44747</v>
      </c>
      <c r="B2162" s="61">
        <f t="shared" si="198"/>
        <v>2022</v>
      </c>
      <c r="C2162" s="60" t="str">
        <f t="shared" si="199"/>
        <v>Julho</v>
      </c>
      <c r="D2162" s="40" t="s">
        <v>1925</v>
      </c>
      <c r="E2162" s="40" t="s">
        <v>2453</v>
      </c>
      <c r="F2162" s="41">
        <v>14549.45</v>
      </c>
      <c r="G2162" s="42">
        <v>14798.25</v>
      </c>
      <c r="H2162" s="64">
        <f t="shared" si="200"/>
        <v>1.7100302760585401E-2</v>
      </c>
      <c r="I2162" s="65">
        <f t="shared" si="201"/>
        <v>248.79999999999927</v>
      </c>
      <c r="J2162" s="66" t="str">
        <f t="shared" si="202"/>
        <v>Ativo</v>
      </c>
      <c r="K2162" s="40" t="s">
        <v>15534</v>
      </c>
      <c r="L2162" s="69" t="str">
        <f t="shared" si="203"/>
        <v>Aguardando rentabilidade</v>
      </c>
    </row>
    <row r="2163" spans="1:12" ht="15" customHeight="1" x14ac:dyDescent="0.25">
      <c r="A2163" s="39">
        <v>44762</v>
      </c>
      <c r="B2163" s="61">
        <f t="shared" si="198"/>
        <v>2022</v>
      </c>
      <c r="C2163" s="60" t="str">
        <f t="shared" si="199"/>
        <v>Julho</v>
      </c>
      <c r="D2163" s="40" t="s">
        <v>1929</v>
      </c>
      <c r="E2163" s="40" t="s">
        <v>3777</v>
      </c>
      <c r="F2163" s="41">
        <v>24518.66</v>
      </c>
      <c r="G2163" s="42">
        <v>28608.37</v>
      </c>
      <c r="H2163" s="64">
        <f t="shared" si="200"/>
        <v>0.16679989852626526</v>
      </c>
      <c r="I2163" s="65">
        <f t="shared" si="201"/>
        <v>4089.7099999999991</v>
      </c>
      <c r="J2163" s="66" t="str">
        <f t="shared" si="202"/>
        <v>Resgatado</v>
      </c>
      <c r="K2163" s="40" t="s">
        <v>15532</v>
      </c>
      <c r="L2163" s="69" t="str">
        <f t="shared" si="203"/>
        <v>Dividendos Recebidos</v>
      </c>
    </row>
    <row r="2164" spans="1:12" ht="15" customHeight="1" x14ac:dyDescent="0.25">
      <c r="A2164" s="39">
        <v>44549</v>
      </c>
      <c r="B2164" s="61">
        <f t="shared" si="198"/>
        <v>2021</v>
      </c>
      <c r="C2164" s="60" t="str">
        <f t="shared" si="199"/>
        <v>Dezembro</v>
      </c>
      <c r="D2164" s="40" t="s">
        <v>1929</v>
      </c>
      <c r="E2164" s="40" t="s">
        <v>3778</v>
      </c>
      <c r="F2164" s="41">
        <v>10424.56</v>
      </c>
      <c r="G2164" s="42">
        <v>11513.93</v>
      </c>
      <c r="H2164" s="64">
        <f t="shared" si="200"/>
        <v>0.1045003338270393</v>
      </c>
      <c r="I2164" s="65">
        <f t="shared" si="201"/>
        <v>1089.3700000000008</v>
      </c>
      <c r="J2164" s="66" t="str">
        <f t="shared" si="202"/>
        <v>Pendente</v>
      </c>
      <c r="K2164" s="40" t="s">
        <v>15532</v>
      </c>
      <c r="L2164" s="69" t="str">
        <f t="shared" si="203"/>
        <v>Rendimento estável</v>
      </c>
    </row>
    <row r="2165" spans="1:12" ht="15" customHeight="1" x14ac:dyDescent="0.25">
      <c r="A2165" s="39">
        <v>45293</v>
      </c>
      <c r="B2165" s="61">
        <f t="shared" si="198"/>
        <v>2024</v>
      </c>
      <c r="C2165" s="60" t="str">
        <f t="shared" si="199"/>
        <v>Janeiro</v>
      </c>
      <c r="D2165" s="40" t="s">
        <v>1929</v>
      </c>
      <c r="E2165" s="40" t="s">
        <v>2952</v>
      </c>
      <c r="F2165" s="41">
        <v>8806.0499999999993</v>
      </c>
      <c r="G2165" s="42">
        <v>8438.84</v>
      </c>
      <c r="H2165" s="64">
        <f t="shared" si="200"/>
        <v>-4.1699740519301975E-2</v>
      </c>
      <c r="I2165" s="65">
        <f t="shared" si="201"/>
        <v>-367.20999999999913</v>
      </c>
      <c r="J2165" s="66" t="str">
        <f t="shared" si="202"/>
        <v>Ativo</v>
      </c>
      <c r="K2165" s="40" t="s">
        <v>15532</v>
      </c>
      <c r="L2165" s="69" t="str">
        <f t="shared" si="203"/>
        <v>Investimento de Longo Prazo</v>
      </c>
    </row>
    <row r="2166" spans="1:12" ht="15" customHeight="1" x14ac:dyDescent="0.25">
      <c r="A2166" s="39">
        <v>45682</v>
      </c>
      <c r="B2166" s="61">
        <f t="shared" si="198"/>
        <v>2025</v>
      </c>
      <c r="C2166" s="60" t="str">
        <f t="shared" si="199"/>
        <v>Janeiro</v>
      </c>
      <c r="D2166" s="40" t="s">
        <v>1925</v>
      </c>
      <c r="E2166" s="40" t="s">
        <v>3779</v>
      </c>
      <c r="F2166" s="41">
        <v>31853.23</v>
      </c>
      <c r="G2166" s="42">
        <v>37723.78</v>
      </c>
      <c r="H2166" s="64">
        <f t="shared" si="200"/>
        <v>0.18429999092713673</v>
      </c>
      <c r="I2166" s="65">
        <f t="shared" si="201"/>
        <v>5870.5499999999993</v>
      </c>
      <c r="J2166" s="66" t="str">
        <f t="shared" si="202"/>
        <v>Resgatado</v>
      </c>
      <c r="K2166" s="40" t="s">
        <v>15534</v>
      </c>
      <c r="L2166" s="69" t="str">
        <f t="shared" si="203"/>
        <v>Aplicação de Curto Prazo</v>
      </c>
    </row>
    <row r="2167" spans="1:12" ht="15" customHeight="1" x14ac:dyDescent="0.25">
      <c r="A2167" s="39">
        <v>45189</v>
      </c>
      <c r="B2167" s="61">
        <f t="shared" si="198"/>
        <v>2023</v>
      </c>
      <c r="C2167" s="60" t="str">
        <f t="shared" si="199"/>
        <v>Setembro</v>
      </c>
      <c r="D2167" s="40" t="s">
        <v>1924</v>
      </c>
      <c r="E2167" s="40" t="s">
        <v>2031</v>
      </c>
      <c r="F2167" s="41">
        <v>26132.78</v>
      </c>
      <c r="G2167" s="42">
        <v>26090.97</v>
      </c>
      <c r="H2167" s="64">
        <f t="shared" si="200"/>
        <v>-1.599906324547089E-3</v>
      </c>
      <c r="I2167" s="65">
        <f t="shared" si="201"/>
        <v>-41.809999999997672</v>
      </c>
      <c r="J2167" s="66" t="str">
        <f t="shared" si="202"/>
        <v>Ativo</v>
      </c>
      <c r="K2167" s="40" t="s">
        <v>15533</v>
      </c>
      <c r="L2167" s="69" t="str">
        <f t="shared" si="203"/>
        <v>Investimento de Longo Prazo</v>
      </c>
    </row>
    <row r="2168" spans="1:12" ht="15" customHeight="1" x14ac:dyDescent="0.25">
      <c r="A2168" s="39">
        <v>45617</v>
      </c>
      <c r="B2168" s="61">
        <f t="shared" si="198"/>
        <v>2024</v>
      </c>
      <c r="C2168" s="60" t="str">
        <f t="shared" si="199"/>
        <v>Novembro</v>
      </c>
      <c r="D2168" s="40" t="s">
        <v>1930</v>
      </c>
      <c r="E2168" s="40" t="s">
        <v>3780</v>
      </c>
      <c r="F2168" s="41">
        <v>31691.759999999998</v>
      </c>
      <c r="G2168" s="42">
        <v>36546.94</v>
      </c>
      <c r="H2168" s="64">
        <f t="shared" si="200"/>
        <v>0.15320007471973801</v>
      </c>
      <c r="I2168" s="65">
        <f t="shared" si="201"/>
        <v>4855.1800000000039</v>
      </c>
      <c r="J2168" s="66" t="str">
        <f t="shared" si="202"/>
        <v>Resgatado</v>
      </c>
      <c r="K2168" s="40" t="s">
        <v>15538</v>
      </c>
      <c r="L2168" s="69" t="str">
        <f t="shared" si="203"/>
        <v>Aplicação de Curto Prazo</v>
      </c>
    </row>
    <row r="2169" spans="1:12" ht="15" customHeight="1" x14ac:dyDescent="0.25">
      <c r="A2169" s="39">
        <v>44867</v>
      </c>
      <c r="B2169" s="61">
        <f t="shared" si="198"/>
        <v>2022</v>
      </c>
      <c r="C2169" s="60" t="str">
        <f t="shared" si="199"/>
        <v>Novembro</v>
      </c>
      <c r="D2169" s="40" t="s">
        <v>1926</v>
      </c>
      <c r="E2169" s="40" t="s">
        <v>2126</v>
      </c>
      <c r="F2169" s="41">
        <v>10977.6</v>
      </c>
      <c r="G2169" s="42">
        <v>12390.42</v>
      </c>
      <c r="H2169" s="64">
        <f t="shared" si="200"/>
        <v>0.12870026235242674</v>
      </c>
      <c r="I2169" s="65">
        <f t="shared" si="201"/>
        <v>1412.8199999999997</v>
      </c>
      <c r="J2169" s="66" t="str">
        <f t="shared" si="202"/>
        <v>Pendente</v>
      </c>
      <c r="K2169" s="40" t="s">
        <v>15535</v>
      </c>
      <c r="L2169" s="69" t="str">
        <f t="shared" si="203"/>
        <v>Rendimento estável</v>
      </c>
    </row>
    <row r="2170" spans="1:12" x14ac:dyDescent="0.25">
      <c r="A2170" s="39">
        <v>43850</v>
      </c>
      <c r="B2170" s="61">
        <f t="shared" si="198"/>
        <v>2020</v>
      </c>
      <c r="C2170" s="60" t="str">
        <f t="shared" si="199"/>
        <v>Janeiro</v>
      </c>
      <c r="D2170" s="40" t="s">
        <v>1927</v>
      </c>
      <c r="E2170" s="40" t="s">
        <v>3781</v>
      </c>
      <c r="F2170" s="41">
        <v>40218.65</v>
      </c>
      <c r="G2170" s="42">
        <v>44916.19</v>
      </c>
      <c r="H2170" s="64">
        <f t="shared" si="200"/>
        <v>0.11680004177166566</v>
      </c>
      <c r="I2170" s="65">
        <f t="shared" si="201"/>
        <v>4697.5400000000009</v>
      </c>
      <c r="J2170" s="66" t="str">
        <f t="shared" si="202"/>
        <v>Pendente</v>
      </c>
      <c r="K2170" s="40" t="s">
        <v>15536</v>
      </c>
      <c r="L2170" s="69" t="str">
        <f t="shared" si="203"/>
        <v>Rendimento estável</v>
      </c>
    </row>
    <row r="2171" spans="1:12" ht="15" customHeight="1" x14ac:dyDescent="0.25">
      <c r="A2171" s="39">
        <v>45283</v>
      </c>
      <c r="B2171" s="61">
        <f t="shared" si="198"/>
        <v>2023</v>
      </c>
      <c r="C2171" s="60" t="str">
        <f t="shared" si="199"/>
        <v>Dezembro</v>
      </c>
      <c r="D2171" s="40" t="s">
        <v>1925</v>
      </c>
      <c r="E2171" s="40" t="s">
        <v>2206</v>
      </c>
      <c r="F2171" s="41">
        <v>1397.76</v>
      </c>
      <c r="G2171" s="42">
        <v>1316.41</v>
      </c>
      <c r="H2171" s="64">
        <f t="shared" si="200"/>
        <v>-5.820026327838821E-2</v>
      </c>
      <c r="I2171" s="65">
        <f t="shared" si="201"/>
        <v>-81.349999999999909</v>
      </c>
      <c r="J2171" s="66" t="str">
        <f t="shared" si="202"/>
        <v>Pendente</v>
      </c>
      <c r="K2171" s="40" t="s">
        <v>15534</v>
      </c>
      <c r="L2171" s="69" t="str">
        <f t="shared" si="203"/>
        <v>Aguardando rentabilidade</v>
      </c>
    </row>
    <row r="2172" spans="1:12" x14ac:dyDescent="0.25">
      <c r="A2172" s="39">
        <v>44014</v>
      </c>
      <c r="B2172" s="61">
        <f t="shared" si="198"/>
        <v>2020</v>
      </c>
      <c r="C2172" s="60" t="str">
        <f t="shared" si="199"/>
        <v>Julho</v>
      </c>
      <c r="D2172" s="40" t="s">
        <v>1925</v>
      </c>
      <c r="E2172" s="40" t="s">
        <v>3127</v>
      </c>
      <c r="F2172" s="41">
        <v>34203.14</v>
      </c>
      <c r="G2172" s="42">
        <v>38375.919999999998</v>
      </c>
      <c r="H2172" s="64">
        <f t="shared" si="200"/>
        <v>0.12199990994978821</v>
      </c>
      <c r="I2172" s="65">
        <f t="shared" si="201"/>
        <v>4172.7799999999988</v>
      </c>
      <c r="J2172" s="66" t="str">
        <f t="shared" si="202"/>
        <v>Pendente</v>
      </c>
      <c r="K2172" s="40" t="s">
        <v>15534</v>
      </c>
      <c r="L2172" s="69" t="str">
        <f t="shared" si="203"/>
        <v>Rendimento estável</v>
      </c>
    </row>
    <row r="2173" spans="1:12" ht="15" customHeight="1" x14ac:dyDescent="0.25">
      <c r="A2173" s="39">
        <v>45719</v>
      </c>
      <c r="B2173" s="61">
        <f t="shared" si="198"/>
        <v>2025</v>
      </c>
      <c r="C2173" s="60" t="str">
        <f t="shared" si="199"/>
        <v>Março</v>
      </c>
      <c r="D2173" s="40" t="s">
        <v>1928</v>
      </c>
      <c r="E2173" s="40" t="s">
        <v>3782</v>
      </c>
      <c r="F2173" s="41">
        <v>16564.02</v>
      </c>
      <c r="G2173" s="42">
        <v>19767.5</v>
      </c>
      <c r="H2173" s="64">
        <f t="shared" si="200"/>
        <v>0.1933999113741712</v>
      </c>
      <c r="I2173" s="65">
        <f t="shared" si="201"/>
        <v>3203.4799999999996</v>
      </c>
      <c r="J2173" s="66" t="str">
        <f t="shared" si="202"/>
        <v>Resgatado</v>
      </c>
      <c r="K2173" s="40" t="s">
        <v>15537</v>
      </c>
      <c r="L2173" s="69" t="str">
        <f t="shared" si="203"/>
        <v>Aplicação de Curto Prazo</v>
      </c>
    </row>
    <row r="2174" spans="1:12" x14ac:dyDescent="0.25">
      <c r="A2174" s="39">
        <v>44080</v>
      </c>
      <c r="B2174" s="61">
        <f t="shared" si="198"/>
        <v>2020</v>
      </c>
      <c r="C2174" s="60" t="str">
        <f t="shared" si="199"/>
        <v>Setembro</v>
      </c>
      <c r="D2174" s="40" t="s">
        <v>1928</v>
      </c>
      <c r="E2174" s="40" t="s">
        <v>2037</v>
      </c>
      <c r="F2174" s="41">
        <v>37954.04</v>
      </c>
      <c r="G2174" s="42">
        <v>41571.06</v>
      </c>
      <c r="H2174" s="64">
        <f t="shared" si="200"/>
        <v>9.5299999683828032E-2</v>
      </c>
      <c r="I2174" s="65">
        <f t="shared" si="201"/>
        <v>3617.0199999999968</v>
      </c>
      <c r="J2174" s="66" t="str">
        <f t="shared" si="202"/>
        <v>Pendente</v>
      </c>
      <c r="K2174" s="40" t="s">
        <v>15537</v>
      </c>
      <c r="L2174" s="69" t="str">
        <f t="shared" si="203"/>
        <v>Rendimento estável</v>
      </c>
    </row>
    <row r="2175" spans="1:12" ht="15" customHeight="1" x14ac:dyDescent="0.25">
      <c r="A2175" s="39">
        <v>44658</v>
      </c>
      <c r="B2175" s="61">
        <f t="shared" si="198"/>
        <v>2022</v>
      </c>
      <c r="C2175" s="60" t="str">
        <f t="shared" si="199"/>
        <v>Abril</v>
      </c>
      <c r="D2175" s="40" t="s">
        <v>1925</v>
      </c>
      <c r="E2175" s="40" t="s">
        <v>3783</v>
      </c>
      <c r="F2175" s="41">
        <v>34031.99</v>
      </c>
      <c r="G2175" s="42">
        <v>36050.089999999997</v>
      </c>
      <c r="H2175" s="64">
        <f t="shared" si="200"/>
        <v>5.9300087946664262E-2</v>
      </c>
      <c r="I2175" s="65">
        <f t="shared" si="201"/>
        <v>2018.0999999999985</v>
      </c>
      <c r="J2175" s="66" t="str">
        <f t="shared" si="202"/>
        <v>Ativo</v>
      </c>
      <c r="K2175" s="40" t="s">
        <v>15534</v>
      </c>
      <c r="L2175" s="69" t="str">
        <f t="shared" si="203"/>
        <v>Aguardando rentabilidade</v>
      </c>
    </row>
    <row r="2176" spans="1:12" ht="15" customHeight="1" x14ac:dyDescent="0.25">
      <c r="A2176" s="39">
        <v>44399</v>
      </c>
      <c r="B2176" s="61">
        <f t="shared" si="198"/>
        <v>2021</v>
      </c>
      <c r="C2176" s="60" t="str">
        <f t="shared" si="199"/>
        <v>Julho</v>
      </c>
      <c r="D2176" s="40" t="s">
        <v>1928</v>
      </c>
      <c r="E2176" s="40" t="s">
        <v>3784</v>
      </c>
      <c r="F2176" s="41">
        <v>3968.38</v>
      </c>
      <c r="G2176" s="42">
        <v>3640.99</v>
      </c>
      <c r="H2176" s="64">
        <f t="shared" si="200"/>
        <v>-8.2499659810804496E-2</v>
      </c>
      <c r="I2176" s="65">
        <f t="shared" si="201"/>
        <v>-327.39000000000033</v>
      </c>
      <c r="J2176" s="66" t="str">
        <f t="shared" si="202"/>
        <v>Pendente</v>
      </c>
      <c r="K2176" s="40" t="s">
        <v>15537</v>
      </c>
      <c r="L2176" s="69" t="str">
        <f t="shared" si="203"/>
        <v>Aguardando rentabilidade</v>
      </c>
    </row>
    <row r="2177" spans="1:12" x14ac:dyDescent="0.25">
      <c r="A2177" s="39">
        <v>44107</v>
      </c>
      <c r="B2177" s="61">
        <f t="shared" si="198"/>
        <v>2020</v>
      </c>
      <c r="C2177" s="60" t="str">
        <f t="shared" si="199"/>
        <v>Outubro</v>
      </c>
      <c r="D2177" s="40" t="s">
        <v>1929</v>
      </c>
      <c r="E2177" s="40" t="s">
        <v>2070</v>
      </c>
      <c r="F2177" s="41">
        <v>13347.06</v>
      </c>
      <c r="G2177" s="42">
        <v>12658.35</v>
      </c>
      <c r="H2177" s="64">
        <f t="shared" si="200"/>
        <v>-5.160012766856515E-2</v>
      </c>
      <c r="I2177" s="65">
        <f t="shared" si="201"/>
        <v>-688.70999999999913</v>
      </c>
      <c r="J2177" s="66" t="str">
        <f t="shared" si="202"/>
        <v>Ativo</v>
      </c>
      <c r="K2177" s="40" t="s">
        <v>15532</v>
      </c>
      <c r="L2177" s="69" t="str">
        <f t="shared" si="203"/>
        <v>Investimento de Longo Prazo</v>
      </c>
    </row>
    <row r="2178" spans="1:12" ht="15" customHeight="1" x14ac:dyDescent="0.25">
      <c r="A2178" s="39">
        <v>44197</v>
      </c>
      <c r="B2178" s="61">
        <f t="shared" ref="B2178:B2241" si="204">YEAR(A2178)</f>
        <v>2021</v>
      </c>
      <c r="C2178" s="60" t="str">
        <f t="shared" ref="C2178:C2241" si="205">PROPER(TEXT(A2178,"mmmm"))</f>
        <v>Janeiro</v>
      </c>
      <c r="D2178" s="40" t="s">
        <v>1923</v>
      </c>
      <c r="E2178" s="40" t="s">
        <v>3785</v>
      </c>
      <c r="F2178" s="41">
        <v>18771.03</v>
      </c>
      <c r="G2178" s="42">
        <v>21323.89</v>
      </c>
      <c r="H2178" s="64">
        <f t="shared" ref="H2178:H2241" si="206">(G2178-F2178)/F2178</f>
        <v>0.1359999957381135</v>
      </c>
      <c r="I2178" s="65">
        <f t="shared" ref="I2178:I2241" si="207">G2178-F2178</f>
        <v>2552.8600000000006</v>
      </c>
      <c r="J2178" s="66" t="str">
        <f t="shared" ref="J2178:J2241" si="208">IF(AND(OR($D2178="Ações",$D2178="Criptomoedas",$D2178="ETFs",$D2178="Fundos",$D2178="Imóveis"),$H2178&lt;=-10%),"Resgatado",IF(AND(OR($D2178="Ações",$D2178="Criptomoedas",$D2178="ETFs",$D2178="Fundos",$D2178="Imóveis"),$H2178&lt;=-5%),"Pendente",IF(AND(OR($D2178="Ações",$D2178="Criptomoedas",$D2178="ETFs",$D2178="Fundos",$D2178="Imóveis"),$H2178&lt;=-3%),"Ativo",IF(AND(OR($D2178="Ações",$D2178="Criptomoedas",$D2178="ETFs",$D2178="Fundos",$D2178="Imóveis"),$H2178&lt;=7%),"Ativo",IF(AND(OR($D2178="Ações",$D2178="Criptomoedas",$D2178="ETFs",$D2178="Fundos",$D2178="Imóveis"),$H2178&lt;=15%),"Pendente",IF(AND(OR($D2178="Ações",$D2178="Criptomoedas",$D2178="ETFs",$D2178="Fundos",$D2178="Imóveis"),$H2178&lt;=20%),"Resgatado",IF(AND(OR($D2178="Poupança",$D2178="Renda Fixa",$D2178="Tesouro Direto"),$H2178&lt;=7%),"Ativo",IF(AND(OR($D2178="Poupança",$D2178="Renda Fixa",$D2178="Tesouro Direto"),$H2178&lt;=15%),"Pendente",IF(AND(OR($D2178="Poupança",$D2178="Renda Fixa",$D2178="Tesouro Direto"),$H2178&lt;=20%),"Resgatado","")))))))))</f>
        <v>Pendente</v>
      </c>
      <c r="K2178" s="40" t="s">
        <v>15532</v>
      </c>
      <c r="L2178" s="69" t="str">
        <f t="shared" ref="L2178:L2241" si="209">IF(AND(OR($D2178="Ações",$D2178="Criptomoedas",$D2178="ETFs",$D2178="Fundos",$D2178="Imóveis"),$H2178&lt;=-10%),"Resgate realizado",IF(AND(OR($D2178="Ações",$D2178="Criptomoedas",$D2178="ETFs",$D2178="Fundos",$D2178="Imóveis"),$H2178&lt;=-5%),"Aguardando rentabilidade",IF(AND(OR($D2178="Ações",$D2178="Criptomoedas",$D2178="ETFs",$D2178="Fundos",$D2178="Imóveis"),$H2178&lt;=-3%),"Aguardando rentabilidade",IF(AND(OR($D2178="Ações",$D2178="Criptomoedas",$D2178="ETFs",$D2178="Fundos",$D2178="Imóveis"),$H2178&lt;=7%),"Aguardando rentabilidade",IF(AND(OR($D2178="Ações",$D2178="Criptomoedas",$D2178="ETFs",$D2178="Fundos",$D2178="Imóveis"),$H2178&lt;=15%),"Rendimento estável",IF(AND(OR($D2178="Ações",$D2178="Criptomoedas",$D2178="ETFs",$D2178="Fundos",$D2178="Imóveis"),$H2178&lt;=20%),"Aplicação de Curto Prazo",IF(AND(OR($D2178="Poupança",$D2178="Renda Fixa",$D2178="Tesouro Direto"),$H2178&lt;=7%),"Investimento de Longo Prazo",IF(AND(OR($D2178="Poupança",$D2178="Renda Fixa",$D2178="Tesouro Direto"),$H2178&lt;=15%),"Rendimento estável",IF(AND(OR($D2178="Poupança",$D2178="Renda Fixa",$D2178="Tesouro Direto"),$H2178&lt;=20%),"Dividendos Recebidos","")))))))))</f>
        <v>Rendimento estável</v>
      </c>
    </row>
    <row r="2179" spans="1:12" ht="15" customHeight="1" x14ac:dyDescent="0.25">
      <c r="A2179" s="39">
        <v>45722</v>
      </c>
      <c r="B2179" s="61">
        <f t="shared" si="204"/>
        <v>2025</v>
      </c>
      <c r="C2179" s="60" t="str">
        <f t="shared" si="205"/>
        <v>Março</v>
      </c>
      <c r="D2179" s="40" t="s">
        <v>1926</v>
      </c>
      <c r="E2179" s="40" t="s">
        <v>3786</v>
      </c>
      <c r="F2179" s="41">
        <v>23616.080000000002</v>
      </c>
      <c r="G2179" s="42">
        <v>24036.45</v>
      </c>
      <c r="H2179" s="64">
        <f t="shared" si="206"/>
        <v>1.7800159891057234E-2</v>
      </c>
      <c r="I2179" s="65">
        <f t="shared" si="207"/>
        <v>420.36999999999898</v>
      </c>
      <c r="J2179" s="66" t="str">
        <f t="shared" si="208"/>
        <v>Ativo</v>
      </c>
      <c r="K2179" s="40" t="s">
        <v>15535</v>
      </c>
      <c r="L2179" s="69" t="str">
        <f t="shared" si="209"/>
        <v>Aguardando rentabilidade</v>
      </c>
    </row>
    <row r="2180" spans="1:12" ht="15" customHeight="1" x14ac:dyDescent="0.25">
      <c r="A2180" s="39">
        <v>45113</v>
      </c>
      <c r="B2180" s="61">
        <f t="shared" si="204"/>
        <v>2023</v>
      </c>
      <c r="C2180" s="60" t="str">
        <f t="shared" si="205"/>
        <v>Julho</v>
      </c>
      <c r="D2180" s="40" t="s">
        <v>1925</v>
      </c>
      <c r="E2180" s="40" t="s">
        <v>2671</v>
      </c>
      <c r="F2180" s="41">
        <v>40207.379999999997</v>
      </c>
      <c r="G2180" s="42">
        <v>39459.519999999997</v>
      </c>
      <c r="H2180" s="64">
        <f t="shared" si="206"/>
        <v>-1.8600067947725035E-2</v>
      </c>
      <c r="I2180" s="65">
        <f t="shared" si="207"/>
        <v>-747.86000000000058</v>
      </c>
      <c r="J2180" s="66" t="str">
        <f t="shared" si="208"/>
        <v>Ativo</v>
      </c>
      <c r="K2180" s="40" t="s">
        <v>15534</v>
      </c>
      <c r="L2180" s="69" t="str">
        <f t="shared" si="209"/>
        <v>Aguardando rentabilidade</v>
      </c>
    </row>
    <row r="2181" spans="1:12" ht="15" customHeight="1" x14ac:dyDescent="0.25">
      <c r="A2181" s="39">
        <v>45114</v>
      </c>
      <c r="B2181" s="61">
        <f t="shared" si="204"/>
        <v>2023</v>
      </c>
      <c r="C2181" s="60" t="str">
        <f t="shared" si="205"/>
        <v>Julho</v>
      </c>
      <c r="D2181" s="40" t="s">
        <v>1929</v>
      </c>
      <c r="E2181" s="40" t="s">
        <v>3787</v>
      </c>
      <c r="F2181" s="41">
        <v>24531.55</v>
      </c>
      <c r="G2181" s="42">
        <v>24578.16</v>
      </c>
      <c r="H2181" s="64">
        <f t="shared" si="206"/>
        <v>1.9000022420108222E-3</v>
      </c>
      <c r="I2181" s="65">
        <f t="shared" si="207"/>
        <v>46.610000000000582</v>
      </c>
      <c r="J2181" s="66" t="str">
        <f t="shared" si="208"/>
        <v>Ativo</v>
      </c>
      <c r="K2181" s="40" t="s">
        <v>15532</v>
      </c>
      <c r="L2181" s="69" t="str">
        <f t="shared" si="209"/>
        <v>Investimento de Longo Prazo</v>
      </c>
    </row>
    <row r="2182" spans="1:12" x14ac:dyDescent="0.25">
      <c r="A2182" s="39">
        <v>44004</v>
      </c>
      <c r="B2182" s="61">
        <f t="shared" si="204"/>
        <v>2020</v>
      </c>
      <c r="C2182" s="60" t="str">
        <f t="shared" si="205"/>
        <v>Junho</v>
      </c>
      <c r="D2182" s="40" t="s">
        <v>1925</v>
      </c>
      <c r="E2182" s="40" t="s">
        <v>3788</v>
      </c>
      <c r="F2182" s="41">
        <v>5653.93</v>
      </c>
      <c r="G2182" s="42">
        <v>5793.58</v>
      </c>
      <c r="H2182" s="64">
        <f t="shared" si="206"/>
        <v>2.469963370611232E-2</v>
      </c>
      <c r="I2182" s="65">
        <f t="shared" si="207"/>
        <v>139.64999999999964</v>
      </c>
      <c r="J2182" s="66" t="str">
        <f t="shared" si="208"/>
        <v>Ativo</v>
      </c>
      <c r="K2182" s="40" t="s">
        <v>15534</v>
      </c>
      <c r="L2182" s="69" t="str">
        <f t="shared" si="209"/>
        <v>Aguardando rentabilidade</v>
      </c>
    </row>
    <row r="2183" spans="1:12" ht="15" customHeight="1" x14ac:dyDescent="0.25">
      <c r="A2183" s="39">
        <v>44340</v>
      </c>
      <c r="B2183" s="61">
        <f t="shared" si="204"/>
        <v>2021</v>
      </c>
      <c r="C2183" s="60" t="str">
        <f t="shared" si="205"/>
        <v>Maio</v>
      </c>
      <c r="D2183" s="40" t="s">
        <v>1925</v>
      </c>
      <c r="E2183" s="40" t="s">
        <v>3789</v>
      </c>
      <c r="F2183" s="41">
        <v>38868.31</v>
      </c>
      <c r="G2183" s="42">
        <v>42584.12</v>
      </c>
      <c r="H2183" s="64">
        <f t="shared" si="206"/>
        <v>9.5599988782635648E-2</v>
      </c>
      <c r="I2183" s="65">
        <f t="shared" si="207"/>
        <v>3715.8100000000049</v>
      </c>
      <c r="J2183" s="66" t="str">
        <f t="shared" si="208"/>
        <v>Pendente</v>
      </c>
      <c r="K2183" s="40" t="s">
        <v>15534</v>
      </c>
      <c r="L2183" s="69" t="str">
        <f t="shared" si="209"/>
        <v>Rendimento estável</v>
      </c>
    </row>
    <row r="2184" spans="1:12" ht="15" customHeight="1" x14ac:dyDescent="0.25">
      <c r="A2184" s="39">
        <v>44685</v>
      </c>
      <c r="B2184" s="61">
        <f t="shared" si="204"/>
        <v>2022</v>
      </c>
      <c r="C2184" s="60" t="str">
        <f t="shared" si="205"/>
        <v>Maio</v>
      </c>
      <c r="D2184" s="40" t="s">
        <v>1926</v>
      </c>
      <c r="E2184" s="40" t="s">
        <v>3790</v>
      </c>
      <c r="F2184" s="41">
        <v>10448.02</v>
      </c>
      <c r="G2184" s="42">
        <v>11528.35</v>
      </c>
      <c r="H2184" s="64">
        <f t="shared" si="206"/>
        <v>0.10340045290878079</v>
      </c>
      <c r="I2184" s="65">
        <f t="shared" si="207"/>
        <v>1080.33</v>
      </c>
      <c r="J2184" s="66" t="str">
        <f t="shared" si="208"/>
        <v>Pendente</v>
      </c>
      <c r="K2184" s="40" t="s">
        <v>15535</v>
      </c>
      <c r="L2184" s="69" t="str">
        <f t="shared" si="209"/>
        <v>Rendimento estável</v>
      </c>
    </row>
    <row r="2185" spans="1:12" ht="15" customHeight="1" x14ac:dyDescent="0.25">
      <c r="A2185" s="39">
        <v>44942</v>
      </c>
      <c r="B2185" s="61">
        <f t="shared" si="204"/>
        <v>2023</v>
      </c>
      <c r="C2185" s="60" t="str">
        <f t="shared" si="205"/>
        <v>Janeiro</v>
      </c>
      <c r="D2185" s="40" t="s">
        <v>1930</v>
      </c>
      <c r="E2185" s="40" t="s">
        <v>3791</v>
      </c>
      <c r="F2185" s="41">
        <v>48461.83</v>
      </c>
      <c r="G2185" s="42">
        <v>56937.8</v>
      </c>
      <c r="H2185" s="64">
        <f t="shared" si="206"/>
        <v>0.17489991607828265</v>
      </c>
      <c r="I2185" s="65">
        <f t="shared" si="207"/>
        <v>8475.9700000000012</v>
      </c>
      <c r="J2185" s="66" t="str">
        <f t="shared" si="208"/>
        <v>Resgatado</v>
      </c>
      <c r="K2185" s="40" t="s">
        <v>15538</v>
      </c>
      <c r="L2185" s="69" t="str">
        <f t="shared" si="209"/>
        <v>Aplicação de Curto Prazo</v>
      </c>
    </row>
    <row r="2186" spans="1:12" ht="15" customHeight="1" x14ac:dyDescent="0.25">
      <c r="A2186" s="39">
        <v>45443</v>
      </c>
      <c r="B2186" s="61">
        <f t="shared" si="204"/>
        <v>2024</v>
      </c>
      <c r="C2186" s="60" t="str">
        <f t="shared" si="205"/>
        <v>Maio</v>
      </c>
      <c r="D2186" s="40" t="s">
        <v>1927</v>
      </c>
      <c r="E2186" s="40" t="s">
        <v>3792</v>
      </c>
      <c r="F2186" s="41">
        <v>21473.27</v>
      </c>
      <c r="G2186" s="42">
        <v>24161.72</v>
      </c>
      <c r="H2186" s="64">
        <f t="shared" si="206"/>
        <v>0.1251998414773344</v>
      </c>
      <c r="I2186" s="65">
        <f t="shared" si="207"/>
        <v>2688.4500000000007</v>
      </c>
      <c r="J2186" s="66" t="str">
        <f t="shared" si="208"/>
        <v>Pendente</v>
      </c>
      <c r="K2186" s="40" t="s">
        <v>15536</v>
      </c>
      <c r="L2186" s="69" t="str">
        <f t="shared" si="209"/>
        <v>Rendimento estável</v>
      </c>
    </row>
    <row r="2187" spans="1:12" ht="15" customHeight="1" x14ac:dyDescent="0.25">
      <c r="A2187" s="39">
        <v>44268</v>
      </c>
      <c r="B2187" s="61">
        <f t="shared" si="204"/>
        <v>2021</v>
      </c>
      <c r="C2187" s="60" t="str">
        <f t="shared" si="205"/>
        <v>Março</v>
      </c>
      <c r="D2187" s="40" t="s">
        <v>1924</v>
      </c>
      <c r="E2187" s="40" t="s">
        <v>3793</v>
      </c>
      <c r="F2187" s="41">
        <v>7164.98</v>
      </c>
      <c r="G2187" s="42">
        <v>7895.81</v>
      </c>
      <c r="H2187" s="64">
        <f t="shared" si="206"/>
        <v>0.10200028471817101</v>
      </c>
      <c r="I2187" s="65">
        <f t="shared" si="207"/>
        <v>730.83000000000084</v>
      </c>
      <c r="J2187" s="66" t="str">
        <f t="shared" si="208"/>
        <v>Pendente</v>
      </c>
      <c r="K2187" s="40" t="s">
        <v>15533</v>
      </c>
      <c r="L2187" s="69" t="str">
        <f t="shared" si="209"/>
        <v>Rendimento estável</v>
      </c>
    </row>
    <row r="2188" spans="1:12" ht="15" customHeight="1" x14ac:dyDescent="0.25">
      <c r="A2188" s="39">
        <v>44610</v>
      </c>
      <c r="B2188" s="61">
        <f t="shared" si="204"/>
        <v>2022</v>
      </c>
      <c r="C2188" s="60" t="str">
        <f t="shared" si="205"/>
        <v>Fevereiro</v>
      </c>
      <c r="D2188" s="40" t="s">
        <v>1924</v>
      </c>
      <c r="E2188" s="40" t="s">
        <v>3794</v>
      </c>
      <c r="F2188" s="41">
        <v>43880.58</v>
      </c>
      <c r="G2188" s="42">
        <v>50765.440000000002</v>
      </c>
      <c r="H2188" s="64">
        <f t="shared" si="206"/>
        <v>0.15689993158704832</v>
      </c>
      <c r="I2188" s="65">
        <f t="shared" si="207"/>
        <v>6884.8600000000006</v>
      </c>
      <c r="J2188" s="66" t="str">
        <f t="shared" si="208"/>
        <v>Resgatado</v>
      </c>
      <c r="K2188" s="40" t="s">
        <v>15533</v>
      </c>
      <c r="L2188" s="69" t="str">
        <f t="shared" si="209"/>
        <v>Dividendos Recebidos</v>
      </c>
    </row>
    <row r="2189" spans="1:12" ht="15" customHeight="1" x14ac:dyDescent="0.25">
      <c r="A2189" s="39">
        <v>44905</v>
      </c>
      <c r="B2189" s="61">
        <f t="shared" si="204"/>
        <v>2022</v>
      </c>
      <c r="C2189" s="60" t="str">
        <f t="shared" si="205"/>
        <v>Dezembro</v>
      </c>
      <c r="D2189" s="40" t="s">
        <v>1929</v>
      </c>
      <c r="E2189" s="40" t="s">
        <v>3175</v>
      </c>
      <c r="F2189" s="41">
        <v>14993.72</v>
      </c>
      <c r="G2189" s="42">
        <v>17290.759999999998</v>
      </c>
      <c r="H2189" s="64">
        <f t="shared" si="206"/>
        <v>0.15320013979185948</v>
      </c>
      <c r="I2189" s="65">
        <f t="shared" si="207"/>
        <v>2297.0399999999991</v>
      </c>
      <c r="J2189" s="66" t="str">
        <f t="shared" si="208"/>
        <v>Resgatado</v>
      </c>
      <c r="K2189" s="40" t="s">
        <v>15532</v>
      </c>
      <c r="L2189" s="69" t="str">
        <f t="shared" si="209"/>
        <v>Dividendos Recebidos</v>
      </c>
    </row>
    <row r="2190" spans="1:12" ht="15" customHeight="1" x14ac:dyDescent="0.25">
      <c r="A2190" s="39">
        <v>45331</v>
      </c>
      <c r="B2190" s="61">
        <f t="shared" si="204"/>
        <v>2024</v>
      </c>
      <c r="C2190" s="60" t="str">
        <f t="shared" si="205"/>
        <v>Fevereiro</v>
      </c>
      <c r="D2190" s="40" t="s">
        <v>1926</v>
      </c>
      <c r="E2190" s="40" t="s">
        <v>3795</v>
      </c>
      <c r="F2190" s="41">
        <v>31051.48</v>
      </c>
      <c r="G2190" s="42">
        <v>30821.7</v>
      </c>
      <c r="H2190" s="64">
        <f t="shared" si="206"/>
        <v>-7.3999693412358713E-3</v>
      </c>
      <c r="I2190" s="65">
        <f t="shared" si="207"/>
        <v>-229.77999999999884</v>
      </c>
      <c r="J2190" s="66" t="str">
        <f t="shared" si="208"/>
        <v>Ativo</v>
      </c>
      <c r="K2190" s="40" t="s">
        <v>15535</v>
      </c>
      <c r="L2190" s="69" t="str">
        <f t="shared" si="209"/>
        <v>Aguardando rentabilidade</v>
      </c>
    </row>
    <row r="2191" spans="1:12" ht="15" customHeight="1" x14ac:dyDescent="0.25">
      <c r="A2191" s="39">
        <v>45324</v>
      </c>
      <c r="B2191" s="61">
        <f t="shared" si="204"/>
        <v>2024</v>
      </c>
      <c r="C2191" s="60" t="str">
        <f t="shared" si="205"/>
        <v>Fevereiro</v>
      </c>
      <c r="D2191" s="40" t="s">
        <v>1925</v>
      </c>
      <c r="E2191" s="40" t="s">
        <v>3796</v>
      </c>
      <c r="F2191" s="41">
        <v>12637.07</v>
      </c>
      <c r="G2191" s="42">
        <v>14099.18</v>
      </c>
      <c r="H2191" s="64">
        <f t="shared" si="206"/>
        <v>0.11570007921139952</v>
      </c>
      <c r="I2191" s="65">
        <f t="shared" si="207"/>
        <v>1462.1100000000006</v>
      </c>
      <c r="J2191" s="66" t="str">
        <f t="shared" si="208"/>
        <v>Pendente</v>
      </c>
      <c r="K2191" s="40" t="s">
        <v>15534</v>
      </c>
      <c r="L2191" s="69" t="str">
        <f t="shared" si="209"/>
        <v>Rendimento estável</v>
      </c>
    </row>
    <row r="2192" spans="1:12" ht="15" customHeight="1" x14ac:dyDescent="0.25">
      <c r="A2192" s="39">
        <v>45560</v>
      </c>
      <c r="B2192" s="61">
        <f t="shared" si="204"/>
        <v>2024</v>
      </c>
      <c r="C2192" s="60" t="str">
        <f t="shared" si="205"/>
        <v>Setembro</v>
      </c>
      <c r="D2192" s="40" t="s">
        <v>1927</v>
      </c>
      <c r="E2192" s="40" t="s">
        <v>3797</v>
      </c>
      <c r="F2192" s="41">
        <v>20631.7</v>
      </c>
      <c r="G2192" s="42">
        <v>21875.79</v>
      </c>
      <c r="H2192" s="64">
        <f t="shared" si="206"/>
        <v>6.0299926811653914E-2</v>
      </c>
      <c r="I2192" s="65">
        <f t="shared" si="207"/>
        <v>1244.0900000000001</v>
      </c>
      <c r="J2192" s="66" t="str">
        <f t="shared" si="208"/>
        <v>Ativo</v>
      </c>
      <c r="K2192" s="40" t="s">
        <v>15536</v>
      </c>
      <c r="L2192" s="69" t="str">
        <f t="shared" si="209"/>
        <v>Aguardando rentabilidade</v>
      </c>
    </row>
    <row r="2193" spans="1:12" ht="15" customHeight="1" x14ac:dyDescent="0.25">
      <c r="A2193" s="39">
        <v>44556</v>
      </c>
      <c r="B2193" s="61">
        <f t="shared" si="204"/>
        <v>2021</v>
      </c>
      <c r="C2193" s="60" t="str">
        <f t="shared" si="205"/>
        <v>Dezembro</v>
      </c>
      <c r="D2193" s="40" t="s">
        <v>1926</v>
      </c>
      <c r="E2193" s="40" t="s">
        <v>3798</v>
      </c>
      <c r="F2193" s="41">
        <v>25179.53</v>
      </c>
      <c r="G2193" s="42">
        <v>27060.44</v>
      </c>
      <c r="H2193" s="64">
        <f t="shared" si="206"/>
        <v>7.4699964614113129E-2</v>
      </c>
      <c r="I2193" s="65">
        <f t="shared" si="207"/>
        <v>1880.9099999999999</v>
      </c>
      <c r="J2193" s="66" t="str">
        <f t="shared" si="208"/>
        <v>Pendente</v>
      </c>
      <c r="K2193" s="40" t="s">
        <v>15535</v>
      </c>
      <c r="L2193" s="69" t="str">
        <f t="shared" si="209"/>
        <v>Rendimento estável</v>
      </c>
    </row>
    <row r="2194" spans="1:12" ht="15" customHeight="1" x14ac:dyDescent="0.25">
      <c r="A2194" s="39">
        <v>45068</v>
      </c>
      <c r="B2194" s="61">
        <f t="shared" si="204"/>
        <v>2023</v>
      </c>
      <c r="C2194" s="60" t="str">
        <f t="shared" si="205"/>
        <v>Maio</v>
      </c>
      <c r="D2194" s="40" t="s">
        <v>1929</v>
      </c>
      <c r="E2194" s="40" t="s">
        <v>3799</v>
      </c>
      <c r="F2194" s="41">
        <v>19618.79</v>
      </c>
      <c r="G2194" s="42">
        <v>23054.04</v>
      </c>
      <c r="H2194" s="64">
        <f t="shared" si="206"/>
        <v>0.17509999342467092</v>
      </c>
      <c r="I2194" s="65">
        <f t="shared" si="207"/>
        <v>3435.25</v>
      </c>
      <c r="J2194" s="66" t="str">
        <f t="shared" si="208"/>
        <v>Resgatado</v>
      </c>
      <c r="K2194" s="40" t="s">
        <v>15532</v>
      </c>
      <c r="L2194" s="69" t="str">
        <f t="shared" si="209"/>
        <v>Dividendos Recebidos</v>
      </c>
    </row>
    <row r="2195" spans="1:12" ht="15" customHeight="1" x14ac:dyDescent="0.25">
      <c r="A2195" s="39">
        <v>44540</v>
      </c>
      <c r="B2195" s="61">
        <f t="shared" si="204"/>
        <v>2021</v>
      </c>
      <c r="C2195" s="60" t="str">
        <f t="shared" si="205"/>
        <v>Dezembro</v>
      </c>
      <c r="D2195" s="40" t="s">
        <v>1929</v>
      </c>
      <c r="E2195" s="40" t="s">
        <v>3800</v>
      </c>
      <c r="F2195" s="41">
        <v>37342.410000000003</v>
      </c>
      <c r="G2195" s="42">
        <v>41401.53</v>
      </c>
      <c r="H2195" s="64">
        <f t="shared" si="206"/>
        <v>0.10870000088371358</v>
      </c>
      <c r="I2195" s="65">
        <f t="shared" si="207"/>
        <v>4059.1199999999953</v>
      </c>
      <c r="J2195" s="66" t="str">
        <f t="shared" si="208"/>
        <v>Pendente</v>
      </c>
      <c r="K2195" s="40" t="s">
        <v>15532</v>
      </c>
      <c r="L2195" s="69" t="str">
        <f t="shared" si="209"/>
        <v>Rendimento estável</v>
      </c>
    </row>
    <row r="2196" spans="1:12" ht="15" customHeight="1" x14ac:dyDescent="0.25">
      <c r="A2196" s="39">
        <v>44794</v>
      </c>
      <c r="B2196" s="61">
        <f t="shared" si="204"/>
        <v>2022</v>
      </c>
      <c r="C2196" s="60" t="str">
        <f t="shared" si="205"/>
        <v>Agosto</v>
      </c>
      <c r="D2196" s="40" t="s">
        <v>1924</v>
      </c>
      <c r="E2196" s="40" t="s">
        <v>3801</v>
      </c>
      <c r="F2196" s="41">
        <v>40696.25</v>
      </c>
      <c r="G2196" s="42">
        <v>41909</v>
      </c>
      <c r="H2196" s="64">
        <f t="shared" si="206"/>
        <v>2.9800043001505051E-2</v>
      </c>
      <c r="I2196" s="65">
        <f t="shared" si="207"/>
        <v>1212.75</v>
      </c>
      <c r="J2196" s="66" t="str">
        <f t="shared" si="208"/>
        <v>Ativo</v>
      </c>
      <c r="K2196" s="40" t="s">
        <v>15533</v>
      </c>
      <c r="L2196" s="69" t="str">
        <f t="shared" si="209"/>
        <v>Investimento de Longo Prazo</v>
      </c>
    </row>
    <row r="2197" spans="1:12" x14ac:dyDescent="0.25">
      <c r="A2197" s="39">
        <v>44174</v>
      </c>
      <c r="B2197" s="61">
        <f t="shared" si="204"/>
        <v>2020</v>
      </c>
      <c r="C2197" s="60" t="str">
        <f t="shared" si="205"/>
        <v>Dezembro</v>
      </c>
      <c r="D2197" s="40" t="s">
        <v>1924</v>
      </c>
      <c r="E2197" s="40" t="s">
        <v>3802</v>
      </c>
      <c r="F2197" s="41">
        <v>49931.02</v>
      </c>
      <c r="G2197" s="42">
        <v>57001.25</v>
      </c>
      <c r="H2197" s="64">
        <f t="shared" si="206"/>
        <v>0.14159995129280362</v>
      </c>
      <c r="I2197" s="65">
        <f t="shared" si="207"/>
        <v>7070.2300000000032</v>
      </c>
      <c r="J2197" s="66" t="str">
        <f t="shared" si="208"/>
        <v>Pendente</v>
      </c>
      <c r="K2197" s="40" t="s">
        <v>15533</v>
      </c>
      <c r="L2197" s="69" t="str">
        <f t="shared" si="209"/>
        <v>Rendimento estável</v>
      </c>
    </row>
    <row r="2198" spans="1:12" ht="15" customHeight="1" x14ac:dyDescent="0.25">
      <c r="A2198" s="39">
        <v>44339</v>
      </c>
      <c r="B2198" s="61">
        <f t="shared" si="204"/>
        <v>2021</v>
      </c>
      <c r="C2198" s="60" t="str">
        <f t="shared" si="205"/>
        <v>Maio</v>
      </c>
      <c r="D2198" s="40" t="s">
        <v>1929</v>
      </c>
      <c r="E2198" s="40" t="s">
        <v>3803</v>
      </c>
      <c r="F2198" s="41">
        <v>23305.25</v>
      </c>
      <c r="G2198" s="42">
        <v>25824.55</v>
      </c>
      <c r="H2198" s="64">
        <f t="shared" si="206"/>
        <v>0.10810010619924693</v>
      </c>
      <c r="I2198" s="65">
        <f t="shared" si="207"/>
        <v>2519.2999999999993</v>
      </c>
      <c r="J2198" s="66" t="str">
        <f t="shared" si="208"/>
        <v>Pendente</v>
      </c>
      <c r="K2198" s="40" t="s">
        <v>15532</v>
      </c>
      <c r="L2198" s="69" t="str">
        <f t="shared" si="209"/>
        <v>Rendimento estável</v>
      </c>
    </row>
    <row r="2199" spans="1:12" ht="15" customHeight="1" x14ac:dyDescent="0.25">
      <c r="A2199" s="39">
        <v>44941</v>
      </c>
      <c r="B2199" s="61">
        <f t="shared" si="204"/>
        <v>2023</v>
      </c>
      <c r="C2199" s="60" t="str">
        <f t="shared" si="205"/>
        <v>Janeiro</v>
      </c>
      <c r="D2199" s="40" t="s">
        <v>1923</v>
      </c>
      <c r="E2199" s="40" t="s">
        <v>3804</v>
      </c>
      <c r="F2199" s="41">
        <v>39097.81</v>
      </c>
      <c r="G2199" s="42">
        <v>46424.74</v>
      </c>
      <c r="H2199" s="64">
        <f t="shared" si="206"/>
        <v>0.18740001038421336</v>
      </c>
      <c r="I2199" s="65">
        <f t="shared" si="207"/>
        <v>7326.93</v>
      </c>
      <c r="J2199" s="66" t="str">
        <f t="shared" si="208"/>
        <v>Resgatado</v>
      </c>
      <c r="K2199" s="40" t="s">
        <v>15532</v>
      </c>
      <c r="L2199" s="69" t="str">
        <f t="shared" si="209"/>
        <v>Dividendos Recebidos</v>
      </c>
    </row>
    <row r="2200" spans="1:12" ht="15" customHeight="1" x14ac:dyDescent="0.25">
      <c r="A2200" s="39">
        <v>44766</v>
      </c>
      <c r="B2200" s="61">
        <f t="shared" si="204"/>
        <v>2022</v>
      </c>
      <c r="C2200" s="60" t="str">
        <f t="shared" si="205"/>
        <v>Julho</v>
      </c>
      <c r="D2200" s="40" t="s">
        <v>1923</v>
      </c>
      <c r="E2200" s="40" t="s">
        <v>2511</v>
      </c>
      <c r="F2200" s="41">
        <v>43463.14</v>
      </c>
      <c r="G2200" s="42">
        <v>41190.019999999997</v>
      </c>
      <c r="H2200" s="64">
        <f t="shared" si="206"/>
        <v>-5.2299948876220234E-2</v>
      </c>
      <c r="I2200" s="65">
        <f t="shared" si="207"/>
        <v>-2273.1200000000026</v>
      </c>
      <c r="J2200" s="66" t="str">
        <f t="shared" si="208"/>
        <v>Ativo</v>
      </c>
      <c r="K2200" s="40" t="s">
        <v>15532</v>
      </c>
      <c r="L2200" s="69" t="str">
        <f t="shared" si="209"/>
        <v>Investimento de Longo Prazo</v>
      </c>
    </row>
    <row r="2201" spans="1:12" ht="15" customHeight="1" x14ac:dyDescent="0.25">
      <c r="A2201" s="39">
        <v>45315</v>
      </c>
      <c r="B2201" s="61">
        <f t="shared" si="204"/>
        <v>2024</v>
      </c>
      <c r="C2201" s="60" t="str">
        <f t="shared" si="205"/>
        <v>Janeiro</v>
      </c>
      <c r="D2201" s="40" t="s">
        <v>1926</v>
      </c>
      <c r="E2201" s="40" t="s">
        <v>3805</v>
      </c>
      <c r="F2201" s="41">
        <v>38763.089999999997</v>
      </c>
      <c r="G2201" s="42">
        <v>43561.96</v>
      </c>
      <c r="H2201" s="64">
        <f t="shared" si="206"/>
        <v>0.12379998601762664</v>
      </c>
      <c r="I2201" s="65">
        <f t="shared" si="207"/>
        <v>4798.8700000000026</v>
      </c>
      <c r="J2201" s="66" t="str">
        <f t="shared" si="208"/>
        <v>Pendente</v>
      </c>
      <c r="K2201" s="40" t="s">
        <v>15535</v>
      </c>
      <c r="L2201" s="69" t="str">
        <f t="shared" si="209"/>
        <v>Rendimento estável</v>
      </c>
    </row>
    <row r="2202" spans="1:12" ht="15" customHeight="1" x14ac:dyDescent="0.25">
      <c r="A2202" s="39">
        <v>44752</v>
      </c>
      <c r="B2202" s="61">
        <f t="shared" si="204"/>
        <v>2022</v>
      </c>
      <c r="C2202" s="60" t="str">
        <f t="shared" si="205"/>
        <v>Julho</v>
      </c>
      <c r="D2202" s="40" t="s">
        <v>1925</v>
      </c>
      <c r="E2202" s="40" t="s">
        <v>3267</v>
      </c>
      <c r="F2202" s="41">
        <v>17289.11</v>
      </c>
      <c r="G2202" s="42">
        <v>16262.14</v>
      </c>
      <c r="H2202" s="64">
        <f t="shared" si="206"/>
        <v>-5.9399818729824791E-2</v>
      </c>
      <c r="I2202" s="65">
        <f t="shared" si="207"/>
        <v>-1026.9700000000012</v>
      </c>
      <c r="J2202" s="66" t="str">
        <f t="shared" si="208"/>
        <v>Pendente</v>
      </c>
      <c r="K2202" s="40" t="s">
        <v>15534</v>
      </c>
      <c r="L2202" s="69" t="str">
        <f t="shared" si="209"/>
        <v>Aguardando rentabilidade</v>
      </c>
    </row>
    <row r="2203" spans="1:12" ht="15" customHeight="1" x14ac:dyDescent="0.25">
      <c r="A2203" s="39">
        <v>44247</v>
      </c>
      <c r="B2203" s="61">
        <f t="shared" si="204"/>
        <v>2021</v>
      </c>
      <c r="C2203" s="60" t="str">
        <f t="shared" si="205"/>
        <v>Fevereiro</v>
      </c>
      <c r="D2203" s="40" t="s">
        <v>1927</v>
      </c>
      <c r="E2203" s="40" t="s">
        <v>3806</v>
      </c>
      <c r="F2203" s="41">
        <v>25930.639999999999</v>
      </c>
      <c r="G2203" s="42">
        <v>23405</v>
      </c>
      <c r="H2203" s="64">
        <f t="shared" si="206"/>
        <v>-9.7399832784690221E-2</v>
      </c>
      <c r="I2203" s="65">
        <f t="shared" si="207"/>
        <v>-2525.6399999999994</v>
      </c>
      <c r="J2203" s="66" t="str">
        <f t="shared" si="208"/>
        <v>Pendente</v>
      </c>
      <c r="K2203" s="40" t="s">
        <v>15536</v>
      </c>
      <c r="L2203" s="69" t="str">
        <f t="shared" si="209"/>
        <v>Aguardando rentabilidade</v>
      </c>
    </row>
    <row r="2204" spans="1:12" x14ac:dyDescent="0.25">
      <c r="A2204" s="39">
        <v>44077</v>
      </c>
      <c r="B2204" s="61">
        <f t="shared" si="204"/>
        <v>2020</v>
      </c>
      <c r="C2204" s="60" t="str">
        <f t="shared" si="205"/>
        <v>Setembro</v>
      </c>
      <c r="D2204" s="40" t="s">
        <v>1928</v>
      </c>
      <c r="E2204" s="40" t="s">
        <v>3688</v>
      </c>
      <c r="F2204" s="41">
        <v>27170.1</v>
      </c>
      <c r="G2204" s="42">
        <v>27566.78</v>
      </c>
      <c r="H2204" s="64">
        <f t="shared" si="206"/>
        <v>1.459987265413084E-2</v>
      </c>
      <c r="I2204" s="65">
        <f t="shared" si="207"/>
        <v>396.68000000000029</v>
      </c>
      <c r="J2204" s="66" t="str">
        <f t="shared" si="208"/>
        <v>Ativo</v>
      </c>
      <c r="K2204" s="40" t="s">
        <v>15537</v>
      </c>
      <c r="L2204" s="69" t="str">
        <f t="shared" si="209"/>
        <v>Aguardando rentabilidade</v>
      </c>
    </row>
    <row r="2205" spans="1:12" ht="15" customHeight="1" x14ac:dyDescent="0.25">
      <c r="A2205" s="39">
        <v>45152</v>
      </c>
      <c r="B2205" s="61">
        <f t="shared" si="204"/>
        <v>2023</v>
      </c>
      <c r="C2205" s="60" t="str">
        <f t="shared" si="205"/>
        <v>Agosto</v>
      </c>
      <c r="D2205" s="40" t="s">
        <v>1925</v>
      </c>
      <c r="E2205" s="40" t="s">
        <v>3807</v>
      </c>
      <c r="F2205" s="41">
        <v>35348.35</v>
      </c>
      <c r="G2205" s="42">
        <v>32842.15</v>
      </c>
      <c r="H2205" s="64">
        <f t="shared" si="206"/>
        <v>-7.0900056155379171E-2</v>
      </c>
      <c r="I2205" s="65">
        <f t="shared" si="207"/>
        <v>-2506.1999999999971</v>
      </c>
      <c r="J2205" s="66" t="str">
        <f t="shared" si="208"/>
        <v>Pendente</v>
      </c>
      <c r="K2205" s="40" t="s">
        <v>15534</v>
      </c>
      <c r="L2205" s="69" t="str">
        <f t="shared" si="209"/>
        <v>Aguardando rentabilidade</v>
      </c>
    </row>
    <row r="2206" spans="1:12" ht="15" customHeight="1" x14ac:dyDescent="0.25">
      <c r="A2206" s="39">
        <v>44686</v>
      </c>
      <c r="B2206" s="61">
        <f t="shared" si="204"/>
        <v>2022</v>
      </c>
      <c r="C2206" s="60" t="str">
        <f t="shared" si="205"/>
        <v>Maio</v>
      </c>
      <c r="D2206" s="40" t="s">
        <v>1925</v>
      </c>
      <c r="E2206" s="40" t="s">
        <v>3808</v>
      </c>
      <c r="F2206" s="41">
        <v>9754.3799999999992</v>
      </c>
      <c r="G2206" s="42">
        <v>9922.16</v>
      </c>
      <c r="H2206" s="64">
        <f t="shared" si="206"/>
        <v>1.7200478144177352E-2</v>
      </c>
      <c r="I2206" s="65">
        <f t="shared" si="207"/>
        <v>167.78000000000065</v>
      </c>
      <c r="J2206" s="66" t="str">
        <f t="shared" si="208"/>
        <v>Ativo</v>
      </c>
      <c r="K2206" s="40" t="s">
        <v>15534</v>
      </c>
      <c r="L2206" s="69" t="str">
        <f t="shared" si="209"/>
        <v>Aguardando rentabilidade</v>
      </c>
    </row>
    <row r="2207" spans="1:12" x14ac:dyDescent="0.25">
      <c r="A2207" s="39">
        <v>44107</v>
      </c>
      <c r="B2207" s="61">
        <f t="shared" si="204"/>
        <v>2020</v>
      </c>
      <c r="C2207" s="60" t="str">
        <f t="shared" si="205"/>
        <v>Outubro</v>
      </c>
      <c r="D2207" s="40" t="s">
        <v>1928</v>
      </c>
      <c r="E2207" s="40" t="s">
        <v>3809</v>
      </c>
      <c r="F2207" s="41">
        <v>27387.16</v>
      </c>
      <c r="G2207" s="42">
        <v>32612.63</v>
      </c>
      <c r="H2207" s="64">
        <f t="shared" si="206"/>
        <v>0.19079999532627703</v>
      </c>
      <c r="I2207" s="65">
        <f t="shared" si="207"/>
        <v>5225.4700000000012</v>
      </c>
      <c r="J2207" s="66" t="str">
        <f t="shared" si="208"/>
        <v>Resgatado</v>
      </c>
      <c r="K2207" s="40" t="s">
        <v>15537</v>
      </c>
      <c r="L2207" s="69" t="str">
        <f t="shared" si="209"/>
        <v>Aplicação de Curto Prazo</v>
      </c>
    </row>
    <row r="2208" spans="1:12" ht="15" customHeight="1" x14ac:dyDescent="0.25">
      <c r="A2208" s="39">
        <v>45529</v>
      </c>
      <c r="B2208" s="61">
        <f t="shared" si="204"/>
        <v>2024</v>
      </c>
      <c r="C2208" s="60" t="str">
        <f t="shared" si="205"/>
        <v>Agosto</v>
      </c>
      <c r="D2208" s="40" t="s">
        <v>1923</v>
      </c>
      <c r="E2208" s="40" t="s">
        <v>3810</v>
      </c>
      <c r="F2208" s="41">
        <v>16632.16</v>
      </c>
      <c r="G2208" s="42">
        <v>16820.099999999999</v>
      </c>
      <c r="H2208" s="64">
        <f t="shared" si="206"/>
        <v>1.1299795095766197E-2</v>
      </c>
      <c r="I2208" s="65">
        <f t="shared" si="207"/>
        <v>187.93999999999869</v>
      </c>
      <c r="J2208" s="66" t="str">
        <f t="shared" si="208"/>
        <v>Ativo</v>
      </c>
      <c r="K2208" s="40" t="s">
        <v>15532</v>
      </c>
      <c r="L2208" s="69" t="str">
        <f t="shared" si="209"/>
        <v>Investimento de Longo Prazo</v>
      </c>
    </row>
    <row r="2209" spans="1:12" ht="15" customHeight="1" x14ac:dyDescent="0.25">
      <c r="A2209" s="39">
        <v>45223</v>
      </c>
      <c r="B2209" s="61">
        <f t="shared" si="204"/>
        <v>2023</v>
      </c>
      <c r="C2209" s="60" t="str">
        <f t="shared" si="205"/>
        <v>Outubro</v>
      </c>
      <c r="D2209" s="40" t="s">
        <v>1926</v>
      </c>
      <c r="E2209" s="40" t="s">
        <v>3811</v>
      </c>
      <c r="F2209" s="41">
        <v>33771.25</v>
      </c>
      <c r="G2209" s="42">
        <v>37469.199999999997</v>
      </c>
      <c r="H2209" s="64">
        <f t="shared" si="206"/>
        <v>0.10949994447940177</v>
      </c>
      <c r="I2209" s="65">
        <f t="shared" si="207"/>
        <v>3697.9499999999971</v>
      </c>
      <c r="J2209" s="66" t="str">
        <f t="shared" si="208"/>
        <v>Pendente</v>
      </c>
      <c r="K2209" s="40" t="s">
        <v>15535</v>
      </c>
      <c r="L2209" s="69" t="str">
        <f t="shared" si="209"/>
        <v>Rendimento estável</v>
      </c>
    </row>
    <row r="2210" spans="1:12" ht="15" customHeight="1" x14ac:dyDescent="0.25">
      <c r="A2210" s="39">
        <v>44583</v>
      </c>
      <c r="B2210" s="61">
        <f t="shared" si="204"/>
        <v>2022</v>
      </c>
      <c r="C2210" s="60" t="str">
        <f t="shared" si="205"/>
        <v>Janeiro</v>
      </c>
      <c r="D2210" s="40" t="s">
        <v>1926</v>
      </c>
      <c r="E2210" s="40" t="s">
        <v>3812</v>
      </c>
      <c r="F2210" s="41">
        <v>48328.66</v>
      </c>
      <c r="G2210" s="42">
        <v>48135.35</v>
      </c>
      <c r="H2210" s="64">
        <f t="shared" si="206"/>
        <v>-3.999903990716998E-3</v>
      </c>
      <c r="I2210" s="65">
        <f t="shared" si="207"/>
        <v>-193.31000000000495</v>
      </c>
      <c r="J2210" s="66" t="str">
        <f t="shared" si="208"/>
        <v>Ativo</v>
      </c>
      <c r="K2210" s="40" t="s">
        <v>15535</v>
      </c>
      <c r="L2210" s="69" t="str">
        <f t="shared" si="209"/>
        <v>Aguardando rentabilidade</v>
      </c>
    </row>
    <row r="2211" spans="1:12" ht="15" customHeight="1" x14ac:dyDescent="0.25">
      <c r="A2211" s="39">
        <v>44915</v>
      </c>
      <c r="B2211" s="61">
        <f t="shared" si="204"/>
        <v>2022</v>
      </c>
      <c r="C2211" s="60" t="str">
        <f t="shared" si="205"/>
        <v>Dezembro</v>
      </c>
      <c r="D2211" s="40" t="s">
        <v>1927</v>
      </c>
      <c r="E2211" s="40" t="s">
        <v>3813</v>
      </c>
      <c r="F2211" s="41">
        <v>7937.69</v>
      </c>
      <c r="G2211" s="42">
        <v>7376.5</v>
      </c>
      <c r="H2211" s="64">
        <f t="shared" si="206"/>
        <v>-7.0699410029870111E-2</v>
      </c>
      <c r="I2211" s="65">
        <f t="shared" si="207"/>
        <v>-561.1899999999996</v>
      </c>
      <c r="J2211" s="66" t="str">
        <f t="shared" si="208"/>
        <v>Pendente</v>
      </c>
      <c r="K2211" s="40" t="s">
        <v>15536</v>
      </c>
      <c r="L2211" s="69" t="str">
        <f t="shared" si="209"/>
        <v>Aguardando rentabilidade</v>
      </c>
    </row>
    <row r="2212" spans="1:12" ht="15" customHeight="1" x14ac:dyDescent="0.25">
      <c r="A2212" s="39">
        <v>45625</v>
      </c>
      <c r="B2212" s="61">
        <f t="shared" si="204"/>
        <v>2024</v>
      </c>
      <c r="C2212" s="60" t="str">
        <f t="shared" si="205"/>
        <v>Novembro</v>
      </c>
      <c r="D2212" s="40" t="s">
        <v>1926</v>
      </c>
      <c r="E2212" s="40" t="s">
        <v>3814</v>
      </c>
      <c r="F2212" s="41">
        <v>41982.18</v>
      </c>
      <c r="G2212" s="42">
        <v>39631.18</v>
      </c>
      <c r="H2212" s="64">
        <f t="shared" si="206"/>
        <v>-5.5999950455169312E-2</v>
      </c>
      <c r="I2212" s="65">
        <f t="shared" si="207"/>
        <v>-2351</v>
      </c>
      <c r="J2212" s="66" t="str">
        <f t="shared" si="208"/>
        <v>Pendente</v>
      </c>
      <c r="K2212" s="40" t="s">
        <v>15535</v>
      </c>
      <c r="L2212" s="69" t="str">
        <f t="shared" si="209"/>
        <v>Aguardando rentabilidade</v>
      </c>
    </row>
    <row r="2213" spans="1:12" x14ac:dyDescent="0.25">
      <c r="A2213" s="39">
        <v>43870</v>
      </c>
      <c r="B2213" s="61">
        <f t="shared" si="204"/>
        <v>2020</v>
      </c>
      <c r="C2213" s="60" t="str">
        <f t="shared" si="205"/>
        <v>Fevereiro</v>
      </c>
      <c r="D2213" s="40" t="s">
        <v>1929</v>
      </c>
      <c r="E2213" s="40" t="s">
        <v>3138</v>
      </c>
      <c r="F2213" s="41">
        <v>12435.59</v>
      </c>
      <c r="G2213" s="42">
        <v>11542.71</v>
      </c>
      <c r="H2213" s="64">
        <f t="shared" si="206"/>
        <v>-7.1800372961797629E-2</v>
      </c>
      <c r="I2213" s="65">
        <f t="shared" si="207"/>
        <v>-892.88000000000102</v>
      </c>
      <c r="J2213" s="66" t="str">
        <f t="shared" si="208"/>
        <v>Ativo</v>
      </c>
      <c r="K2213" s="40" t="s">
        <v>15532</v>
      </c>
      <c r="L2213" s="69" t="str">
        <f t="shared" si="209"/>
        <v>Investimento de Longo Prazo</v>
      </c>
    </row>
    <row r="2214" spans="1:12" ht="15" customHeight="1" x14ac:dyDescent="0.25">
      <c r="A2214" s="39">
        <v>44939</v>
      </c>
      <c r="B2214" s="61">
        <f t="shared" si="204"/>
        <v>2023</v>
      </c>
      <c r="C2214" s="60" t="str">
        <f t="shared" si="205"/>
        <v>Janeiro</v>
      </c>
      <c r="D2214" s="40" t="s">
        <v>1925</v>
      </c>
      <c r="E2214" s="40" t="s">
        <v>3815</v>
      </c>
      <c r="F2214" s="41">
        <v>5558.7</v>
      </c>
      <c r="G2214" s="42">
        <v>6542.59</v>
      </c>
      <c r="H2214" s="64">
        <f t="shared" si="206"/>
        <v>0.17700001798981782</v>
      </c>
      <c r="I2214" s="65">
        <f t="shared" si="207"/>
        <v>983.89000000000033</v>
      </c>
      <c r="J2214" s="66" t="str">
        <f t="shared" si="208"/>
        <v>Resgatado</v>
      </c>
      <c r="K2214" s="40" t="s">
        <v>15534</v>
      </c>
      <c r="L2214" s="69" t="str">
        <f t="shared" si="209"/>
        <v>Aplicação de Curto Prazo</v>
      </c>
    </row>
    <row r="2215" spans="1:12" ht="15" customHeight="1" x14ac:dyDescent="0.25">
      <c r="A2215" s="39">
        <v>45058</v>
      </c>
      <c r="B2215" s="61">
        <f t="shared" si="204"/>
        <v>2023</v>
      </c>
      <c r="C2215" s="60" t="str">
        <f t="shared" si="205"/>
        <v>Maio</v>
      </c>
      <c r="D2215" s="40" t="s">
        <v>1923</v>
      </c>
      <c r="E2215" s="40" t="s">
        <v>3816</v>
      </c>
      <c r="F2215" s="41">
        <v>43891.11</v>
      </c>
      <c r="G2215" s="42">
        <v>47810.59</v>
      </c>
      <c r="H2215" s="64">
        <f t="shared" si="206"/>
        <v>8.9300088332238486E-2</v>
      </c>
      <c r="I2215" s="65">
        <f t="shared" si="207"/>
        <v>3919.4799999999959</v>
      </c>
      <c r="J2215" s="66" t="str">
        <f t="shared" si="208"/>
        <v>Pendente</v>
      </c>
      <c r="K2215" s="40" t="s">
        <v>15532</v>
      </c>
      <c r="L2215" s="69" t="str">
        <f t="shared" si="209"/>
        <v>Rendimento estável</v>
      </c>
    </row>
    <row r="2216" spans="1:12" x14ac:dyDescent="0.25">
      <c r="A2216" s="39">
        <v>43972</v>
      </c>
      <c r="B2216" s="61">
        <f t="shared" si="204"/>
        <v>2020</v>
      </c>
      <c r="C2216" s="60" t="str">
        <f t="shared" si="205"/>
        <v>Maio</v>
      </c>
      <c r="D2216" s="40" t="s">
        <v>1925</v>
      </c>
      <c r="E2216" s="40" t="s">
        <v>3817</v>
      </c>
      <c r="F2216" s="41">
        <v>34274.61</v>
      </c>
      <c r="G2216" s="42">
        <v>40207.54</v>
      </c>
      <c r="H2216" s="64">
        <f t="shared" si="206"/>
        <v>0.17309985438200465</v>
      </c>
      <c r="I2216" s="65">
        <f t="shared" si="207"/>
        <v>5932.93</v>
      </c>
      <c r="J2216" s="66" t="str">
        <f t="shared" si="208"/>
        <v>Resgatado</v>
      </c>
      <c r="K2216" s="40" t="s">
        <v>15534</v>
      </c>
      <c r="L2216" s="69" t="str">
        <f t="shared" si="209"/>
        <v>Aplicação de Curto Prazo</v>
      </c>
    </row>
    <row r="2217" spans="1:12" ht="15" customHeight="1" x14ac:dyDescent="0.25">
      <c r="A2217" s="39">
        <v>44505</v>
      </c>
      <c r="B2217" s="61">
        <f t="shared" si="204"/>
        <v>2021</v>
      </c>
      <c r="C2217" s="60" t="str">
        <f t="shared" si="205"/>
        <v>Novembro</v>
      </c>
      <c r="D2217" s="40" t="s">
        <v>1928</v>
      </c>
      <c r="E2217" s="40" t="s">
        <v>2848</v>
      </c>
      <c r="F2217" s="41">
        <v>33427.08</v>
      </c>
      <c r="G2217" s="42">
        <v>37127.46</v>
      </c>
      <c r="H2217" s="64">
        <f t="shared" si="206"/>
        <v>0.11070006713120013</v>
      </c>
      <c r="I2217" s="65">
        <f t="shared" si="207"/>
        <v>3700.3799999999974</v>
      </c>
      <c r="J2217" s="66" t="str">
        <f t="shared" si="208"/>
        <v>Pendente</v>
      </c>
      <c r="K2217" s="40" t="s">
        <v>15537</v>
      </c>
      <c r="L2217" s="69" t="str">
        <f t="shared" si="209"/>
        <v>Rendimento estável</v>
      </c>
    </row>
    <row r="2218" spans="1:12" ht="15" customHeight="1" x14ac:dyDescent="0.25">
      <c r="A2218" s="39">
        <v>45411</v>
      </c>
      <c r="B2218" s="61">
        <f t="shared" si="204"/>
        <v>2024</v>
      </c>
      <c r="C2218" s="60" t="str">
        <f t="shared" si="205"/>
        <v>Abril</v>
      </c>
      <c r="D2218" s="40" t="s">
        <v>1927</v>
      </c>
      <c r="E2218" s="40" t="s">
        <v>3818</v>
      </c>
      <c r="F2218" s="41">
        <v>21606.49</v>
      </c>
      <c r="G2218" s="42">
        <v>24968.46</v>
      </c>
      <c r="H2218" s="64">
        <f t="shared" si="206"/>
        <v>0.15560000722005274</v>
      </c>
      <c r="I2218" s="65">
        <f t="shared" si="207"/>
        <v>3361.9699999999975</v>
      </c>
      <c r="J2218" s="66" t="str">
        <f t="shared" si="208"/>
        <v>Resgatado</v>
      </c>
      <c r="K2218" s="40" t="s">
        <v>15536</v>
      </c>
      <c r="L2218" s="69" t="str">
        <f t="shared" si="209"/>
        <v>Aplicação de Curto Prazo</v>
      </c>
    </row>
    <row r="2219" spans="1:12" ht="15" customHeight="1" x14ac:dyDescent="0.25">
      <c r="A2219" s="39">
        <v>44517</v>
      </c>
      <c r="B2219" s="61">
        <f t="shared" si="204"/>
        <v>2021</v>
      </c>
      <c r="C2219" s="60" t="str">
        <f t="shared" si="205"/>
        <v>Novembro</v>
      </c>
      <c r="D2219" s="40" t="s">
        <v>1928</v>
      </c>
      <c r="E2219" s="40" t="s">
        <v>3819</v>
      </c>
      <c r="F2219" s="41">
        <v>9098.17</v>
      </c>
      <c r="G2219" s="42">
        <v>10688.53</v>
      </c>
      <c r="H2219" s="64">
        <f t="shared" si="206"/>
        <v>0.17479998725018334</v>
      </c>
      <c r="I2219" s="65">
        <f t="shared" si="207"/>
        <v>1590.3600000000006</v>
      </c>
      <c r="J2219" s="66" t="str">
        <f t="shared" si="208"/>
        <v>Resgatado</v>
      </c>
      <c r="K2219" s="40" t="s">
        <v>15537</v>
      </c>
      <c r="L2219" s="69" t="str">
        <f t="shared" si="209"/>
        <v>Aplicação de Curto Prazo</v>
      </c>
    </row>
    <row r="2220" spans="1:12" ht="15" customHeight="1" x14ac:dyDescent="0.25">
      <c r="A2220" s="39">
        <v>45839</v>
      </c>
      <c r="B2220" s="61">
        <f t="shared" si="204"/>
        <v>2025</v>
      </c>
      <c r="C2220" s="60" t="str">
        <f t="shared" si="205"/>
        <v>Julho</v>
      </c>
      <c r="D2220" s="40" t="s">
        <v>1929</v>
      </c>
      <c r="E2220" s="40" t="s">
        <v>3820</v>
      </c>
      <c r="F2220" s="41">
        <v>5078.49</v>
      </c>
      <c r="G2220" s="42">
        <v>5874.8</v>
      </c>
      <c r="H2220" s="64">
        <f t="shared" si="206"/>
        <v>0.15680054504390092</v>
      </c>
      <c r="I2220" s="65">
        <f t="shared" si="207"/>
        <v>796.3100000000004</v>
      </c>
      <c r="J2220" s="66" t="str">
        <f t="shared" si="208"/>
        <v>Resgatado</v>
      </c>
      <c r="K2220" s="40" t="s">
        <v>15532</v>
      </c>
      <c r="L2220" s="69" t="str">
        <f t="shared" si="209"/>
        <v>Dividendos Recebidos</v>
      </c>
    </row>
    <row r="2221" spans="1:12" x14ac:dyDescent="0.25">
      <c r="A2221" s="39">
        <v>43833</v>
      </c>
      <c r="B2221" s="61">
        <f t="shared" si="204"/>
        <v>2020</v>
      </c>
      <c r="C2221" s="60" t="str">
        <f t="shared" si="205"/>
        <v>Janeiro</v>
      </c>
      <c r="D2221" s="40" t="s">
        <v>1926</v>
      </c>
      <c r="E2221" s="40" t="s">
        <v>3821</v>
      </c>
      <c r="F2221" s="41">
        <v>23566.799999999999</v>
      </c>
      <c r="G2221" s="42">
        <v>21752.16</v>
      </c>
      <c r="H2221" s="64">
        <f t="shared" si="206"/>
        <v>-7.6999847242731276E-2</v>
      </c>
      <c r="I2221" s="65">
        <f t="shared" si="207"/>
        <v>-1814.6399999999994</v>
      </c>
      <c r="J2221" s="66" t="str">
        <f t="shared" si="208"/>
        <v>Pendente</v>
      </c>
      <c r="K2221" s="40" t="s">
        <v>15535</v>
      </c>
      <c r="L2221" s="69" t="str">
        <f t="shared" si="209"/>
        <v>Aguardando rentabilidade</v>
      </c>
    </row>
    <row r="2222" spans="1:12" x14ac:dyDescent="0.25">
      <c r="A2222" s="39">
        <v>43898</v>
      </c>
      <c r="B2222" s="61">
        <f t="shared" si="204"/>
        <v>2020</v>
      </c>
      <c r="C2222" s="60" t="str">
        <f t="shared" si="205"/>
        <v>Março</v>
      </c>
      <c r="D2222" s="40" t="s">
        <v>1923</v>
      </c>
      <c r="E2222" s="40" t="s">
        <v>2149</v>
      </c>
      <c r="F2222" s="41">
        <v>49845.17</v>
      </c>
      <c r="G2222" s="42">
        <v>57865.26</v>
      </c>
      <c r="H2222" s="64">
        <f t="shared" si="206"/>
        <v>0.16090004307338113</v>
      </c>
      <c r="I2222" s="65">
        <f t="shared" si="207"/>
        <v>8020.0900000000038</v>
      </c>
      <c r="J2222" s="66" t="str">
        <f t="shared" si="208"/>
        <v>Resgatado</v>
      </c>
      <c r="K2222" s="40" t="s">
        <v>15532</v>
      </c>
      <c r="L2222" s="69" t="str">
        <f t="shared" si="209"/>
        <v>Dividendos Recebidos</v>
      </c>
    </row>
    <row r="2223" spans="1:12" ht="15" customHeight="1" x14ac:dyDescent="0.25">
      <c r="A2223" s="39">
        <v>44526</v>
      </c>
      <c r="B2223" s="61">
        <f t="shared" si="204"/>
        <v>2021</v>
      </c>
      <c r="C2223" s="60" t="str">
        <f t="shared" si="205"/>
        <v>Novembro</v>
      </c>
      <c r="D2223" s="40" t="s">
        <v>1930</v>
      </c>
      <c r="E2223" s="40" t="s">
        <v>3822</v>
      </c>
      <c r="F2223" s="41">
        <v>5791.04</v>
      </c>
      <c r="G2223" s="42">
        <v>5928.29</v>
      </c>
      <c r="H2223" s="64">
        <f t="shared" si="206"/>
        <v>2.370040614466486E-2</v>
      </c>
      <c r="I2223" s="65">
        <f t="shared" si="207"/>
        <v>137.25</v>
      </c>
      <c r="J2223" s="66" t="str">
        <f t="shared" si="208"/>
        <v>Ativo</v>
      </c>
      <c r="K2223" s="40" t="s">
        <v>15538</v>
      </c>
      <c r="L2223" s="69" t="str">
        <f t="shared" si="209"/>
        <v>Aguardando rentabilidade</v>
      </c>
    </row>
    <row r="2224" spans="1:12" x14ac:dyDescent="0.25">
      <c r="A2224" s="39">
        <v>43913</v>
      </c>
      <c r="B2224" s="61">
        <f t="shared" si="204"/>
        <v>2020</v>
      </c>
      <c r="C2224" s="60" t="str">
        <f t="shared" si="205"/>
        <v>Março</v>
      </c>
      <c r="D2224" s="40" t="s">
        <v>1929</v>
      </c>
      <c r="E2224" s="40" t="s">
        <v>3823</v>
      </c>
      <c r="F2224" s="41">
        <v>41669.589999999997</v>
      </c>
      <c r="G2224" s="42">
        <v>43573.89</v>
      </c>
      <c r="H2224" s="64">
        <f t="shared" si="206"/>
        <v>4.5699993688442894E-2</v>
      </c>
      <c r="I2224" s="65">
        <f t="shared" si="207"/>
        <v>1904.3000000000029</v>
      </c>
      <c r="J2224" s="66" t="str">
        <f t="shared" si="208"/>
        <v>Ativo</v>
      </c>
      <c r="K2224" s="40" t="s">
        <v>15532</v>
      </c>
      <c r="L2224" s="69" t="str">
        <f t="shared" si="209"/>
        <v>Investimento de Longo Prazo</v>
      </c>
    </row>
    <row r="2225" spans="1:12" ht="15" customHeight="1" x14ac:dyDescent="0.25">
      <c r="A2225" s="39">
        <v>44314</v>
      </c>
      <c r="B2225" s="61">
        <f t="shared" si="204"/>
        <v>2021</v>
      </c>
      <c r="C2225" s="60" t="str">
        <f t="shared" si="205"/>
        <v>Abril</v>
      </c>
      <c r="D2225" s="40" t="s">
        <v>1928</v>
      </c>
      <c r="E2225" s="40" t="s">
        <v>3824</v>
      </c>
      <c r="F2225" s="41">
        <v>29805.14</v>
      </c>
      <c r="G2225" s="42">
        <v>28520.54</v>
      </c>
      <c r="H2225" s="64">
        <f t="shared" si="206"/>
        <v>-4.3099948532367191E-2</v>
      </c>
      <c r="I2225" s="65">
        <f t="shared" si="207"/>
        <v>-1284.5999999999985</v>
      </c>
      <c r="J2225" s="66" t="str">
        <f t="shared" si="208"/>
        <v>Ativo</v>
      </c>
      <c r="K2225" s="40" t="s">
        <v>15537</v>
      </c>
      <c r="L2225" s="69" t="str">
        <f t="shared" si="209"/>
        <v>Aguardando rentabilidade</v>
      </c>
    </row>
    <row r="2226" spans="1:12" ht="15" customHeight="1" x14ac:dyDescent="0.25">
      <c r="A2226" s="39">
        <v>44761</v>
      </c>
      <c r="B2226" s="61">
        <f t="shared" si="204"/>
        <v>2022</v>
      </c>
      <c r="C2226" s="60" t="str">
        <f t="shared" si="205"/>
        <v>Julho</v>
      </c>
      <c r="D2226" s="40" t="s">
        <v>1924</v>
      </c>
      <c r="E2226" s="40" t="s">
        <v>3825</v>
      </c>
      <c r="F2226" s="41">
        <v>25451.59</v>
      </c>
      <c r="G2226" s="42">
        <v>26581.64</v>
      </c>
      <c r="H2226" s="64">
        <f t="shared" si="206"/>
        <v>4.4399976582995375E-2</v>
      </c>
      <c r="I2226" s="65">
        <f t="shared" si="207"/>
        <v>1130.0499999999993</v>
      </c>
      <c r="J2226" s="66" t="str">
        <f t="shared" si="208"/>
        <v>Ativo</v>
      </c>
      <c r="K2226" s="40" t="s">
        <v>15533</v>
      </c>
      <c r="L2226" s="69" t="str">
        <f t="shared" si="209"/>
        <v>Investimento de Longo Prazo</v>
      </c>
    </row>
    <row r="2227" spans="1:12" ht="15" customHeight="1" x14ac:dyDescent="0.25">
      <c r="A2227" s="39">
        <v>45107</v>
      </c>
      <c r="B2227" s="61">
        <f t="shared" si="204"/>
        <v>2023</v>
      </c>
      <c r="C2227" s="60" t="str">
        <f t="shared" si="205"/>
        <v>Junho</v>
      </c>
      <c r="D2227" s="40" t="s">
        <v>1927</v>
      </c>
      <c r="E2227" s="40" t="s">
        <v>3826</v>
      </c>
      <c r="F2227" s="41">
        <v>27060.06</v>
      </c>
      <c r="G2227" s="42">
        <v>31368.02</v>
      </c>
      <c r="H2227" s="64">
        <f t="shared" si="206"/>
        <v>0.15919994264609905</v>
      </c>
      <c r="I2227" s="65">
        <f t="shared" si="207"/>
        <v>4307.9599999999991</v>
      </c>
      <c r="J2227" s="66" t="str">
        <f t="shared" si="208"/>
        <v>Resgatado</v>
      </c>
      <c r="K2227" s="40" t="s">
        <v>15536</v>
      </c>
      <c r="L2227" s="69" t="str">
        <f t="shared" si="209"/>
        <v>Aplicação de Curto Prazo</v>
      </c>
    </row>
    <row r="2228" spans="1:12" ht="15" customHeight="1" x14ac:dyDescent="0.25">
      <c r="A2228" s="39">
        <v>44487</v>
      </c>
      <c r="B2228" s="61">
        <f t="shared" si="204"/>
        <v>2021</v>
      </c>
      <c r="C2228" s="60" t="str">
        <f t="shared" si="205"/>
        <v>Outubro</v>
      </c>
      <c r="D2228" s="40" t="s">
        <v>1929</v>
      </c>
      <c r="E2228" s="40" t="s">
        <v>3827</v>
      </c>
      <c r="F2228" s="41">
        <v>19863.91</v>
      </c>
      <c r="G2228" s="42">
        <v>19359.37</v>
      </c>
      <c r="H2228" s="64">
        <f t="shared" si="206"/>
        <v>-2.5399833164769719E-2</v>
      </c>
      <c r="I2228" s="65">
        <f t="shared" si="207"/>
        <v>-504.54000000000087</v>
      </c>
      <c r="J2228" s="66" t="str">
        <f t="shared" si="208"/>
        <v>Ativo</v>
      </c>
      <c r="K2228" s="40" t="s">
        <v>15532</v>
      </c>
      <c r="L2228" s="69" t="str">
        <f t="shared" si="209"/>
        <v>Investimento de Longo Prazo</v>
      </c>
    </row>
    <row r="2229" spans="1:12" ht="15" customHeight="1" x14ac:dyDescent="0.25">
      <c r="A2229" s="39">
        <v>44827</v>
      </c>
      <c r="B2229" s="61">
        <f t="shared" si="204"/>
        <v>2022</v>
      </c>
      <c r="C2229" s="60" t="str">
        <f t="shared" si="205"/>
        <v>Setembro</v>
      </c>
      <c r="D2229" s="40" t="s">
        <v>1930</v>
      </c>
      <c r="E2229" s="40" t="s">
        <v>3828</v>
      </c>
      <c r="F2229" s="41">
        <v>40287.03</v>
      </c>
      <c r="G2229" s="42">
        <v>41995.199999999997</v>
      </c>
      <c r="H2229" s="64">
        <f t="shared" si="206"/>
        <v>4.239999821282428E-2</v>
      </c>
      <c r="I2229" s="65">
        <f t="shared" si="207"/>
        <v>1708.1699999999983</v>
      </c>
      <c r="J2229" s="66" t="str">
        <f t="shared" si="208"/>
        <v>Ativo</v>
      </c>
      <c r="K2229" s="40" t="s">
        <v>15538</v>
      </c>
      <c r="L2229" s="69" t="str">
        <f t="shared" si="209"/>
        <v>Aguardando rentabilidade</v>
      </c>
    </row>
    <row r="2230" spans="1:12" x14ac:dyDescent="0.25">
      <c r="A2230" s="39">
        <v>43860</v>
      </c>
      <c r="B2230" s="61">
        <f t="shared" si="204"/>
        <v>2020</v>
      </c>
      <c r="C2230" s="60" t="str">
        <f t="shared" si="205"/>
        <v>Janeiro</v>
      </c>
      <c r="D2230" s="40" t="s">
        <v>1929</v>
      </c>
      <c r="E2230" s="40" t="s">
        <v>3829</v>
      </c>
      <c r="F2230" s="41">
        <v>2249.81</v>
      </c>
      <c r="G2230" s="42">
        <v>2246.89</v>
      </c>
      <c r="H2230" s="64">
        <f t="shared" si="206"/>
        <v>-1.2978873771563257E-3</v>
      </c>
      <c r="I2230" s="65">
        <f t="shared" si="207"/>
        <v>-2.9200000000000728</v>
      </c>
      <c r="J2230" s="66" t="str">
        <f t="shared" si="208"/>
        <v>Ativo</v>
      </c>
      <c r="K2230" s="40" t="s">
        <v>15532</v>
      </c>
      <c r="L2230" s="69" t="str">
        <f t="shared" si="209"/>
        <v>Investimento de Longo Prazo</v>
      </c>
    </row>
    <row r="2231" spans="1:12" ht="15" customHeight="1" x14ac:dyDescent="0.25">
      <c r="A2231" s="39">
        <v>44504</v>
      </c>
      <c r="B2231" s="61">
        <f t="shared" si="204"/>
        <v>2021</v>
      </c>
      <c r="C2231" s="60" t="str">
        <f t="shared" si="205"/>
        <v>Novembro</v>
      </c>
      <c r="D2231" s="40" t="s">
        <v>1927</v>
      </c>
      <c r="E2231" s="40" t="s">
        <v>3830</v>
      </c>
      <c r="F2231" s="41">
        <v>15984.84</v>
      </c>
      <c r="G2231" s="42">
        <v>14408.73</v>
      </c>
      <c r="H2231" s="64">
        <f t="shared" si="206"/>
        <v>-9.8600298783097021E-2</v>
      </c>
      <c r="I2231" s="65">
        <f t="shared" si="207"/>
        <v>-1576.1100000000006</v>
      </c>
      <c r="J2231" s="66" t="str">
        <f t="shared" si="208"/>
        <v>Pendente</v>
      </c>
      <c r="K2231" s="40" t="s">
        <v>15536</v>
      </c>
      <c r="L2231" s="69" t="str">
        <f t="shared" si="209"/>
        <v>Aguardando rentabilidade</v>
      </c>
    </row>
    <row r="2232" spans="1:12" ht="15" customHeight="1" x14ac:dyDescent="0.25">
      <c r="A2232" s="39">
        <v>45368</v>
      </c>
      <c r="B2232" s="61">
        <f t="shared" si="204"/>
        <v>2024</v>
      </c>
      <c r="C2232" s="60" t="str">
        <f t="shared" si="205"/>
        <v>Março</v>
      </c>
      <c r="D2232" s="40" t="s">
        <v>1927</v>
      </c>
      <c r="E2232" s="40" t="s">
        <v>3831</v>
      </c>
      <c r="F2232" s="41">
        <v>40111.15</v>
      </c>
      <c r="G2232" s="42">
        <v>37708.49</v>
      </c>
      <c r="H2232" s="64">
        <f t="shared" si="206"/>
        <v>-5.990005272848082E-2</v>
      </c>
      <c r="I2232" s="65">
        <f t="shared" si="207"/>
        <v>-2402.6600000000035</v>
      </c>
      <c r="J2232" s="66" t="str">
        <f t="shared" si="208"/>
        <v>Pendente</v>
      </c>
      <c r="K2232" s="40" t="s">
        <v>15536</v>
      </c>
      <c r="L2232" s="69" t="str">
        <f t="shared" si="209"/>
        <v>Aguardando rentabilidade</v>
      </c>
    </row>
    <row r="2233" spans="1:12" ht="15" customHeight="1" x14ac:dyDescent="0.25">
      <c r="A2233" s="39">
        <v>45402</v>
      </c>
      <c r="B2233" s="61">
        <f t="shared" si="204"/>
        <v>2024</v>
      </c>
      <c r="C2233" s="60" t="str">
        <f t="shared" si="205"/>
        <v>Abril</v>
      </c>
      <c r="D2233" s="40" t="s">
        <v>1926</v>
      </c>
      <c r="E2233" s="40" t="s">
        <v>2843</v>
      </c>
      <c r="F2233" s="41">
        <v>34812.480000000003</v>
      </c>
      <c r="G2233" s="42">
        <v>40953.4</v>
      </c>
      <c r="H2233" s="64">
        <f t="shared" si="206"/>
        <v>0.17639995771631317</v>
      </c>
      <c r="I2233" s="65">
        <f t="shared" si="207"/>
        <v>6140.9199999999983</v>
      </c>
      <c r="J2233" s="66" t="str">
        <f t="shared" si="208"/>
        <v>Resgatado</v>
      </c>
      <c r="K2233" s="40" t="s">
        <v>15535</v>
      </c>
      <c r="L2233" s="69" t="str">
        <f t="shared" si="209"/>
        <v>Aplicação de Curto Prazo</v>
      </c>
    </row>
    <row r="2234" spans="1:12" x14ac:dyDescent="0.25">
      <c r="A2234" s="39">
        <v>44006</v>
      </c>
      <c r="B2234" s="61">
        <f t="shared" si="204"/>
        <v>2020</v>
      </c>
      <c r="C2234" s="60" t="str">
        <f t="shared" si="205"/>
        <v>Junho</v>
      </c>
      <c r="D2234" s="40" t="s">
        <v>1926</v>
      </c>
      <c r="E2234" s="40" t="s">
        <v>3832</v>
      </c>
      <c r="F2234" s="41">
        <v>25561.79</v>
      </c>
      <c r="G2234" s="42">
        <v>28511.62</v>
      </c>
      <c r="H2234" s="64">
        <f t="shared" si="206"/>
        <v>0.11539997785757562</v>
      </c>
      <c r="I2234" s="65">
        <f t="shared" si="207"/>
        <v>2949.8299999999981</v>
      </c>
      <c r="J2234" s="66" t="str">
        <f t="shared" si="208"/>
        <v>Pendente</v>
      </c>
      <c r="K2234" s="40" t="s">
        <v>15535</v>
      </c>
      <c r="L2234" s="69" t="str">
        <f t="shared" si="209"/>
        <v>Rendimento estável</v>
      </c>
    </row>
    <row r="2235" spans="1:12" ht="15" customHeight="1" x14ac:dyDescent="0.25">
      <c r="A2235" s="39">
        <v>45159</v>
      </c>
      <c r="B2235" s="61">
        <f t="shared" si="204"/>
        <v>2023</v>
      </c>
      <c r="C2235" s="60" t="str">
        <f t="shared" si="205"/>
        <v>Agosto</v>
      </c>
      <c r="D2235" s="40" t="s">
        <v>1930</v>
      </c>
      <c r="E2235" s="40" t="s">
        <v>3833</v>
      </c>
      <c r="F2235" s="41">
        <v>10843.07</v>
      </c>
      <c r="G2235" s="42">
        <v>12467.36</v>
      </c>
      <c r="H2235" s="64">
        <f t="shared" si="206"/>
        <v>0.1497998260640207</v>
      </c>
      <c r="I2235" s="65">
        <f t="shared" si="207"/>
        <v>1624.2900000000009</v>
      </c>
      <c r="J2235" s="66" t="str">
        <f t="shared" si="208"/>
        <v>Pendente</v>
      </c>
      <c r="K2235" s="40" t="s">
        <v>15538</v>
      </c>
      <c r="L2235" s="69" t="str">
        <f t="shared" si="209"/>
        <v>Rendimento estável</v>
      </c>
    </row>
    <row r="2236" spans="1:12" ht="15" customHeight="1" x14ac:dyDescent="0.25">
      <c r="A2236" s="39">
        <v>44779</v>
      </c>
      <c r="B2236" s="61">
        <f t="shared" si="204"/>
        <v>2022</v>
      </c>
      <c r="C2236" s="60" t="str">
        <f t="shared" si="205"/>
        <v>Agosto</v>
      </c>
      <c r="D2236" s="40" t="s">
        <v>1928</v>
      </c>
      <c r="E2236" s="40" t="s">
        <v>3774</v>
      </c>
      <c r="F2236" s="41">
        <v>34010.589999999997</v>
      </c>
      <c r="G2236" s="42">
        <v>39901.22</v>
      </c>
      <c r="H2236" s="64">
        <f t="shared" si="206"/>
        <v>0.17319987686188346</v>
      </c>
      <c r="I2236" s="65">
        <f t="shared" si="207"/>
        <v>5890.6300000000047</v>
      </c>
      <c r="J2236" s="66" t="str">
        <f t="shared" si="208"/>
        <v>Resgatado</v>
      </c>
      <c r="K2236" s="40" t="s">
        <v>15537</v>
      </c>
      <c r="L2236" s="69" t="str">
        <f t="shared" si="209"/>
        <v>Aplicação de Curto Prazo</v>
      </c>
    </row>
    <row r="2237" spans="1:12" ht="15" customHeight="1" x14ac:dyDescent="0.25">
      <c r="A2237" s="39">
        <v>44951</v>
      </c>
      <c r="B2237" s="61">
        <f t="shared" si="204"/>
        <v>2023</v>
      </c>
      <c r="C2237" s="60" t="str">
        <f t="shared" si="205"/>
        <v>Janeiro</v>
      </c>
      <c r="D2237" s="40" t="s">
        <v>1925</v>
      </c>
      <c r="E2237" s="40" t="s">
        <v>3834</v>
      </c>
      <c r="F2237" s="41">
        <v>37834.980000000003</v>
      </c>
      <c r="G2237" s="42">
        <v>35269.769999999997</v>
      </c>
      <c r="H2237" s="64">
        <f t="shared" si="206"/>
        <v>-6.7799956548146884E-2</v>
      </c>
      <c r="I2237" s="65">
        <f t="shared" si="207"/>
        <v>-2565.2100000000064</v>
      </c>
      <c r="J2237" s="66" t="str">
        <f t="shared" si="208"/>
        <v>Pendente</v>
      </c>
      <c r="K2237" s="40" t="s">
        <v>15534</v>
      </c>
      <c r="L2237" s="69" t="str">
        <f t="shared" si="209"/>
        <v>Aguardando rentabilidade</v>
      </c>
    </row>
    <row r="2238" spans="1:12" x14ac:dyDescent="0.25">
      <c r="A2238" s="39">
        <v>44140</v>
      </c>
      <c r="B2238" s="61">
        <f t="shared" si="204"/>
        <v>2020</v>
      </c>
      <c r="C2238" s="60" t="str">
        <f t="shared" si="205"/>
        <v>Novembro</v>
      </c>
      <c r="D2238" s="40" t="s">
        <v>1930</v>
      </c>
      <c r="E2238" s="40" t="s">
        <v>3835</v>
      </c>
      <c r="F2238" s="41">
        <v>18267.52</v>
      </c>
      <c r="G2238" s="42">
        <v>20276.95</v>
      </c>
      <c r="H2238" s="64">
        <f t="shared" si="206"/>
        <v>0.11000015327751114</v>
      </c>
      <c r="I2238" s="65">
        <f t="shared" si="207"/>
        <v>2009.4300000000003</v>
      </c>
      <c r="J2238" s="66" t="str">
        <f t="shared" si="208"/>
        <v>Pendente</v>
      </c>
      <c r="K2238" s="40" t="s">
        <v>15538</v>
      </c>
      <c r="L2238" s="69" t="str">
        <f t="shared" si="209"/>
        <v>Rendimento estável</v>
      </c>
    </row>
    <row r="2239" spans="1:12" x14ac:dyDescent="0.25">
      <c r="A2239" s="39">
        <v>43877</v>
      </c>
      <c r="B2239" s="61">
        <f t="shared" si="204"/>
        <v>2020</v>
      </c>
      <c r="C2239" s="60" t="str">
        <f t="shared" si="205"/>
        <v>Fevereiro</v>
      </c>
      <c r="D2239" s="40" t="s">
        <v>1923</v>
      </c>
      <c r="E2239" s="40" t="s">
        <v>2071</v>
      </c>
      <c r="F2239" s="41">
        <v>7309.68</v>
      </c>
      <c r="G2239" s="42">
        <v>8468.26</v>
      </c>
      <c r="H2239" s="64">
        <f t="shared" si="206"/>
        <v>0.15849941447505225</v>
      </c>
      <c r="I2239" s="65">
        <f t="shared" si="207"/>
        <v>1158.58</v>
      </c>
      <c r="J2239" s="66" t="str">
        <f t="shared" si="208"/>
        <v>Resgatado</v>
      </c>
      <c r="K2239" s="40" t="s">
        <v>15532</v>
      </c>
      <c r="L2239" s="69" t="str">
        <f t="shared" si="209"/>
        <v>Dividendos Recebidos</v>
      </c>
    </row>
    <row r="2240" spans="1:12" x14ac:dyDescent="0.25">
      <c r="A2240" s="39">
        <v>43940</v>
      </c>
      <c r="B2240" s="61">
        <f t="shared" si="204"/>
        <v>2020</v>
      </c>
      <c r="C2240" s="60" t="str">
        <f t="shared" si="205"/>
        <v>Abril</v>
      </c>
      <c r="D2240" s="40" t="s">
        <v>1923</v>
      </c>
      <c r="E2240" s="40" t="s">
        <v>3767</v>
      </c>
      <c r="F2240" s="41">
        <v>17576.939999999999</v>
      </c>
      <c r="G2240" s="42">
        <v>20635.330000000002</v>
      </c>
      <c r="H2240" s="64">
        <f t="shared" si="206"/>
        <v>0.17400013881824727</v>
      </c>
      <c r="I2240" s="65">
        <f t="shared" si="207"/>
        <v>3058.3900000000031</v>
      </c>
      <c r="J2240" s="66" t="str">
        <f t="shared" si="208"/>
        <v>Resgatado</v>
      </c>
      <c r="K2240" s="40" t="s">
        <v>15532</v>
      </c>
      <c r="L2240" s="69" t="str">
        <f t="shared" si="209"/>
        <v>Dividendos Recebidos</v>
      </c>
    </row>
    <row r="2241" spans="1:12" ht="15" customHeight="1" x14ac:dyDescent="0.25">
      <c r="A2241" s="39">
        <v>44710</v>
      </c>
      <c r="B2241" s="61">
        <f t="shared" si="204"/>
        <v>2022</v>
      </c>
      <c r="C2241" s="60" t="str">
        <f t="shared" si="205"/>
        <v>Maio</v>
      </c>
      <c r="D2241" s="40" t="s">
        <v>1930</v>
      </c>
      <c r="E2241" s="40" t="s">
        <v>3836</v>
      </c>
      <c r="F2241" s="41">
        <v>11888.77</v>
      </c>
      <c r="G2241" s="42">
        <v>12278.72</v>
      </c>
      <c r="H2241" s="64">
        <f t="shared" si="206"/>
        <v>3.2799860708887373E-2</v>
      </c>
      <c r="I2241" s="65">
        <f t="shared" si="207"/>
        <v>389.94999999999891</v>
      </c>
      <c r="J2241" s="66" t="str">
        <f t="shared" si="208"/>
        <v>Ativo</v>
      </c>
      <c r="K2241" s="40" t="s">
        <v>15538</v>
      </c>
      <c r="L2241" s="69" t="str">
        <f t="shared" si="209"/>
        <v>Aguardando rentabilidade</v>
      </c>
    </row>
    <row r="2242" spans="1:12" ht="15" customHeight="1" x14ac:dyDescent="0.25">
      <c r="A2242" s="39">
        <v>45628</v>
      </c>
      <c r="B2242" s="61">
        <f t="shared" ref="B2242:B2305" si="210">YEAR(A2242)</f>
        <v>2024</v>
      </c>
      <c r="C2242" s="60" t="str">
        <f t="shared" ref="C2242:C2305" si="211">PROPER(TEXT(A2242,"mmmm"))</f>
        <v>Dezembro</v>
      </c>
      <c r="D2242" s="40" t="s">
        <v>1930</v>
      </c>
      <c r="E2242" s="40" t="s">
        <v>3837</v>
      </c>
      <c r="F2242" s="41">
        <v>3777.6</v>
      </c>
      <c r="G2242" s="42">
        <v>3715.27</v>
      </c>
      <c r="H2242" s="64">
        <f t="shared" ref="H2242:H2305" si="212">(G2242-F2242)/F2242</f>
        <v>-1.6499894112664105E-2</v>
      </c>
      <c r="I2242" s="65">
        <f t="shared" ref="I2242:I2305" si="213">G2242-F2242</f>
        <v>-62.329999999999927</v>
      </c>
      <c r="J2242" s="66" t="str">
        <f t="shared" ref="J2242:J2305" si="214">IF(AND(OR($D2242="Ações",$D2242="Criptomoedas",$D2242="ETFs",$D2242="Fundos",$D2242="Imóveis"),$H2242&lt;=-10%),"Resgatado",IF(AND(OR($D2242="Ações",$D2242="Criptomoedas",$D2242="ETFs",$D2242="Fundos",$D2242="Imóveis"),$H2242&lt;=-5%),"Pendente",IF(AND(OR($D2242="Ações",$D2242="Criptomoedas",$D2242="ETFs",$D2242="Fundos",$D2242="Imóveis"),$H2242&lt;=-3%),"Ativo",IF(AND(OR($D2242="Ações",$D2242="Criptomoedas",$D2242="ETFs",$D2242="Fundos",$D2242="Imóveis"),$H2242&lt;=7%),"Ativo",IF(AND(OR($D2242="Ações",$D2242="Criptomoedas",$D2242="ETFs",$D2242="Fundos",$D2242="Imóveis"),$H2242&lt;=15%),"Pendente",IF(AND(OR($D2242="Ações",$D2242="Criptomoedas",$D2242="ETFs",$D2242="Fundos",$D2242="Imóveis"),$H2242&lt;=20%),"Resgatado",IF(AND(OR($D2242="Poupança",$D2242="Renda Fixa",$D2242="Tesouro Direto"),$H2242&lt;=7%),"Ativo",IF(AND(OR($D2242="Poupança",$D2242="Renda Fixa",$D2242="Tesouro Direto"),$H2242&lt;=15%),"Pendente",IF(AND(OR($D2242="Poupança",$D2242="Renda Fixa",$D2242="Tesouro Direto"),$H2242&lt;=20%),"Resgatado","")))))))))</f>
        <v>Ativo</v>
      </c>
      <c r="K2242" s="40" t="s">
        <v>15538</v>
      </c>
      <c r="L2242" s="69" t="str">
        <f t="shared" ref="L2242:L2305" si="215">IF(AND(OR($D2242="Ações",$D2242="Criptomoedas",$D2242="ETFs",$D2242="Fundos",$D2242="Imóveis"),$H2242&lt;=-10%),"Resgate realizado",IF(AND(OR($D2242="Ações",$D2242="Criptomoedas",$D2242="ETFs",$D2242="Fundos",$D2242="Imóveis"),$H2242&lt;=-5%),"Aguardando rentabilidade",IF(AND(OR($D2242="Ações",$D2242="Criptomoedas",$D2242="ETFs",$D2242="Fundos",$D2242="Imóveis"),$H2242&lt;=-3%),"Aguardando rentabilidade",IF(AND(OR($D2242="Ações",$D2242="Criptomoedas",$D2242="ETFs",$D2242="Fundos",$D2242="Imóveis"),$H2242&lt;=7%),"Aguardando rentabilidade",IF(AND(OR($D2242="Ações",$D2242="Criptomoedas",$D2242="ETFs",$D2242="Fundos",$D2242="Imóveis"),$H2242&lt;=15%),"Rendimento estável",IF(AND(OR($D2242="Ações",$D2242="Criptomoedas",$D2242="ETFs",$D2242="Fundos",$D2242="Imóveis"),$H2242&lt;=20%),"Aplicação de Curto Prazo",IF(AND(OR($D2242="Poupança",$D2242="Renda Fixa",$D2242="Tesouro Direto"),$H2242&lt;=7%),"Investimento de Longo Prazo",IF(AND(OR($D2242="Poupança",$D2242="Renda Fixa",$D2242="Tesouro Direto"),$H2242&lt;=15%),"Rendimento estável",IF(AND(OR($D2242="Poupança",$D2242="Renda Fixa",$D2242="Tesouro Direto"),$H2242&lt;=20%),"Dividendos Recebidos","")))))))))</f>
        <v>Aguardando rentabilidade</v>
      </c>
    </row>
    <row r="2243" spans="1:12" ht="15" customHeight="1" x14ac:dyDescent="0.25">
      <c r="A2243" s="39">
        <v>44961</v>
      </c>
      <c r="B2243" s="61">
        <f t="shared" si="210"/>
        <v>2023</v>
      </c>
      <c r="C2243" s="60" t="str">
        <f t="shared" si="211"/>
        <v>Fevereiro</v>
      </c>
      <c r="D2243" s="40" t="s">
        <v>1928</v>
      </c>
      <c r="E2243" s="40" t="s">
        <v>3838</v>
      </c>
      <c r="F2243" s="41">
        <v>42106.58</v>
      </c>
      <c r="G2243" s="42">
        <v>39820.19</v>
      </c>
      <c r="H2243" s="64">
        <f t="shared" si="212"/>
        <v>-5.4300064265490083E-2</v>
      </c>
      <c r="I2243" s="65">
        <f t="shared" si="213"/>
        <v>-2286.3899999999994</v>
      </c>
      <c r="J2243" s="66" t="str">
        <f t="shared" si="214"/>
        <v>Pendente</v>
      </c>
      <c r="K2243" s="40" t="s">
        <v>15537</v>
      </c>
      <c r="L2243" s="69" t="str">
        <f t="shared" si="215"/>
        <v>Aguardando rentabilidade</v>
      </c>
    </row>
    <row r="2244" spans="1:12" x14ac:dyDescent="0.25">
      <c r="A2244" s="39">
        <v>44131</v>
      </c>
      <c r="B2244" s="61">
        <f t="shared" si="210"/>
        <v>2020</v>
      </c>
      <c r="C2244" s="60" t="str">
        <f t="shared" si="211"/>
        <v>Outubro</v>
      </c>
      <c r="D2244" s="40" t="s">
        <v>1926</v>
      </c>
      <c r="E2244" s="40" t="s">
        <v>3839</v>
      </c>
      <c r="F2244" s="41">
        <v>43357.56</v>
      </c>
      <c r="G2244" s="42">
        <v>42390.69</v>
      </c>
      <c r="H2244" s="64">
        <f t="shared" si="212"/>
        <v>-2.2299917246265597E-2</v>
      </c>
      <c r="I2244" s="65">
        <f t="shared" si="213"/>
        <v>-966.86999999999534</v>
      </c>
      <c r="J2244" s="66" t="str">
        <f t="shared" si="214"/>
        <v>Ativo</v>
      </c>
      <c r="K2244" s="40" t="s">
        <v>15535</v>
      </c>
      <c r="L2244" s="69" t="str">
        <f t="shared" si="215"/>
        <v>Aguardando rentabilidade</v>
      </c>
    </row>
    <row r="2245" spans="1:12" x14ac:dyDescent="0.25">
      <c r="A2245" s="39">
        <v>44180</v>
      </c>
      <c r="B2245" s="61">
        <f t="shared" si="210"/>
        <v>2020</v>
      </c>
      <c r="C2245" s="60" t="str">
        <f t="shared" si="211"/>
        <v>Dezembro</v>
      </c>
      <c r="D2245" s="40" t="s">
        <v>1927</v>
      </c>
      <c r="E2245" s="40" t="s">
        <v>3792</v>
      </c>
      <c r="F2245" s="41">
        <v>9835.14</v>
      </c>
      <c r="G2245" s="42">
        <v>11358.6</v>
      </c>
      <c r="H2245" s="64">
        <f t="shared" si="212"/>
        <v>0.15489967605951729</v>
      </c>
      <c r="I2245" s="65">
        <f t="shared" si="213"/>
        <v>1523.4600000000009</v>
      </c>
      <c r="J2245" s="66" t="str">
        <f t="shared" si="214"/>
        <v>Resgatado</v>
      </c>
      <c r="K2245" s="40" t="s">
        <v>15536</v>
      </c>
      <c r="L2245" s="69" t="str">
        <f t="shared" si="215"/>
        <v>Aplicação de Curto Prazo</v>
      </c>
    </row>
    <row r="2246" spans="1:12" ht="15" customHeight="1" x14ac:dyDescent="0.25">
      <c r="A2246" s="39">
        <v>44249</v>
      </c>
      <c r="B2246" s="61">
        <f t="shared" si="210"/>
        <v>2021</v>
      </c>
      <c r="C2246" s="60" t="str">
        <f t="shared" si="211"/>
        <v>Fevereiro</v>
      </c>
      <c r="D2246" s="40" t="s">
        <v>1930</v>
      </c>
      <c r="E2246" s="40" t="s">
        <v>3840</v>
      </c>
      <c r="F2246" s="41">
        <v>10543.37</v>
      </c>
      <c r="G2246" s="42">
        <v>12284.08</v>
      </c>
      <c r="H2246" s="64">
        <f t="shared" si="212"/>
        <v>0.16509996329446838</v>
      </c>
      <c r="I2246" s="65">
        <f t="shared" si="213"/>
        <v>1740.7099999999991</v>
      </c>
      <c r="J2246" s="66" t="str">
        <f t="shared" si="214"/>
        <v>Resgatado</v>
      </c>
      <c r="K2246" s="40" t="s">
        <v>15538</v>
      </c>
      <c r="L2246" s="69" t="str">
        <f t="shared" si="215"/>
        <v>Aplicação de Curto Prazo</v>
      </c>
    </row>
    <row r="2247" spans="1:12" ht="15" customHeight="1" x14ac:dyDescent="0.25">
      <c r="A2247" s="39">
        <v>45253</v>
      </c>
      <c r="B2247" s="61">
        <f t="shared" si="210"/>
        <v>2023</v>
      </c>
      <c r="C2247" s="60" t="str">
        <f t="shared" si="211"/>
        <v>Novembro</v>
      </c>
      <c r="D2247" s="40" t="s">
        <v>1923</v>
      </c>
      <c r="E2247" s="40" t="s">
        <v>3841</v>
      </c>
      <c r="F2247" s="41">
        <v>8704.68</v>
      </c>
      <c r="G2247" s="42">
        <v>8427.8700000000008</v>
      </c>
      <c r="H2247" s="64">
        <f t="shared" si="212"/>
        <v>-3.1800135099739391E-2</v>
      </c>
      <c r="I2247" s="65">
        <f t="shared" si="213"/>
        <v>-276.80999999999949</v>
      </c>
      <c r="J2247" s="66" t="str">
        <f t="shared" si="214"/>
        <v>Ativo</v>
      </c>
      <c r="K2247" s="40" t="s">
        <v>15532</v>
      </c>
      <c r="L2247" s="69" t="str">
        <f t="shared" si="215"/>
        <v>Investimento de Longo Prazo</v>
      </c>
    </row>
    <row r="2248" spans="1:12" x14ac:dyDescent="0.25">
      <c r="A2248" s="39">
        <v>43967</v>
      </c>
      <c r="B2248" s="61">
        <f t="shared" si="210"/>
        <v>2020</v>
      </c>
      <c r="C2248" s="60" t="str">
        <f t="shared" si="211"/>
        <v>Maio</v>
      </c>
      <c r="D2248" s="40" t="s">
        <v>1929</v>
      </c>
      <c r="E2248" s="40" t="s">
        <v>3155</v>
      </c>
      <c r="F2248" s="41">
        <v>44707.78</v>
      </c>
      <c r="G2248" s="42">
        <v>48051.92</v>
      </c>
      <c r="H2248" s="64">
        <f t="shared" si="212"/>
        <v>7.4799956517635172E-2</v>
      </c>
      <c r="I2248" s="65">
        <f t="shared" si="213"/>
        <v>3344.1399999999994</v>
      </c>
      <c r="J2248" s="66" t="str">
        <f t="shared" si="214"/>
        <v>Pendente</v>
      </c>
      <c r="K2248" s="40" t="s">
        <v>15532</v>
      </c>
      <c r="L2248" s="69" t="str">
        <f t="shared" si="215"/>
        <v>Rendimento estável</v>
      </c>
    </row>
    <row r="2249" spans="1:12" ht="15" customHeight="1" x14ac:dyDescent="0.25">
      <c r="A2249" s="39">
        <v>44804</v>
      </c>
      <c r="B2249" s="61">
        <f t="shared" si="210"/>
        <v>2022</v>
      </c>
      <c r="C2249" s="60" t="str">
        <f t="shared" si="211"/>
        <v>Agosto</v>
      </c>
      <c r="D2249" s="40" t="s">
        <v>1929</v>
      </c>
      <c r="E2249" s="40" t="s">
        <v>3842</v>
      </c>
      <c r="F2249" s="41">
        <v>36424.07</v>
      </c>
      <c r="G2249" s="42">
        <v>34548.230000000003</v>
      </c>
      <c r="H2249" s="64">
        <f t="shared" si="212"/>
        <v>-5.1500010844477195E-2</v>
      </c>
      <c r="I2249" s="65">
        <f t="shared" si="213"/>
        <v>-1875.8399999999965</v>
      </c>
      <c r="J2249" s="66" t="str">
        <f t="shared" si="214"/>
        <v>Ativo</v>
      </c>
      <c r="K2249" s="40" t="s">
        <v>15532</v>
      </c>
      <c r="L2249" s="69" t="str">
        <f t="shared" si="215"/>
        <v>Investimento de Longo Prazo</v>
      </c>
    </row>
    <row r="2250" spans="1:12" ht="15" customHeight="1" x14ac:dyDescent="0.25">
      <c r="A2250" s="39">
        <v>45478</v>
      </c>
      <c r="B2250" s="61">
        <f t="shared" si="210"/>
        <v>2024</v>
      </c>
      <c r="C2250" s="60" t="str">
        <f t="shared" si="211"/>
        <v>Julho</v>
      </c>
      <c r="D2250" s="40" t="s">
        <v>1928</v>
      </c>
      <c r="E2250" s="40" t="s">
        <v>3843</v>
      </c>
      <c r="F2250" s="41">
        <v>29420.41</v>
      </c>
      <c r="G2250" s="42">
        <v>31353.33</v>
      </c>
      <c r="H2250" s="64">
        <f t="shared" si="212"/>
        <v>6.5699968151361657E-2</v>
      </c>
      <c r="I2250" s="65">
        <f t="shared" si="213"/>
        <v>1932.9200000000019</v>
      </c>
      <c r="J2250" s="66" t="str">
        <f t="shared" si="214"/>
        <v>Ativo</v>
      </c>
      <c r="K2250" s="40" t="s">
        <v>15537</v>
      </c>
      <c r="L2250" s="69" t="str">
        <f t="shared" si="215"/>
        <v>Aguardando rentabilidade</v>
      </c>
    </row>
    <row r="2251" spans="1:12" x14ac:dyDescent="0.25">
      <c r="A2251" s="39">
        <v>44188</v>
      </c>
      <c r="B2251" s="61">
        <f t="shared" si="210"/>
        <v>2020</v>
      </c>
      <c r="C2251" s="60" t="str">
        <f t="shared" si="211"/>
        <v>Dezembro</v>
      </c>
      <c r="D2251" s="40" t="s">
        <v>1924</v>
      </c>
      <c r="E2251" s="40" t="s">
        <v>3844</v>
      </c>
      <c r="F2251" s="41">
        <v>20194.560000000001</v>
      </c>
      <c r="G2251" s="42">
        <v>23058.15</v>
      </c>
      <c r="H2251" s="64">
        <f t="shared" si="212"/>
        <v>0.14180006892945426</v>
      </c>
      <c r="I2251" s="65">
        <f t="shared" si="213"/>
        <v>2863.59</v>
      </c>
      <c r="J2251" s="66" t="str">
        <f t="shared" si="214"/>
        <v>Pendente</v>
      </c>
      <c r="K2251" s="40" t="s">
        <v>15533</v>
      </c>
      <c r="L2251" s="69" t="str">
        <f t="shared" si="215"/>
        <v>Rendimento estável</v>
      </c>
    </row>
    <row r="2252" spans="1:12" ht="15" customHeight="1" x14ac:dyDescent="0.25">
      <c r="A2252" s="39">
        <v>45654</v>
      </c>
      <c r="B2252" s="61">
        <f t="shared" si="210"/>
        <v>2024</v>
      </c>
      <c r="C2252" s="60" t="str">
        <f t="shared" si="211"/>
        <v>Dezembro</v>
      </c>
      <c r="D2252" s="40" t="s">
        <v>1929</v>
      </c>
      <c r="E2252" s="40" t="s">
        <v>3845</v>
      </c>
      <c r="F2252" s="41">
        <v>25336.09</v>
      </c>
      <c r="G2252" s="42">
        <v>25353.83</v>
      </c>
      <c r="H2252" s="64">
        <f t="shared" si="212"/>
        <v>7.0018696649726145E-4</v>
      </c>
      <c r="I2252" s="65">
        <f t="shared" si="213"/>
        <v>17.740000000001601</v>
      </c>
      <c r="J2252" s="66" t="str">
        <f t="shared" si="214"/>
        <v>Ativo</v>
      </c>
      <c r="K2252" s="40" t="s">
        <v>15532</v>
      </c>
      <c r="L2252" s="69" t="str">
        <f t="shared" si="215"/>
        <v>Investimento de Longo Prazo</v>
      </c>
    </row>
    <row r="2253" spans="1:12" ht="15" customHeight="1" x14ac:dyDescent="0.25">
      <c r="A2253" s="39">
        <v>44599</v>
      </c>
      <c r="B2253" s="61">
        <f t="shared" si="210"/>
        <v>2022</v>
      </c>
      <c r="C2253" s="60" t="str">
        <f t="shared" si="211"/>
        <v>Fevereiro</v>
      </c>
      <c r="D2253" s="40" t="s">
        <v>1923</v>
      </c>
      <c r="E2253" s="40" t="s">
        <v>3846</v>
      </c>
      <c r="F2253" s="41">
        <v>29742.15</v>
      </c>
      <c r="G2253" s="42">
        <v>29739.18</v>
      </c>
      <c r="H2253" s="64">
        <f t="shared" si="212"/>
        <v>-9.9858281933255122E-5</v>
      </c>
      <c r="I2253" s="65">
        <f t="shared" si="213"/>
        <v>-2.9700000000011642</v>
      </c>
      <c r="J2253" s="66" t="str">
        <f t="shared" si="214"/>
        <v>Ativo</v>
      </c>
      <c r="K2253" s="40" t="s">
        <v>15532</v>
      </c>
      <c r="L2253" s="69" t="str">
        <f t="shared" si="215"/>
        <v>Investimento de Longo Prazo</v>
      </c>
    </row>
    <row r="2254" spans="1:12" x14ac:dyDescent="0.25">
      <c r="A2254" s="39">
        <v>43911</v>
      </c>
      <c r="B2254" s="61">
        <f t="shared" si="210"/>
        <v>2020</v>
      </c>
      <c r="C2254" s="60" t="str">
        <f t="shared" si="211"/>
        <v>Março</v>
      </c>
      <c r="D2254" s="40" t="s">
        <v>1926</v>
      </c>
      <c r="E2254" s="40" t="s">
        <v>3630</v>
      </c>
      <c r="F2254" s="41">
        <v>2179.3200000000002</v>
      </c>
      <c r="G2254" s="42">
        <v>2168.86</v>
      </c>
      <c r="H2254" s="64">
        <f t="shared" si="212"/>
        <v>-4.7996622799772572E-3</v>
      </c>
      <c r="I2254" s="65">
        <f t="shared" si="213"/>
        <v>-10.460000000000036</v>
      </c>
      <c r="J2254" s="66" t="str">
        <f t="shared" si="214"/>
        <v>Ativo</v>
      </c>
      <c r="K2254" s="40" t="s">
        <v>15535</v>
      </c>
      <c r="L2254" s="69" t="str">
        <f t="shared" si="215"/>
        <v>Aguardando rentabilidade</v>
      </c>
    </row>
    <row r="2255" spans="1:12" ht="15" customHeight="1" x14ac:dyDescent="0.25">
      <c r="A2255" s="39">
        <v>45634</v>
      </c>
      <c r="B2255" s="61">
        <f t="shared" si="210"/>
        <v>2024</v>
      </c>
      <c r="C2255" s="60" t="str">
        <f t="shared" si="211"/>
        <v>Dezembro</v>
      </c>
      <c r="D2255" s="40" t="s">
        <v>1924</v>
      </c>
      <c r="E2255" s="40" t="s">
        <v>3847</v>
      </c>
      <c r="F2255" s="41">
        <v>14730.08</v>
      </c>
      <c r="G2255" s="42">
        <v>13498.65</v>
      </c>
      <c r="H2255" s="64">
        <f t="shared" si="212"/>
        <v>-8.3599681739678286E-2</v>
      </c>
      <c r="I2255" s="65">
        <f t="shared" si="213"/>
        <v>-1231.4300000000003</v>
      </c>
      <c r="J2255" s="66" t="str">
        <f t="shared" si="214"/>
        <v>Ativo</v>
      </c>
      <c r="K2255" s="40" t="s">
        <v>15533</v>
      </c>
      <c r="L2255" s="69" t="str">
        <f t="shared" si="215"/>
        <v>Investimento de Longo Prazo</v>
      </c>
    </row>
    <row r="2256" spans="1:12" ht="15" customHeight="1" x14ac:dyDescent="0.25">
      <c r="A2256" s="39">
        <v>45118</v>
      </c>
      <c r="B2256" s="61">
        <f t="shared" si="210"/>
        <v>2023</v>
      </c>
      <c r="C2256" s="60" t="str">
        <f t="shared" si="211"/>
        <v>Julho</v>
      </c>
      <c r="D2256" s="40" t="s">
        <v>1923</v>
      </c>
      <c r="E2256" s="40" t="s">
        <v>3848</v>
      </c>
      <c r="F2256" s="41">
        <v>1023.86</v>
      </c>
      <c r="G2256" s="42">
        <v>959.05</v>
      </c>
      <c r="H2256" s="64">
        <f t="shared" si="212"/>
        <v>-6.3299669876741016E-2</v>
      </c>
      <c r="I2256" s="65">
        <f t="shared" si="213"/>
        <v>-64.810000000000059</v>
      </c>
      <c r="J2256" s="66" t="str">
        <f t="shared" si="214"/>
        <v>Ativo</v>
      </c>
      <c r="K2256" s="40" t="s">
        <v>15532</v>
      </c>
      <c r="L2256" s="69" t="str">
        <f t="shared" si="215"/>
        <v>Investimento de Longo Prazo</v>
      </c>
    </row>
    <row r="2257" spans="1:12" x14ac:dyDescent="0.25">
      <c r="A2257" s="39">
        <v>43981</v>
      </c>
      <c r="B2257" s="61">
        <f t="shared" si="210"/>
        <v>2020</v>
      </c>
      <c r="C2257" s="60" t="str">
        <f t="shared" si="211"/>
        <v>Maio</v>
      </c>
      <c r="D2257" s="40" t="s">
        <v>1926</v>
      </c>
      <c r="E2257" s="40" t="s">
        <v>3849</v>
      </c>
      <c r="F2257" s="41">
        <v>48148.94</v>
      </c>
      <c r="G2257" s="42">
        <v>45077.04</v>
      </c>
      <c r="H2257" s="64">
        <f t="shared" si="212"/>
        <v>-6.3799950736194849E-2</v>
      </c>
      <c r="I2257" s="65">
        <f t="shared" si="213"/>
        <v>-3071.9000000000015</v>
      </c>
      <c r="J2257" s="66" t="str">
        <f t="shared" si="214"/>
        <v>Pendente</v>
      </c>
      <c r="K2257" s="40" t="s">
        <v>15535</v>
      </c>
      <c r="L2257" s="69" t="str">
        <f t="shared" si="215"/>
        <v>Aguardando rentabilidade</v>
      </c>
    </row>
    <row r="2258" spans="1:12" ht="15" customHeight="1" x14ac:dyDescent="0.25">
      <c r="A2258" s="39">
        <v>44411</v>
      </c>
      <c r="B2258" s="61">
        <f t="shared" si="210"/>
        <v>2021</v>
      </c>
      <c r="C2258" s="60" t="str">
        <f t="shared" si="211"/>
        <v>Agosto</v>
      </c>
      <c r="D2258" s="40" t="s">
        <v>1929</v>
      </c>
      <c r="E2258" s="40" t="s">
        <v>3850</v>
      </c>
      <c r="F2258" s="41">
        <v>18654.59</v>
      </c>
      <c r="G2258" s="42">
        <v>16904.79</v>
      </c>
      <c r="H2258" s="64">
        <f t="shared" si="212"/>
        <v>-9.3799970945488448E-2</v>
      </c>
      <c r="I2258" s="65">
        <f t="shared" si="213"/>
        <v>-1749.7999999999993</v>
      </c>
      <c r="J2258" s="66" t="str">
        <f t="shared" si="214"/>
        <v>Ativo</v>
      </c>
      <c r="K2258" s="40" t="s">
        <v>15532</v>
      </c>
      <c r="L2258" s="69" t="str">
        <f t="shared" si="215"/>
        <v>Investimento de Longo Prazo</v>
      </c>
    </row>
    <row r="2259" spans="1:12" ht="15" customHeight="1" x14ac:dyDescent="0.25">
      <c r="A2259" s="39">
        <v>45550</v>
      </c>
      <c r="B2259" s="61">
        <f t="shared" si="210"/>
        <v>2024</v>
      </c>
      <c r="C2259" s="60" t="str">
        <f t="shared" si="211"/>
        <v>Setembro</v>
      </c>
      <c r="D2259" s="40" t="s">
        <v>1924</v>
      </c>
      <c r="E2259" s="40" t="s">
        <v>3851</v>
      </c>
      <c r="F2259" s="41">
        <v>6303.43</v>
      </c>
      <c r="G2259" s="42">
        <v>7559.7</v>
      </c>
      <c r="H2259" s="64">
        <f t="shared" si="212"/>
        <v>0.19929942904101408</v>
      </c>
      <c r="I2259" s="65">
        <f t="shared" si="213"/>
        <v>1256.2699999999995</v>
      </c>
      <c r="J2259" s="66" t="str">
        <f t="shared" si="214"/>
        <v>Resgatado</v>
      </c>
      <c r="K2259" s="40" t="s">
        <v>15533</v>
      </c>
      <c r="L2259" s="69" t="str">
        <f t="shared" si="215"/>
        <v>Dividendos Recebidos</v>
      </c>
    </row>
    <row r="2260" spans="1:12" ht="15" customHeight="1" x14ac:dyDescent="0.25">
      <c r="A2260" s="39">
        <v>44889</v>
      </c>
      <c r="B2260" s="61">
        <f t="shared" si="210"/>
        <v>2022</v>
      </c>
      <c r="C2260" s="60" t="str">
        <f t="shared" si="211"/>
        <v>Novembro</v>
      </c>
      <c r="D2260" s="40" t="s">
        <v>1930</v>
      </c>
      <c r="E2260" s="40" t="s">
        <v>3852</v>
      </c>
      <c r="F2260" s="41">
        <v>29984.59</v>
      </c>
      <c r="G2260" s="42">
        <v>31996.560000000001</v>
      </c>
      <c r="H2260" s="64">
        <f t="shared" si="212"/>
        <v>6.7100133768712572E-2</v>
      </c>
      <c r="I2260" s="65">
        <f t="shared" si="213"/>
        <v>2011.9700000000012</v>
      </c>
      <c r="J2260" s="66" t="str">
        <f t="shared" si="214"/>
        <v>Ativo</v>
      </c>
      <c r="K2260" s="40" t="s">
        <v>15538</v>
      </c>
      <c r="L2260" s="69" t="str">
        <f t="shared" si="215"/>
        <v>Aguardando rentabilidade</v>
      </c>
    </row>
    <row r="2261" spans="1:12" ht="15" customHeight="1" x14ac:dyDescent="0.25">
      <c r="A2261" s="39">
        <v>45853</v>
      </c>
      <c r="B2261" s="61">
        <f t="shared" si="210"/>
        <v>2025</v>
      </c>
      <c r="C2261" s="60" t="str">
        <f t="shared" si="211"/>
        <v>Julho</v>
      </c>
      <c r="D2261" s="40" t="s">
        <v>1930</v>
      </c>
      <c r="E2261" s="40" t="s">
        <v>3853</v>
      </c>
      <c r="F2261" s="41">
        <v>40010.550000000003</v>
      </c>
      <c r="G2261" s="42">
        <v>44415.71</v>
      </c>
      <c r="H2261" s="64">
        <f t="shared" si="212"/>
        <v>0.11009996113525047</v>
      </c>
      <c r="I2261" s="65">
        <f t="shared" si="213"/>
        <v>4405.1599999999962</v>
      </c>
      <c r="J2261" s="66" t="str">
        <f t="shared" si="214"/>
        <v>Pendente</v>
      </c>
      <c r="K2261" s="40" t="s">
        <v>15538</v>
      </c>
      <c r="L2261" s="69" t="str">
        <f t="shared" si="215"/>
        <v>Rendimento estável</v>
      </c>
    </row>
    <row r="2262" spans="1:12" ht="15" customHeight="1" x14ac:dyDescent="0.25">
      <c r="A2262" s="39">
        <v>44217</v>
      </c>
      <c r="B2262" s="61">
        <f t="shared" si="210"/>
        <v>2021</v>
      </c>
      <c r="C2262" s="60" t="str">
        <f t="shared" si="211"/>
        <v>Janeiro</v>
      </c>
      <c r="D2262" s="40" t="s">
        <v>1924</v>
      </c>
      <c r="E2262" s="40" t="s">
        <v>3854</v>
      </c>
      <c r="F2262" s="41">
        <v>13745.91</v>
      </c>
      <c r="G2262" s="42">
        <v>15642.85</v>
      </c>
      <c r="H2262" s="64">
        <f t="shared" si="212"/>
        <v>0.13800032155019207</v>
      </c>
      <c r="I2262" s="65">
        <f t="shared" si="213"/>
        <v>1896.9400000000005</v>
      </c>
      <c r="J2262" s="66" t="str">
        <f t="shared" si="214"/>
        <v>Pendente</v>
      </c>
      <c r="K2262" s="40" t="s">
        <v>15533</v>
      </c>
      <c r="L2262" s="69" t="str">
        <f t="shared" si="215"/>
        <v>Rendimento estável</v>
      </c>
    </row>
    <row r="2263" spans="1:12" x14ac:dyDescent="0.25">
      <c r="A2263" s="39">
        <v>44018</v>
      </c>
      <c r="B2263" s="61">
        <f t="shared" si="210"/>
        <v>2020</v>
      </c>
      <c r="C2263" s="60" t="str">
        <f t="shared" si="211"/>
        <v>Julho</v>
      </c>
      <c r="D2263" s="40" t="s">
        <v>1923</v>
      </c>
      <c r="E2263" s="40" t="s">
        <v>3663</v>
      </c>
      <c r="F2263" s="41">
        <v>32270.9</v>
      </c>
      <c r="G2263" s="42">
        <v>35249.5</v>
      </c>
      <c r="H2263" s="64">
        <f t="shared" si="212"/>
        <v>9.2299873880183028E-2</v>
      </c>
      <c r="I2263" s="65">
        <f t="shared" si="213"/>
        <v>2978.5999999999985</v>
      </c>
      <c r="J2263" s="66" t="str">
        <f t="shared" si="214"/>
        <v>Pendente</v>
      </c>
      <c r="K2263" s="40" t="s">
        <v>15532</v>
      </c>
      <c r="L2263" s="69" t="str">
        <f t="shared" si="215"/>
        <v>Rendimento estável</v>
      </c>
    </row>
    <row r="2264" spans="1:12" ht="15" customHeight="1" x14ac:dyDescent="0.25">
      <c r="A2264" s="39">
        <v>44683</v>
      </c>
      <c r="B2264" s="61">
        <f t="shared" si="210"/>
        <v>2022</v>
      </c>
      <c r="C2264" s="60" t="str">
        <f t="shared" si="211"/>
        <v>Maio</v>
      </c>
      <c r="D2264" s="40" t="s">
        <v>1926</v>
      </c>
      <c r="E2264" s="40" t="s">
        <v>3630</v>
      </c>
      <c r="F2264" s="41">
        <v>7759.6</v>
      </c>
      <c r="G2264" s="42">
        <v>8734.98</v>
      </c>
      <c r="H2264" s="64">
        <f t="shared" si="212"/>
        <v>0.12569977833908955</v>
      </c>
      <c r="I2264" s="65">
        <f t="shared" si="213"/>
        <v>975.3799999999992</v>
      </c>
      <c r="J2264" s="66" t="str">
        <f t="shared" si="214"/>
        <v>Pendente</v>
      </c>
      <c r="K2264" s="40" t="s">
        <v>15535</v>
      </c>
      <c r="L2264" s="69" t="str">
        <f t="shared" si="215"/>
        <v>Rendimento estável</v>
      </c>
    </row>
    <row r="2265" spans="1:12" ht="15" customHeight="1" x14ac:dyDescent="0.25">
      <c r="A2265" s="39">
        <v>45260</v>
      </c>
      <c r="B2265" s="61">
        <f t="shared" si="210"/>
        <v>2023</v>
      </c>
      <c r="C2265" s="60" t="str">
        <f t="shared" si="211"/>
        <v>Novembro</v>
      </c>
      <c r="D2265" s="40" t="s">
        <v>1929</v>
      </c>
      <c r="E2265" s="40" t="s">
        <v>3855</v>
      </c>
      <c r="F2265" s="41">
        <v>34188.120000000003</v>
      </c>
      <c r="G2265" s="42">
        <v>32034.27</v>
      </c>
      <c r="H2265" s="64">
        <f t="shared" si="212"/>
        <v>-6.2999954370114589E-2</v>
      </c>
      <c r="I2265" s="65">
        <f t="shared" si="213"/>
        <v>-2153.8500000000022</v>
      </c>
      <c r="J2265" s="66" t="str">
        <f t="shared" si="214"/>
        <v>Ativo</v>
      </c>
      <c r="K2265" s="40" t="s">
        <v>15532</v>
      </c>
      <c r="L2265" s="69" t="str">
        <f t="shared" si="215"/>
        <v>Investimento de Longo Prazo</v>
      </c>
    </row>
    <row r="2266" spans="1:12" ht="15" customHeight="1" x14ac:dyDescent="0.25">
      <c r="A2266" s="39">
        <v>45622</v>
      </c>
      <c r="B2266" s="61">
        <f t="shared" si="210"/>
        <v>2024</v>
      </c>
      <c r="C2266" s="60" t="str">
        <f t="shared" si="211"/>
        <v>Novembro</v>
      </c>
      <c r="D2266" s="40" t="s">
        <v>1929</v>
      </c>
      <c r="E2266" s="40" t="s">
        <v>3321</v>
      </c>
      <c r="F2266" s="41">
        <v>49703.57</v>
      </c>
      <c r="G2266" s="42">
        <v>58530.92</v>
      </c>
      <c r="H2266" s="64">
        <f t="shared" si="212"/>
        <v>0.1775999188790664</v>
      </c>
      <c r="I2266" s="65">
        <f t="shared" si="213"/>
        <v>8827.3499999999985</v>
      </c>
      <c r="J2266" s="66" t="str">
        <f t="shared" si="214"/>
        <v>Resgatado</v>
      </c>
      <c r="K2266" s="40" t="s">
        <v>15532</v>
      </c>
      <c r="L2266" s="69" t="str">
        <f t="shared" si="215"/>
        <v>Dividendos Recebidos</v>
      </c>
    </row>
    <row r="2267" spans="1:12" ht="15" customHeight="1" x14ac:dyDescent="0.25">
      <c r="A2267" s="39">
        <v>45833</v>
      </c>
      <c r="B2267" s="61">
        <f t="shared" si="210"/>
        <v>2025</v>
      </c>
      <c r="C2267" s="60" t="str">
        <f t="shared" si="211"/>
        <v>Junho</v>
      </c>
      <c r="D2267" s="40" t="s">
        <v>1930</v>
      </c>
      <c r="E2267" s="40" t="s">
        <v>2227</v>
      </c>
      <c r="F2267" s="41">
        <v>28011.41</v>
      </c>
      <c r="G2267" s="42">
        <v>26092.63</v>
      </c>
      <c r="H2267" s="64">
        <f t="shared" si="212"/>
        <v>-6.8499943415915115E-2</v>
      </c>
      <c r="I2267" s="65">
        <f t="shared" si="213"/>
        <v>-1918.7799999999988</v>
      </c>
      <c r="J2267" s="66" t="str">
        <f t="shared" si="214"/>
        <v>Pendente</v>
      </c>
      <c r="K2267" s="40" t="s">
        <v>15538</v>
      </c>
      <c r="L2267" s="69" t="str">
        <f t="shared" si="215"/>
        <v>Aguardando rentabilidade</v>
      </c>
    </row>
    <row r="2268" spans="1:12" x14ac:dyDescent="0.25">
      <c r="A2268" s="39">
        <v>43973</v>
      </c>
      <c r="B2268" s="61">
        <f t="shared" si="210"/>
        <v>2020</v>
      </c>
      <c r="C2268" s="60" t="str">
        <f t="shared" si="211"/>
        <v>Maio</v>
      </c>
      <c r="D2268" s="40" t="s">
        <v>1926</v>
      </c>
      <c r="E2268" s="40" t="s">
        <v>2277</v>
      </c>
      <c r="F2268" s="41">
        <v>1232.21</v>
      </c>
      <c r="G2268" s="42">
        <v>1196.72</v>
      </c>
      <c r="H2268" s="64">
        <f t="shared" si="212"/>
        <v>-2.8801908765551332E-2</v>
      </c>
      <c r="I2268" s="65">
        <f t="shared" si="213"/>
        <v>-35.490000000000009</v>
      </c>
      <c r="J2268" s="66" t="str">
        <f t="shared" si="214"/>
        <v>Ativo</v>
      </c>
      <c r="K2268" s="40" t="s">
        <v>15535</v>
      </c>
      <c r="L2268" s="69" t="str">
        <f t="shared" si="215"/>
        <v>Aguardando rentabilidade</v>
      </c>
    </row>
    <row r="2269" spans="1:12" x14ac:dyDescent="0.25">
      <c r="A2269" s="39">
        <v>44070</v>
      </c>
      <c r="B2269" s="61">
        <f t="shared" si="210"/>
        <v>2020</v>
      </c>
      <c r="C2269" s="60" t="str">
        <f t="shared" si="211"/>
        <v>Agosto</v>
      </c>
      <c r="D2269" s="40" t="s">
        <v>1927</v>
      </c>
      <c r="E2269" s="40" t="s">
        <v>3856</v>
      </c>
      <c r="F2269" s="41">
        <v>24071.1</v>
      </c>
      <c r="G2269" s="42">
        <v>24470.68</v>
      </c>
      <c r="H2269" s="64">
        <f t="shared" si="212"/>
        <v>1.6599989198665694E-2</v>
      </c>
      <c r="I2269" s="65">
        <f t="shared" si="213"/>
        <v>399.58000000000175</v>
      </c>
      <c r="J2269" s="66" t="str">
        <f t="shared" si="214"/>
        <v>Ativo</v>
      </c>
      <c r="K2269" s="40" t="s">
        <v>15536</v>
      </c>
      <c r="L2269" s="69" t="str">
        <f t="shared" si="215"/>
        <v>Aguardando rentabilidade</v>
      </c>
    </row>
    <row r="2270" spans="1:12" ht="15" customHeight="1" x14ac:dyDescent="0.25">
      <c r="A2270" s="39">
        <v>44817</v>
      </c>
      <c r="B2270" s="61">
        <f t="shared" si="210"/>
        <v>2022</v>
      </c>
      <c r="C2270" s="60" t="str">
        <f t="shared" si="211"/>
        <v>Setembro</v>
      </c>
      <c r="D2270" s="40" t="s">
        <v>1927</v>
      </c>
      <c r="E2270" s="40" t="s">
        <v>2861</v>
      </c>
      <c r="F2270" s="41">
        <v>40465.800000000003</v>
      </c>
      <c r="G2270" s="42">
        <v>39049.5</v>
      </c>
      <c r="H2270" s="64">
        <f t="shared" si="212"/>
        <v>-3.4999925863321686E-2</v>
      </c>
      <c r="I2270" s="65">
        <f t="shared" si="213"/>
        <v>-1416.3000000000029</v>
      </c>
      <c r="J2270" s="66" t="str">
        <f t="shared" si="214"/>
        <v>Ativo</v>
      </c>
      <c r="K2270" s="40" t="s">
        <v>15536</v>
      </c>
      <c r="L2270" s="69" t="str">
        <f t="shared" si="215"/>
        <v>Aguardando rentabilidade</v>
      </c>
    </row>
    <row r="2271" spans="1:12" ht="15" customHeight="1" x14ac:dyDescent="0.25">
      <c r="A2271" s="39">
        <v>44662</v>
      </c>
      <c r="B2271" s="61">
        <f t="shared" si="210"/>
        <v>2022</v>
      </c>
      <c r="C2271" s="60" t="str">
        <f t="shared" si="211"/>
        <v>Abril</v>
      </c>
      <c r="D2271" s="40" t="s">
        <v>1923</v>
      </c>
      <c r="E2271" s="40" t="s">
        <v>2744</v>
      </c>
      <c r="F2271" s="41">
        <v>49038.77</v>
      </c>
      <c r="G2271" s="42">
        <v>51731</v>
      </c>
      <c r="H2271" s="64">
        <f t="shared" si="212"/>
        <v>5.4900031138627729E-2</v>
      </c>
      <c r="I2271" s="65">
        <f t="shared" si="213"/>
        <v>2692.2300000000032</v>
      </c>
      <c r="J2271" s="66" t="str">
        <f t="shared" si="214"/>
        <v>Ativo</v>
      </c>
      <c r="K2271" s="40" t="s">
        <v>15532</v>
      </c>
      <c r="L2271" s="69" t="str">
        <f t="shared" si="215"/>
        <v>Investimento de Longo Prazo</v>
      </c>
    </row>
    <row r="2272" spans="1:12" ht="15" customHeight="1" x14ac:dyDescent="0.25">
      <c r="A2272" s="39">
        <v>45681</v>
      </c>
      <c r="B2272" s="61">
        <f t="shared" si="210"/>
        <v>2025</v>
      </c>
      <c r="C2272" s="60" t="str">
        <f t="shared" si="211"/>
        <v>Janeiro</v>
      </c>
      <c r="D2272" s="40" t="s">
        <v>1923</v>
      </c>
      <c r="E2272" s="40" t="s">
        <v>3857</v>
      </c>
      <c r="F2272" s="41">
        <v>15759.29</v>
      </c>
      <c r="G2272" s="42">
        <v>18365.88</v>
      </c>
      <c r="H2272" s="64">
        <f t="shared" si="212"/>
        <v>0.16540021790321771</v>
      </c>
      <c r="I2272" s="65">
        <f t="shared" si="213"/>
        <v>2606.59</v>
      </c>
      <c r="J2272" s="66" t="str">
        <f t="shared" si="214"/>
        <v>Resgatado</v>
      </c>
      <c r="K2272" s="40" t="s">
        <v>15532</v>
      </c>
      <c r="L2272" s="69" t="str">
        <f t="shared" si="215"/>
        <v>Dividendos Recebidos</v>
      </c>
    </row>
    <row r="2273" spans="1:12" x14ac:dyDescent="0.25">
      <c r="A2273" s="39">
        <v>43877</v>
      </c>
      <c r="B2273" s="61">
        <f t="shared" si="210"/>
        <v>2020</v>
      </c>
      <c r="C2273" s="60" t="str">
        <f t="shared" si="211"/>
        <v>Fevereiro</v>
      </c>
      <c r="D2273" s="40" t="s">
        <v>1924</v>
      </c>
      <c r="E2273" s="40" t="s">
        <v>3858</v>
      </c>
      <c r="F2273" s="41">
        <v>37425.64</v>
      </c>
      <c r="G2273" s="42">
        <v>34255.69</v>
      </c>
      <c r="H2273" s="64">
        <f t="shared" si="212"/>
        <v>-8.4699954362837809E-2</v>
      </c>
      <c r="I2273" s="65">
        <f t="shared" si="213"/>
        <v>-3169.9499999999971</v>
      </c>
      <c r="J2273" s="66" t="str">
        <f t="shared" si="214"/>
        <v>Ativo</v>
      </c>
      <c r="K2273" s="40" t="s">
        <v>15533</v>
      </c>
      <c r="L2273" s="69" t="str">
        <f t="shared" si="215"/>
        <v>Investimento de Longo Prazo</v>
      </c>
    </row>
    <row r="2274" spans="1:12" x14ac:dyDescent="0.25">
      <c r="A2274" s="39">
        <v>43907</v>
      </c>
      <c r="B2274" s="61">
        <f t="shared" si="210"/>
        <v>2020</v>
      </c>
      <c r="C2274" s="60" t="str">
        <f t="shared" si="211"/>
        <v>Março</v>
      </c>
      <c r="D2274" s="40" t="s">
        <v>1923</v>
      </c>
      <c r="E2274" s="40" t="s">
        <v>2744</v>
      </c>
      <c r="F2274" s="41">
        <v>24327.66</v>
      </c>
      <c r="G2274" s="42">
        <v>22325.49</v>
      </c>
      <c r="H2274" s="64">
        <f t="shared" si="212"/>
        <v>-8.2300147239808441E-2</v>
      </c>
      <c r="I2274" s="65">
        <f t="shared" si="213"/>
        <v>-2002.1699999999983</v>
      </c>
      <c r="J2274" s="66" t="str">
        <f t="shared" si="214"/>
        <v>Ativo</v>
      </c>
      <c r="K2274" s="40" t="s">
        <v>15532</v>
      </c>
      <c r="L2274" s="69" t="str">
        <f t="shared" si="215"/>
        <v>Investimento de Longo Prazo</v>
      </c>
    </row>
    <row r="2275" spans="1:12" ht="15" customHeight="1" x14ac:dyDescent="0.25">
      <c r="A2275" s="39">
        <v>45703</v>
      </c>
      <c r="B2275" s="61">
        <f t="shared" si="210"/>
        <v>2025</v>
      </c>
      <c r="C2275" s="60" t="str">
        <f t="shared" si="211"/>
        <v>Fevereiro</v>
      </c>
      <c r="D2275" s="40" t="s">
        <v>1923</v>
      </c>
      <c r="E2275" s="40" t="s">
        <v>3859</v>
      </c>
      <c r="F2275" s="41">
        <v>3825.47</v>
      </c>
      <c r="G2275" s="42">
        <v>3739.78</v>
      </c>
      <c r="H2275" s="64">
        <f t="shared" si="212"/>
        <v>-2.2399861977743806E-2</v>
      </c>
      <c r="I2275" s="65">
        <f t="shared" si="213"/>
        <v>-85.6899999999996</v>
      </c>
      <c r="J2275" s="66" t="str">
        <f t="shared" si="214"/>
        <v>Ativo</v>
      </c>
      <c r="K2275" s="40" t="s">
        <v>15532</v>
      </c>
      <c r="L2275" s="69" t="str">
        <f t="shared" si="215"/>
        <v>Investimento de Longo Prazo</v>
      </c>
    </row>
    <row r="2276" spans="1:12" ht="15" customHeight="1" x14ac:dyDescent="0.25">
      <c r="A2276" s="39">
        <v>45915</v>
      </c>
      <c r="B2276" s="61">
        <f t="shared" si="210"/>
        <v>2025</v>
      </c>
      <c r="C2276" s="60" t="str">
        <f t="shared" si="211"/>
        <v>Setembro</v>
      </c>
      <c r="D2276" s="40" t="s">
        <v>1924</v>
      </c>
      <c r="E2276" s="40" t="s">
        <v>3860</v>
      </c>
      <c r="F2276" s="41">
        <v>40282.129999999997</v>
      </c>
      <c r="G2276" s="42">
        <v>37418.07</v>
      </c>
      <c r="H2276" s="64">
        <f t="shared" si="212"/>
        <v>-7.1100013827471331E-2</v>
      </c>
      <c r="I2276" s="65">
        <f t="shared" si="213"/>
        <v>-2864.0599999999977</v>
      </c>
      <c r="J2276" s="66" t="str">
        <f t="shared" si="214"/>
        <v>Ativo</v>
      </c>
      <c r="K2276" s="40" t="s">
        <v>15533</v>
      </c>
      <c r="L2276" s="69" t="str">
        <f t="shared" si="215"/>
        <v>Investimento de Longo Prazo</v>
      </c>
    </row>
    <row r="2277" spans="1:12" ht="15" customHeight="1" x14ac:dyDescent="0.25">
      <c r="A2277" s="39">
        <v>44991</v>
      </c>
      <c r="B2277" s="61">
        <f t="shared" si="210"/>
        <v>2023</v>
      </c>
      <c r="C2277" s="60" t="str">
        <f t="shared" si="211"/>
        <v>Março</v>
      </c>
      <c r="D2277" s="40" t="s">
        <v>1928</v>
      </c>
      <c r="E2277" s="40" t="s">
        <v>2984</v>
      </c>
      <c r="F2277" s="41">
        <v>37310.75</v>
      </c>
      <c r="G2277" s="42">
        <v>34284.85</v>
      </c>
      <c r="H2277" s="64">
        <f t="shared" si="212"/>
        <v>-8.1099951086483157E-2</v>
      </c>
      <c r="I2277" s="65">
        <f t="shared" si="213"/>
        <v>-3025.9000000000015</v>
      </c>
      <c r="J2277" s="66" t="str">
        <f t="shared" si="214"/>
        <v>Pendente</v>
      </c>
      <c r="K2277" s="40" t="s">
        <v>15537</v>
      </c>
      <c r="L2277" s="69" t="str">
        <f t="shared" si="215"/>
        <v>Aguardando rentabilidade</v>
      </c>
    </row>
    <row r="2278" spans="1:12" ht="15" customHeight="1" x14ac:dyDescent="0.25">
      <c r="A2278" s="39">
        <v>45007</v>
      </c>
      <c r="B2278" s="61">
        <f t="shared" si="210"/>
        <v>2023</v>
      </c>
      <c r="C2278" s="60" t="str">
        <f t="shared" si="211"/>
        <v>Março</v>
      </c>
      <c r="D2278" s="40" t="s">
        <v>1923</v>
      </c>
      <c r="E2278" s="40" t="s">
        <v>3861</v>
      </c>
      <c r="F2278" s="41">
        <v>11187.22</v>
      </c>
      <c r="G2278" s="42">
        <v>11944.59</v>
      </c>
      <c r="H2278" s="64">
        <f t="shared" si="212"/>
        <v>6.7699571475308501E-2</v>
      </c>
      <c r="I2278" s="65">
        <f t="shared" si="213"/>
        <v>757.3700000000008</v>
      </c>
      <c r="J2278" s="66" t="str">
        <f t="shared" si="214"/>
        <v>Ativo</v>
      </c>
      <c r="K2278" s="40" t="s">
        <v>15532</v>
      </c>
      <c r="L2278" s="69" t="str">
        <f t="shared" si="215"/>
        <v>Investimento de Longo Prazo</v>
      </c>
    </row>
    <row r="2279" spans="1:12" ht="15" customHeight="1" x14ac:dyDescent="0.25">
      <c r="A2279" s="39">
        <v>45146</v>
      </c>
      <c r="B2279" s="61">
        <f t="shared" si="210"/>
        <v>2023</v>
      </c>
      <c r="C2279" s="60" t="str">
        <f t="shared" si="211"/>
        <v>Agosto</v>
      </c>
      <c r="D2279" s="40" t="s">
        <v>1926</v>
      </c>
      <c r="E2279" s="40" t="s">
        <v>3862</v>
      </c>
      <c r="F2279" s="41">
        <v>49934</v>
      </c>
      <c r="G2279" s="42">
        <v>57059.58</v>
      </c>
      <c r="H2279" s="64">
        <f t="shared" si="212"/>
        <v>0.14269996395241721</v>
      </c>
      <c r="I2279" s="65">
        <f t="shared" si="213"/>
        <v>7125.5800000000017</v>
      </c>
      <c r="J2279" s="66" t="str">
        <f t="shared" si="214"/>
        <v>Pendente</v>
      </c>
      <c r="K2279" s="40" t="s">
        <v>15535</v>
      </c>
      <c r="L2279" s="69" t="str">
        <f t="shared" si="215"/>
        <v>Rendimento estável</v>
      </c>
    </row>
    <row r="2280" spans="1:12" x14ac:dyDescent="0.25">
      <c r="A2280" s="39">
        <v>44021</v>
      </c>
      <c r="B2280" s="61">
        <f t="shared" si="210"/>
        <v>2020</v>
      </c>
      <c r="C2280" s="60" t="str">
        <f t="shared" si="211"/>
        <v>Julho</v>
      </c>
      <c r="D2280" s="40" t="s">
        <v>1928</v>
      </c>
      <c r="E2280" s="40" t="s">
        <v>3528</v>
      </c>
      <c r="F2280" s="41">
        <v>16344.79</v>
      </c>
      <c r="G2280" s="42">
        <v>18789.97</v>
      </c>
      <c r="H2280" s="64">
        <f t="shared" si="212"/>
        <v>0.14959996426996003</v>
      </c>
      <c r="I2280" s="65">
        <f t="shared" si="213"/>
        <v>2445.1800000000003</v>
      </c>
      <c r="J2280" s="66" t="str">
        <f t="shared" si="214"/>
        <v>Pendente</v>
      </c>
      <c r="K2280" s="40" t="s">
        <v>15537</v>
      </c>
      <c r="L2280" s="69" t="str">
        <f t="shared" si="215"/>
        <v>Rendimento estável</v>
      </c>
    </row>
    <row r="2281" spans="1:12" ht="15" customHeight="1" x14ac:dyDescent="0.25">
      <c r="A2281" s="39">
        <v>45709</v>
      </c>
      <c r="B2281" s="61">
        <f t="shared" si="210"/>
        <v>2025</v>
      </c>
      <c r="C2281" s="60" t="str">
        <f t="shared" si="211"/>
        <v>Fevereiro</v>
      </c>
      <c r="D2281" s="40" t="s">
        <v>1930</v>
      </c>
      <c r="E2281" s="40" t="s">
        <v>3863</v>
      </c>
      <c r="F2281" s="41">
        <v>18297.599999999999</v>
      </c>
      <c r="G2281" s="42">
        <v>19437.54</v>
      </c>
      <c r="H2281" s="64">
        <f t="shared" si="212"/>
        <v>6.2299973767051549E-2</v>
      </c>
      <c r="I2281" s="65">
        <f t="shared" si="213"/>
        <v>1139.9400000000023</v>
      </c>
      <c r="J2281" s="66" t="str">
        <f t="shared" si="214"/>
        <v>Ativo</v>
      </c>
      <c r="K2281" s="40" t="s">
        <v>15538</v>
      </c>
      <c r="L2281" s="69" t="str">
        <f t="shared" si="215"/>
        <v>Aguardando rentabilidade</v>
      </c>
    </row>
    <row r="2282" spans="1:12" ht="15" customHeight="1" x14ac:dyDescent="0.25">
      <c r="A2282" s="39">
        <v>45390</v>
      </c>
      <c r="B2282" s="61">
        <f t="shared" si="210"/>
        <v>2024</v>
      </c>
      <c r="C2282" s="60" t="str">
        <f t="shared" si="211"/>
        <v>Abril</v>
      </c>
      <c r="D2282" s="40" t="s">
        <v>1926</v>
      </c>
      <c r="E2282" s="40" t="s">
        <v>3107</v>
      </c>
      <c r="F2282" s="41">
        <v>5893.98</v>
      </c>
      <c r="G2282" s="42">
        <v>5390.63</v>
      </c>
      <c r="H2282" s="64">
        <f t="shared" si="212"/>
        <v>-8.5400696982344607E-2</v>
      </c>
      <c r="I2282" s="65">
        <f t="shared" si="213"/>
        <v>-503.34999999999945</v>
      </c>
      <c r="J2282" s="66" t="str">
        <f t="shared" si="214"/>
        <v>Pendente</v>
      </c>
      <c r="K2282" s="40" t="s">
        <v>15535</v>
      </c>
      <c r="L2282" s="69" t="str">
        <f t="shared" si="215"/>
        <v>Aguardando rentabilidade</v>
      </c>
    </row>
    <row r="2283" spans="1:12" ht="15" customHeight="1" x14ac:dyDescent="0.25">
      <c r="A2283" s="39">
        <v>45523</v>
      </c>
      <c r="B2283" s="61">
        <f t="shared" si="210"/>
        <v>2024</v>
      </c>
      <c r="C2283" s="60" t="str">
        <f t="shared" si="211"/>
        <v>Agosto</v>
      </c>
      <c r="D2283" s="40" t="s">
        <v>1925</v>
      </c>
      <c r="E2283" s="40" t="s">
        <v>3864</v>
      </c>
      <c r="F2283" s="41">
        <v>28237.86</v>
      </c>
      <c r="G2283" s="42">
        <v>30126.97</v>
      </c>
      <c r="H2283" s="64">
        <f t="shared" si="212"/>
        <v>6.6899899638287061E-2</v>
      </c>
      <c r="I2283" s="65">
        <f t="shared" si="213"/>
        <v>1889.1100000000006</v>
      </c>
      <c r="J2283" s="66" t="str">
        <f t="shared" si="214"/>
        <v>Ativo</v>
      </c>
      <c r="K2283" s="40" t="s">
        <v>15534</v>
      </c>
      <c r="L2283" s="69" t="str">
        <f t="shared" si="215"/>
        <v>Aguardando rentabilidade</v>
      </c>
    </row>
    <row r="2284" spans="1:12" ht="15" customHeight="1" x14ac:dyDescent="0.25">
      <c r="A2284" s="39">
        <v>44397</v>
      </c>
      <c r="B2284" s="61">
        <f t="shared" si="210"/>
        <v>2021</v>
      </c>
      <c r="C2284" s="60" t="str">
        <f t="shared" si="211"/>
        <v>Julho</v>
      </c>
      <c r="D2284" s="40" t="s">
        <v>1927</v>
      </c>
      <c r="E2284" s="40" t="s">
        <v>3865</v>
      </c>
      <c r="F2284" s="41">
        <v>9855.7199999999993</v>
      </c>
      <c r="G2284" s="42">
        <v>9216.08</v>
      </c>
      <c r="H2284" s="64">
        <f t="shared" si="212"/>
        <v>-6.490038272191169E-2</v>
      </c>
      <c r="I2284" s="65">
        <f t="shared" si="213"/>
        <v>-639.63999999999942</v>
      </c>
      <c r="J2284" s="66" t="str">
        <f t="shared" si="214"/>
        <v>Pendente</v>
      </c>
      <c r="K2284" s="40" t="s">
        <v>15536</v>
      </c>
      <c r="L2284" s="69" t="str">
        <f t="shared" si="215"/>
        <v>Aguardando rentabilidade</v>
      </c>
    </row>
    <row r="2285" spans="1:12" ht="15" customHeight="1" x14ac:dyDescent="0.25">
      <c r="A2285" s="39">
        <v>44334</v>
      </c>
      <c r="B2285" s="61">
        <f t="shared" si="210"/>
        <v>2021</v>
      </c>
      <c r="C2285" s="60" t="str">
        <f t="shared" si="211"/>
        <v>Maio</v>
      </c>
      <c r="D2285" s="40" t="s">
        <v>1926</v>
      </c>
      <c r="E2285" s="40" t="s">
        <v>3866</v>
      </c>
      <c r="F2285" s="41">
        <v>36408.14</v>
      </c>
      <c r="G2285" s="42">
        <v>33437.24</v>
      </c>
      <c r="H2285" s="64">
        <f t="shared" si="212"/>
        <v>-8.1599883981988683E-2</v>
      </c>
      <c r="I2285" s="65">
        <f t="shared" si="213"/>
        <v>-2970.9000000000015</v>
      </c>
      <c r="J2285" s="66" t="str">
        <f t="shared" si="214"/>
        <v>Pendente</v>
      </c>
      <c r="K2285" s="40" t="s">
        <v>15535</v>
      </c>
      <c r="L2285" s="69" t="str">
        <f t="shared" si="215"/>
        <v>Aguardando rentabilidade</v>
      </c>
    </row>
    <row r="2286" spans="1:12" ht="15" customHeight="1" x14ac:dyDescent="0.25">
      <c r="A2286" s="39">
        <v>45805</v>
      </c>
      <c r="B2286" s="61">
        <f t="shared" si="210"/>
        <v>2025</v>
      </c>
      <c r="C2286" s="60" t="str">
        <f t="shared" si="211"/>
        <v>Maio</v>
      </c>
      <c r="D2286" s="40" t="s">
        <v>1923</v>
      </c>
      <c r="E2286" s="40" t="s">
        <v>2970</v>
      </c>
      <c r="F2286" s="41">
        <v>41656.01</v>
      </c>
      <c r="G2286" s="42">
        <v>41681</v>
      </c>
      <c r="H2286" s="64">
        <f t="shared" si="212"/>
        <v>5.9991343385979508E-4</v>
      </c>
      <c r="I2286" s="65">
        <f t="shared" si="213"/>
        <v>24.989999999997963</v>
      </c>
      <c r="J2286" s="66" t="str">
        <f t="shared" si="214"/>
        <v>Ativo</v>
      </c>
      <c r="K2286" s="40" t="s">
        <v>15532</v>
      </c>
      <c r="L2286" s="69" t="str">
        <f t="shared" si="215"/>
        <v>Investimento de Longo Prazo</v>
      </c>
    </row>
    <row r="2287" spans="1:12" x14ac:dyDescent="0.25">
      <c r="A2287" s="39">
        <v>43927</v>
      </c>
      <c r="B2287" s="61">
        <f t="shared" si="210"/>
        <v>2020</v>
      </c>
      <c r="C2287" s="60" t="str">
        <f t="shared" si="211"/>
        <v>Abril</v>
      </c>
      <c r="D2287" s="40" t="s">
        <v>1923</v>
      </c>
      <c r="E2287" s="40" t="s">
        <v>3867</v>
      </c>
      <c r="F2287" s="41">
        <v>48666.91</v>
      </c>
      <c r="G2287" s="42">
        <v>51509.06</v>
      </c>
      <c r="H2287" s="64">
        <f t="shared" si="212"/>
        <v>5.8400050465500973E-2</v>
      </c>
      <c r="I2287" s="65">
        <f t="shared" si="213"/>
        <v>2842.1499999999942</v>
      </c>
      <c r="J2287" s="66" t="str">
        <f t="shared" si="214"/>
        <v>Ativo</v>
      </c>
      <c r="K2287" s="40" t="s">
        <v>15532</v>
      </c>
      <c r="L2287" s="69" t="str">
        <f t="shared" si="215"/>
        <v>Investimento de Longo Prazo</v>
      </c>
    </row>
    <row r="2288" spans="1:12" ht="15" customHeight="1" x14ac:dyDescent="0.25">
      <c r="A2288" s="39">
        <v>45815</v>
      </c>
      <c r="B2288" s="61">
        <f t="shared" si="210"/>
        <v>2025</v>
      </c>
      <c r="C2288" s="60" t="str">
        <f t="shared" si="211"/>
        <v>Junho</v>
      </c>
      <c r="D2288" s="40" t="s">
        <v>1926</v>
      </c>
      <c r="E2288" s="40" t="s">
        <v>3868</v>
      </c>
      <c r="F2288" s="41">
        <v>34641.56</v>
      </c>
      <c r="G2288" s="42">
        <v>37111.5</v>
      </c>
      <c r="H2288" s="64">
        <f t="shared" si="212"/>
        <v>7.1299906817129555E-2</v>
      </c>
      <c r="I2288" s="65">
        <f t="shared" si="213"/>
        <v>2469.9400000000023</v>
      </c>
      <c r="J2288" s="66" t="str">
        <f t="shared" si="214"/>
        <v>Pendente</v>
      </c>
      <c r="K2288" s="40" t="s">
        <v>15535</v>
      </c>
      <c r="L2288" s="69" t="str">
        <f t="shared" si="215"/>
        <v>Rendimento estável</v>
      </c>
    </row>
    <row r="2289" spans="1:12" ht="15" customHeight="1" x14ac:dyDescent="0.25">
      <c r="A2289" s="39">
        <v>45325</v>
      </c>
      <c r="B2289" s="61">
        <f t="shared" si="210"/>
        <v>2024</v>
      </c>
      <c r="C2289" s="60" t="str">
        <f t="shared" si="211"/>
        <v>Fevereiro</v>
      </c>
      <c r="D2289" s="40" t="s">
        <v>1926</v>
      </c>
      <c r="E2289" s="40" t="s">
        <v>2298</v>
      </c>
      <c r="F2289" s="41">
        <v>23465.84</v>
      </c>
      <c r="G2289" s="42">
        <v>27267.31</v>
      </c>
      <c r="H2289" s="64">
        <f t="shared" si="212"/>
        <v>0.16200016705133935</v>
      </c>
      <c r="I2289" s="65">
        <f t="shared" si="213"/>
        <v>3801.4700000000012</v>
      </c>
      <c r="J2289" s="66" t="str">
        <f t="shared" si="214"/>
        <v>Resgatado</v>
      </c>
      <c r="K2289" s="40" t="s">
        <v>15535</v>
      </c>
      <c r="L2289" s="69" t="str">
        <f t="shared" si="215"/>
        <v>Aplicação de Curto Prazo</v>
      </c>
    </row>
    <row r="2290" spans="1:12" ht="15" customHeight="1" x14ac:dyDescent="0.25">
      <c r="A2290" s="39">
        <v>44489</v>
      </c>
      <c r="B2290" s="61">
        <f t="shared" si="210"/>
        <v>2021</v>
      </c>
      <c r="C2290" s="60" t="str">
        <f t="shared" si="211"/>
        <v>Outubro</v>
      </c>
      <c r="D2290" s="40" t="s">
        <v>1928</v>
      </c>
      <c r="E2290" s="40" t="s">
        <v>3869</v>
      </c>
      <c r="F2290" s="41">
        <v>41734.58</v>
      </c>
      <c r="G2290" s="42">
        <v>38909.15</v>
      </c>
      <c r="H2290" s="64">
        <f t="shared" si="212"/>
        <v>-6.7699974457632026E-2</v>
      </c>
      <c r="I2290" s="65">
        <f t="shared" si="213"/>
        <v>-2825.4300000000003</v>
      </c>
      <c r="J2290" s="66" t="str">
        <f t="shared" si="214"/>
        <v>Pendente</v>
      </c>
      <c r="K2290" s="40" t="s">
        <v>15537</v>
      </c>
      <c r="L2290" s="69" t="str">
        <f t="shared" si="215"/>
        <v>Aguardando rentabilidade</v>
      </c>
    </row>
    <row r="2291" spans="1:12" ht="15" customHeight="1" x14ac:dyDescent="0.25">
      <c r="A2291" s="39">
        <v>44438</v>
      </c>
      <c r="B2291" s="61">
        <f t="shared" si="210"/>
        <v>2021</v>
      </c>
      <c r="C2291" s="60" t="str">
        <f t="shared" si="211"/>
        <v>Agosto</v>
      </c>
      <c r="D2291" s="40" t="s">
        <v>1925</v>
      </c>
      <c r="E2291" s="40" t="s">
        <v>3870</v>
      </c>
      <c r="F2291" s="41">
        <v>29502.9</v>
      </c>
      <c r="G2291" s="42">
        <v>35261.870000000003</v>
      </c>
      <c r="H2291" s="64">
        <f t="shared" si="212"/>
        <v>0.19520013286829432</v>
      </c>
      <c r="I2291" s="65">
        <f t="shared" si="213"/>
        <v>5758.9700000000012</v>
      </c>
      <c r="J2291" s="66" t="str">
        <f t="shared" si="214"/>
        <v>Resgatado</v>
      </c>
      <c r="K2291" s="40" t="s">
        <v>15534</v>
      </c>
      <c r="L2291" s="69" t="str">
        <f t="shared" si="215"/>
        <v>Aplicação de Curto Prazo</v>
      </c>
    </row>
    <row r="2292" spans="1:12" ht="15" customHeight="1" x14ac:dyDescent="0.25">
      <c r="A2292" s="39">
        <v>44261</v>
      </c>
      <c r="B2292" s="61">
        <f t="shared" si="210"/>
        <v>2021</v>
      </c>
      <c r="C2292" s="60" t="str">
        <f t="shared" si="211"/>
        <v>Março</v>
      </c>
      <c r="D2292" s="40" t="s">
        <v>1926</v>
      </c>
      <c r="E2292" s="40" t="s">
        <v>2541</v>
      </c>
      <c r="F2292" s="41">
        <v>2545.9899999999998</v>
      </c>
      <c r="G2292" s="42">
        <v>2299.0300000000002</v>
      </c>
      <c r="H2292" s="64">
        <f t="shared" si="212"/>
        <v>-9.6999595442244319E-2</v>
      </c>
      <c r="I2292" s="65">
        <f t="shared" si="213"/>
        <v>-246.95999999999958</v>
      </c>
      <c r="J2292" s="66" t="str">
        <f t="shared" si="214"/>
        <v>Pendente</v>
      </c>
      <c r="K2292" s="40" t="s">
        <v>15535</v>
      </c>
      <c r="L2292" s="69" t="str">
        <f t="shared" si="215"/>
        <v>Aguardando rentabilidade</v>
      </c>
    </row>
    <row r="2293" spans="1:12" x14ac:dyDescent="0.25">
      <c r="A2293" s="39">
        <v>44194</v>
      </c>
      <c r="B2293" s="61">
        <f t="shared" si="210"/>
        <v>2020</v>
      </c>
      <c r="C2293" s="60" t="str">
        <f t="shared" si="211"/>
        <v>Dezembro</v>
      </c>
      <c r="D2293" s="40" t="s">
        <v>1927</v>
      </c>
      <c r="E2293" s="40" t="s">
        <v>3871</v>
      </c>
      <c r="F2293" s="41">
        <v>7305.47</v>
      </c>
      <c r="G2293" s="42">
        <v>7340.54</v>
      </c>
      <c r="H2293" s="64">
        <f t="shared" si="212"/>
        <v>4.800512492693791E-3</v>
      </c>
      <c r="I2293" s="65">
        <f t="shared" si="213"/>
        <v>35.069999999999709</v>
      </c>
      <c r="J2293" s="66" t="str">
        <f t="shared" si="214"/>
        <v>Ativo</v>
      </c>
      <c r="K2293" s="40" t="s">
        <v>15536</v>
      </c>
      <c r="L2293" s="69" t="str">
        <f t="shared" si="215"/>
        <v>Aguardando rentabilidade</v>
      </c>
    </row>
    <row r="2294" spans="1:12" ht="15" customHeight="1" x14ac:dyDescent="0.25">
      <c r="A2294" s="39">
        <v>45858</v>
      </c>
      <c r="B2294" s="61">
        <f t="shared" si="210"/>
        <v>2025</v>
      </c>
      <c r="C2294" s="60" t="str">
        <f t="shared" si="211"/>
        <v>Julho</v>
      </c>
      <c r="D2294" s="40" t="s">
        <v>1923</v>
      </c>
      <c r="E2294" s="40" t="s">
        <v>3298</v>
      </c>
      <c r="F2294" s="41">
        <v>13065.09</v>
      </c>
      <c r="G2294" s="42">
        <v>15321.43</v>
      </c>
      <c r="H2294" s="64">
        <f t="shared" si="212"/>
        <v>0.17269992016893876</v>
      </c>
      <c r="I2294" s="65">
        <f t="shared" si="213"/>
        <v>2256.34</v>
      </c>
      <c r="J2294" s="66" t="str">
        <f t="shared" si="214"/>
        <v>Resgatado</v>
      </c>
      <c r="K2294" s="40" t="s">
        <v>15532</v>
      </c>
      <c r="L2294" s="69" t="str">
        <f t="shared" si="215"/>
        <v>Dividendos Recebidos</v>
      </c>
    </row>
    <row r="2295" spans="1:12" ht="15" customHeight="1" x14ac:dyDescent="0.25">
      <c r="A2295" s="39">
        <v>44474</v>
      </c>
      <c r="B2295" s="61">
        <f t="shared" si="210"/>
        <v>2021</v>
      </c>
      <c r="C2295" s="60" t="str">
        <f t="shared" si="211"/>
        <v>Outubro</v>
      </c>
      <c r="D2295" s="40" t="s">
        <v>1928</v>
      </c>
      <c r="E2295" s="40" t="s">
        <v>3872</v>
      </c>
      <c r="F2295" s="41">
        <v>21656.29</v>
      </c>
      <c r="G2295" s="42">
        <v>25320.53</v>
      </c>
      <c r="H2295" s="64">
        <f t="shared" si="212"/>
        <v>0.16919980292099884</v>
      </c>
      <c r="I2295" s="65">
        <f t="shared" si="213"/>
        <v>3664.239999999998</v>
      </c>
      <c r="J2295" s="66" t="str">
        <f t="shared" si="214"/>
        <v>Resgatado</v>
      </c>
      <c r="K2295" s="40" t="s">
        <v>15537</v>
      </c>
      <c r="L2295" s="69" t="str">
        <f t="shared" si="215"/>
        <v>Aplicação de Curto Prazo</v>
      </c>
    </row>
    <row r="2296" spans="1:12" ht="15" customHeight="1" x14ac:dyDescent="0.25">
      <c r="A2296" s="39">
        <v>45239</v>
      </c>
      <c r="B2296" s="61">
        <f t="shared" si="210"/>
        <v>2023</v>
      </c>
      <c r="C2296" s="60" t="str">
        <f t="shared" si="211"/>
        <v>Novembro</v>
      </c>
      <c r="D2296" s="40" t="s">
        <v>1928</v>
      </c>
      <c r="E2296" s="40" t="s">
        <v>3873</v>
      </c>
      <c r="F2296" s="41">
        <v>9733.82</v>
      </c>
      <c r="G2296" s="42">
        <v>11314.59</v>
      </c>
      <c r="H2296" s="64">
        <f t="shared" si="212"/>
        <v>0.16239975672449258</v>
      </c>
      <c r="I2296" s="65">
        <f t="shared" si="213"/>
        <v>1580.7700000000004</v>
      </c>
      <c r="J2296" s="66" t="str">
        <f t="shared" si="214"/>
        <v>Resgatado</v>
      </c>
      <c r="K2296" s="40" t="s">
        <v>15537</v>
      </c>
      <c r="L2296" s="69" t="str">
        <f t="shared" si="215"/>
        <v>Aplicação de Curto Prazo</v>
      </c>
    </row>
    <row r="2297" spans="1:12" ht="15" customHeight="1" x14ac:dyDescent="0.25">
      <c r="A2297" s="39">
        <v>45519</v>
      </c>
      <c r="B2297" s="61">
        <f t="shared" si="210"/>
        <v>2024</v>
      </c>
      <c r="C2297" s="60" t="str">
        <f t="shared" si="211"/>
        <v>Agosto</v>
      </c>
      <c r="D2297" s="40" t="s">
        <v>1929</v>
      </c>
      <c r="E2297" s="40" t="s">
        <v>3304</v>
      </c>
      <c r="F2297" s="41">
        <v>32525.040000000001</v>
      </c>
      <c r="G2297" s="42">
        <v>33032.43</v>
      </c>
      <c r="H2297" s="64">
        <f t="shared" si="212"/>
        <v>1.5599980814781455E-2</v>
      </c>
      <c r="I2297" s="65">
        <f t="shared" si="213"/>
        <v>507.38999999999942</v>
      </c>
      <c r="J2297" s="66" t="str">
        <f t="shared" si="214"/>
        <v>Ativo</v>
      </c>
      <c r="K2297" s="40" t="s">
        <v>15532</v>
      </c>
      <c r="L2297" s="69" t="str">
        <f t="shared" si="215"/>
        <v>Investimento de Longo Prazo</v>
      </c>
    </row>
    <row r="2298" spans="1:12" ht="15" customHeight="1" x14ac:dyDescent="0.25">
      <c r="A2298" s="39">
        <v>45888</v>
      </c>
      <c r="B2298" s="61">
        <f t="shared" si="210"/>
        <v>2025</v>
      </c>
      <c r="C2298" s="60" t="str">
        <f t="shared" si="211"/>
        <v>Agosto</v>
      </c>
      <c r="D2298" s="40" t="s">
        <v>1927</v>
      </c>
      <c r="E2298" s="40" t="s">
        <v>3874</v>
      </c>
      <c r="F2298" s="41">
        <v>26881.42</v>
      </c>
      <c r="G2298" s="42">
        <v>29609.88</v>
      </c>
      <c r="H2298" s="64">
        <f t="shared" si="212"/>
        <v>0.10149984636228306</v>
      </c>
      <c r="I2298" s="65">
        <f t="shared" si="213"/>
        <v>2728.4600000000028</v>
      </c>
      <c r="J2298" s="66" t="str">
        <f t="shared" si="214"/>
        <v>Pendente</v>
      </c>
      <c r="K2298" s="40" t="s">
        <v>15536</v>
      </c>
      <c r="L2298" s="69" t="str">
        <f t="shared" si="215"/>
        <v>Rendimento estável</v>
      </c>
    </row>
    <row r="2299" spans="1:12" ht="15" customHeight="1" x14ac:dyDescent="0.25">
      <c r="A2299" s="39">
        <v>44505</v>
      </c>
      <c r="B2299" s="61">
        <f t="shared" si="210"/>
        <v>2021</v>
      </c>
      <c r="C2299" s="60" t="str">
        <f t="shared" si="211"/>
        <v>Novembro</v>
      </c>
      <c r="D2299" s="40" t="s">
        <v>1927</v>
      </c>
      <c r="E2299" s="40" t="s">
        <v>3875</v>
      </c>
      <c r="F2299" s="41">
        <v>47127.24</v>
      </c>
      <c r="G2299" s="42">
        <v>52702.39</v>
      </c>
      <c r="H2299" s="64">
        <f t="shared" si="212"/>
        <v>0.1182999471218769</v>
      </c>
      <c r="I2299" s="65">
        <f t="shared" si="213"/>
        <v>5575.1500000000015</v>
      </c>
      <c r="J2299" s="66" t="str">
        <f t="shared" si="214"/>
        <v>Pendente</v>
      </c>
      <c r="K2299" s="40" t="s">
        <v>15536</v>
      </c>
      <c r="L2299" s="69" t="str">
        <f t="shared" si="215"/>
        <v>Rendimento estável</v>
      </c>
    </row>
    <row r="2300" spans="1:12" x14ac:dyDescent="0.25">
      <c r="A2300" s="39">
        <v>43957</v>
      </c>
      <c r="B2300" s="61">
        <f t="shared" si="210"/>
        <v>2020</v>
      </c>
      <c r="C2300" s="60" t="str">
        <f t="shared" si="211"/>
        <v>Maio</v>
      </c>
      <c r="D2300" s="40" t="s">
        <v>1928</v>
      </c>
      <c r="E2300" s="40" t="s">
        <v>2340</v>
      </c>
      <c r="F2300" s="41">
        <v>8407.0300000000007</v>
      </c>
      <c r="G2300" s="42">
        <v>9751.31</v>
      </c>
      <c r="H2300" s="64">
        <f t="shared" si="212"/>
        <v>0.15989951266975361</v>
      </c>
      <c r="I2300" s="65">
        <f t="shared" si="213"/>
        <v>1344.2799999999988</v>
      </c>
      <c r="J2300" s="66" t="str">
        <f t="shared" si="214"/>
        <v>Resgatado</v>
      </c>
      <c r="K2300" s="40" t="s">
        <v>15537</v>
      </c>
      <c r="L2300" s="69" t="str">
        <f t="shared" si="215"/>
        <v>Aplicação de Curto Prazo</v>
      </c>
    </row>
    <row r="2301" spans="1:12" ht="15" customHeight="1" x14ac:dyDescent="0.25">
      <c r="A2301" s="39">
        <v>44481</v>
      </c>
      <c r="B2301" s="61">
        <f t="shared" si="210"/>
        <v>2021</v>
      </c>
      <c r="C2301" s="60" t="str">
        <f t="shared" si="211"/>
        <v>Outubro</v>
      </c>
      <c r="D2301" s="40" t="s">
        <v>1923</v>
      </c>
      <c r="E2301" s="40" t="s">
        <v>3876</v>
      </c>
      <c r="F2301" s="41">
        <v>15603.1</v>
      </c>
      <c r="G2301" s="42">
        <v>14958.69</v>
      </c>
      <c r="H2301" s="64">
        <f t="shared" si="212"/>
        <v>-4.130012625696175E-2</v>
      </c>
      <c r="I2301" s="65">
        <f t="shared" si="213"/>
        <v>-644.40999999999985</v>
      </c>
      <c r="J2301" s="66" t="str">
        <f t="shared" si="214"/>
        <v>Ativo</v>
      </c>
      <c r="K2301" s="40" t="s">
        <v>15532</v>
      </c>
      <c r="L2301" s="69" t="str">
        <f t="shared" si="215"/>
        <v>Investimento de Longo Prazo</v>
      </c>
    </row>
    <row r="2302" spans="1:12" x14ac:dyDescent="0.25">
      <c r="A2302" s="39">
        <v>43866</v>
      </c>
      <c r="B2302" s="61">
        <f t="shared" si="210"/>
        <v>2020</v>
      </c>
      <c r="C2302" s="60" t="str">
        <f t="shared" si="211"/>
        <v>Fevereiro</v>
      </c>
      <c r="D2302" s="40" t="s">
        <v>1927</v>
      </c>
      <c r="E2302" s="40" t="s">
        <v>3015</v>
      </c>
      <c r="F2302" s="41">
        <v>10854.56</v>
      </c>
      <c r="G2302" s="42">
        <v>10887.12</v>
      </c>
      <c r="H2302" s="64">
        <f t="shared" si="212"/>
        <v>2.9996609719787179E-3</v>
      </c>
      <c r="I2302" s="65">
        <f t="shared" si="213"/>
        <v>32.56000000000131</v>
      </c>
      <c r="J2302" s="66" t="str">
        <f t="shared" si="214"/>
        <v>Ativo</v>
      </c>
      <c r="K2302" s="40" t="s">
        <v>15536</v>
      </c>
      <c r="L2302" s="69" t="str">
        <f t="shared" si="215"/>
        <v>Aguardando rentabilidade</v>
      </c>
    </row>
    <row r="2303" spans="1:12" ht="15" customHeight="1" x14ac:dyDescent="0.25">
      <c r="A2303" s="39">
        <v>45348</v>
      </c>
      <c r="B2303" s="61">
        <f t="shared" si="210"/>
        <v>2024</v>
      </c>
      <c r="C2303" s="60" t="str">
        <f t="shared" si="211"/>
        <v>Fevereiro</v>
      </c>
      <c r="D2303" s="40" t="s">
        <v>1926</v>
      </c>
      <c r="E2303" s="40" t="s">
        <v>3877</v>
      </c>
      <c r="F2303" s="41">
        <v>41514.9</v>
      </c>
      <c r="G2303" s="42">
        <v>41045.78</v>
      </c>
      <c r="H2303" s="64">
        <f t="shared" si="212"/>
        <v>-1.1300039263011655E-2</v>
      </c>
      <c r="I2303" s="65">
        <f t="shared" si="213"/>
        <v>-469.12000000000262</v>
      </c>
      <c r="J2303" s="66" t="str">
        <f t="shared" si="214"/>
        <v>Ativo</v>
      </c>
      <c r="K2303" s="40" t="s">
        <v>15535</v>
      </c>
      <c r="L2303" s="69" t="str">
        <f t="shared" si="215"/>
        <v>Aguardando rentabilidade</v>
      </c>
    </row>
    <row r="2304" spans="1:12" x14ac:dyDescent="0.25">
      <c r="A2304" s="39">
        <v>44099</v>
      </c>
      <c r="B2304" s="61">
        <f t="shared" si="210"/>
        <v>2020</v>
      </c>
      <c r="C2304" s="60" t="str">
        <f t="shared" si="211"/>
        <v>Setembro</v>
      </c>
      <c r="D2304" s="40" t="s">
        <v>1928</v>
      </c>
      <c r="E2304" s="40" t="s">
        <v>3878</v>
      </c>
      <c r="F2304" s="41">
        <v>2575.7600000000002</v>
      </c>
      <c r="G2304" s="42">
        <v>2926.06</v>
      </c>
      <c r="H2304" s="64">
        <f t="shared" si="212"/>
        <v>0.1359986955306394</v>
      </c>
      <c r="I2304" s="65">
        <f t="shared" si="213"/>
        <v>350.29999999999973</v>
      </c>
      <c r="J2304" s="66" t="str">
        <f t="shared" si="214"/>
        <v>Pendente</v>
      </c>
      <c r="K2304" s="40" t="s">
        <v>15537</v>
      </c>
      <c r="L2304" s="69" t="str">
        <f t="shared" si="215"/>
        <v>Rendimento estável</v>
      </c>
    </row>
    <row r="2305" spans="1:12" ht="15" customHeight="1" x14ac:dyDescent="0.25">
      <c r="A2305" s="39">
        <v>45612</v>
      </c>
      <c r="B2305" s="61">
        <f t="shared" si="210"/>
        <v>2024</v>
      </c>
      <c r="C2305" s="60" t="str">
        <f t="shared" si="211"/>
        <v>Novembro</v>
      </c>
      <c r="D2305" s="40" t="s">
        <v>1923</v>
      </c>
      <c r="E2305" s="40" t="s">
        <v>3879</v>
      </c>
      <c r="F2305" s="41">
        <v>49842.559999999998</v>
      </c>
      <c r="G2305" s="42">
        <v>53605.67</v>
      </c>
      <c r="H2305" s="64">
        <f t="shared" si="212"/>
        <v>7.5499934192786264E-2</v>
      </c>
      <c r="I2305" s="65">
        <f t="shared" si="213"/>
        <v>3763.1100000000006</v>
      </c>
      <c r="J2305" s="66" t="str">
        <f t="shared" si="214"/>
        <v>Pendente</v>
      </c>
      <c r="K2305" s="40" t="s">
        <v>15532</v>
      </c>
      <c r="L2305" s="69" t="str">
        <f t="shared" si="215"/>
        <v>Rendimento estável</v>
      </c>
    </row>
    <row r="2306" spans="1:12" ht="15" customHeight="1" x14ac:dyDescent="0.25">
      <c r="A2306" s="39">
        <v>45511</v>
      </c>
      <c r="B2306" s="61">
        <f t="shared" ref="B2306:B2369" si="216">YEAR(A2306)</f>
        <v>2024</v>
      </c>
      <c r="C2306" s="60" t="str">
        <f t="shared" ref="C2306:C2369" si="217">PROPER(TEXT(A2306,"mmmm"))</f>
        <v>Agosto</v>
      </c>
      <c r="D2306" s="40" t="s">
        <v>1927</v>
      </c>
      <c r="E2306" s="40" t="s">
        <v>3880</v>
      </c>
      <c r="F2306" s="41">
        <v>33038.1</v>
      </c>
      <c r="G2306" s="42">
        <v>37227.33</v>
      </c>
      <c r="H2306" s="64">
        <f t="shared" ref="H2306:H2369" si="218">(G2306-F2306)/F2306</f>
        <v>0.12679996731046891</v>
      </c>
      <c r="I2306" s="65">
        <f t="shared" ref="I2306:I2369" si="219">G2306-F2306</f>
        <v>4189.2300000000032</v>
      </c>
      <c r="J2306" s="66" t="str">
        <f t="shared" ref="J2306:J2369" si="220">IF(AND(OR($D2306="Ações",$D2306="Criptomoedas",$D2306="ETFs",$D2306="Fundos",$D2306="Imóveis"),$H2306&lt;=-10%),"Resgatado",IF(AND(OR($D2306="Ações",$D2306="Criptomoedas",$D2306="ETFs",$D2306="Fundos",$D2306="Imóveis"),$H2306&lt;=-5%),"Pendente",IF(AND(OR($D2306="Ações",$D2306="Criptomoedas",$D2306="ETFs",$D2306="Fundos",$D2306="Imóveis"),$H2306&lt;=-3%),"Ativo",IF(AND(OR($D2306="Ações",$D2306="Criptomoedas",$D2306="ETFs",$D2306="Fundos",$D2306="Imóveis"),$H2306&lt;=7%),"Ativo",IF(AND(OR($D2306="Ações",$D2306="Criptomoedas",$D2306="ETFs",$D2306="Fundos",$D2306="Imóveis"),$H2306&lt;=15%),"Pendente",IF(AND(OR($D2306="Ações",$D2306="Criptomoedas",$D2306="ETFs",$D2306="Fundos",$D2306="Imóveis"),$H2306&lt;=20%),"Resgatado",IF(AND(OR($D2306="Poupança",$D2306="Renda Fixa",$D2306="Tesouro Direto"),$H2306&lt;=7%),"Ativo",IF(AND(OR($D2306="Poupança",$D2306="Renda Fixa",$D2306="Tesouro Direto"),$H2306&lt;=15%),"Pendente",IF(AND(OR($D2306="Poupança",$D2306="Renda Fixa",$D2306="Tesouro Direto"),$H2306&lt;=20%),"Resgatado","")))))))))</f>
        <v>Pendente</v>
      </c>
      <c r="K2306" s="40" t="s">
        <v>15536</v>
      </c>
      <c r="L2306" s="69" t="str">
        <f t="shared" ref="L2306:L2369" si="221">IF(AND(OR($D2306="Ações",$D2306="Criptomoedas",$D2306="ETFs",$D2306="Fundos",$D2306="Imóveis"),$H2306&lt;=-10%),"Resgate realizado",IF(AND(OR($D2306="Ações",$D2306="Criptomoedas",$D2306="ETFs",$D2306="Fundos",$D2306="Imóveis"),$H2306&lt;=-5%),"Aguardando rentabilidade",IF(AND(OR($D2306="Ações",$D2306="Criptomoedas",$D2306="ETFs",$D2306="Fundos",$D2306="Imóveis"),$H2306&lt;=-3%),"Aguardando rentabilidade",IF(AND(OR($D2306="Ações",$D2306="Criptomoedas",$D2306="ETFs",$D2306="Fundos",$D2306="Imóveis"),$H2306&lt;=7%),"Aguardando rentabilidade",IF(AND(OR($D2306="Ações",$D2306="Criptomoedas",$D2306="ETFs",$D2306="Fundos",$D2306="Imóveis"),$H2306&lt;=15%),"Rendimento estável",IF(AND(OR($D2306="Ações",$D2306="Criptomoedas",$D2306="ETFs",$D2306="Fundos",$D2306="Imóveis"),$H2306&lt;=20%),"Aplicação de Curto Prazo",IF(AND(OR($D2306="Poupança",$D2306="Renda Fixa",$D2306="Tesouro Direto"),$H2306&lt;=7%),"Investimento de Longo Prazo",IF(AND(OR($D2306="Poupança",$D2306="Renda Fixa",$D2306="Tesouro Direto"),$H2306&lt;=15%),"Rendimento estável",IF(AND(OR($D2306="Poupança",$D2306="Renda Fixa",$D2306="Tesouro Direto"),$H2306&lt;=20%),"Dividendos Recebidos","")))))))))</f>
        <v>Rendimento estável</v>
      </c>
    </row>
    <row r="2307" spans="1:12" ht="15" customHeight="1" x14ac:dyDescent="0.25">
      <c r="A2307" s="39">
        <v>44417</v>
      </c>
      <c r="B2307" s="61">
        <f t="shared" si="216"/>
        <v>2021</v>
      </c>
      <c r="C2307" s="60" t="str">
        <f t="shared" si="217"/>
        <v>Agosto</v>
      </c>
      <c r="D2307" s="40" t="s">
        <v>1924</v>
      </c>
      <c r="E2307" s="40" t="s">
        <v>3881</v>
      </c>
      <c r="F2307" s="41">
        <v>5168.05</v>
      </c>
      <c r="G2307" s="42">
        <v>5908.11</v>
      </c>
      <c r="H2307" s="64">
        <f t="shared" si="218"/>
        <v>0.14319907895627934</v>
      </c>
      <c r="I2307" s="65">
        <f t="shared" si="219"/>
        <v>740.05999999999949</v>
      </c>
      <c r="J2307" s="66" t="str">
        <f t="shared" si="220"/>
        <v>Pendente</v>
      </c>
      <c r="K2307" s="40" t="s">
        <v>15533</v>
      </c>
      <c r="L2307" s="69" t="str">
        <f t="shared" si="221"/>
        <v>Rendimento estável</v>
      </c>
    </row>
    <row r="2308" spans="1:12" ht="15" customHeight="1" x14ac:dyDescent="0.25">
      <c r="A2308" s="39">
        <v>45739</v>
      </c>
      <c r="B2308" s="61">
        <f t="shared" si="216"/>
        <v>2025</v>
      </c>
      <c r="C2308" s="60" t="str">
        <f t="shared" si="217"/>
        <v>Março</v>
      </c>
      <c r="D2308" s="40" t="s">
        <v>1929</v>
      </c>
      <c r="E2308" s="40" t="s">
        <v>3882</v>
      </c>
      <c r="F2308" s="41">
        <v>16333.21</v>
      </c>
      <c r="G2308" s="42">
        <v>15116.39</v>
      </c>
      <c r="H2308" s="64">
        <f t="shared" si="218"/>
        <v>-7.4499746222573507E-2</v>
      </c>
      <c r="I2308" s="65">
        <f t="shared" si="219"/>
        <v>-1216.8199999999997</v>
      </c>
      <c r="J2308" s="66" t="str">
        <f t="shared" si="220"/>
        <v>Ativo</v>
      </c>
      <c r="K2308" s="40" t="s">
        <v>15532</v>
      </c>
      <c r="L2308" s="69" t="str">
        <f t="shared" si="221"/>
        <v>Investimento de Longo Prazo</v>
      </c>
    </row>
    <row r="2309" spans="1:12" ht="15" customHeight="1" x14ac:dyDescent="0.25">
      <c r="A2309" s="39">
        <v>45878</v>
      </c>
      <c r="B2309" s="61">
        <f t="shared" si="216"/>
        <v>2025</v>
      </c>
      <c r="C2309" s="60" t="str">
        <f t="shared" si="217"/>
        <v>Agosto</v>
      </c>
      <c r="D2309" s="40" t="s">
        <v>1925</v>
      </c>
      <c r="E2309" s="40" t="s">
        <v>3883</v>
      </c>
      <c r="F2309" s="41">
        <v>9811.68</v>
      </c>
      <c r="G2309" s="42">
        <v>11685.71</v>
      </c>
      <c r="H2309" s="64">
        <f t="shared" si="218"/>
        <v>0.19099991031097618</v>
      </c>
      <c r="I2309" s="65">
        <f t="shared" si="219"/>
        <v>1874.0299999999988</v>
      </c>
      <c r="J2309" s="66" t="str">
        <f t="shared" si="220"/>
        <v>Resgatado</v>
      </c>
      <c r="K2309" s="40" t="s">
        <v>15534</v>
      </c>
      <c r="L2309" s="69" t="str">
        <f t="shared" si="221"/>
        <v>Aplicação de Curto Prazo</v>
      </c>
    </row>
    <row r="2310" spans="1:12" x14ac:dyDescent="0.25">
      <c r="A2310" s="39">
        <v>43937</v>
      </c>
      <c r="B2310" s="61">
        <f t="shared" si="216"/>
        <v>2020</v>
      </c>
      <c r="C2310" s="60" t="str">
        <f t="shared" si="217"/>
        <v>Abril</v>
      </c>
      <c r="D2310" s="40" t="s">
        <v>1927</v>
      </c>
      <c r="E2310" s="40" t="s">
        <v>3884</v>
      </c>
      <c r="F2310" s="41">
        <v>48999.7</v>
      </c>
      <c r="G2310" s="42">
        <v>55717.56</v>
      </c>
      <c r="H2310" s="64">
        <f t="shared" si="218"/>
        <v>0.13710002306136571</v>
      </c>
      <c r="I2310" s="65">
        <f t="shared" si="219"/>
        <v>6717.8600000000006</v>
      </c>
      <c r="J2310" s="66" t="str">
        <f t="shared" si="220"/>
        <v>Pendente</v>
      </c>
      <c r="K2310" s="40" t="s">
        <v>15536</v>
      </c>
      <c r="L2310" s="69" t="str">
        <f t="shared" si="221"/>
        <v>Rendimento estável</v>
      </c>
    </row>
    <row r="2311" spans="1:12" ht="15" customHeight="1" x14ac:dyDescent="0.25">
      <c r="A2311" s="39">
        <v>44234</v>
      </c>
      <c r="B2311" s="61">
        <f t="shared" si="216"/>
        <v>2021</v>
      </c>
      <c r="C2311" s="60" t="str">
        <f t="shared" si="217"/>
        <v>Fevereiro</v>
      </c>
      <c r="D2311" s="40" t="s">
        <v>1929</v>
      </c>
      <c r="E2311" s="40" t="s">
        <v>3885</v>
      </c>
      <c r="F2311" s="41">
        <v>33481.9</v>
      </c>
      <c r="G2311" s="42">
        <v>33743.06</v>
      </c>
      <c r="H2311" s="64">
        <f t="shared" si="218"/>
        <v>7.8000352429221818E-3</v>
      </c>
      <c r="I2311" s="65">
        <f t="shared" si="219"/>
        <v>261.15999999999622</v>
      </c>
      <c r="J2311" s="66" t="str">
        <f t="shared" si="220"/>
        <v>Ativo</v>
      </c>
      <c r="K2311" s="40" t="s">
        <v>15532</v>
      </c>
      <c r="L2311" s="69" t="str">
        <f t="shared" si="221"/>
        <v>Investimento de Longo Prazo</v>
      </c>
    </row>
    <row r="2312" spans="1:12" x14ac:dyDescent="0.25">
      <c r="A2312" s="39">
        <v>43964</v>
      </c>
      <c r="B2312" s="61">
        <f t="shared" si="216"/>
        <v>2020</v>
      </c>
      <c r="C2312" s="60" t="str">
        <f t="shared" si="217"/>
        <v>Maio</v>
      </c>
      <c r="D2312" s="40" t="s">
        <v>1928</v>
      </c>
      <c r="E2312" s="40" t="s">
        <v>3886</v>
      </c>
      <c r="F2312" s="41">
        <v>11962.38</v>
      </c>
      <c r="G2312" s="42">
        <v>11542.5</v>
      </c>
      <c r="H2312" s="64">
        <f t="shared" si="218"/>
        <v>-3.5100038621077009E-2</v>
      </c>
      <c r="I2312" s="65">
        <f t="shared" si="219"/>
        <v>-419.8799999999992</v>
      </c>
      <c r="J2312" s="66" t="str">
        <f t="shared" si="220"/>
        <v>Ativo</v>
      </c>
      <c r="K2312" s="40" t="s">
        <v>15537</v>
      </c>
      <c r="L2312" s="69" t="str">
        <f t="shared" si="221"/>
        <v>Aguardando rentabilidade</v>
      </c>
    </row>
    <row r="2313" spans="1:12" ht="15" customHeight="1" x14ac:dyDescent="0.25">
      <c r="A2313" s="39">
        <v>44542</v>
      </c>
      <c r="B2313" s="61">
        <f t="shared" si="216"/>
        <v>2021</v>
      </c>
      <c r="C2313" s="60" t="str">
        <f t="shared" si="217"/>
        <v>Dezembro</v>
      </c>
      <c r="D2313" s="40" t="s">
        <v>1927</v>
      </c>
      <c r="E2313" s="40" t="s">
        <v>2353</v>
      </c>
      <c r="F2313" s="41">
        <v>25286.16</v>
      </c>
      <c r="G2313" s="42">
        <v>29969.16</v>
      </c>
      <c r="H2313" s="64">
        <f t="shared" si="218"/>
        <v>0.18520012528592716</v>
      </c>
      <c r="I2313" s="65">
        <f t="shared" si="219"/>
        <v>4683</v>
      </c>
      <c r="J2313" s="66" t="str">
        <f t="shared" si="220"/>
        <v>Resgatado</v>
      </c>
      <c r="K2313" s="40" t="s">
        <v>15536</v>
      </c>
      <c r="L2313" s="69" t="str">
        <f t="shared" si="221"/>
        <v>Aplicação de Curto Prazo</v>
      </c>
    </row>
    <row r="2314" spans="1:12" x14ac:dyDescent="0.25">
      <c r="A2314" s="39">
        <v>44160</v>
      </c>
      <c r="B2314" s="61">
        <f t="shared" si="216"/>
        <v>2020</v>
      </c>
      <c r="C2314" s="60" t="str">
        <f t="shared" si="217"/>
        <v>Novembro</v>
      </c>
      <c r="D2314" s="40" t="s">
        <v>1927</v>
      </c>
      <c r="E2314" s="40" t="s">
        <v>3887</v>
      </c>
      <c r="F2314" s="41">
        <v>39383.129999999997</v>
      </c>
      <c r="G2314" s="42">
        <v>41352.29</v>
      </c>
      <c r="H2314" s="64">
        <f t="shared" si="218"/>
        <v>5.0000088870539333E-2</v>
      </c>
      <c r="I2314" s="65">
        <f t="shared" si="219"/>
        <v>1969.1600000000035</v>
      </c>
      <c r="J2314" s="66" t="str">
        <f t="shared" si="220"/>
        <v>Ativo</v>
      </c>
      <c r="K2314" s="40" t="s">
        <v>15536</v>
      </c>
      <c r="L2314" s="69" t="str">
        <f t="shared" si="221"/>
        <v>Aguardando rentabilidade</v>
      </c>
    </row>
    <row r="2315" spans="1:12" ht="15" customHeight="1" x14ac:dyDescent="0.25">
      <c r="A2315" s="39">
        <v>44705</v>
      </c>
      <c r="B2315" s="61">
        <f t="shared" si="216"/>
        <v>2022</v>
      </c>
      <c r="C2315" s="60" t="str">
        <f t="shared" si="217"/>
        <v>Maio</v>
      </c>
      <c r="D2315" s="40" t="s">
        <v>1923</v>
      </c>
      <c r="E2315" s="40" t="s">
        <v>3888</v>
      </c>
      <c r="F2315" s="41">
        <v>26761.5</v>
      </c>
      <c r="G2315" s="42">
        <v>25889.08</v>
      </c>
      <c r="H2315" s="64">
        <f t="shared" si="218"/>
        <v>-3.2599816901145239E-2</v>
      </c>
      <c r="I2315" s="65">
        <f t="shared" si="219"/>
        <v>-872.41999999999825</v>
      </c>
      <c r="J2315" s="66" t="str">
        <f t="shared" si="220"/>
        <v>Ativo</v>
      </c>
      <c r="K2315" s="40" t="s">
        <v>15532</v>
      </c>
      <c r="L2315" s="69" t="str">
        <f t="shared" si="221"/>
        <v>Investimento de Longo Prazo</v>
      </c>
    </row>
    <row r="2316" spans="1:12" ht="15" customHeight="1" x14ac:dyDescent="0.25">
      <c r="A2316" s="39">
        <v>45702</v>
      </c>
      <c r="B2316" s="61">
        <f t="shared" si="216"/>
        <v>2025</v>
      </c>
      <c r="C2316" s="60" t="str">
        <f t="shared" si="217"/>
        <v>Fevereiro</v>
      </c>
      <c r="D2316" s="40" t="s">
        <v>1927</v>
      </c>
      <c r="E2316" s="40" t="s">
        <v>2294</v>
      </c>
      <c r="F2316" s="41">
        <v>34773.42</v>
      </c>
      <c r="G2316" s="42">
        <v>38737.589999999997</v>
      </c>
      <c r="H2316" s="64">
        <f t="shared" si="218"/>
        <v>0.1140000034509116</v>
      </c>
      <c r="I2316" s="65">
        <f t="shared" si="219"/>
        <v>3964.1699999999983</v>
      </c>
      <c r="J2316" s="66" t="str">
        <f t="shared" si="220"/>
        <v>Pendente</v>
      </c>
      <c r="K2316" s="40" t="s">
        <v>15536</v>
      </c>
      <c r="L2316" s="69" t="str">
        <f t="shared" si="221"/>
        <v>Rendimento estável</v>
      </c>
    </row>
    <row r="2317" spans="1:12" x14ac:dyDescent="0.25">
      <c r="A2317" s="39">
        <v>43832</v>
      </c>
      <c r="B2317" s="61">
        <f t="shared" si="216"/>
        <v>2020</v>
      </c>
      <c r="C2317" s="60" t="str">
        <f t="shared" si="217"/>
        <v>Janeiro</v>
      </c>
      <c r="D2317" s="40" t="s">
        <v>1923</v>
      </c>
      <c r="E2317" s="40" t="s">
        <v>2133</v>
      </c>
      <c r="F2317" s="41">
        <v>15170.87</v>
      </c>
      <c r="G2317" s="42">
        <v>14195.38</v>
      </c>
      <c r="H2317" s="64">
        <f t="shared" si="218"/>
        <v>-6.4300201636425705E-2</v>
      </c>
      <c r="I2317" s="65">
        <f t="shared" si="219"/>
        <v>-975.4900000000016</v>
      </c>
      <c r="J2317" s="66" t="str">
        <f t="shared" si="220"/>
        <v>Ativo</v>
      </c>
      <c r="K2317" s="40" t="s">
        <v>15532</v>
      </c>
      <c r="L2317" s="69" t="str">
        <f t="shared" si="221"/>
        <v>Investimento de Longo Prazo</v>
      </c>
    </row>
    <row r="2318" spans="1:12" ht="15" customHeight="1" x14ac:dyDescent="0.25">
      <c r="A2318" s="39">
        <v>44996</v>
      </c>
      <c r="B2318" s="61">
        <f t="shared" si="216"/>
        <v>2023</v>
      </c>
      <c r="C2318" s="60" t="str">
        <f t="shared" si="217"/>
        <v>Março</v>
      </c>
      <c r="D2318" s="40" t="s">
        <v>1924</v>
      </c>
      <c r="E2318" s="40" t="s">
        <v>3889</v>
      </c>
      <c r="F2318" s="41">
        <v>48915.48</v>
      </c>
      <c r="G2318" s="42">
        <v>44156</v>
      </c>
      <c r="H2318" s="64">
        <f t="shared" si="218"/>
        <v>-9.7300077603245494E-2</v>
      </c>
      <c r="I2318" s="65">
        <f t="shared" si="219"/>
        <v>-4759.4800000000032</v>
      </c>
      <c r="J2318" s="66" t="str">
        <f t="shared" si="220"/>
        <v>Ativo</v>
      </c>
      <c r="K2318" s="40" t="s">
        <v>15533</v>
      </c>
      <c r="L2318" s="69" t="str">
        <f t="shared" si="221"/>
        <v>Investimento de Longo Prazo</v>
      </c>
    </row>
    <row r="2319" spans="1:12" x14ac:dyDescent="0.25">
      <c r="A2319" s="39">
        <v>44009</v>
      </c>
      <c r="B2319" s="61">
        <f t="shared" si="216"/>
        <v>2020</v>
      </c>
      <c r="C2319" s="60" t="str">
        <f t="shared" si="217"/>
        <v>Junho</v>
      </c>
      <c r="D2319" s="40" t="s">
        <v>1927</v>
      </c>
      <c r="E2319" s="40" t="s">
        <v>2205</v>
      </c>
      <c r="F2319" s="41">
        <v>45811.839999999997</v>
      </c>
      <c r="G2319" s="42">
        <v>54108.36</v>
      </c>
      <c r="H2319" s="64">
        <f t="shared" si="218"/>
        <v>0.1810999077967618</v>
      </c>
      <c r="I2319" s="65">
        <f t="shared" si="219"/>
        <v>8296.5200000000041</v>
      </c>
      <c r="J2319" s="66" t="str">
        <f t="shared" si="220"/>
        <v>Resgatado</v>
      </c>
      <c r="K2319" s="40" t="s">
        <v>15536</v>
      </c>
      <c r="L2319" s="69" t="str">
        <f t="shared" si="221"/>
        <v>Aplicação de Curto Prazo</v>
      </c>
    </row>
    <row r="2320" spans="1:12" x14ac:dyDescent="0.25">
      <c r="A2320" s="39">
        <v>43919</v>
      </c>
      <c r="B2320" s="61">
        <f t="shared" si="216"/>
        <v>2020</v>
      </c>
      <c r="C2320" s="60" t="str">
        <f t="shared" si="217"/>
        <v>Março</v>
      </c>
      <c r="D2320" s="40" t="s">
        <v>1924</v>
      </c>
      <c r="E2320" s="40" t="s">
        <v>3890</v>
      </c>
      <c r="F2320" s="41">
        <v>21342.68</v>
      </c>
      <c r="G2320" s="42">
        <v>20967.05</v>
      </c>
      <c r="H2320" s="64">
        <f t="shared" si="218"/>
        <v>-1.7599945273976885E-2</v>
      </c>
      <c r="I2320" s="65">
        <f t="shared" si="219"/>
        <v>-375.63000000000102</v>
      </c>
      <c r="J2320" s="66" t="str">
        <f t="shared" si="220"/>
        <v>Ativo</v>
      </c>
      <c r="K2320" s="40" t="s">
        <v>15533</v>
      </c>
      <c r="L2320" s="69" t="str">
        <f t="shared" si="221"/>
        <v>Investimento de Longo Prazo</v>
      </c>
    </row>
    <row r="2321" spans="1:12" ht="15" customHeight="1" x14ac:dyDescent="0.25">
      <c r="A2321" s="39">
        <v>44762</v>
      </c>
      <c r="B2321" s="61">
        <f t="shared" si="216"/>
        <v>2022</v>
      </c>
      <c r="C2321" s="60" t="str">
        <f t="shared" si="217"/>
        <v>Julho</v>
      </c>
      <c r="D2321" s="40" t="s">
        <v>1927</v>
      </c>
      <c r="E2321" s="40" t="s">
        <v>3199</v>
      </c>
      <c r="F2321" s="41">
        <v>22076.63</v>
      </c>
      <c r="G2321" s="42">
        <v>23692.639999999999</v>
      </c>
      <c r="H2321" s="64">
        <f t="shared" si="218"/>
        <v>7.3200030982989633E-2</v>
      </c>
      <c r="I2321" s="65">
        <f t="shared" si="219"/>
        <v>1616.0099999999984</v>
      </c>
      <c r="J2321" s="66" t="str">
        <f t="shared" si="220"/>
        <v>Pendente</v>
      </c>
      <c r="K2321" s="40" t="s">
        <v>15536</v>
      </c>
      <c r="L2321" s="69" t="str">
        <f t="shared" si="221"/>
        <v>Rendimento estável</v>
      </c>
    </row>
    <row r="2322" spans="1:12" ht="15" customHeight="1" x14ac:dyDescent="0.25">
      <c r="A2322" s="39">
        <v>44998</v>
      </c>
      <c r="B2322" s="61">
        <f t="shared" si="216"/>
        <v>2023</v>
      </c>
      <c r="C2322" s="60" t="str">
        <f t="shared" si="217"/>
        <v>Março</v>
      </c>
      <c r="D2322" s="40" t="s">
        <v>1923</v>
      </c>
      <c r="E2322" s="40" t="s">
        <v>3785</v>
      </c>
      <c r="F2322" s="41">
        <v>25408.29</v>
      </c>
      <c r="G2322" s="42">
        <v>29247.48</v>
      </c>
      <c r="H2322" s="64">
        <f t="shared" si="218"/>
        <v>0.15109989692340564</v>
      </c>
      <c r="I2322" s="65">
        <f t="shared" si="219"/>
        <v>3839.1899999999987</v>
      </c>
      <c r="J2322" s="66" t="str">
        <f t="shared" si="220"/>
        <v>Resgatado</v>
      </c>
      <c r="K2322" s="40" t="s">
        <v>15532</v>
      </c>
      <c r="L2322" s="69" t="str">
        <f t="shared" si="221"/>
        <v>Dividendos Recebidos</v>
      </c>
    </row>
    <row r="2323" spans="1:12" ht="15" customHeight="1" x14ac:dyDescent="0.25">
      <c r="A2323" s="39">
        <v>44489</v>
      </c>
      <c r="B2323" s="61">
        <f t="shared" si="216"/>
        <v>2021</v>
      </c>
      <c r="C2323" s="60" t="str">
        <f t="shared" si="217"/>
        <v>Outubro</v>
      </c>
      <c r="D2323" s="40" t="s">
        <v>1927</v>
      </c>
      <c r="E2323" s="40" t="s">
        <v>3891</v>
      </c>
      <c r="F2323" s="41">
        <v>48076</v>
      </c>
      <c r="G2323" s="42">
        <v>55508.55</v>
      </c>
      <c r="H2323" s="64">
        <f t="shared" si="218"/>
        <v>0.1546000083201598</v>
      </c>
      <c r="I2323" s="65">
        <f t="shared" si="219"/>
        <v>7432.5500000000029</v>
      </c>
      <c r="J2323" s="66" t="str">
        <f t="shared" si="220"/>
        <v>Resgatado</v>
      </c>
      <c r="K2323" s="40" t="s">
        <v>15536</v>
      </c>
      <c r="L2323" s="69" t="str">
        <f t="shared" si="221"/>
        <v>Aplicação de Curto Prazo</v>
      </c>
    </row>
    <row r="2324" spans="1:12" ht="15" customHeight="1" x14ac:dyDescent="0.25">
      <c r="A2324" s="39">
        <v>45821</v>
      </c>
      <c r="B2324" s="61">
        <f t="shared" si="216"/>
        <v>2025</v>
      </c>
      <c r="C2324" s="60" t="str">
        <f t="shared" si="217"/>
        <v>Junho</v>
      </c>
      <c r="D2324" s="40" t="s">
        <v>1930</v>
      </c>
      <c r="E2324" s="40" t="s">
        <v>3892</v>
      </c>
      <c r="F2324" s="41">
        <v>44163.79</v>
      </c>
      <c r="G2324" s="42">
        <v>43708.9</v>
      </c>
      <c r="H2324" s="64">
        <f t="shared" si="218"/>
        <v>-1.0300067091162227E-2</v>
      </c>
      <c r="I2324" s="65">
        <f t="shared" si="219"/>
        <v>-454.88999999999942</v>
      </c>
      <c r="J2324" s="66" t="str">
        <f t="shared" si="220"/>
        <v>Ativo</v>
      </c>
      <c r="K2324" s="40" t="s">
        <v>15538</v>
      </c>
      <c r="L2324" s="69" t="str">
        <f t="shared" si="221"/>
        <v>Aguardando rentabilidade</v>
      </c>
    </row>
    <row r="2325" spans="1:12" ht="15" customHeight="1" x14ac:dyDescent="0.25">
      <c r="A2325" s="39">
        <v>44389</v>
      </c>
      <c r="B2325" s="61">
        <f t="shared" si="216"/>
        <v>2021</v>
      </c>
      <c r="C2325" s="60" t="str">
        <f t="shared" si="217"/>
        <v>Julho</v>
      </c>
      <c r="D2325" s="40" t="s">
        <v>1924</v>
      </c>
      <c r="E2325" s="40" t="s">
        <v>3893</v>
      </c>
      <c r="F2325" s="41">
        <v>34067.81</v>
      </c>
      <c r="G2325" s="42">
        <v>36520.69</v>
      </c>
      <c r="H2325" s="64">
        <f t="shared" si="218"/>
        <v>7.1999931900524422E-2</v>
      </c>
      <c r="I2325" s="65">
        <f t="shared" si="219"/>
        <v>2452.8800000000047</v>
      </c>
      <c r="J2325" s="66" t="str">
        <f t="shared" si="220"/>
        <v>Pendente</v>
      </c>
      <c r="K2325" s="40" t="s">
        <v>15533</v>
      </c>
      <c r="L2325" s="69" t="str">
        <f t="shared" si="221"/>
        <v>Rendimento estável</v>
      </c>
    </row>
    <row r="2326" spans="1:12" ht="15" customHeight="1" x14ac:dyDescent="0.25">
      <c r="A2326" s="39">
        <v>44856</v>
      </c>
      <c r="B2326" s="61">
        <f t="shared" si="216"/>
        <v>2022</v>
      </c>
      <c r="C2326" s="60" t="str">
        <f t="shared" si="217"/>
        <v>Outubro</v>
      </c>
      <c r="D2326" s="40" t="s">
        <v>1927</v>
      </c>
      <c r="E2326" s="40" t="s">
        <v>3021</v>
      </c>
      <c r="F2326" s="41">
        <v>29696.19</v>
      </c>
      <c r="G2326" s="42">
        <v>28143.08</v>
      </c>
      <c r="H2326" s="64">
        <f t="shared" si="218"/>
        <v>-5.2299975182001364E-2</v>
      </c>
      <c r="I2326" s="65">
        <f t="shared" si="219"/>
        <v>-1553.1099999999969</v>
      </c>
      <c r="J2326" s="66" t="str">
        <f t="shared" si="220"/>
        <v>Pendente</v>
      </c>
      <c r="K2326" s="40" t="s">
        <v>15536</v>
      </c>
      <c r="L2326" s="69" t="str">
        <f t="shared" si="221"/>
        <v>Aguardando rentabilidade</v>
      </c>
    </row>
    <row r="2327" spans="1:12" ht="15" customHeight="1" x14ac:dyDescent="0.25">
      <c r="A2327" s="39">
        <v>45826</v>
      </c>
      <c r="B2327" s="61">
        <f t="shared" si="216"/>
        <v>2025</v>
      </c>
      <c r="C2327" s="60" t="str">
        <f t="shared" si="217"/>
        <v>Junho</v>
      </c>
      <c r="D2327" s="40" t="s">
        <v>1926</v>
      </c>
      <c r="E2327" s="40" t="s">
        <v>3894</v>
      </c>
      <c r="F2327" s="41">
        <v>29050.41</v>
      </c>
      <c r="G2327" s="42">
        <v>31467.4</v>
      </c>
      <c r="H2327" s="64">
        <f t="shared" si="218"/>
        <v>8.3199858452944433E-2</v>
      </c>
      <c r="I2327" s="65">
        <f t="shared" si="219"/>
        <v>2416.9900000000016</v>
      </c>
      <c r="J2327" s="66" t="str">
        <f t="shared" si="220"/>
        <v>Pendente</v>
      </c>
      <c r="K2327" s="40" t="s">
        <v>15535</v>
      </c>
      <c r="L2327" s="69" t="str">
        <f t="shared" si="221"/>
        <v>Rendimento estável</v>
      </c>
    </row>
    <row r="2328" spans="1:12" ht="15" customHeight="1" x14ac:dyDescent="0.25">
      <c r="A2328" s="39">
        <v>44743</v>
      </c>
      <c r="B2328" s="61">
        <f t="shared" si="216"/>
        <v>2022</v>
      </c>
      <c r="C2328" s="60" t="str">
        <f t="shared" si="217"/>
        <v>Julho</v>
      </c>
      <c r="D2328" s="40" t="s">
        <v>1928</v>
      </c>
      <c r="E2328" s="40" t="s">
        <v>3895</v>
      </c>
      <c r="F2328" s="41">
        <v>15568.97</v>
      </c>
      <c r="G2328" s="42">
        <v>15573.64</v>
      </c>
      <c r="H2328" s="64">
        <f t="shared" si="218"/>
        <v>2.9995561684556353E-4</v>
      </c>
      <c r="I2328" s="65">
        <f t="shared" si="219"/>
        <v>4.6700000000000728</v>
      </c>
      <c r="J2328" s="66" t="str">
        <f t="shared" si="220"/>
        <v>Ativo</v>
      </c>
      <c r="K2328" s="40" t="s">
        <v>15537</v>
      </c>
      <c r="L2328" s="69" t="str">
        <f t="shared" si="221"/>
        <v>Aguardando rentabilidade</v>
      </c>
    </row>
    <row r="2329" spans="1:12" ht="15" customHeight="1" x14ac:dyDescent="0.25">
      <c r="A2329" s="39">
        <v>44527</v>
      </c>
      <c r="B2329" s="61">
        <f t="shared" si="216"/>
        <v>2021</v>
      </c>
      <c r="C2329" s="60" t="str">
        <f t="shared" si="217"/>
        <v>Novembro</v>
      </c>
      <c r="D2329" s="40" t="s">
        <v>1923</v>
      </c>
      <c r="E2329" s="40" t="s">
        <v>3896</v>
      </c>
      <c r="F2329" s="41">
        <v>29994.73</v>
      </c>
      <c r="G2329" s="42">
        <v>34850.879999999997</v>
      </c>
      <c r="H2329" s="64">
        <f t="shared" si="218"/>
        <v>0.16190010711881714</v>
      </c>
      <c r="I2329" s="65">
        <f t="shared" si="219"/>
        <v>4856.1499999999978</v>
      </c>
      <c r="J2329" s="66" t="str">
        <f t="shared" si="220"/>
        <v>Resgatado</v>
      </c>
      <c r="K2329" s="40" t="s">
        <v>15532</v>
      </c>
      <c r="L2329" s="69" t="str">
        <f t="shared" si="221"/>
        <v>Dividendos Recebidos</v>
      </c>
    </row>
    <row r="2330" spans="1:12" ht="15" customHeight="1" x14ac:dyDescent="0.25">
      <c r="A2330" s="39">
        <v>45256</v>
      </c>
      <c r="B2330" s="61">
        <f t="shared" si="216"/>
        <v>2023</v>
      </c>
      <c r="C2330" s="60" t="str">
        <f t="shared" si="217"/>
        <v>Novembro</v>
      </c>
      <c r="D2330" s="40" t="s">
        <v>1929</v>
      </c>
      <c r="E2330" s="40" t="s">
        <v>3897</v>
      </c>
      <c r="F2330" s="41">
        <v>38556.080000000002</v>
      </c>
      <c r="G2330" s="42">
        <v>42438.68</v>
      </c>
      <c r="H2330" s="64">
        <f t="shared" si="218"/>
        <v>0.10070007116906071</v>
      </c>
      <c r="I2330" s="65">
        <f t="shared" si="219"/>
        <v>3882.5999999999985</v>
      </c>
      <c r="J2330" s="66" t="str">
        <f t="shared" si="220"/>
        <v>Pendente</v>
      </c>
      <c r="K2330" s="40" t="s">
        <v>15532</v>
      </c>
      <c r="L2330" s="69" t="str">
        <f t="shared" si="221"/>
        <v>Rendimento estável</v>
      </c>
    </row>
    <row r="2331" spans="1:12" ht="15" customHeight="1" x14ac:dyDescent="0.25">
      <c r="A2331" s="39">
        <v>45068</v>
      </c>
      <c r="B2331" s="61">
        <f t="shared" si="216"/>
        <v>2023</v>
      </c>
      <c r="C2331" s="60" t="str">
        <f t="shared" si="217"/>
        <v>Maio</v>
      </c>
      <c r="D2331" s="40" t="s">
        <v>1923</v>
      </c>
      <c r="E2331" s="40" t="s">
        <v>3898</v>
      </c>
      <c r="F2331" s="41">
        <v>47204.85</v>
      </c>
      <c r="G2331" s="42">
        <v>48309.440000000002</v>
      </c>
      <c r="H2331" s="64">
        <f t="shared" si="218"/>
        <v>2.3399926066919052E-2</v>
      </c>
      <c r="I2331" s="65">
        <f t="shared" si="219"/>
        <v>1104.5900000000038</v>
      </c>
      <c r="J2331" s="66" t="str">
        <f t="shared" si="220"/>
        <v>Ativo</v>
      </c>
      <c r="K2331" s="40" t="s">
        <v>15532</v>
      </c>
      <c r="L2331" s="69" t="str">
        <f t="shared" si="221"/>
        <v>Investimento de Longo Prazo</v>
      </c>
    </row>
    <row r="2332" spans="1:12" ht="15" customHeight="1" x14ac:dyDescent="0.25">
      <c r="A2332" s="39">
        <v>45721</v>
      </c>
      <c r="B2332" s="61">
        <f t="shared" si="216"/>
        <v>2025</v>
      </c>
      <c r="C2332" s="60" t="str">
        <f t="shared" si="217"/>
        <v>Março</v>
      </c>
      <c r="D2332" s="40" t="s">
        <v>1923</v>
      </c>
      <c r="E2332" s="40" t="s">
        <v>1978</v>
      </c>
      <c r="F2332" s="41">
        <v>16862.22</v>
      </c>
      <c r="G2332" s="42">
        <v>17293.89</v>
      </c>
      <c r="H2332" s="64">
        <f t="shared" si="218"/>
        <v>2.5599832050583981E-2</v>
      </c>
      <c r="I2332" s="65">
        <f t="shared" si="219"/>
        <v>431.66999999999825</v>
      </c>
      <c r="J2332" s="66" t="str">
        <f t="shared" si="220"/>
        <v>Ativo</v>
      </c>
      <c r="K2332" s="40" t="s">
        <v>15532</v>
      </c>
      <c r="L2332" s="69" t="str">
        <f t="shared" si="221"/>
        <v>Investimento de Longo Prazo</v>
      </c>
    </row>
    <row r="2333" spans="1:12" ht="15" customHeight="1" x14ac:dyDescent="0.25">
      <c r="A2333" s="39">
        <v>45353</v>
      </c>
      <c r="B2333" s="61">
        <f t="shared" si="216"/>
        <v>2024</v>
      </c>
      <c r="C2333" s="60" t="str">
        <f t="shared" si="217"/>
        <v>Março</v>
      </c>
      <c r="D2333" s="40" t="s">
        <v>1929</v>
      </c>
      <c r="E2333" s="40" t="s">
        <v>3899</v>
      </c>
      <c r="F2333" s="41">
        <v>34652.339999999997</v>
      </c>
      <c r="G2333" s="42">
        <v>40654.129999999997</v>
      </c>
      <c r="H2333" s="64">
        <f t="shared" si="218"/>
        <v>0.17320013597927303</v>
      </c>
      <c r="I2333" s="65">
        <f t="shared" si="219"/>
        <v>6001.7900000000009</v>
      </c>
      <c r="J2333" s="66" t="str">
        <f t="shared" si="220"/>
        <v>Resgatado</v>
      </c>
      <c r="K2333" s="40" t="s">
        <v>15532</v>
      </c>
      <c r="L2333" s="69" t="str">
        <f t="shared" si="221"/>
        <v>Dividendos Recebidos</v>
      </c>
    </row>
    <row r="2334" spans="1:12" ht="15" customHeight="1" x14ac:dyDescent="0.25">
      <c r="A2334" s="39">
        <v>44338</v>
      </c>
      <c r="B2334" s="61">
        <f t="shared" si="216"/>
        <v>2021</v>
      </c>
      <c r="C2334" s="60" t="str">
        <f t="shared" si="217"/>
        <v>Maio</v>
      </c>
      <c r="D2334" s="40" t="s">
        <v>1930</v>
      </c>
      <c r="E2334" s="40" t="s">
        <v>3392</v>
      </c>
      <c r="F2334" s="41">
        <v>37560.36</v>
      </c>
      <c r="G2334" s="42">
        <v>41834.730000000003</v>
      </c>
      <c r="H2334" s="64">
        <f t="shared" si="218"/>
        <v>0.11380002747577506</v>
      </c>
      <c r="I2334" s="65">
        <f t="shared" si="219"/>
        <v>4274.3700000000026</v>
      </c>
      <c r="J2334" s="66" t="str">
        <f t="shared" si="220"/>
        <v>Pendente</v>
      </c>
      <c r="K2334" s="40" t="s">
        <v>15538</v>
      </c>
      <c r="L2334" s="69" t="str">
        <f t="shared" si="221"/>
        <v>Rendimento estável</v>
      </c>
    </row>
    <row r="2335" spans="1:12" x14ac:dyDescent="0.25">
      <c r="A2335" s="39">
        <v>44046</v>
      </c>
      <c r="B2335" s="61">
        <f t="shared" si="216"/>
        <v>2020</v>
      </c>
      <c r="C2335" s="60" t="str">
        <f t="shared" si="217"/>
        <v>Agosto</v>
      </c>
      <c r="D2335" s="40" t="s">
        <v>1929</v>
      </c>
      <c r="E2335" s="40" t="s">
        <v>3900</v>
      </c>
      <c r="F2335" s="41">
        <v>22133.919999999998</v>
      </c>
      <c r="G2335" s="42">
        <v>24635.05</v>
      </c>
      <c r="H2335" s="64">
        <f t="shared" si="218"/>
        <v>0.11299986626860499</v>
      </c>
      <c r="I2335" s="65">
        <f t="shared" si="219"/>
        <v>2501.130000000001</v>
      </c>
      <c r="J2335" s="66" t="str">
        <f t="shared" si="220"/>
        <v>Pendente</v>
      </c>
      <c r="K2335" s="40" t="s">
        <v>15532</v>
      </c>
      <c r="L2335" s="69" t="str">
        <f t="shared" si="221"/>
        <v>Rendimento estável</v>
      </c>
    </row>
    <row r="2336" spans="1:12" ht="15" customHeight="1" x14ac:dyDescent="0.25">
      <c r="A2336" s="39">
        <v>45622</v>
      </c>
      <c r="B2336" s="61">
        <f t="shared" si="216"/>
        <v>2024</v>
      </c>
      <c r="C2336" s="60" t="str">
        <f t="shared" si="217"/>
        <v>Novembro</v>
      </c>
      <c r="D2336" s="40" t="s">
        <v>1926</v>
      </c>
      <c r="E2336" s="40" t="s">
        <v>2552</v>
      </c>
      <c r="F2336" s="41">
        <v>25315.1</v>
      </c>
      <c r="G2336" s="42">
        <v>29950.29</v>
      </c>
      <c r="H2336" s="64">
        <f t="shared" si="218"/>
        <v>0.18309980999482534</v>
      </c>
      <c r="I2336" s="65">
        <f t="shared" si="219"/>
        <v>4635.1900000000023</v>
      </c>
      <c r="J2336" s="66" t="str">
        <f t="shared" si="220"/>
        <v>Resgatado</v>
      </c>
      <c r="K2336" s="40" t="s">
        <v>15535</v>
      </c>
      <c r="L2336" s="69" t="str">
        <f t="shared" si="221"/>
        <v>Aplicação de Curto Prazo</v>
      </c>
    </row>
    <row r="2337" spans="1:12" ht="15" customHeight="1" x14ac:dyDescent="0.25">
      <c r="A2337" s="39">
        <v>45379</v>
      </c>
      <c r="B2337" s="61">
        <f t="shared" si="216"/>
        <v>2024</v>
      </c>
      <c r="C2337" s="60" t="str">
        <f t="shared" si="217"/>
        <v>Março</v>
      </c>
      <c r="D2337" s="40" t="s">
        <v>1927</v>
      </c>
      <c r="E2337" s="40" t="s">
        <v>3901</v>
      </c>
      <c r="F2337" s="41">
        <v>34593.75</v>
      </c>
      <c r="G2337" s="42">
        <v>31950.79</v>
      </c>
      <c r="H2337" s="64">
        <f t="shared" si="218"/>
        <v>-7.6399927732610631E-2</v>
      </c>
      <c r="I2337" s="65">
        <f t="shared" si="219"/>
        <v>-2642.9599999999991</v>
      </c>
      <c r="J2337" s="66" t="str">
        <f t="shared" si="220"/>
        <v>Pendente</v>
      </c>
      <c r="K2337" s="40" t="s">
        <v>15536</v>
      </c>
      <c r="L2337" s="69" t="str">
        <f t="shared" si="221"/>
        <v>Aguardando rentabilidade</v>
      </c>
    </row>
    <row r="2338" spans="1:12" ht="15" customHeight="1" x14ac:dyDescent="0.25">
      <c r="A2338" s="39">
        <v>44729</v>
      </c>
      <c r="B2338" s="61">
        <f t="shared" si="216"/>
        <v>2022</v>
      </c>
      <c r="C2338" s="60" t="str">
        <f t="shared" si="217"/>
        <v>Junho</v>
      </c>
      <c r="D2338" s="40" t="s">
        <v>1926</v>
      </c>
      <c r="E2338" s="40" t="s">
        <v>3902</v>
      </c>
      <c r="F2338" s="41">
        <v>1069.99</v>
      </c>
      <c r="G2338" s="42">
        <v>1163.94</v>
      </c>
      <c r="H2338" s="64">
        <f t="shared" si="218"/>
        <v>8.7804558921111456E-2</v>
      </c>
      <c r="I2338" s="65">
        <f t="shared" si="219"/>
        <v>93.950000000000045</v>
      </c>
      <c r="J2338" s="66" t="str">
        <f t="shared" si="220"/>
        <v>Pendente</v>
      </c>
      <c r="K2338" s="40" t="s">
        <v>15535</v>
      </c>
      <c r="L2338" s="69" t="str">
        <f t="shared" si="221"/>
        <v>Rendimento estável</v>
      </c>
    </row>
    <row r="2339" spans="1:12" x14ac:dyDescent="0.25">
      <c r="A2339" s="39">
        <v>44153</v>
      </c>
      <c r="B2339" s="61">
        <f t="shared" si="216"/>
        <v>2020</v>
      </c>
      <c r="C2339" s="60" t="str">
        <f t="shared" si="217"/>
        <v>Novembro</v>
      </c>
      <c r="D2339" s="40" t="s">
        <v>1930</v>
      </c>
      <c r="E2339" s="40" t="s">
        <v>3903</v>
      </c>
      <c r="F2339" s="41">
        <v>12430.1</v>
      </c>
      <c r="G2339" s="42">
        <v>13031.72</v>
      </c>
      <c r="H2339" s="64">
        <f t="shared" si="218"/>
        <v>4.8400254221607146E-2</v>
      </c>
      <c r="I2339" s="65">
        <f t="shared" si="219"/>
        <v>601.61999999999898</v>
      </c>
      <c r="J2339" s="66" t="str">
        <f t="shared" si="220"/>
        <v>Ativo</v>
      </c>
      <c r="K2339" s="40" t="s">
        <v>15538</v>
      </c>
      <c r="L2339" s="69" t="str">
        <f t="shared" si="221"/>
        <v>Aguardando rentabilidade</v>
      </c>
    </row>
    <row r="2340" spans="1:12" x14ac:dyDescent="0.25">
      <c r="A2340" s="39">
        <v>44041</v>
      </c>
      <c r="B2340" s="61">
        <f t="shared" si="216"/>
        <v>2020</v>
      </c>
      <c r="C2340" s="60" t="str">
        <f t="shared" si="217"/>
        <v>Julho</v>
      </c>
      <c r="D2340" s="40" t="s">
        <v>1928</v>
      </c>
      <c r="E2340" s="40" t="s">
        <v>3904</v>
      </c>
      <c r="F2340" s="41">
        <v>32590.53</v>
      </c>
      <c r="G2340" s="42">
        <v>36022.31</v>
      </c>
      <c r="H2340" s="64">
        <f t="shared" si="218"/>
        <v>0.10529991380931819</v>
      </c>
      <c r="I2340" s="65">
        <f t="shared" si="219"/>
        <v>3431.7799999999988</v>
      </c>
      <c r="J2340" s="66" t="str">
        <f t="shared" si="220"/>
        <v>Pendente</v>
      </c>
      <c r="K2340" s="40" t="s">
        <v>15537</v>
      </c>
      <c r="L2340" s="69" t="str">
        <f t="shared" si="221"/>
        <v>Rendimento estável</v>
      </c>
    </row>
    <row r="2341" spans="1:12" ht="15" customHeight="1" x14ac:dyDescent="0.25">
      <c r="A2341" s="39">
        <v>44267</v>
      </c>
      <c r="B2341" s="61">
        <f t="shared" si="216"/>
        <v>2021</v>
      </c>
      <c r="C2341" s="60" t="str">
        <f t="shared" si="217"/>
        <v>Março</v>
      </c>
      <c r="D2341" s="40" t="s">
        <v>1929</v>
      </c>
      <c r="E2341" s="40" t="s">
        <v>3905</v>
      </c>
      <c r="F2341" s="41">
        <v>617.82000000000005</v>
      </c>
      <c r="G2341" s="42">
        <v>556.41</v>
      </c>
      <c r="H2341" s="64">
        <f t="shared" si="218"/>
        <v>-9.9397882878508426E-2</v>
      </c>
      <c r="I2341" s="65">
        <f t="shared" si="219"/>
        <v>-61.410000000000082</v>
      </c>
      <c r="J2341" s="66" t="str">
        <f t="shared" si="220"/>
        <v>Ativo</v>
      </c>
      <c r="K2341" s="40" t="s">
        <v>15532</v>
      </c>
      <c r="L2341" s="69" t="str">
        <f t="shared" si="221"/>
        <v>Investimento de Longo Prazo</v>
      </c>
    </row>
    <row r="2342" spans="1:12" x14ac:dyDescent="0.25">
      <c r="A2342" s="39">
        <v>44149</v>
      </c>
      <c r="B2342" s="61">
        <f t="shared" si="216"/>
        <v>2020</v>
      </c>
      <c r="C2342" s="60" t="str">
        <f t="shared" si="217"/>
        <v>Novembro</v>
      </c>
      <c r="D2342" s="40" t="s">
        <v>1925</v>
      </c>
      <c r="E2342" s="40" t="s">
        <v>3906</v>
      </c>
      <c r="F2342" s="41">
        <v>36794.160000000003</v>
      </c>
      <c r="G2342" s="42">
        <v>37743.449999999997</v>
      </c>
      <c r="H2342" s="64">
        <f t="shared" si="218"/>
        <v>2.5800018263767769E-2</v>
      </c>
      <c r="I2342" s="65">
        <f t="shared" si="219"/>
        <v>949.2899999999936</v>
      </c>
      <c r="J2342" s="66" t="str">
        <f t="shared" si="220"/>
        <v>Ativo</v>
      </c>
      <c r="K2342" s="40" t="s">
        <v>15534</v>
      </c>
      <c r="L2342" s="69" t="str">
        <f t="shared" si="221"/>
        <v>Aguardando rentabilidade</v>
      </c>
    </row>
    <row r="2343" spans="1:12" ht="15" customHeight="1" x14ac:dyDescent="0.25">
      <c r="A2343" s="39">
        <v>44302</v>
      </c>
      <c r="B2343" s="61">
        <f t="shared" si="216"/>
        <v>2021</v>
      </c>
      <c r="C2343" s="60" t="str">
        <f t="shared" si="217"/>
        <v>Abril</v>
      </c>
      <c r="D2343" s="40" t="s">
        <v>1926</v>
      </c>
      <c r="E2343" s="40" t="s">
        <v>3515</v>
      </c>
      <c r="F2343" s="41">
        <v>16980.32</v>
      </c>
      <c r="G2343" s="42">
        <v>15976.78</v>
      </c>
      <c r="H2343" s="64">
        <f t="shared" si="218"/>
        <v>-5.9100181857585671E-2</v>
      </c>
      <c r="I2343" s="65">
        <f t="shared" si="219"/>
        <v>-1003.5399999999991</v>
      </c>
      <c r="J2343" s="66" t="str">
        <f t="shared" si="220"/>
        <v>Pendente</v>
      </c>
      <c r="K2343" s="40" t="s">
        <v>15535</v>
      </c>
      <c r="L2343" s="69" t="str">
        <f t="shared" si="221"/>
        <v>Aguardando rentabilidade</v>
      </c>
    </row>
    <row r="2344" spans="1:12" ht="15" customHeight="1" x14ac:dyDescent="0.25">
      <c r="A2344" s="39">
        <v>45790</v>
      </c>
      <c r="B2344" s="61">
        <f t="shared" si="216"/>
        <v>2025</v>
      </c>
      <c r="C2344" s="60" t="str">
        <f t="shared" si="217"/>
        <v>Maio</v>
      </c>
      <c r="D2344" s="40" t="s">
        <v>1929</v>
      </c>
      <c r="E2344" s="40" t="s">
        <v>3443</v>
      </c>
      <c r="F2344" s="41">
        <v>35806.910000000003</v>
      </c>
      <c r="G2344" s="42">
        <v>37411.06</v>
      </c>
      <c r="H2344" s="64">
        <f t="shared" si="218"/>
        <v>4.4800012064710251E-2</v>
      </c>
      <c r="I2344" s="65">
        <f t="shared" si="219"/>
        <v>1604.1499999999942</v>
      </c>
      <c r="J2344" s="66" t="str">
        <f t="shared" si="220"/>
        <v>Ativo</v>
      </c>
      <c r="K2344" s="40" t="s">
        <v>15532</v>
      </c>
      <c r="L2344" s="69" t="str">
        <f t="shared" si="221"/>
        <v>Investimento de Longo Prazo</v>
      </c>
    </row>
    <row r="2345" spans="1:12" ht="15" customHeight="1" x14ac:dyDescent="0.25">
      <c r="A2345" s="39">
        <v>44687</v>
      </c>
      <c r="B2345" s="61">
        <f t="shared" si="216"/>
        <v>2022</v>
      </c>
      <c r="C2345" s="60" t="str">
        <f t="shared" si="217"/>
        <v>Maio</v>
      </c>
      <c r="D2345" s="40" t="s">
        <v>1927</v>
      </c>
      <c r="E2345" s="40" t="s">
        <v>2581</v>
      </c>
      <c r="F2345" s="41">
        <v>47968.63</v>
      </c>
      <c r="G2345" s="42">
        <v>56881.2</v>
      </c>
      <c r="H2345" s="64">
        <f t="shared" si="218"/>
        <v>0.18579996968852353</v>
      </c>
      <c r="I2345" s="65">
        <f t="shared" si="219"/>
        <v>8912.57</v>
      </c>
      <c r="J2345" s="66" t="str">
        <f t="shared" si="220"/>
        <v>Resgatado</v>
      </c>
      <c r="K2345" s="40" t="s">
        <v>15536</v>
      </c>
      <c r="L2345" s="69" t="str">
        <f t="shared" si="221"/>
        <v>Aplicação de Curto Prazo</v>
      </c>
    </row>
    <row r="2346" spans="1:12" ht="15" customHeight="1" x14ac:dyDescent="0.25">
      <c r="A2346" s="39">
        <v>44887</v>
      </c>
      <c r="B2346" s="61">
        <f t="shared" si="216"/>
        <v>2022</v>
      </c>
      <c r="C2346" s="60" t="str">
        <f t="shared" si="217"/>
        <v>Novembro</v>
      </c>
      <c r="D2346" s="40" t="s">
        <v>1927</v>
      </c>
      <c r="E2346" s="40" t="s">
        <v>3199</v>
      </c>
      <c r="F2346" s="41">
        <v>37962.19</v>
      </c>
      <c r="G2346" s="42">
        <v>41477.49</v>
      </c>
      <c r="H2346" s="64">
        <f t="shared" si="218"/>
        <v>9.2600031768451593E-2</v>
      </c>
      <c r="I2346" s="65">
        <f t="shared" si="219"/>
        <v>3515.2999999999956</v>
      </c>
      <c r="J2346" s="66" t="str">
        <f t="shared" si="220"/>
        <v>Pendente</v>
      </c>
      <c r="K2346" s="40" t="s">
        <v>15536</v>
      </c>
      <c r="L2346" s="69" t="str">
        <f t="shared" si="221"/>
        <v>Rendimento estável</v>
      </c>
    </row>
    <row r="2347" spans="1:12" ht="15" customHeight="1" x14ac:dyDescent="0.25">
      <c r="A2347" s="39">
        <v>44814</v>
      </c>
      <c r="B2347" s="61">
        <f t="shared" si="216"/>
        <v>2022</v>
      </c>
      <c r="C2347" s="60" t="str">
        <f t="shared" si="217"/>
        <v>Setembro</v>
      </c>
      <c r="D2347" s="40" t="s">
        <v>1926</v>
      </c>
      <c r="E2347" s="40" t="s">
        <v>3907</v>
      </c>
      <c r="F2347" s="41">
        <v>40123.33</v>
      </c>
      <c r="G2347" s="42">
        <v>42586.9</v>
      </c>
      <c r="H2347" s="64">
        <f t="shared" si="218"/>
        <v>6.1399938639190708E-2</v>
      </c>
      <c r="I2347" s="65">
        <f t="shared" si="219"/>
        <v>2463.5699999999997</v>
      </c>
      <c r="J2347" s="66" t="str">
        <f t="shared" si="220"/>
        <v>Ativo</v>
      </c>
      <c r="K2347" s="40" t="s">
        <v>15535</v>
      </c>
      <c r="L2347" s="69" t="str">
        <f t="shared" si="221"/>
        <v>Aguardando rentabilidade</v>
      </c>
    </row>
    <row r="2348" spans="1:12" ht="15" customHeight="1" x14ac:dyDescent="0.25">
      <c r="A2348" s="39">
        <v>44634</v>
      </c>
      <c r="B2348" s="61">
        <f t="shared" si="216"/>
        <v>2022</v>
      </c>
      <c r="C2348" s="60" t="str">
        <f t="shared" si="217"/>
        <v>Março</v>
      </c>
      <c r="D2348" s="40" t="s">
        <v>1927</v>
      </c>
      <c r="E2348" s="40" t="s">
        <v>3908</v>
      </c>
      <c r="F2348" s="41">
        <v>49669.42</v>
      </c>
      <c r="G2348" s="42">
        <v>51159.5</v>
      </c>
      <c r="H2348" s="64">
        <f t="shared" si="218"/>
        <v>2.9999947653908617E-2</v>
      </c>
      <c r="I2348" s="65">
        <f t="shared" si="219"/>
        <v>1490.0800000000017</v>
      </c>
      <c r="J2348" s="66" t="str">
        <f t="shared" si="220"/>
        <v>Ativo</v>
      </c>
      <c r="K2348" s="40" t="s">
        <v>15536</v>
      </c>
      <c r="L2348" s="69" t="str">
        <f t="shared" si="221"/>
        <v>Aguardando rentabilidade</v>
      </c>
    </row>
    <row r="2349" spans="1:12" ht="15" customHeight="1" x14ac:dyDescent="0.25">
      <c r="A2349" s="39">
        <v>44891</v>
      </c>
      <c r="B2349" s="61">
        <f t="shared" si="216"/>
        <v>2022</v>
      </c>
      <c r="C2349" s="60" t="str">
        <f t="shared" si="217"/>
        <v>Novembro</v>
      </c>
      <c r="D2349" s="40" t="s">
        <v>1926</v>
      </c>
      <c r="E2349" s="40" t="s">
        <v>3909</v>
      </c>
      <c r="F2349" s="41">
        <v>4696.79</v>
      </c>
      <c r="G2349" s="42">
        <v>4285.3500000000004</v>
      </c>
      <c r="H2349" s="64">
        <f t="shared" si="218"/>
        <v>-8.7600254642000094E-2</v>
      </c>
      <c r="I2349" s="65">
        <f t="shared" si="219"/>
        <v>-411.4399999999996</v>
      </c>
      <c r="J2349" s="66" t="str">
        <f t="shared" si="220"/>
        <v>Pendente</v>
      </c>
      <c r="K2349" s="40" t="s">
        <v>15535</v>
      </c>
      <c r="L2349" s="69" t="str">
        <f t="shared" si="221"/>
        <v>Aguardando rentabilidade</v>
      </c>
    </row>
    <row r="2350" spans="1:12" ht="15" customHeight="1" x14ac:dyDescent="0.25">
      <c r="A2350" s="39">
        <v>45879</v>
      </c>
      <c r="B2350" s="61">
        <f t="shared" si="216"/>
        <v>2025</v>
      </c>
      <c r="C2350" s="60" t="str">
        <f t="shared" si="217"/>
        <v>Agosto</v>
      </c>
      <c r="D2350" s="40" t="s">
        <v>1927</v>
      </c>
      <c r="E2350" s="40" t="s">
        <v>3910</v>
      </c>
      <c r="F2350" s="41">
        <v>14899.87</v>
      </c>
      <c r="G2350" s="42">
        <v>16668.48</v>
      </c>
      <c r="H2350" s="64">
        <f t="shared" si="218"/>
        <v>0.11869969335302917</v>
      </c>
      <c r="I2350" s="65">
        <f t="shared" si="219"/>
        <v>1768.6099999999988</v>
      </c>
      <c r="J2350" s="66" t="str">
        <f t="shared" si="220"/>
        <v>Pendente</v>
      </c>
      <c r="K2350" s="40" t="s">
        <v>15536</v>
      </c>
      <c r="L2350" s="69" t="str">
        <f t="shared" si="221"/>
        <v>Rendimento estável</v>
      </c>
    </row>
    <row r="2351" spans="1:12" ht="15" customHeight="1" x14ac:dyDescent="0.25">
      <c r="A2351" s="39">
        <v>45709</v>
      </c>
      <c r="B2351" s="61">
        <f t="shared" si="216"/>
        <v>2025</v>
      </c>
      <c r="C2351" s="60" t="str">
        <f t="shared" si="217"/>
        <v>Fevereiro</v>
      </c>
      <c r="D2351" s="40" t="s">
        <v>1930</v>
      </c>
      <c r="E2351" s="40" t="s">
        <v>3911</v>
      </c>
      <c r="F2351" s="41">
        <v>6840.86</v>
      </c>
      <c r="G2351" s="42">
        <v>7951.82</v>
      </c>
      <c r="H2351" s="64">
        <f t="shared" si="218"/>
        <v>0.16240063383843553</v>
      </c>
      <c r="I2351" s="65">
        <f t="shared" si="219"/>
        <v>1110.96</v>
      </c>
      <c r="J2351" s="66" t="str">
        <f t="shared" si="220"/>
        <v>Resgatado</v>
      </c>
      <c r="K2351" s="40" t="s">
        <v>15538</v>
      </c>
      <c r="L2351" s="69" t="str">
        <f t="shared" si="221"/>
        <v>Aplicação de Curto Prazo</v>
      </c>
    </row>
    <row r="2352" spans="1:12" x14ac:dyDescent="0.25">
      <c r="A2352" s="39">
        <v>43858</v>
      </c>
      <c r="B2352" s="61">
        <f t="shared" si="216"/>
        <v>2020</v>
      </c>
      <c r="C2352" s="60" t="str">
        <f t="shared" si="217"/>
        <v>Janeiro</v>
      </c>
      <c r="D2352" s="40" t="s">
        <v>1926</v>
      </c>
      <c r="E2352" s="40" t="s">
        <v>3912</v>
      </c>
      <c r="F2352" s="41">
        <v>29815.23</v>
      </c>
      <c r="G2352" s="42">
        <v>29865.919999999998</v>
      </c>
      <c r="H2352" s="64">
        <f t="shared" si="218"/>
        <v>1.7001378154721158E-3</v>
      </c>
      <c r="I2352" s="65">
        <f t="shared" si="219"/>
        <v>50.68999999999869</v>
      </c>
      <c r="J2352" s="66" t="str">
        <f t="shared" si="220"/>
        <v>Ativo</v>
      </c>
      <c r="K2352" s="40" t="s">
        <v>15535</v>
      </c>
      <c r="L2352" s="69" t="str">
        <f t="shared" si="221"/>
        <v>Aguardando rentabilidade</v>
      </c>
    </row>
    <row r="2353" spans="1:12" ht="15" customHeight="1" x14ac:dyDescent="0.25">
      <c r="A2353" s="39">
        <v>44292</v>
      </c>
      <c r="B2353" s="61">
        <f t="shared" si="216"/>
        <v>2021</v>
      </c>
      <c r="C2353" s="60" t="str">
        <f t="shared" si="217"/>
        <v>Abril</v>
      </c>
      <c r="D2353" s="40" t="s">
        <v>1927</v>
      </c>
      <c r="E2353" s="40" t="s">
        <v>3913</v>
      </c>
      <c r="F2353" s="41">
        <v>49366.06</v>
      </c>
      <c r="G2353" s="42">
        <v>49844.91</v>
      </c>
      <c r="H2353" s="64">
        <f t="shared" si="218"/>
        <v>9.6999841591572395E-3</v>
      </c>
      <c r="I2353" s="65">
        <f t="shared" si="219"/>
        <v>478.85000000000582</v>
      </c>
      <c r="J2353" s="66" t="str">
        <f t="shared" si="220"/>
        <v>Ativo</v>
      </c>
      <c r="K2353" s="40" t="s">
        <v>15536</v>
      </c>
      <c r="L2353" s="69" t="str">
        <f t="shared" si="221"/>
        <v>Aguardando rentabilidade</v>
      </c>
    </row>
    <row r="2354" spans="1:12" x14ac:dyDescent="0.25">
      <c r="A2354" s="39">
        <v>44077</v>
      </c>
      <c r="B2354" s="61">
        <f t="shared" si="216"/>
        <v>2020</v>
      </c>
      <c r="C2354" s="60" t="str">
        <f t="shared" si="217"/>
        <v>Setembro</v>
      </c>
      <c r="D2354" s="40" t="s">
        <v>1927</v>
      </c>
      <c r="E2354" s="40" t="s">
        <v>3914</v>
      </c>
      <c r="F2354" s="41">
        <v>41868.629999999997</v>
      </c>
      <c r="G2354" s="42">
        <v>44778.5</v>
      </c>
      <c r="H2354" s="64">
        <f t="shared" si="218"/>
        <v>6.950000513510958E-2</v>
      </c>
      <c r="I2354" s="65">
        <f t="shared" si="219"/>
        <v>2909.8700000000026</v>
      </c>
      <c r="J2354" s="66" t="str">
        <f t="shared" si="220"/>
        <v>Ativo</v>
      </c>
      <c r="K2354" s="40" t="s">
        <v>15536</v>
      </c>
      <c r="L2354" s="69" t="str">
        <f t="shared" si="221"/>
        <v>Aguardando rentabilidade</v>
      </c>
    </row>
    <row r="2355" spans="1:12" ht="15" customHeight="1" x14ac:dyDescent="0.25">
      <c r="A2355" s="39">
        <v>45419</v>
      </c>
      <c r="B2355" s="61">
        <f t="shared" si="216"/>
        <v>2024</v>
      </c>
      <c r="C2355" s="60" t="str">
        <f t="shared" si="217"/>
        <v>Maio</v>
      </c>
      <c r="D2355" s="40" t="s">
        <v>1924</v>
      </c>
      <c r="E2355" s="40" t="s">
        <v>3893</v>
      </c>
      <c r="F2355" s="41">
        <v>29765.64</v>
      </c>
      <c r="G2355" s="42">
        <v>31408.7</v>
      </c>
      <c r="H2355" s="64">
        <f t="shared" si="218"/>
        <v>5.5199888193232238E-2</v>
      </c>
      <c r="I2355" s="65">
        <f t="shared" si="219"/>
        <v>1643.0600000000013</v>
      </c>
      <c r="J2355" s="66" t="str">
        <f t="shared" si="220"/>
        <v>Ativo</v>
      </c>
      <c r="K2355" s="40" t="s">
        <v>15533</v>
      </c>
      <c r="L2355" s="69" t="str">
        <f t="shared" si="221"/>
        <v>Investimento de Longo Prazo</v>
      </c>
    </row>
    <row r="2356" spans="1:12" ht="15" customHeight="1" x14ac:dyDescent="0.25">
      <c r="A2356" s="39">
        <v>44587</v>
      </c>
      <c r="B2356" s="61">
        <f t="shared" si="216"/>
        <v>2022</v>
      </c>
      <c r="C2356" s="60" t="str">
        <f t="shared" si="217"/>
        <v>Janeiro</v>
      </c>
      <c r="D2356" s="40" t="s">
        <v>1923</v>
      </c>
      <c r="E2356" s="40" t="s">
        <v>3915</v>
      </c>
      <c r="F2356" s="41">
        <v>36287.919999999998</v>
      </c>
      <c r="G2356" s="42">
        <v>39372.39</v>
      </c>
      <c r="H2356" s="64">
        <f t="shared" si="218"/>
        <v>8.4999911816384111E-2</v>
      </c>
      <c r="I2356" s="65">
        <f t="shared" si="219"/>
        <v>3084.4700000000012</v>
      </c>
      <c r="J2356" s="66" t="str">
        <f t="shared" si="220"/>
        <v>Pendente</v>
      </c>
      <c r="K2356" s="40" t="s">
        <v>15532</v>
      </c>
      <c r="L2356" s="69" t="str">
        <f t="shared" si="221"/>
        <v>Rendimento estável</v>
      </c>
    </row>
    <row r="2357" spans="1:12" ht="15" customHeight="1" x14ac:dyDescent="0.25">
      <c r="A2357" s="39">
        <v>45597</v>
      </c>
      <c r="B2357" s="61">
        <f t="shared" si="216"/>
        <v>2024</v>
      </c>
      <c r="C2357" s="60" t="str">
        <f t="shared" si="217"/>
        <v>Novembro</v>
      </c>
      <c r="D2357" s="40" t="s">
        <v>1924</v>
      </c>
      <c r="E2357" s="40" t="s">
        <v>3916</v>
      </c>
      <c r="F2357" s="41">
        <v>44786.8</v>
      </c>
      <c r="G2357" s="42">
        <v>44715.14</v>
      </c>
      <c r="H2357" s="64">
        <f t="shared" si="218"/>
        <v>-1.6000250073683203E-3</v>
      </c>
      <c r="I2357" s="65">
        <f t="shared" si="219"/>
        <v>-71.660000000003492</v>
      </c>
      <c r="J2357" s="66" t="str">
        <f t="shared" si="220"/>
        <v>Ativo</v>
      </c>
      <c r="K2357" s="40" t="s">
        <v>15533</v>
      </c>
      <c r="L2357" s="69" t="str">
        <f t="shared" si="221"/>
        <v>Investimento de Longo Prazo</v>
      </c>
    </row>
    <row r="2358" spans="1:12" x14ac:dyDescent="0.25">
      <c r="A2358" s="39">
        <v>44077</v>
      </c>
      <c r="B2358" s="61">
        <f t="shared" si="216"/>
        <v>2020</v>
      </c>
      <c r="C2358" s="60" t="str">
        <f t="shared" si="217"/>
        <v>Setembro</v>
      </c>
      <c r="D2358" s="40" t="s">
        <v>1930</v>
      </c>
      <c r="E2358" s="40" t="s">
        <v>3917</v>
      </c>
      <c r="F2358" s="41">
        <v>21308.31</v>
      </c>
      <c r="G2358" s="42">
        <v>21860.2</v>
      </c>
      <c r="H2358" s="64">
        <f t="shared" si="218"/>
        <v>2.5900223903256494E-2</v>
      </c>
      <c r="I2358" s="65">
        <f t="shared" si="219"/>
        <v>551.88999999999942</v>
      </c>
      <c r="J2358" s="66" t="str">
        <f t="shared" si="220"/>
        <v>Ativo</v>
      </c>
      <c r="K2358" s="40" t="s">
        <v>15538</v>
      </c>
      <c r="L2358" s="69" t="str">
        <f t="shared" si="221"/>
        <v>Aguardando rentabilidade</v>
      </c>
    </row>
    <row r="2359" spans="1:12" ht="15" customHeight="1" x14ac:dyDescent="0.25">
      <c r="A2359" s="39">
        <v>44854</v>
      </c>
      <c r="B2359" s="61">
        <f t="shared" si="216"/>
        <v>2022</v>
      </c>
      <c r="C2359" s="60" t="str">
        <f t="shared" si="217"/>
        <v>Outubro</v>
      </c>
      <c r="D2359" s="40" t="s">
        <v>1924</v>
      </c>
      <c r="E2359" s="40" t="s">
        <v>3027</v>
      </c>
      <c r="F2359" s="41">
        <v>29969.87</v>
      </c>
      <c r="G2359" s="42">
        <v>32403.42</v>
      </c>
      <c r="H2359" s="64">
        <f t="shared" si="218"/>
        <v>8.1199885084586601E-2</v>
      </c>
      <c r="I2359" s="65">
        <f t="shared" si="219"/>
        <v>2433.5499999999993</v>
      </c>
      <c r="J2359" s="66" t="str">
        <f t="shared" si="220"/>
        <v>Pendente</v>
      </c>
      <c r="K2359" s="40" t="s">
        <v>15533</v>
      </c>
      <c r="L2359" s="69" t="str">
        <f t="shared" si="221"/>
        <v>Rendimento estável</v>
      </c>
    </row>
    <row r="2360" spans="1:12" ht="15" customHeight="1" x14ac:dyDescent="0.25">
      <c r="A2360" s="39">
        <v>45386</v>
      </c>
      <c r="B2360" s="61">
        <f t="shared" si="216"/>
        <v>2024</v>
      </c>
      <c r="C2360" s="60" t="str">
        <f t="shared" si="217"/>
        <v>Abril</v>
      </c>
      <c r="D2360" s="40" t="s">
        <v>1926</v>
      </c>
      <c r="E2360" s="40" t="s">
        <v>3918</v>
      </c>
      <c r="F2360" s="41">
        <v>36834.949999999997</v>
      </c>
      <c r="G2360" s="42">
        <v>41236.730000000003</v>
      </c>
      <c r="H2360" s="64">
        <f t="shared" si="218"/>
        <v>0.11950009433975087</v>
      </c>
      <c r="I2360" s="65">
        <f t="shared" si="219"/>
        <v>4401.7800000000061</v>
      </c>
      <c r="J2360" s="66" t="str">
        <f t="shared" si="220"/>
        <v>Pendente</v>
      </c>
      <c r="K2360" s="40" t="s">
        <v>15535</v>
      </c>
      <c r="L2360" s="69" t="str">
        <f t="shared" si="221"/>
        <v>Rendimento estável</v>
      </c>
    </row>
    <row r="2361" spans="1:12" x14ac:dyDescent="0.25">
      <c r="A2361" s="39">
        <v>43914</v>
      </c>
      <c r="B2361" s="61">
        <f t="shared" si="216"/>
        <v>2020</v>
      </c>
      <c r="C2361" s="60" t="str">
        <f t="shared" si="217"/>
        <v>Março</v>
      </c>
      <c r="D2361" s="40" t="s">
        <v>1923</v>
      </c>
      <c r="E2361" s="40" t="s">
        <v>2517</v>
      </c>
      <c r="F2361" s="41">
        <v>29713.47</v>
      </c>
      <c r="G2361" s="42">
        <v>28242.65</v>
      </c>
      <c r="H2361" s="64">
        <f t="shared" si="218"/>
        <v>-4.9500108873181077E-2</v>
      </c>
      <c r="I2361" s="65">
        <f t="shared" si="219"/>
        <v>-1470.8199999999997</v>
      </c>
      <c r="J2361" s="66" t="str">
        <f t="shared" si="220"/>
        <v>Ativo</v>
      </c>
      <c r="K2361" s="40" t="s">
        <v>15532</v>
      </c>
      <c r="L2361" s="69" t="str">
        <f t="shared" si="221"/>
        <v>Investimento de Longo Prazo</v>
      </c>
    </row>
    <row r="2362" spans="1:12" ht="15" customHeight="1" x14ac:dyDescent="0.25">
      <c r="A2362" s="39">
        <v>44326</v>
      </c>
      <c r="B2362" s="61">
        <f t="shared" si="216"/>
        <v>2021</v>
      </c>
      <c r="C2362" s="60" t="str">
        <f t="shared" si="217"/>
        <v>Maio</v>
      </c>
      <c r="D2362" s="40" t="s">
        <v>1924</v>
      </c>
      <c r="E2362" s="40" t="s">
        <v>3770</v>
      </c>
      <c r="F2362" s="41">
        <v>28841.66</v>
      </c>
      <c r="G2362" s="42">
        <v>30306.82</v>
      </c>
      <c r="H2362" s="64">
        <f t="shared" si="218"/>
        <v>5.0800127315834102E-2</v>
      </c>
      <c r="I2362" s="65">
        <f t="shared" si="219"/>
        <v>1465.1599999999999</v>
      </c>
      <c r="J2362" s="66" t="str">
        <f t="shared" si="220"/>
        <v>Ativo</v>
      </c>
      <c r="K2362" s="40" t="s">
        <v>15533</v>
      </c>
      <c r="L2362" s="69" t="str">
        <f t="shared" si="221"/>
        <v>Investimento de Longo Prazo</v>
      </c>
    </row>
    <row r="2363" spans="1:12" ht="15" customHeight="1" x14ac:dyDescent="0.25">
      <c r="A2363" s="39">
        <v>44619</v>
      </c>
      <c r="B2363" s="61">
        <f t="shared" si="216"/>
        <v>2022</v>
      </c>
      <c r="C2363" s="60" t="str">
        <f t="shared" si="217"/>
        <v>Fevereiro</v>
      </c>
      <c r="D2363" s="40" t="s">
        <v>1926</v>
      </c>
      <c r="E2363" s="40" t="s">
        <v>3919</v>
      </c>
      <c r="F2363" s="41">
        <v>43358.76</v>
      </c>
      <c r="G2363" s="42">
        <v>47499.519999999997</v>
      </c>
      <c r="H2363" s="64">
        <f t="shared" si="218"/>
        <v>9.5499963559843373E-2</v>
      </c>
      <c r="I2363" s="65">
        <f t="shared" si="219"/>
        <v>4140.7599999999948</v>
      </c>
      <c r="J2363" s="66" t="str">
        <f t="shared" si="220"/>
        <v>Pendente</v>
      </c>
      <c r="K2363" s="40" t="s">
        <v>15535</v>
      </c>
      <c r="L2363" s="69" t="str">
        <f t="shared" si="221"/>
        <v>Rendimento estável</v>
      </c>
    </row>
    <row r="2364" spans="1:12" x14ac:dyDescent="0.25">
      <c r="A2364" s="39">
        <v>43950</v>
      </c>
      <c r="B2364" s="61">
        <f t="shared" si="216"/>
        <v>2020</v>
      </c>
      <c r="C2364" s="60" t="str">
        <f t="shared" si="217"/>
        <v>Abril</v>
      </c>
      <c r="D2364" s="40" t="s">
        <v>1923</v>
      </c>
      <c r="E2364" s="40" t="s">
        <v>3920</v>
      </c>
      <c r="F2364" s="41">
        <v>5634.05</v>
      </c>
      <c r="G2364" s="42">
        <v>5623.35</v>
      </c>
      <c r="H2364" s="64">
        <f t="shared" si="218"/>
        <v>-1.8991666740621432E-3</v>
      </c>
      <c r="I2364" s="65">
        <f t="shared" si="219"/>
        <v>-10.699999999999818</v>
      </c>
      <c r="J2364" s="66" t="str">
        <f t="shared" si="220"/>
        <v>Ativo</v>
      </c>
      <c r="K2364" s="40" t="s">
        <v>15532</v>
      </c>
      <c r="L2364" s="69" t="str">
        <f t="shared" si="221"/>
        <v>Investimento de Longo Prazo</v>
      </c>
    </row>
    <row r="2365" spans="1:12" ht="15" customHeight="1" x14ac:dyDescent="0.25">
      <c r="A2365" s="39">
        <v>44862</v>
      </c>
      <c r="B2365" s="61">
        <f t="shared" si="216"/>
        <v>2022</v>
      </c>
      <c r="C2365" s="60" t="str">
        <f t="shared" si="217"/>
        <v>Outubro</v>
      </c>
      <c r="D2365" s="40" t="s">
        <v>1926</v>
      </c>
      <c r="E2365" s="40" t="s">
        <v>3921</v>
      </c>
      <c r="F2365" s="41">
        <v>33803.800000000003</v>
      </c>
      <c r="G2365" s="42">
        <v>35652.870000000003</v>
      </c>
      <c r="H2365" s="64">
        <f t="shared" si="218"/>
        <v>5.4700063306492158E-2</v>
      </c>
      <c r="I2365" s="65">
        <f t="shared" si="219"/>
        <v>1849.0699999999997</v>
      </c>
      <c r="J2365" s="66" t="str">
        <f t="shared" si="220"/>
        <v>Ativo</v>
      </c>
      <c r="K2365" s="40" t="s">
        <v>15535</v>
      </c>
      <c r="L2365" s="69" t="str">
        <f t="shared" si="221"/>
        <v>Aguardando rentabilidade</v>
      </c>
    </row>
    <row r="2366" spans="1:12" ht="15" customHeight="1" x14ac:dyDescent="0.25">
      <c r="A2366" s="39">
        <v>45264</v>
      </c>
      <c r="B2366" s="61">
        <f t="shared" si="216"/>
        <v>2023</v>
      </c>
      <c r="C2366" s="60" t="str">
        <f t="shared" si="217"/>
        <v>Dezembro</v>
      </c>
      <c r="D2366" s="40" t="s">
        <v>1928</v>
      </c>
      <c r="E2366" s="40" t="s">
        <v>3922</v>
      </c>
      <c r="F2366" s="41">
        <v>8888.8799999999992</v>
      </c>
      <c r="G2366" s="42">
        <v>9446.2099999999991</v>
      </c>
      <c r="H2366" s="64">
        <f t="shared" si="218"/>
        <v>6.2699687699687701E-2</v>
      </c>
      <c r="I2366" s="65">
        <f t="shared" si="219"/>
        <v>557.32999999999993</v>
      </c>
      <c r="J2366" s="66" t="str">
        <f t="shared" si="220"/>
        <v>Ativo</v>
      </c>
      <c r="K2366" s="40" t="s">
        <v>15537</v>
      </c>
      <c r="L2366" s="69" t="str">
        <f t="shared" si="221"/>
        <v>Aguardando rentabilidade</v>
      </c>
    </row>
    <row r="2367" spans="1:12" ht="15" customHeight="1" x14ac:dyDescent="0.25">
      <c r="A2367" s="39">
        <v>45164</v>
      </c>
      <c r="B2367" s="61">
        <f t="shared" si="216"/>
        <v>2023</v>
      </c>
      <c r="C2367" s="60" t="str">
        <f t="shared" si="217"/>
        <v>Agosto</v>
      </c>
      <c r="D2367" s="40" t="s">
        <v>1929</v>
      </c>
      <c r="E2367" s="40" t="s">
        <v>3923</v>
      </c>
      <c r="F2367" s="41">
        <v>25138.959999999999</v>
      </c>
      <c r="G2367" s="42">
        <v>27735.81</v>
      </c>
      <c r="H2367" s="64">
        <f t="shared" si="218"/>
        <v>0.10329981829001686</v>
      </c>
      <c r="I2367" s="65">
        <f t="shared" si="219"/>
        <v>2596.8500000000022</v>
      </c>
      <c r="J2367" s="66" t="str">
        <f t="shared" si="220"/>
        <v>Pendente</v>
      </c>
      <c r="K2367" s="40" t="s">
        <v>15532</v>
      </c>
      <c r="L2367" s="69" t="str">
        <f t="shared" si="221"/>
        <v>Rendimento estável</v>
      </c>
    </row>
    <row r="2368" spans="1:12" ht="15" customHeight="1" x14ac:dyDescent="0.25">
      <c r="A2368" s="39">
        <v>44240</v>
      </c>
      <c r="B2368" s="61">
        <f t="shared" si="216"/>
        <v>2021</v>
      </c>
      <c r="C2368" s="60" t="str">
        <f t="shared" si="217"/>
        <v>Fevereiro</v>
      </c>
      <c r="D2368" s="40" t="s">
        <v>1927</v>
      </c>
      <c r="E2368" s="40" t="s">
        <v>3217</v>
      </c>
      <c r="F2368" s="41">
        <v>32493.47</v>
      </c>
      <c r="G2368" s="42">
        <v>34647.79</v>
      </c>
      <c r="H2368" s="64">
        <f t="shared" si="218"/>
        <v>6.63000904489425E-2</v>
      </c>
      <c r="I2368" s="65">
        <f t="shared" si="219"/>
        <v>2154.3199999999997</v>
      </c>
      <c r="J2368" s="66" t="str">
        <f t="shared" si="220"/>
        <v>Ativo</v>
      </c>
      <c r="K2368" s="40" t="s">
        <v>15536</v>
      </c>
      <c r="L2368" s="69" t="str">
        <f t="shared" si="221"/>
        <v>Aguardando rentabilidade</v>
      </c>
    </row>
    <row r="2369" spans="1:12" ht="15" customHeight="1" x14ac:dyDescent="0.25">
      <c r="A2369" s="39">
        <v>44950</v>
      </c>
      <c r="B2369" s="61">
        <f t="shared" si="216"/>
        <v>2023</v>
      </c>
      <c r="C2369" s="60" t="str">
        <f t="shared" si="217"/>
        <v>Janeiro</v>
      </c>
      <c r="D2369" s="40" t="s">
        <v>1925</v>
      </c>
      <c r="E2369" s="40" t="s">
        <v>3924</v>
      </c>
      <c r="F2369" s="41">
        <v>9828.66</v>
      </c>
      <c r="G2369" s="42">
        <v>10164.799999999999</v>
      </c>
      <c r="H2369" s="64">
        <f t="shared" si="218"/>
        <v>3.4199982500157641E-2</v>
      </c>
      <c r="I2369" s="65">
        <f t="shared" si="219"/>
        <v>336.13999999999942</v>
      </c>
      <c r="J2369" s="66" t="str">
        <f t="shared" si="220"/>
        <v>Ativo</v>
      </c>
      <c r="K2369" s="40" t="s">
        <v>15534</v>
      </c>
      <c r="L2369" s="69" t="str">
        <f t="shared" si="221"/>
        <v>Aguardando rentabilidade</v>
      </c>
    </row>
    <row r="2370" spans="1:12" ht="15" customHeight="1" x14ac:dyDescent="0.25">
      <c r="A2370" s="39">
        <v>44293</v>
      </c>
      <c r="B2370" s="61">
        <f t="shared" ref="B2370:B2433" si="222">YEAR(A2370)</f>
        <v>2021</v>
      </c>
      <c r="C2370" s="60" t="str">
        <f t="shared" ref="C2370:C2433" si="223">PROPER(TEXT(A2370,"mmmm"))</f>
        <v>Abril</v>
      </c>
      <c r="D2370" s="40" t="s">
        <v>1926</v>
      </c>
      <c r="E2370" s="40" t="s">
        <v>3925</v>
      </c>
      <c r="F2370" s="41">
        <v>4118.91</v>
      </c>
      <c r="G2370" s="42">
        <v>4332.2700000000004</v>
      </c>
      <c r="H2370" s="64">
        <f t="shared" ref="H2370:H2433" si="224">(G2370-F2370)/F2370</f>
        <v>5.1800112165597351E-2</v>
      </c>
      <c r="I2370" s="65">
        <f t="shared" ref="I2370:I2433" si="225">G2370-F2370</f>
        <v>213.36000000000058</v>
      </c>
      <c r="J2370" s="66" t="str">
        <f t="shared" ref="J2370:J2433" si="226">IF(AND(OR($D2370="Ações",$D2370="Criptomoedas",$D2370="ETFs",$D2370="Fundos",$D2370="Imóveis"),$H2370&lt;=-10%),"Resgatado",IF(AND(OR($D2370="Ações",$D2370="Criptomoedas",$D2370="ETFs",$D2370="Fundos",$D2370="Imóveis"),$H2370&lt;=-5%),"Pendente",IF(AND(OR($D2370="Ações",$D2370="Criptomoedas",$D2370="ETFs",$D2370="Fundos",$D2370="Imóveis"),$H2370&lt;=-3%),"Ativo",IF(AND(OR($D2370="Ações",$D2370="Criptomoedas",$D2370="ETFs",$D2370="Fundos",$D2370="Imóveis"),$H2370&lt;=7%),"Ativo",IF(AND(OR($D2370="Ações",$D2370="Criptomoedas",$D2370="ETFs",$D2370="Fundos",$D2370="Imóveis"),$H2370&lt;=15%),"Pendente",IF(AND(OR($D2370="Ações",$D2370="Criptomoedas",$D2370="ETFs",$D2370="Fundos",$D2370="Imóveis"),$H2370&lt;=20%),"Resgatado",IF(AND(OR($D2370="Poupança",$D2370="Renda Fixa",$D2370="Tesouro Direto"),$H2370&lt;=7%),"Ativo",IF(AND(OR($D2370="Poupança",$D2370="Renda Fixa",$D2370="Tesouro Direto"),$H2370&lt;=15%),"Pendente",IF(AND(OR($D2370="Poupança",$D2370="Renda Fixa",$D2370="Tesouro Direto"),$H2370&lt;=20%),"Resgatado","")))))))))</f>
        <v>Ativo</v>
      </c>
      <c r="K2370" s="40" t="s">
        <v>15535</v>
      </c>
      <c r="L2370" s="69" t="str">
        <f t="shared" ref="L2370:L2433" si="227">IF(AND(OR($D2370="Ações",$D2370="Criptomoedas",$D2370="ETFs",$D2370="Fundos",$D2370="Imóveis"),$H2370&lt;=-10%),"Resgate realizado",IF(AND(OR($D2370="Ações",$D2370="Criptomoedas",$D2370="ETFs",$D2370="Fundos",$D2370="Imóveis"),$H2370&lt;=-5%),"Aguardando rentabilidade",IF(AND(OR($D2370="Ações",$D2370="Criptomoedas",$D2370="ETFs",$D2370="Fundos",$D2370="Imóveis"),$H2370&lt;=-3%),"Aguardando rentabilidade",IF(AND(OR($D2370="Ações",$D2370="Criptomoedas",$D2370="ETFs",$D2370="Fundos",$D2370="Imóveis"),$H2370&lt;=7%),"Aguardando rentabilidade",IF(AND(OR($D2370="Ações",$D2370="Criptomoedas",$D2370="ETFs",$D2370="Fundos",$D2370="Imóveis"),$H2370&lt;=15%),"Rendimento estável",IF(AND(OR($D2370="Ações",$D2370="Criptomoedas",$D2370="ETFs",$D2370="Fundos",$D2370="Imóveis"),$H2370&lt;=20%),"Aplicação de Curto Prazo",IF(AND(OR($D2370="Poupança",$D2370="Renda Fixa",$D2370="Tesouro Direto"),$H2370&lt;=7%),"Investimento de Longo Prazo",IF(AND(OR($D2370="Poupança",$D2370="Renda Fixa",$D2370="Tesouro Direto"),$H2370&lt;=15%),"Rendimento estável",IF(AND(OR($D2370="Poupança",$D2370="Renda Fixa",$D2370="Tesouro Direto"),$H2370&lt;=20%),"Dividendos Recebidos","")))))))))</f>
        <v>Aguardando rentabilidade</v>
      </c>
    </row>
    <row r="2371" spans="1:12" ht="15" customHeight="1" x14ac:dyDescent="0.25">
      <c r="A2371" s="39">
        <v>45360</v>
      </c>
      <c r="B2371" s="61">
        <f t="shared" si="222"/>
        <v>2024</v>
      </c>
      <c r="C2371" s="60" t="str">
        <f t="shared" si="223"/>
        <v>Março</v>
      </c>
      <c r="D2371" s="40" t="s">
        <v>1929</v>
      </c>
      <c r="E2371" s="40" t="s">
        <v>2779</v>
      </c>
      <c r="F2371" s="41">
        <v>15767.64</v>
      </c>
      <c r="G2371" s="42">
        <v>14424.24</v>
      </c>
      <c r="H2371" s="64">
        <f t="shared" si="224"/>
        <v>-8.5199814303218477E-2</v>
      </c>
      <c r="I2371" s="65">
        <f t="shared" si="225"/>
        <v>-1343.3999999999996</v>
      </c>
      <c r="J2371" s="66" t="str">
        <f t="shared" si="226"/>
        <v>Ativo</v>
      </c>
      <c r="K2371" s="40" t="s">
        <v>15532</v>
      </c>
      <c r="L2371" s="69" t="str">
        <f t="shared" si="227"/>
        <v>Investimento de Longo Prazo</v>
      </c>
    </row>
    <row r="2372" spans="1:12" ht="15" customHeight="1" x14ac:dyDescent="0.25">
      <c r="A2372" s="39">
        <v>44849</v>
      </c>
      <c r="B2372" s="61">
        <f t="shared" si="222"/>
        <v>2022</v>
      </c>
      <c r="C2372" s="60" t="str">
        <f t="shared" si="223"/>
        <v>Outubro</v>
      </c>
      <c r="D2372" s="40" t="s">
        <v>1924</v>
      </c>
      <c r="E2372" s="40" t="s">
        <v>3926</v>
      </c>
      <c r="F2372" s="41">
        <v>43089.38</v>
      </c>
      <c r="G2372" s="42">
        <v>39818.9</v>
      </c>
      <c r="H2372" s="64">
        <f t="shared" si="224"/>
        <v>-7.589990851574091E-2</v>
      </c>
      <c r="I2372" s="65">
        <f t="shared" si="225"/>
        <v>-3270.4799999999959</v>
      </c>
      <c r="J2372" s="66" t="str">
        <f t="shared" si="226"/>
        <v>Ativo</v>
      </c>
      <c r="K2372" s="40" t="s">
        <v>15533</v>
      </c>
      <c r="L2372" s="69" t="str">
        <f t="shared" si="227"/>
        <v>Investimento de Longo Prazo</v>
      </c>
    </row>
    <row r="2373" spans="1:12" ht="15" customHeight="1" x14ac:dyDescent="0.25">
      <c r="A2373" s="39">
        <v>45821</v>
      </c>
      <c r="B2373" s="61">
        <f t="shared" si="222"/>
        <v>2025</v>
      </c>
      <c r="C2373" s="60" t="str">
        <f t="shared" si="223"/>
        <v>Junho</v>
      </c>
      <c r="D2373" s="40" t="s">
        <v>1926</v>
      </c>
      <c r="E2373" s="40" t="s">
        <v>3927</v>
      </c>
      <c r="F2373" s="41">
        <v>28865.58</v>
      </c>
      <c r="G2373" s="42">
        <v>30574.42</v>
      </c>
      <c r="H2373" s="64">
        <f t="shared" si="224"/>
        <v>5.9199919073165908E-2</v>
      </c>
      <c r="I2373" s="65">
        <f t="shared" si="225"/>
        <v>1708.8399999999965</v>
      </c>
      <c r="J2373" s="66" t="str">
        <f t="shared" si="226"/>
        <v>Ativo</v>
      </c>
      <c r="K2373" s="40" t="s">
        <v>15535</v>
      </c>
      <c r="L2373" s="69" t="str">
        <f t="shared" si="227"/>
        <v>Aguardando rentabilidade</v>
      </c>
    </row>
    <row r="2374" spans="1:12" ht="15" customHeight="1" x14ac:dyDescent="0.25">
      <c r="A2374" s="39">
        <v>44891</v>
      </c>
      <c r="B2374" s="61">
        <f t="shared" si="222"/>
        <v>2022</v>
      </c>
      <c r="C2374" s="60" t="str">
        <f t="shared" si="223"/>
        <v>Novembro</v>
      </c>
      <c r="D2374" s="40" t="s">
        <v>1928</v>
      </c>
      <c r="E2374" s="40" t="s">
        <v>3928</v>
      </c>
      <c r="F2374" s="41">
        <v>13740.4</v>
      </c>
      <c r="G2374" s="42">
        <v>15591.23</v>
      </c>
      <c r="H2374" s="64">
        <f t="shared" si="224"/>
        <v>0.13469986317720009</v>
      </c>
      <c r="I2374" s="65">
        <f t="shared" si="225"/>
        <v>1850.83</v>
      </c>
      <c r="J2374" s="66" t="str">
        <f t="shared" si="226"/>
        <v>Pendente</v>
      </c>
      <c r="K2374" s="40" t="s">
        <v>15537</v>
      </c>
      <c r="L2374" s="69" t="str">
        <f t="shared" si="227"/>
        <v>Rendimento estável</v>
      </c>
    </row>
    <row r="2375" spans="1:12" ht="15" customHeight="1" x14ac:dyDescent="0.25">
      <c r="A2375" s="39">
        <v>45005</v>
      </c>
      <c r="B2375" s="61">
        <f t="shared" si="222"/>
        <v>2023</v>
      </c>
      <c r="C2375" s="60" t="str">
        <f t="shared" si="223"/>
        <v>Março</v>
      </c>
      <c r="D2375" s="40" t="s">
        <v>1928</v>
      </c>
      <c r="E2375" s="40" t="s">
        <v>3929</v>
      </c>
      <c r="F2375" s="41">
        <v>28010.400000000001</v>
      </c>
      <c r="G2375" s="42">
        <v>27122.47</v>
      </c>
      <c r="H2375" s="64">
        <f t="shared" si="224"/>
        <v>-3.1700011424328114E-2</v>
      </c>
      <c r="I2375" s="65">
        <f t="shared" si="225"/>
        <v>-887.93000000000029</v>
      </c>
      <c r="J2375" s="66" t="str">
        <f t="shared" si="226"/>
        <v>Ativo</v>
      </c>
      <c r="K2375" s="40" t="s">
        <v>15537</v>
      </c>
      <c r="L2375" s="69" t="str">
        <f t="shared" si="227"/>
        <v>Aguardando rentabilidade</v>
      </c>
    </row>
    <row r="2376" spans="1:12" ht="15" customHeight="1" x14ac:dyDescent="0.25">
      <c r="A2376" s="39">
        <v>44411</v>
      </c>
      <c r="B2376" s="61">
        <f t="shared" si="222"/>
        <v>2021</v>
      </c>
      <c r="C2376" s="60" t="str">
        <f t="shared" si="223"/>
        <v>Agosto</v>
      </c>
      <c r="D2376" s="40" t="s">
        <v>1927</v>
      </c>
      <c r="E2376" s="40" t="s">
        <v>3930</v>
      </c>
      <c r="F2376" s="41">
        <v>17174.62</v>
      </c>
      <c r="G2376" s="42">
        <v>15795.5</v>
      </c>
      <c r="H2376" s="64">
        <f t="shared" si="224"/>
        <v>-8.0299884364253712E-2</v>
      </c>
      <c r="I2376" s="65">
        <f t="shared" si="225"/>
        <v>-1379.119999999999</v>
      </c>
      <c r="J2376" s="66" t="str">
        <f t="shared" si="226"/>
        <v>Pendente</v>
      </c>
      <c r="K2376" s="40" t="s">
        <v>15536</v>
      </c>
      <c r="L2376" s="69" t="str">
        <f t="shared" si="227"/>
        <v>Aguardando rentabilidade</v>
      </c>
    </row>
    <row r="2377" spans="1:12" ht="15" customHeight="1" x14ac:dyDescent="0.25">
      <c r="A2377" s="39">
        <v>45755</v>
      </c>
      <c r="B2377" s="61">
        <f t="shared" si="222"/>
        <v>2025</v>
      </c>
      <c r="C2377" s="60" t="str">
        <f t="shared" si="223"/>
        <v>Abril</v>
      </c>
      <c r="D2377" s="40" t="s">
        <v>1928</v>
      </c>
      <c r="E2377" s="40" t="s">
        <v>3931</v>
      </c>
      <c r="F2377" s="41">
        <v>22074.54</v>
      </c>
      <c r="G2377" s="42">
        <v>23315.13</v>
      </c>
      <c r="H2377" s="64">
        <f t="shared" si="224"/>
        <v>5.6200038596500766E-2</v>
      </c>
      <c r="I2377" s="65">
        <f t="shared" si="225"/>
        <v>1240.5900000000001</v>
      </c>
      <c r="J2377" s="66" t="str">
        <f t="shared" si="226"/>
        <v>Ativo</v>
      </c>
      <c r="K2377" s="40" t="s">
        <v>15537</v>
      </c>
      <c r="L2377" s="69" t="str">
        <f t="shared" si="227"/>
        <v>Aguardando rentabilidade</v>
      </c>
    </row>
    <row r="2378" spans="1:12" ht="15" customHeight="1" x14ac:dyDescent="0.25">
      <c r="A2378" s="39">
        <v>44265</v>
      </c>
      <c r="B2378" s="61">
        <f t="shared" si="222"/>
        <v>2021</v>
      </c>
      <c r="C2378" s="60" t="str">
        <f t="shared" si="223"/>
        <v>Março</v>
      </c>
      <c r="D2378" s="40" t="s">
        <v>1924</v>
      </c>
      <c r="E2378" s="40" t="s">
        <v>3932</v>
      </c>
      <c r="F2378" s="41">
        <v>3401.18</v>
      </c>
      <c r="G2378" s="42">
        <v>3820.55</v>
      </c>
      <c r="H2378" s="64">
        <f t="shared" si="224"/>
        <v>0.12330132483432231</v>
      </c>
      <c r="I2378" s="65">
        <f t="shared" si="225"/>
        <v>419.37000000000035</v>
      </c>
      <c r="J2378" s="66" t="str">
        <f t="shared" si="226"/>
        <v>Pendente</v>
      </c>
      <c r="K2378" s="40" t="s">
        <v>15533</v>
      </c>
      <c r="L2378" s="69" t="str">
        <f t="shared" si="227"/>
        <v>Rendimento estável</v>
      </c>
    </row>
    <row r="2379" spans="1:12" x14ac:dyDescent="0.25">
      <c r="A2379" s="39">
        <v>44008</v>
      </c>
      <c r="B2379" s="61">
        <f t="shared" si="222"/>
        <v>2020</v>
      </c>
      <c r="C2379" s="60" t="str">
        <f t="shared" si="223"/>
        <v>Junho</v>
      </c>
      <c r="D2379" s="40" t="s">
        <v>1926</v>
      </c>
      <c r="E2379" s="40" t="s">
        <v>3933</v>
      </c>
      <c r="F2379" s="41">
        <v>38471.199999999997</v>
      </c>
      <c r="G2379" s="42">
        <v>44384.22</v>
      </c>
      <c r="H2379" s="64">
        <f t="shared" si="224"/>
        <v>0.1536999105824618</v>
      </c>
      <c r="I2379" s="65">
        <f t="shared" si="225"/>
        <v>5913.0200000000041</v>
      </c>
      <c r="J2379" s="66" t="str">
        <f t="shared" si="226"/>
        <v>Resgatado</v>
      </c>
      <c r="K2379" s="40" t="s">
        <v>15535</v>
      </c>
      <c r="L2379" s="69" t="str">
        <f t="shared" si="227"/>
        <v>Aplicação de Curto Prazo</v>
      </c>
    </row>
    <row r="2380" spans="1:12" ht="15" customHeight="1" x14ac:dyDescent="0.25">
      <c r="A2380" s="39">
        <v>45289</v>
      </c>
      <c r="B2380" s="61">
        <f t="shared" si="222"/>
        <v>2023</v>
      </c>
      <c r="C2380" s="60" t="str">
        <f t="shared" si="223"/>
        <v>Dezembro</v>
      </c>
      <c r="D2380" s="40" t="s">
        <v>1923</v>
      </c>
      <c r="E2380" s="40" t="s">
        <v>3042</v>
      </c>
      <c r="F2380" s="41">
        <v>18167.63</v>
      </c>
      <c r="G2380" s="42">
        <v>21463.24</v>
      </c>
      <c r="H2380" s="64">
        <f t="shared" si="224"/>
        <v>0.18140010557238342</v>
      </c>
      <c r="I2380" s="65">
        <f t="shared" si="225"/>
        <v>3295.6100000000006</v>
      </c>
      <c r="J2380" s="66" t="str">
        <f t="shared" si="226"/>
        <v>Resgatado</v>
      </c>
      <c r="K2380" s="40" t="s">
        <v>15532</v>
      </c>
      <c r="L2380" s="69" t="str">
        <f t="shared" si="227"/>
        <v>Dividendos Recebidos</v>
      </c>
    </row>
    <row r="2381" spans="1:12" ht="15" customHeight="1" x14ac:dyDescent="0.25">
      <c r="A2381" s="39">
        <v>45716</v>
      </c>
      <c r="B2381" s="61">
        <f t="shared" si="222"/>
        <v>2025</v>
      </c>
      <c r="C2381" s="60" t="str">
        <f t="shared" si="223"/>
        <v>Fevereiro</v>
      </c>
      <c r="D2381" s="40" t="s">
        <v>1930</v>
      </c>
      <c r="E2381" s="40" t="s">
        <v>3934</v>
      </c>
      <c r="F2381" s="41">
        <v>43497.82</v>
      </c>
      <c r="G2381" s="42">
        <v>39178.49</v>
      </c>
      <c r="H2381" s="64">
        <f t="shared" si="224"/>
        <v>-9.9299918938466389E-2</v>
      </c>
      <c r="I2381" s="65">
        <f t="shared" si="225"/>
        <v>-4319.3300000000017</v>
      </c>
      <c r="J2381" s="66" t="str">
        <f t="shared" si="226"/>
        <v>Pendente</v>
      </c>
      <c r="K2381" s="40" t="s">
        <v>15538</v>
      </c>
      <c r="L2381" s="69" t="str">
        <f t="shared" si="227"/>
        <v>Aguardando rentabilidade</v>
      </c>
    </row>
    <row r="2382" spans="1:12" ht="15" customHeight="1" x14ac:dyDescent="0.25">
      <c r="A2382" s="39">
        <v>44817</v>
      </c>
      <c r="B2382" s="61">
        <f t="shared" si="222"/>
        <v>2022</v>
      </c>
      <c r="C2382" s="60" t="str">
        <f t="shared" si="223"/>
        <v>Setembro</v>
      </c>
      <c r="D2382" s="40" t="s">
        <v>1923</v>
      </c>
      <c r="E2382" s="40" t="s">
        <v>3935</v>
      </c>
      <c r="F2382" s="41">
        <v>12929.77</v>
      </c>
      <c r="G2382" s="42">
        <v>12510.85</v>
      </c>
      <c r="H2382" s="64">
        <f t="shared" si="224"/>
        <v>-3.2399648253603898E-2</v>
      </c>
      <c r="I2382" s="65">
        <f t="shared" si="225"/>
        <v>-418.92000000000007</v>
      </c>
      <c r="J2382" s="66" t="str">
        <f t="shared" si="226"/>
        <v>Ativo</v>
      </c>
      <c r="K2382" s="40" t="s">
        <v>15532</v>
      </c>
      <c r="L2382" s="69" t="str">
        <f t="shared" si="227"/>
        <v>Investimento de Longo Prazo</v>
      </c>
    </row>
    <row r="2383" spans="1:12" ht="15" customHeight="1" x14ac:dyDescent="0.25">
      <c r="A2383" s="39">
        <v>45441</v>
      </c>
      <c r="B2383" s="61">
        <f t="shared" si="222"/>
        <v>2024</v>
      </c>
      <c r="C2383" s="60" t="str">
        <f t="shared" si="223"/>
        <v>Maio</v>
      </c>
      <c r="D2383" s="40" t="s">
        <v>1923</v>
      </c>
      <c r="E2383" s="40" t="s">
        <v>3936</v>
      </c>
      <c r="F2383" s="41">
        <v>44425.37</v>
      </c>
      <c r="G2383" s="42">
        <v>50702.67</v>
      </c>
      <c r="H2383" s="64">
        <f t="shared" si="224"/>
        <v>0.14129989238131263</v>
      </c>
      <c r="I2383" s="65">
        <f t="shared" si="225"/>
        <v>6277.2999999999956</v>
      </c>
      <c r="J2383" s="66" t="str">
        <f t="shared" si="226"/>
        <v>Pendente</v>
      </c>
      <c r="K2383" s="40" t="s">
        <v>15532</v>
      </c>
      <c r="L2383" s="69" t="str">
        <f t="shared" si="227"/>
        <v>Rendimento estável</v>
      </c>
    </row>
    <row r="2384" spans="1:12" ht="15" customHeight="1" x14ac:dyDescent="0.25">
      <c r="A2384" s="39">
        <v>45101</v>
      </c>
      <c r="B2384" s="61">
        <f t="shared" si="222"/>
        <v>2023</v>
      </c>
      <c r="C2384" s="60" t="str">
        <f t="shared" si="223"/>
        <v>Junho</v>
      </c>
      <c r="D2384" s="40" t="s">
        <v>1926</v>
      </c>
      <c r="E2384" s="40" t="s">
        <v>3501</v>
      </c>
      <c r="F2384" s="41">
        <v>2538.2600000000002</v>
      </c>
      <c r="G2384" s="42">
        <v>3004.03</v>
      </c>
      <c r="H2384" s="64">
        <f t="shared" si="224"/>
        <v>0.18349972028082226</v>
      </c>
      <c r="I2384" s="65">
        <f t="shared" si="225"/>
        <v>465.77</v>
      </c>
      <c r="J2384" s="66" t="str">
        <f t="shared" si="226"/>
        <v>Resgatado</v>
      </c>
      <c r="K2384" s="40" t="s">
        <v>15535</v>
      </c>
      <c r="L2384" s="69" t="str">
        <f t="shared" si="227"/>
        <v>Aplicação de Curto Prazo</v>
      </c>
    </row>
    <row r="2385" spans="1:12" ht="15" customHeight="1" x14ac:dyDescent="0.25">
      <c r="A2385" s="39">
        <v>44972</v>
      </c>
      <c r="B2385" s="61">
        <f t="shared" si="222"/>
        <v>2023</v>
      </c>
      <c r="C2385" s="60" t="str">
        <f t="shared" si="223"/>
        <v>Fevereiro</v>
      </c>
      <c r="D2385" s="40" t="s">
        <v>1923</v>
      </c>
      <c r="E2385" s="40" t="s">
        <v>3937</v>
      </c>
      <c r="F2385" s="41">
        <v>26864.63</v>
      </c>
      <c r="G2385" s="42">
        <v>31861.45</v>
      </c>
      <c r="H2385" s="64">
        <f t="shared" si="224"/>
        <v>0.18599995607607472</v>
      </c>
      <c r="I2385" s="65">
        <f t="shared" si="225"/>
        <v>4996.82</v>
      </c>
      <c r="J2385" s="66" t="str">
        <f t="shared" si="226"/>
        <v>Resgatado</v>
      </c>
      <c r="K2385" s="40" t="s">
        <v>15532</v>
      </c>
      <c r="L2385" s="69" t="str">
        <f t="shared" si="227"/>
        <v>Dividendos Recebidos</v>
      </c>
    </row>
    <row r="2386" spans="1:12" ht="15" customHeight="1" x14ac:dyDescent="0.25">
      <c r="A2386" s="39">
        <v>45371</v>
      </c>
      <c r="B2386" s="61">
        <f t="shared" si="222"/>
        <v>2024</v>
      </c>
      <c r="C2386" s="60" t="str">
        <f t="shared" si="223"/>
        <v>Março</v>
      </c>
      <c r="D2386" s="40" t="s">
        <v>1930</v>
      </c>
      <c r="E2386" s="40" t="s">
        <v>2763</v>
      </c>
      <c r="F2386" s="41">
        <v>10687.99</v>
      </c>
      <c r="G2386" s="42">
        <v>10545.84</v>
      </c>
      <c r="H2386" s="64">
        <f t="shared" si="224"/>
        <v>-1.3299975018689169E-2</v>
      </c>
      <c r="I2386" s="65">
        <f t="shared" si="225"/>
        <v>-142.14999999999964</v>
      </c>
      <c r="J2386" s="66" t="str">
        <f t="shared" si="226"/>
        <v>Ativo</v>
      </c>
      <c r="K2386" s="40" t="s">
        <v>15538</v>
      </c>
      <c r="L2386" s="69" t="str">
        <f t="shared" si="227"/>
        <v>Aguardando rentabilidade</v>
      </c>
    </row>
    <row r="2387" spans="1:12" ht="15" customHeight="1" x14ac:dyDescent="0.25">
      <c r="A2387" s="39">
        <v>44704</v>
      </c>
      <c r="B2387" s="61">
        <f t="shared" si="222"/>
        <v>2022</v>
      </c>
      <c r="C2387" s="60" t="str">
        <f t="shared" si="223"/>
        <v>Maio</v>
      </c>
      <c r="D2387" s="40" t="s">
        <v>1923</v>
      </c>
      <c r="E2387" s="40" t="s">
        <v>2366</v>
      </c>
      <c r="F2387" s="41">
        <v>1365.14</v>
      </c>
      <c r="G2387" s="42">
        <v>1258.6600000000001</v>
      </c>
      <c r="H2387" s="64">
        <f t="shared" si="224"/>
        <v>-7.7999326076446385E-2</v>
      </c>
      <c r="I2387" s="65">
        <f t="shared" si="225"/>
        <v>-106.48000000000002</v>
      </c>
      <c r="J2387" s="66" t="str">
        <f t="shared" si="226"/>
        <v>Ativo</v>
      </c>
      <c r="K2387" s="40" t="s">
        <v>15532</v>
      </c>
      <c r="L2387" s="69" t="str">
        <f t="shared" si="227"/>
        <v>Investimento de Longo Prazo</v>
      </c>
    </row>
    <row r="2388" spans="1:12" ht="15" customHeight="1" x14ac:dyDescent="0.25">
      <c r="A2388" s="39">
        <v>44985</v>
      </c>
      <c r="B2388" s="61">
        <f t="shared" si="222"/>
        <v>2023</v>
      </c>
      <c r="C2388" s="60" t="str">
        <f t="shared" si="223"/>
        <v>Fevereiro</v>
      </c>
      <c r="D2388" s="40" t="s">
        <v>1930</v>
      </c>
      <c r="E2388" s="40" t="s">
        <v>3938</v>
      </c>
      <c r="F2388" s="41">
        <v>45379.28</v>
      </c>
      <c r="G2388" s="42">
        <v>52431.22</v>
      </c>
      <c r="H2388" s="64">
        <f t="shared" si="224"/>
        <v>0.1553999975319133</v>
      </c>
      <c r="I2388" s="65">
        <f t="shared" si="225"/>
        <v>7051.9400000000023</v>
      </c>
      <c r="J2388" s="66" t="str">
        <f t="shared" si="226"/>
        <v>Resgatado</v>
      </c>
      <c r="K2388" s="40" t="s">
        <v>15538</v>
      </c>
      <c r="L2388" s="69" t="str">
        <f t="shared" si="227"/>
        <v>Aplicação de Curto Prazo</v>
      </c>
    </row>
    <row r="2389" spans="1:12" ht="15" customHeight="1" x14ac:dyDescent="0.25">
      <c r="A2389" s="39">
        <v>44449</v>
      </c>
      <c r="B2389" s="61">
        <f t="shared" si="222"/>
        <v>2021</v>
      </c>
      <c r="C2389" s="60" t="str">
        <f t="shared" si="223"/>
        <v>Setembro</v>
      </c>
      <c r="D2389" s="40" t="s">
        <v>1928</v>
      </c>
      <c r="E2389" s="40" t="s">
        <v>3939</v>
      </c>
      <c r="F2389" s="41">
        <v>44423.17</v>
      </c>
      <c r="G2389" s="42">
        <v>42197.57</v>
      </c>
      <c r="H2389" s="64">
        <f t="shared" si="224"/>
        <v>-5.0099981608696512E-2</v>
      </c>
      <c r="I2389" s="65">
        <f t="shared" si="225"/>
        <v>-2225.5999999999985</v>
      </c>
      <c r="J2389" s="66" t="str">
        <f t="shared" si="226"/>
        <v>Pendente</v>
      </c>
      <c r="K2389" s="40" t="s">
        <v>15537</v>
      </c>
      <c r="L2389" s="69" t="str">
        <f t="shared" si="227"/>
        <v>Aguardando rentabilidade</v>
      </c>
    </row>
    <row r="2390" spans="1:12" ht="15" customHeight="1" x14ac:dyDescent="0.25">
      <c r="A2390" s="39">
        <v>45701</v>
      </c>
      <c r="B2390" s="61">
        <f t="shared" si="222"/>
        <v>2025</v>
      </c>
      <c r="C2390" s="60" t="str">
        <f t="shared" si="223"/>
        <v>Fevereiro</v>
      </c>
      <c r="D2390" s="40" t="s">
        <v>1923</v>
      </c>
      <c r="E2390" s="40" t="s">
        <v>3940</v>
      </c>
      <c r="F2390" s="41">
        <v>29834.06</v>
      </c>
      <c r="G2390" s="42">
        <v>33309.730000000003</v>
      </c>
      <c r="H2390" s="64">
        <f t="shared" si="224"/>
        <v>0.11650006737266071</v>
      </c>
      <c r="I2390" s="65">
        <f t="shared" si="225"/>
        <v>3475.6700000000019</v>
      </c>
      <c r="J2390" s="66" t="str">
        <f t="shared" si="226"/>
        <v>Pendente</v>
      </c>
      <c r="K2390" s="40" t="s">
        <v>15532</v>
      </c>
      <c r="L2390" s="69" t="str">
        <f t="shared" si="227"/>
        <v>Rendimento estável</v>
      </c>
    </row>
    <row r="2391" spans="1:12" ht="15" customHeight="1" x14ac:dyDescent="0.25">
      <c r="A2391" s="39">
        <v>44730</v>
      </c>
      <c r="B2391" s="61">
        <f t="shared" si="222"/>
        <v>2022</v>
      </c>
      <c r="C2391" s="60" t="str">
        <f t="shared" si="223"/>
        <v>Junho</v>
      </c>
      <c r="D2391" s="40" t="s">
        <v>1923</v>
      </c>
      <c r="E2391" s="40" t="s">
        <v>3941</v>
      </c>
      <c r="F2391" s="41">
        <v>27022.59</v>
      </c>
      <c r="G2391" s="42">
        <v>30767.919999999998</v>
      </c>
      <c r="H2391" s="64">
        <f t="shared" si="224"/>
        <v>0.13859996395608259</v>
      </c>
      <c r="I2391" s="65">
        <f t="shared" si="225"/>
        <v>3745.3299999999981</v>
      </c>
      <c r="J2391" s="66" t="str">
        <f t="shared" si="226"/>
        <v>Pendente</v>
      </c>
      <c r="K2391" s="40" t="s">
        <v>15532</v>
      </c>
      <c r="L2391" s="69" t="str">
        <f t="shared" si="227"/>
        <v>Rendimento estável</v>
      </c>
    </row>
    <row r="2392" spans="1:12" ht="15" customHeight="1" x14ac:dyDescent="0.25">
      <c r="A2392" s="39">
        <v>44939</v>
      </c>
      <c r="B2392" s="61">
        <f t="shared" si="222"/>
        <v>2023</v>
      </c>
      <c r="C2392" s="60" t="str">
        <f t="shared" si="223"/>
        <v>Janeiro</v>
      </c>
      <c r="D2392" s="40" t="s">
        <v>1928</v>
      </c>
      <c r="E2392" s="40" t="s">
        <v>3942</v>
      </c>
      <c r="F2392" s="41">
        <v>14022.52</v>
      </c>
      <c r="G2392" s="42">
        <v>14737.67</v>
      </c>
      <c r="H2392" s="64">
        <f t="shared" si="224"/>
        <v>5.1000105544509802E-2</v>
      </c>
      <c r="I2392" s="65">
        <f t="shared" si="225"/>
        <v>715.14999999999964</v>
      </c>
      <c r="J2392" s="66" t="str">
        <f t="shared" si="226"/>
        <v>Ativo</v>
      </c>
      <c r="K2392" s="40" t="s">
        <v>15537</v>
      </c>
      <c r="L2392" s="69" t="str">
        <f t="shared" si="227"/>
        <v>Aguardando rentabilidade</v>
      </c>
    </row>
    <row r="2393" spans="1:12" x14ac:dyDescent="0.25">
      <c r="A2393" s="39">
        <v>43941</v>
      </c>
      <c r="B2393" s="61">
        <f t="shared" si="222"/>
        <v>2020</v>
      </c>
      <c r="C2393" s="60" t="str">
        <f t="shared" si="223"/>
        <v>Abril</v>
      </c>
      <c r="D2393" s="40" t="s">
        <v>1929</v>
      </c>
      <c r="E2393" s="40" t="s">
        <v>3943</v>
      </c>
      <c r="F2393" s="41">
        <v>33331.78</v>
      </c>
      <c r="G2393" s="42">
        <v>34151.74</v>
      </c>
      <c r="H2393" s="64">
        <f t="shared" si="224"/>
        <v>2.4599946357500235E-2</v>
      </c>
      <c r="I2393" s="65">
        <f t="shared" si="225"/>
        <v>819.95999999999913</v>
      </c>
      <c r="J2393" s="66" t="str">
        <f t="shared" si="226"/>
        <v>Ativo</v>
      </c>
      <c r="K2393" s="40" t="s">
        <v>15532</v>
      </c>
      <c r="L2393" s="69" t="str">
        <f t="shared" si="227"/>
        <v>Investimento de Longo Prazo</v>
      </c>
    </row>
    <row r="2394" spans="1:12" ht="15" customHeight="1" x14ac:dyDescent="0.25">
      <c r="A2394" s="39">
        <v>44326</v>
      </c>
      <c r="B2394" s="61">
        <f t="shared" si="222"/>
        <v>2021</v>
      </c>
      <c r="C2394" s="60" t="str">
        <f t="shared" si="223"/>
        <v>Maio</v>
      </c>
      <c r="D2394" s="40" t="s">
        <v>1925</v>
      </c>
      <c r="E2394" s="40" t="s">
        <v>3944</v>
      </c>
      <c r="F2394" s="41">
        <v>27828.16</v>
      </c>
      <c r="G2394" s="42">
        <v>28031.31</v>
      </c>
      <c r="H2394" s="64">
        <f t="shared" si="224"/>
        <v>7.3001592631349484E-3</v>
      </c>
      <c r="I2394" s="65">
        <f t="shared" si="225"/>
        <v>203.15000000000146</v>
      </c>
      <c r="J2394" s="66" t="str">
        <f t="shared" si="226"/>
        <v>Ativo</v>
      </c>
      <c r="K2394" s="40" t="s">
        <v>15534</v>
      </c>
      <c r="L2394" s="69" t="str">
        <f t="shared" si="227"/>
        <v>Aguardando rentabilidade</v>
      </c>
    </row>
    <row r="2395" spans="1:12" ht="15" customHeight="1" x14ac:dyDescent="0.25">
      <c r="A2395" s="39">
        <v>45804</v>
      </c>
      <c r="B2395" s="61">
        <f t="shared" si="222"/>
        <v>2025</v>
      </c>
      <c r="C2395" s="60" t="str">
        <f t="shared" si="223"/>
        <v>Maio</v>
      </c>
      <c r="D2395" s="40" t="s">
        <v>1930</v>
      </c>
      <c r="E2395" s="40" t="s">
        <v>3822</v>
      </c>
      <c r="F2395" s="41">
        <v>21397.51</v>
      </c>
      <c r="G2395" s="42">
        <v>22978.79</v>
      </c>
      <c r="H2395" s="64">
        <f t="shared" si="224"/>
        <v>7.3900187451717628E-2</v>
      </c>
      <c r="I2395" s="65">
        <f t="shared" si="225"/>
        <v>1581.2800000000025</v>
      </c>
      <c r="J2395" s="66" t="str">
        <f t="shared" si="226"/>
        <v>Pendente</v>
      </c>
      <c r="K2395" s="40" t="s">
        <v>15538</v>
      </c>
      <c r="L2395" s="69" t="str">
        <f t="shared" si="227"/>
        <v>Rendimento estável</v>
      </c>
    </row>
    <row r="2396" spans="1:12" ht="15" customHeight="1" x14ac:dyDescent="0.25">
      <c r="A2396" s="39">
        <v>45888</v>
      </c>
      <c r="B2396" s="61">
        <f t="shared" si="222"/>
        <v>2025</v>
      </c>
      <c r="C2396" s="60" t="str">
        <f t="shared" si="223"/>
        <v>Agosto</v>
      </c>
      <c r="D2396" s="40" t="s">
        <v>1925</v>
      </c>
      <c r="E2396" s="40" t="s">
        <v>3945</v>
      </c>
      <c r="F2396" s="41">
        <v>11300.23</v>
      </c>
      <c r="G2396" s="42">
        <v>13383.99</v>
      </c>
      <c r="H2396" s="64">
        <f t="shared" si="224"/>
        <v>0.18439978655301709</v>
      </c>
      <c r="I2396" s="65">
        <f t="shared" si="225"/>
        <v>2083.7600000000002</v>
      </c>
      <c r="J2396" s="66" t="str">
        <f t="shared" si="226"/>
        <v>Resgatado</v>
      </c>
      <c r="K2396" s="40" t="s">
        <v>15534</v>
      </c>
      <c r="L2396" s="69" t="str">
        <f t="shared" si="227"/>
        <v>Aplicação de Curto Prazo</v>
      </c>
    </row>
    <row r="2397" spans="1:12" ht="15" customHeight="1" x14ac:dyDescent="0.25">
      <c r="A2397" s="39">
        <v>45754</v>
      </c>
      <c r="B2397" s="61">
        <f t="shared" si="222"/>
        <v>2025</v>
      </c>
      <c r="C2397" s="60" t="str">
        <f t="shared" si="223"/>
        <v>Abril</v>
      </c>
      <c r="D2397" s="40" t="s">
        <v>1928</v>
      </c>
      <c r="E2397" s="40" t="s">
        <v>3946</v>
      </c>
      <c r="F2397" s="41">
        <v>29226.55</v>
      </c>
      <c r="G2397" s="42">
        <v>33084.449999999997</v>
      </c>
      <c r="H2397" s="64">
        <f t="shared" si="224"/>
        <v>0.13199984260886072</v>
      </c>
      <c r="I2397" s="65">
        <f t="shared" si="225"/>
        <v>3857.8999999999978</v>
      </c>
      <c r="J2397" s="66" t="str">
        <f t="shared" si="226"/>
        <v>Pendente</v>
      </c>
      <c r="K2397" s="40" t="s">
        <v>15537</v>
      </c>
      <c r="L2397" s="69" t="str">
        <f t="shared" si="227"/>
        <v>Rendimento estável</v>
      </c>
    </row>
    <row r="2398" spans="1:12" ht="15" customHeight="1" x14ac:dyDescent="0.25">
      <c r="A2398" s="39">
        <v>45758</v>
      </c>
      <c r="B2398" s="61">
        <f t="shared" si="222"/>
        <v>2025</v>
      </c>
      <c r="C2398" s="60" t="str">
        <f t="shared" si="223"/>
        <v>Abril</v>
      </c>
      <c r="D2398" s="40" t="s">
        <v>1925</v>
      </c>
      <c r="E2398" s="40" t="s">
        <v>3947</v>
      </c>
      <c r="F2398" s="41">
        <v>21462.5</v>
      </c>
      <c r="G2398" s="42">
        <v>24829.97</v>
      </c>
      <c r="H2398" s="64">
        <f t="shared" si="224"/>
        <v>0.15690017472335474</v>
      </c>
      <c r="I2398" s="65">
        <f t="shared" si="225"/>
        <v>3367.4700000000012</v>
      </c>
      <c r="J2398" s="66" t="str">
        <f t="shared" si="226"/>
        <v>Resgatado</v>
      </c>
      <c r="K2398" s="40" t="s">
        <v>15534</v>
      </c>
      <c r="L2398" s="69" t="str">
        <f t="shared" si="227"/>
        <v>Aplicação de Curto Prazo</v>
      </c>
    </row>
    <row r="2399" spans="1:12" ht="15" customHeight="1" x14ac:dyDescent="0.25">
      <c r="A2399" s="39">
        <v>45274</v>
      </c>
      <c r="B2399" s="61">
        <f t="shared" si="222"/>
        <v>2023</v>
      </c>
      <c r="C2399" s="60" t="str">
        <f t="shared" si="223"/>
        <v>Dezembro</v>
      </c>
      <c r="D2399" s="40" t="s">
        <v>1929</v>
      </c>
      <c r="E2399" s="40" t="s">
        <v>2858</v>
      </c>
      <c r="F2399" s="41">
        <v>14184.7</v>
      </c>
      <c r="G2399" s="42">
        <v>16218.79</v>
      </c>
      <c r="H2399" s="64">
        <f t="shared" si="224"/>
        <v>0.14340028340394934</v>
      </c>
      <c r="I2399" s="65">
        <f t="shared" si="225"/>
        <v>2034.0900000000001</v>
      </c>
      <c r="J2399" s="66" t="str">
        <f t="shared" si="226"/>
        <v>Pendente</v>
      </c>
      <c r="K2399" s="40" t="s">
        <v>15532</v>
      </c>
      <c r="L2399" s="69" t="str">
        <f t="shared" si="227"/>
        <v>Rendimento estável</v>
      </c>
    </row>
    <row r="2400" spans="1:12" ht="15" customHeight="1" x14ac:dyDescent="0.25">
      <c r="A2400" s="39">
        <v>45588</v>
      </c>
      <c r="B2400" s="61">
        <f t="shared" si="222"/>
        <v>2024</v>
      </c>
      <c r="C2400" s="60" t="str">
        <f t="shared" si="223"/>
        <v>Outubro</v>
      </c>
      <c r="D2400" s="40" t="s">
        <v>1925</v>
      </c>
      <c r="E2400" s="40" t="s">
        <v>2703</v>
      </c>
      <c r="F2400" s="41">
        <v>49079.7</v>
      </c>
      <c r="G2400" s="42">
        <v>52392.58</v>
      </c>
      <c r="H2400" s="64">
        <f t="shared" si="224"/>
        <v>6.7500005093755769E-2</v>
      </c>
      <c r="I2400" s="65">
        <f t="shared" si="225"/>
        <v>3312.8800000000047</v>
      </c>
      <c r="J2400" s="66" t="str">
        <f t="shared" si="226"/>
        <v>Ativo</v>
      </c>
      <c r="K2400" s="40" t="s">
        <v>15534</v>
      </c>
      <c r="L2400" s="69" t="str">
        <f t="shared" si="227"/>
        <v>Aguardando rentabilidade</v>
      </c>
    </row>
    <row r="2401" spans="1:12" ht="15" customHeight="1" x14ac:dyDescent="0.25">
      <c r="A2401" s="39">
        <v>44941</v>
      </c>
      <c r="B2401" s="61">
        <f t="shared" si="222"/>
        <v>2023</v>
      </c>
      <c r="C2401" s="60" t="str">
        <f t="shared" si="223"/>
        <v>Janeiro</v>
      </c>
      <c r="D2401" s="40" t="s">
        <v>1925</v>
      </c>
      <c r="E2401" s="40" t="s">
        <v>2736</v>
      </c>
      <c r="F2401" s="41">
        <v>30902.49</v>
      </c>
      <c r="G2401" s="42">
        <v>34209.06</v>
      </c>
      <c r="H2401" s="64">
        <f t="shared" si="224"/>
        <v>0.10700011552467117</v>
      </c>
      <c r="I2401" s="65">
        <f t="shared" si="225"/>
        <v>3306.5699999999961</v>
      </c>
      <c r="J2401" s="66" t="str">
        <f t="shared" si="226"/>
        <v>Pendente</v>
      </c>
      <c r="K2401" s="40" t="s">
        <v>15534</v>
      </c>
      <c r="L2401" s="69" t="str">
        <f t="shared" si="227"/>
        <v>Rendimento estável</v>
      </c>
    </row>
    <row r="2402" spans="1:12" ht="15" customHeight="1" x14ac:dyDescent="0.25">
      <c r="A2402" s="39">
        <v>44623</v>
      </c>
      <c r="B2402" s="61">
        <f t="shared" si="222"/>
        <v>2022</v>
      </c>
      <c r="C2402" s="60" t="str">
        <f t="shared" si="223"/>
        <v>Março</v>
      </c>
      <c r="D2402" s="40" t="s">
        <v>1925</v>
      </c>
      <c r="E2402" s="40" t="s">
        <v>3578</v>
      </c>
      <c r="F2402" s="41">
        <v>21688.17</v>
      </c>
      <c r="G2402" s="42">
        <v>19955.29</v>
      </c>
      <c r="H2402" s="64">
        <f t="shared" si="224"/>
        <v>-7.9899779465026216E-2</v>
      </c>
      <c r="I2402" s="65">
        <f t="shared" si="225"/>
        <v>-1732.8799999999974</v>
      </c>
      <c r="J2402" s="66" t="str">
        <f t="shared" si="226"/>
        <v>Pendente</v>
      </c>
      <c r="K2402" s="40" t="s">
        <v>15534</v>
      </c>
      <c r="L2402" s="69" t="str">
        <f t="shared" si="227"/>
        <v>Aguardando rentabilidade</v>
      </c>
    </row>
    <row r="2403" spans="1:12" ht="15" customHeight="1" x14ac:dyDescent="0.25">
      <c r="A2403" s="39">
        <v>45656</v>
      </c>
      <c r="B2403" s="61">
        <f t="shared" si="222"/>
        <v>2024</v>
      </c>
      <c r="C2403" s="60" t="str">
        <f t="shared" si="223"/>
        <v>Dezembro</v>
      </c>
      <c r="D2403" s="40" t="s">
        <v>1928</v>
      </c>
      <c r="E2403" s="40" t="s">
        <v>2131</v>
      </c>
      <c r="F2403" s="41">
        <v>20204.080000000002</v>
      </c>
      <c r="G2403" s="42">
        <v>19545.43</v>
      </c>
      <c r="H2403" s="64">
        <f t="shared" si="224"/>
        <v>-3.2599851119179957E-2</v>
      </c>
      <c r="I2403" s="65">
        <f t="shared" si="225"/>
        <v>-658.65000000000146</v>
      </c>
      <c r="J2403" s="66" t="str">
        <f t="shared" si="226"/>
        <v>Ativo</v>
      </c>
      <c r="K2403" s="40" t="s">
        <v>15537</v>
      </c>
      <c r="L2403" s="69" t="str">
        <f t="shared" si="227"/>
        <v>Aguardando rentabilidade</v>
      </c>
    </row>
    <row r="2404" spans="1:12" x14ac:dyDescent="0.25">
      <c r="A2404" s="39">
        <v>44031</v>
      </c>
      <c r="B2404" s="61">
        <f t="shared" si="222"/>
        <v>2020</v>
      </c>
      <c r="C2404" s="60" t="str">
        <f t="shared" si="223"/>
        <v>Julho</v>
      </c>
      <c r="D2404" s="40" t="s">
        <v>1924</v>
      </c>
      <c r="E2404" s="40" t="s">
        <v>3020</v>
      </c>
      <c r="F2404" s="41">
        <v>25169.95</v>
      </c>
      <c r="G2404" s="42">
        <v>23611.93</v>
      </c>
      <c r="H2404" s="64">
        <f t="shared" si="224"/>
        <v>-6.1900003774342037E-2</v>
      </c>
      <c r="I2404" s="65">
        <f t="shared" si="225"/>
        <v>-1558.0200000000004</v>
      </c>
      <c r="J2404" s="66" t="str">
        <f t="shared" si="226"/>
        <v>Ativo</v>
      </c>
      <c r="K2404" s="40" t="s">
        <v>15533</v>
      </c>
      <c r="L2404" s="69" t="str">
        <f t="shared" si="227"/>
        <v>Investimento de Longo Prazo</v>
      </c>
    </row>
    <row r="2405" spans="1:12" x14ac:dyDescent="0.25">
      <c r="A2405" s="39">
        <v>43979</v>
      </c>
      <c r="B2405" s="61">
        <f t="shared" si="222"/>
        <v>2020</v>
      </c>
      <c r="C2405" s="60" t="str">
        <f t="shared" si="223"/>
        <v>Maio</v>
      </c>
      <c r="D2405" s="40" t="s">
        <v>1928</v>
      </c>
      <c r="E2405" s="40" t="s">
        <v>3044</v>
      </c>
      <c r="F2405" s="41">
        <v>7677.4</v>
      </c>
      <c r="G2405" s="42">
        <v>7477.79</v>
      </c>
      <c r="H2405" s="64">
        <f t="shared" si="224"/>
        <v>-2.599968739416986E-2</v>
      </c>
      <c r="I2405" s="65">
        <f t="shared" si="225"/>
        <v>-199.60999999999967</v>
      </c>
      <c r="J2405" s="66" t="str">
        <f t="shared" si="226"/>
        <v>Ativo</v>
      </c>
      <c r="K2405" s="40" t="s">
        <v>15537</v>
      </c>
      <c r="L2405" s="69" t="str">
        <f t="shared" si="227"/>
        <v>Aguardando rentabilidade</v>
      </c>
    </row>
    <row r="2406" spans="1:12" ht="15" customHeight="1" x14ac:dyDescent="0.25">
      <c r="A2406" s="39">
        <v>45133</v>
      </c>
      <c r="B2406" s="61">
        <f t="shared" si="222"/>
        <v>2023</v>
      </c>
      <c r="C2406" s="60" t="str">
        <f t="shared" si="223"/>
        <v>Julho</v>
      </c>
      <c r="D2406" s="40" t="s">
        <v>1929</v>
      </c>
      <c r="E2406" s="40" t="s">
        <v>3948</v>
      </c>
      <c r="F2406" s="41">
        <v>3527.86</v>
      </c>
      <c r="G2406" s="42">
        <v>4119.83</v>
      </c>
      <c r="H2406" s="64">
        <f t="shared" si="224"/>
        <v>0.16779860878833053</v>
      </c>
      <c r="I2406" s="65">
        <f t="shared" si="225"/>
        <v>591.9699999999998</v>
      </c>
      <c r="J2406" s="66" t="str">
        <f t="shared" si="226"/>
        <v>Resgatado</v>
      </c>
      <c r="K2406" s="40" t="s">
        <v>15532</v>
      </c>
      <c r="L2406" s="69" t="str">
        <f t="shared" si="227"/>
        <v>Dividendos Recebidos</v>
      </c>
    </row>
    <row r="2407" spans="1:12" ht="15" customHeight="1" x14ac:dyDescent="0.25">
      <c r="A2407" s="39">
        <v>45839</v>
      </c>
      <c r="B2407" s="61">
        <f t="shared" si="222"/>
        <v>2025</v>
      </c>
      <c r="C2407" s="60" t="str">
        <f t="shared" si="223"/>
        <v>Julho</v>
      </c>
      <c r="D2407" s="40" t="s">
        <v>1924</v>
      </c>
      <c r="E2407" s="40" t="s">
        <v>3949</v>
      </c>
      <c r="F2407" s="41">
        <v>35938.11</v>
      </c>
      <c r="G2407" s="42">
        <v>36897.660000000003</v>
      </c>
      <c r="H2407" s="64">
        <f t="shared" si="224"/>
        <v>2.6700068534488957E-2</v>
      </c>
      <c r="I2407" s="65">
        <f t="shared" si="225"/>
        <v>959.55000000000291</v>
      </c>
      <c r="J2407" s="66" t="str">
        <f t="shared" si="226"/>
        <v>Ativo</v>
      </c>
      <c r="K2407" s="40" t="s">
        <v>15533</v>
      </c>
      <c r="L2407" s="69" t="str">
        <f t="shared" si="227"/>
        <v>Investimento de Longo Prazo</v>
      </c>
    </row>
    <row r="2408" spans="1:12" ht="15" customHeight="1" x14ac:dyDescent="0.25">
      <c r="A2408" s="39">
        <v>45736</v>
      </c>
      <c r="B2408" s="61">
        <f t="shared" si="222"/>
        <v>2025</v>
      </c>
      <c r="C2408" s="60" t="str">
        <f t="shared" si="223"/>
        <v>Março</v>
      </c>
      <c r="D2408" s="40" t="s">
        <v>1928</v>
      </c>
      <c r="E2408" s="40" t="s">
        <v>3950</v>
      </c>
      <c r="F2408" s="41">
        <v>11211.83</v>
      </c>
      <c r="G2408" s="42">
        <v>12542.67</v>
      </c>
      <c r="H2408" s="64">
        <f t="shared" si="224"/>
        <v>0.11869962352265422</v>
      </c>
      <c r="I2408" s="65">
        <f t="shared" si="225"/>
        <v>1330.8400000000001</v>
      </c>
      <c r="J2408" s="66" t="str">
        <f t="shared" si="226"/>
        <v>Pendente</v>
      </c>
      <c r="K2408" s="40" t="s">
        <v>15537</v>
      </c>
      <c r="L2408" s="69" t="str">
        <f t="shared" si="227"/>
        <v>Rendimento estável</v>
      </c>
    </row>
    <row r="2409" spans="1:12" ht="15" customHeight="1" x14ac:dyDescent="0.25">
      <c r="A2409" s="39">
        <v>45370</v>
      </c>
      <c r="B2409" s="61">
        <f t="shared" si="222"/>
        <v>2024</v>
      </c>
      <c r="C2409" s="60" t="str">
        <f t="shared" si="223"/>
        <v>Março</v>
      </c>
      <c r="D2409" s="40" t="s">
        <v>1924</v>
      </c>
      <c r="E2409" s="40" t="s">
        <v>3951</v>
      </c>
      <c r="F2409" s="41">
        <v>48797.84</v>
      </c>
      <c r="G2409" s="42">
        <v>46924</v>
      </c>
      <c r="H2409" s="64">
        <f t="shared" si="224"/>
        <v>-3.8400060330539151E-2</v>
      </c>
      <c r="I2409" s="65">
        <f t="shared" si="225"/>
        <v>-1873.8399999999965</v>
      </c>
      <c r="J2409" s="66" t="str">
        <f t="shared" si="226"/>
        <v>Ativo</v>
      </c>
      <c r="K2409" s="40" t="s">
        <v>15533</v>
      </c>
      <c r="L2409" s="69" t="str">
        <f t="shared" si="227"/>
        <v>Investimento de Longo Prazo</v>
      </c>
    </row>
    <row r="2410" spans="1:12" ht="15" customHeight="1" x14ac:dyDescent="0.25">
      <c r="A2410" s="39">
        <v>45376</v>
      </c>
      <c r="B2410" s="61">
        <f t="shared" si="222"/>
        <v>2024</v>
      </c>
      <c r="C2410" s="60" t="str">
        <f t="shared" si="223"/>
        <v>Março</v>
      </c>
      <c r="D2410" s="40" t="s">
        <v>1926</v>
      </c>
      <c r="E2410" s="40" t="s">
        <v>3952</v>
      </c>
      <c r="F2410" s="41">
        <v>7887.93</v>
      </c>
      <c r="G2410" s="42">
        <v>8205.81</v>
      </c>
      <c r="H2410" s="64">
        <f t="shared" si="224"/>
        <v>4.0299546268792848E-2</v>
      </c>
      <c r="I2410" s="65">
        <f t="shared" si="225"/>
        <v>317.8799999999992</v>
      </c>
      <c r="J2410" s="66" t="str">
        <f t="shared" si="226"/>
        <v>Ativo</v>
      </c>
      <c r="K2410" s="40" t="s">
        <v>15535</v>
      </c>
      <c r="L2410" s="69" t="str">
        <f t="shared" si="227"/>
        <v>Aguardando rentabilidade</v>
      </c>
    </row>
    <row r="2411" spans="1:12" ht="15" customHeight="1" x14ac:dyDescent="0.25">
      <c r="A2411" s="39">
        <v>45470</v>
      </c>
      <c r="B2411" s="61">
        <f t="shared" si="222"/>
        <v>2024</v>
      </c>
      <c r="C2411" s="60" t="str">
        <f t="shared" si="223"/>
        <v>Junho</v>
      </c>
      <c r="D2411" s="40" t="s">
        <v>1923</v>
      </c>
      <c r="E2411" s="40" t="s">
        <v>3953</v>
      </c>
      <c r="F2411" s="41">
        <v>29433.97</v>
      </c>
      <c r="G2411" s="42">
        <v>29110.2</v>
      </c>
      <c r="H2411" s="64">
        <f t="shared" si="224"/>
        <v>-1.0999875314135349E-2</v>
      </c>
      <c r="I2411" s="65">
        <f t="shared" si="225"/>
        <v>-323.77000000000044</v>
      </c>
      <c r="J2411" s="66" t="str">
        <f t="shared" si="226"/>
        <v>Ativo</v>
      </c>
      <c r="K2411" s="40" t="s">
        <v>15532</v>
      </c>
      <c r="L2411" s="69" t="str">
        <f t="shared" si="227"/>
        <v>Investimento de Longo Prazo</v>
      </c>
    </row>
    <row r="2412" spans="1:12" ht="15" customHeight="1" x14ac:dyDescent="0.25">
      <c r="A2412" s="39">
        <v>45082</v>
      </c>
      <c r="B2412" s="61">
        <f t="shared" si="222"/>
        <v>2023</v>
      </c>
      <c r="C2412" s="60" t="str">
        <f t="shared" si="223"/>
        <v>Junho</v>
      </c>
      <c r="D2412" s="40" t="s">
        <v>1929</v>
      </c>
      <c r="E2412" s="40" t="s">
        <v>3672</v>
      </c>
      <c r="F2412" s="41">
        <v>42422.17</v>
      </c>
      <c r="G2412" s="42">
        <v>50401.78</v>
      </c>
      <c r="H2412" s="64">
        <f t="shared" si="224"/>
        <v>0.18809999582765335</v>
      </c>
      <c r="I2412" s="65">
        <f t="shared" si="225"/>
        <v>7979.6100000000006</v>
      </c>
      <c r="J2412" s="66" t="str">
        <f t="shared" si="226"/>
        <v>Resgatado</v>
      </c>
      <c r="K2412" s="40" t="s">
        <v>15532</v>
      </c>
      <c r="L2412" s="69" t="str">
        <f t="shared" si="227"/>
        <v>Dividendos Recebidos</v>
      </c>
    </row>
    <row r="2413" spans="1:12" ht="15" customHeight="1" x14ac:dyDescent="0.25">
      <c r="A2413" s="39">
        <v>44307</v>
      </c>
      <c r="B2413" s="61">
        <f t="shared" si="222"/>
        <v>2021</v>
      </c>
      <c r="C2413" s="60" t="str">
        <f t="shared" si="223"/>
        <v>Abril</v>
      </c>
      <c r="D2413" s="40" t="s">
        <v>1926</v>
      </c>
      <c r="E2413" s="40" t="s">
        <v>2235</v>
      </c>
      <c r="F2413" s="41">
        <v>28444.05</v>
      </c>
      <c r="G2413" s="42">
        <v>29559.06</v>
      </c>
      <c r="H2413" s="64">
        <f t="shared" si="224"/>
        <v>3.9200113907829653E-2</v>
      </c>
      <c r="I2413" s="65">
        <f t="shared" si="225"/>
        <v>1115.010000000002</v>
      </c>
      <c r="J2413" s="66" t="str">
        <f t="shared" si="226"/>
        <v>Ativo</v>
      </c>
      <c r="K2413" s="40" t="s">
        <v>15535</v>
      </c>
      <c r="L2413" s="69" t="str">
        <f t="shared" si="227"/>
        <v>Aguardando rentabilidade</v>
      </c>
    </row>
    <row r="2414" spans="1:12" ht="15" customHeight="1" x14ac:dyDescent="0.25">
      <c r="A2414" s="39">
        <v>45810</v>
      </c>
      <c r="B2414" s="61">
        <f t="shared" si="222"/>
        <v>2025</v>
      </c>
      <c r="C2414" s="60" t="str">
        <f t="shared" si="223"/>
        <v>Junho</v>
      </c>
      <c r="D2414" s="40" t="s">
        <v>1929</v>
      </c>
      <c r="E2414" s="40" t="s">
        <v>3954</v>
      </c>
      <c r="F2414" s="41">
        <v>36721.980000000003</v>
      </c>
      <c r="G2414" s="42">
        <v>39435.730000000003</v>
      </c>
      <c r="H2414" s="64">
        <f t="shared" si="224"/>
        <v>7.3899882304821252E-2</v>
      </c>
      <c r="I2414" s="65">
        <f t="shared" si="225"/>
        <v>2713.75</v>
      </c>
      <c r="J2414" s="66" t="str">
        <f t="shared" si="226"/>
        <v>Pendente</v>
      </c>
      <c r="K2414" s="40" t="s">
        <v>15532</v>
      </c>
      <c r="L2414" s="69" t="str">
        <f t="shared" si="227"/>
        <v>Rendimento estável</v>
      </c>
    </row>
    <row r="2415" spans="1:12" ht="15" customHeight="1" x14ac:dyDescent="0.25">
      <c r="A2415" s="39">
        <v>44598</v>
      </c>
      <c r="B2415" s="61">
        <f t="shared" si="222"/>
        <v>2022</v>
      </c>
      <c r="C2415" s="60" t="str">
        <f t="shared" si="223"/>
        <v>Fevereiro</v>
      </c>
      <c r="D2415" s="40" t="s">
        <v>1923</v>
      </c>
      <c r="E2415" s="40" t="s">
        <v>3955</v>
      </c>
      <c r="F2415" s="41">
        <v>39624.51</v>
      </c>
      <c r="G2415" s="42">
        <v>37468.94</v>
      </c>
      <c r="H2415" s="64">
        <f t="shared" si="224"/>
        <v>-5.4399915607789208E-2</v>
      </c>
      <c r="I2415" s="65">
        <f t="shared" si="225"/>
        <v>-2155.5699999999997</v>
      </c>
      <c r="J2415" s="66" t="str">
        <f t="shared" si="226"/>
        <v>Ativo</v>
      </c>
      <c r="K2415" s="40" t="s">
        <v>15532</v>
      </c>
      <c r="L2415" s="69" t="str">
        <f t="shared" si="227"/>
        <v>Investimento de Longo Prazo</v>
      </c>
    </row>
    <row r="2416" spans="1:12" ht="15" customHeight="1" x14ac:dyDescent="0.25">
      <c r="A2416" s="39">
        <v>44541</v>
      </c>
      <c r="B2416" s="61">
        <f t="shared" si="222"/>
        <v>2021</v>
      </c>
      <c r="C2416" s="60" t="str">
        <f t="shared" si="223"/>
        <v>Dezembro</v>
      </c>
      <c r="D2416" s="40" t="s">
        <v>1929</v>
      </c>
      <c r="E2416" s="40" t="s">
        <v>3031</v>
      </c>
      <c r="F2416" s="41">
        <v>32624.95</v>
      </c>
      <c r="G2416" s="42">
        <v>39068.379999999997</v>
      </c>
      <c r="H2416" s="64">
        <f t="shared" si="224"/>
        <v>0.19750007279704632</v>
      </c>
      <c r="I2416" s="65">
        <f t="shared" si="225"/>
        <v>6443.4299999999967</v>
      </c>
      <c r="J2416" s="66" t="str">
        <f t="shared" si="226"/>
        <v>Resgatado</v>
      </c>
      <c r="K2416" s="40" t="s">
        <v>15532</v>
      </c>
      <c r="L2416" s="69" t="str">
        <f t="shared" si="227"/>
        <v>Dividendos Recebidos</v>
      </c>
    </row>
    <row r="2417" spans="1:12" ht="15" customHeight="1" x14ac:dyDescent="0.25">
      <c r="A2417" s="39">
        <v>45474</v>
      </c>
      <c r="B2417" s="61">
        <f t="shared" si="222"/>
        <v>2024</v>
      </c>
      <c r="C2417" s="60" t="str">
        <f t="shared" si="223"/>
        <v>Julho</v>
      </c>
      <c r="D2417" s="40" t="s">
        <v>1927</v>
      </c>
      <c r="E2417" s="40" t="s">
        <v>3956</v>
      </c>
      <c r="F2417" s="41">
        <v>15034.51</v>
      </c>
      <c r="G2417" s="42">
        <v>14493.27</v>
      </c>
      <c r="H2417" s="64">
        <f t="shared" si="224"/>
        <v>-3.5999843027807343E-2</v>
      </c>
      <c r="I2417" s="65">
        <f t="shared" si="225"/>
        <v>-541.23999999999978</v>
      </c>
      <c r="J2417" s="66" t="str">
        <f t="shared" si="226"/>
        <v>Ativo</v>
      </c>
      <c r="K2417" s="40" t="s">
        <v>15536</v>
      </c>
      <c r="L2417" s="69" t="str">
        <f t="shared" si="227"/>
        <v>Aguardando rentabilidade</v>
      </c>
    </row>
    <row r="2418" spans="1:12" ht="15" customHeight="1" x14ac:dyDescent="0.25">
      <c r="A2418" s="39">
        <v>44407</v>
      </c>
      <c r="B2418" s="61">
        <f t="shared" si="222"/>
        <v>2021</v>
      </c>
      <c r="C2418" s="60" t="str">
        <f t="shared" si="223"/>
        <v>Julho</v>
      </c>
      <c r="D2418" s="40" t="s">
        <v>1927</v>
      </c>
      <c r="E2418" s="40" t="s">
        <v>2404</v>
      </c>
      <c r="F2418" s="41">
        <v>31019.82</v>
      </c>
      <c r="G2418" s="42">
        <v>35852.71</v>
      </c>
      <c r="H2418" s="64">
        <f t="shared" si="224"/>
        <v>0.15580006589335463</v>
      </c>
      <c r="I2418" s="65">
        <f t="shared" si="225"/>
        <v>4832.8899999999994</v>
      </c>
      <c r="J2418" s="66" t="str">
        <f t="shared" si="226"/>
        <v>Resgatado</v>
      </c>
      <c r="K2418" s="40" t="s">
        <v>15536</v>
      </c>
      <c r="L2418" s="69" t="str">
        <f t="shared" si="227"/>
        <v>Aplicação de Curto Prazo</v>
      </c>
    </row>
    <row r="2419" spans="1:12" ht="15" customHeight="1" x14ac:dyDescent="0.25">
      <c r="A2419" s="39">
        <v>44802</v>
      </c>
      <c r="B2419" s="61">
        <f t="shared" si="222"/>
        <v>2022</v>
      </c>
      <c r="C2419" s="60" t="str">
        <f t="shared" si="223"/>
        <v>Agosto</v>
      </c>
      <c r="D2419" s="40" t="s">
        <v>1930</v>
      </c>
      <c r="E2419" s="40" t="s">
        <v>2283</v>
      </c>
      <c r="F2419" s="41">
        <v>2707.64</v>
      </c>
      <c r="G2419" s="42">
        <v>2693.56</v>
      </c>
      <c r="H2419" s="64">
        <f t="shared" si="224"/>
        <v>-5.2001004564860643E-3</v>
      </c>
      <c r="I2419" s="65">
        <f t="shared" si="225"/>
        <v>-14.079999999999927</v>
      </c>
      <c r="J2419" s="66" t="str">
        <f t="shared" si="226"/>
        <v>Ativo</v>
      </c>
      <c r="K2419" s="40" t="s">
        <v>15538</v>
      </c>
      <c r="L2419" s="69" t="str">
        <f t="shared" si="227"/>
        <v>Aguardando rentabilidade</v>
      </c>
    </row>
    <row r="2420" spans="1:12" ht="15" customHeight="1" x14ac:dyDescent="0.25">
      <c r="A2420" s="39">
        <v>45118</v>
      </c>
      <c r="B2420" s="61">
        <f t="shared" si="222"/>
        <v>2023</v>
      </c>
      <c r="C2420" s="60" t="str">
        <f t="shared" si="223"/>
        <v>Julho</v>
      </c>
      <c r="D2420" s="40" t="s">
        <v>1926</v>
      </c>
      <c r="E2420" s="40" t="s">
        <v>3957</v>
      </c>
      <c r="F2420" s="41">
        <v>8728.25</v>
      </c>
      <c r="G2420" s="42">
        <v>9590.6</v>
      </c>
      <c r="H2420" s="64">
        <f t="shared" si="224"/>
        <v>9.8799873972445829E-2</v>
      </c>
      <c r="I2420" s="65">
        <f t="shared" si="225"/>
        <v>862.35000000000036</v>
      </c>
      <c r="J2420" s="66" t="str">
        <f t="shared" si="226"/>
        <v>Pendente</v>
      </c>
      <c r="K2420" s="40" t="s">
        <v>15535</v>
      </c>
      <c r="L2420" s="69" t="str">
        <f t="shared" si="227"/>
        <v>Rendimento estável</v>
      </c>
    </row>
    <row r="2421" spans="1:12" ht="15" customHeight="1" x14ac:dyDescent="0.25">
      <c r="A2421" s="39">
        <v>44296</v>
      </c>
      <c r="B2421" s="61">
        <f t="shared" si="222"/>
        <v>2021</v>
      </c>
      <c r="C2421" s="60" t="str">
        <f t="shared" si="223"/>
        <v>Abril</v>
      </c>
      <c r="D2421" s="40" t="s">
        <v>1929</v>
      </c>
      <c r="E2421" s="40" t="s">
        <v>3438</v>
      </c>
      <c r="F2421" s="41">
        <v>34859.33</v>
      </c>
      <c r="G2421" s="42">
        <v>38289.49</v>
      </c>
      <c r="H2421" s="64">
        <f t="shared" si="224"/>
        <v>9.8400055308004941E-2</v>
      </c>
      <c r="I2421" s="65">
        <f t="shared" si="225"/>
        <v>3430.1599999999962</v>
      </c>
      <c r="J2421" s="66" t="str">
        <f t="shared" si="226"/>
        <v>Pendente</v>
      </c>
      <c r="K2421" s="40" t="s">
        <v>15532</v>
      </c>
      <c r="L2421" s="69" t="str">
        <f t="shared" si="227"/>
        <v>Rendimento estável</v>
      </c>
    </row>
    <row r="2422" spans="1:12" ht="15" customHeight="1" x14ac:dyDescent="0.25">
      <c r="A2422" s="39">
        <v>45056</v>
      </c>
      <c r="B2422" s="61">
        <f t="shared" si="222"/>
        <v>2023</v>
      </c>
      <c r="C2422" s="60" t="str">
        <f t="shared" si="223"/>
        <v>Maio</v>
      </c>
      <c r="D2422" s="40" t="s">
        <v>1923</v>
      </c>
      <c r="E2422" s="40" t="s">
        <v>3958</v>
      </c>
      <c r="F2422" s="41">
        <v>34209.120000000003</v>
      </c>
      <c r="G2422" s="42">
        <v>34168.07</v>
      </c>
      <c r="H2422" s="64">
        <f t="shared" si="224"/>
        <v>-1.1999724050195651E-3</v>
      </c>
      <c r="I2422" s="65">
        <f t="shared" si="225"/>
        <v>-41.05000000000291</v>
      </c>
      <c r="J2422" s="66" t="str">
        <f t="shared" si="226"/>
        <v>Ativo</v>
      </c>
      <c r="K2422" s="40" t="s">
        <v>15532</v>
      </c>
      <c r="L2422" s="69" t="str">
        <f t="shared" si="227"/>
        <v>Investimento de Longo Prazo</v>
      </c>
    </row>
    <row r="2423" spans="1:12" ht="15" customHeight="1" x14ac:dyDescent="0.25">
      <c r="A2423" s="39">
        <v>44474</v>
      </c>
      <c r="B2423" s="61">
        <f t="shared" si="222"/>
        <v>2021</v>
      </c>
      <c r="C2423" s="60" t="str">
        <f t="shared" si="223"/>
        <v>Outubro</v>
      </c>
      <c r="D2423" s="40" t="s">
        <v>1923</v>
      </c>
      <c r="E2423" s="40" t="s">
        <v>3959</v>
      </c>
      <c r="F2423" s="41">
        <v>30572.16</v>
      </c>
      <c r="G2423" s="42">
        <v>29621.37</v>
      </c>
      <c r="H2423" s="64">
        <f t="shared" si="224"/>
        <v>-3.1099863405137252E-2</v>
      </c>
      <c r="I2423" s="65">
        <f t="shared" si="225"/>
        <v>-950.79000000000087</v>
      </c>
      <c r="J2423" s="66" t="str">
        <f t="shared" si="226"/>
        <v>Ativo</v>
      </c>
      <c r="K2423" s="40" t="s">
        <v>15532</v>
      </c>
      <c r="L2423" s="69" t="str">
        <f t="shared" si="227"/>
        <v>Investimento de Longo Prazo</v>
      </c>
    </row>
    <row r="2424" spans="1:12" x14ac:dyDescent="0.25">
      <c r="A2424" s="39">
        <v>43983</v>
      </c>
      <c r="B2424" s="61">
        <f t="shared" si="222"/>
        <v>2020</v>
      </c>
      <c r="C2424" s="60" t="str">
        <f t="shared" si="223"/>
        <v>Junho</v>
      </c>
      <c r="D2424" s="40" t="s">
        <v>1923</v>
      </c>
      <c r="E2424" s="40" t="s">
        <v>3960</v>
      </c>
      <c r="F2424" s="41">
        <v>25186.45</v>
      </c>
      <c r="G2424" s="42">
        <v>28166.01</v>
      </c>
      <c r="H2424" s="64">
        <f t="shared" si="224"/>
        <v>0.11830011772202902</v>
      </c>
      <c r="I2424" s="65">
        <f t="shared" si="225"/>
        <v>2979.5599999999977</v>
      </c>
      <c r="J2424" s="66" t="str">
        <f t="shared" si="226"/>
        <v>Pendente</v>
      </c>
      <c r="K2424" s="40" t="s">
        <v>15532</v>
      </c>
      <c r="L2424" s="69" t="str">
        <f t="shared" si="227"/>
        <v>Rendimento estável</v>
      </c>
    </row>
    <row r="2425" spans="1:12" x14ac:dyDescent="0.25">
      <c r="A2425" s="39">
        <v>44117</v>
      </c>
      <c r="B2425" s="61">
        <f t="shared" si="222"/>
        <v>2020</v>
      </c>
      <c r="C2425" s="60" t="str">
        <f t="shared" si="223"/>
        <v>Outubro</v>
      </c>
      <c r="D2425" s="40" t="s">
        <v>1925</v>
      </c>
      <c r="E2425" s="40" t="s">
        <v>3961</v>
      </c>
      <c r="F2425" s="41">
        <v>34404.269999999997</v>
      </c>
      <c r="G2425" s="42">
        <v>40070.65</v>
      </c>
      <c r="H2425" s="64">
        <f t="shared" si="224"/>
        <v>0.16469990498272469</v>
      </c>
      <c r="I2425" s="65">
        <f t="shared" si="225"/>
        <v>5666.3800000000047</v>
      </c>
      <c r="J2425" s="66" t="str">
        <f t="shared" si="226"/>
        <v>Resgatado</v>
      </c>
      <c r="K2425" s="40" t="s">
        <v>15534</v>
      </c>
      <c r="L2425" s="69" t="str">
        <f t="shared" si="227"/>
        <v>Aplicação de Curto Prazo</v>
      </c>
    </row>
    <row r="2426" spans="1:12" x14ac:dyDescent="0.25">
      <c r="A2426" s="39">
        <v>43924</v>
      </c>
      <c r="B2426" s="61">
        <f t="shared" si="222"/>
        <v>2020</v>
      </c>
      <c r="C2426" s="60" t="str">
        <f t="shared" si="223"/>
        <v>Abril</v>
      </c>
      <c r="D2426" s="40" t="s">
        <v>1927</v>
      </c>
      <c r="E2426" s="40" t="s">
        <v>3962</v>
      </c>
      <c r="F2426" s="41">
        <v>22103.13</v>
      </c>
      <c r="G2426" s="42">
        <v>21252.16</v>
      </c>
      <c r="H2426" s="64">
        <f t="shared" si="224"/>
        <v>-3.849997715255718E-2</v>
      </c>
      <c r="I2426" s="65">
        <f t="shared" si="225"/>
        <v>-850.97000000000116</v>
      </c>
      <c r="J2426" s="66" t="str">
        <f t="shared" si="226"/>
        <v>Ativo</v>
      </c>
      <c r="K2426" s="40" t="s">
        <v>15536</v>
      </c>
      <c r="L2426" s="69" t="str">
        <f t="shared" si="227"/>
        <v>Aguardando rentabilidade</v>
      </c>
    </row>
    <row r="2427" spans="1:12" x14ac:dyDescent="0.25">
      <c r="A2427" s="39">
        <v>44173</v>
      </c>
      <c r="B2427" s="61">
        <f t="shared" si="222"/>
        <v>2020</v>
      </c>
      <c r="C2427" s="60" t="str">
        <f t="shared" si="223"/>
        <v>Dezembro</v>
      </c>
      <c r="D2427" s="40" t="s">
        <v>1929</v>
      </c>
      <c r="E2427" s="40" t="s">
        <v>3744</v>
      </c>
      <c r="F2427" s="41">
        <v>38153.67</v>
      </c>
      <c r="G2427" s="42">
        <v>42373.47</v>
      </c>
      <c r="H2427" s="64">
        <f t="shared" si="224"/>
        <v>0.11060010740775404</v>
      </c>
      <c r="I2427" s="65">
        <f t="shared" si="225"/>
        <v>4219.8000000000029</v>
      </c>
      <c r="J2427" s="66" t="str">
        <f t="shared" si="226"/>
        <v>Pendente</v>
      </c>
      <c r="K2427" s="40" t="s">
        <v>15532</v>
      </c>
      <c r="L2427" s="69" t="str">
        <f t="shared" si="227"/>
        <v>Rendimento estável</v>
      </c>
    </row>
    <row r="2428" spans="1:12" ht="15" customHeight="1" x14ac:dyDescent="0.25">
      <c r="A2428" s="39">
        <v>45323</v>
      </c>
      <c r="B2428" s="61">
        <f t="shared" si="222"/>
        <v>2024</v>
      </c>
      <c r="C2428" s="60" t="str">
        <f t="shared" si="223"/>
        <v>Fevereiro</v>
      </c>
      <c r="D2428" s="40" t="s">
        <v>1928</v>
      </c>
      <c r="E2428" s="40" t="s">
        <v>2755</v>
      </c>
      <c r="F2428" s="41">
        <v>26911.66</v>
      </c>
      <c r="G2428" s="42">
        <v>28938.11</v>
      </c>
      <c r="H2428" s="64">
        <f t="shared" si="224"/>
        <v>7.530007439154629E-2</v>
      </c>
      <c r="I2428" s="65">
        <f t="shared" si="225"/>
        <v>2026.4500000000007</v>
      </c>
      <c r="J2428" s="66" t="str">
        <f t="shared" si="226"/>
        <v>Pendente</v>
      </c>
      <c r="K2428" s="40" t="s">
        <v>15537</v>
      </c>
      <c r="L2428" s="69" t="str">
        <f t="shared" si="227"/>
        <v>Rendimento estável</v>
      </c>
    </row>
    <row r="2429" spans="1:12" x14ac:dyDescent="0.25">
      <c r="A2429" s="39">
        <v>44035</v>
      </c>
      <c r="B2429" s="61">
        <f t="shared" si="222"/>
        <v>2020</v>
      </c>
      <c r="C2429" s="60" t="str">
        <f t="shared" si="223"/>
        <v>Julho</v>
      </c>
      <c r="D2429" s="40" t="s">
        <v>1923</v>
      </c>
      <c r="E2429" s="40" t="s">
        <v>3963</v>
      </c>
      <c r="F2429" s="41">
        <v>6685.02</v>
      </c>
      <c r="G2429" s="42">
        <v>6201.02</v>
      </c>
      <c r="H2429" s="64">
        <f t="shared" si="224"/>
        <v>-7.2400680925412339E-2</v>
      </c>
      <c r="I2429" s="65">
        <f t="shared" si="225"/>
        <v>-484</v>
      </c>
      <c r="J2429" s="66" t="str">
        <f t="shared" si="226"/>
        <v>Ativo</v>
      </c>
      <c r="K2429" s="40" t="s">
        <v>15532</v>
      </c>
      <c r="L2429" s="69" t="str">
        <f t="shared" si="227"/>
        <v>Investimento de Longo Prazo</v>
      </c>
    </row>
    <row r="2430" spans="1:12" ht="15" customHeight="1" x14ac:dyDescent="0.25">
      <c r="A2430" s="39">
        <v>44930</v>
      </c>
      <c r="B2430" s="61">
        <f t="shared" si="222"/>
        <v>2023</v>
      </c>
      <c r="C2430" s="60" t="str">
        <f t="shared" si="223"/>
        <v>Janeiro</v>
      </c>
      <c r="D2430" s="40" t="s">
        <v>1923</v>
      </c>
      <c r="E2430" s="40" t="s">
        <v>3964</v>
      </c>
      <c r="F2430" s="41">
        <v>34901.360000000001</v>
      </c>
      <c r="G2430" s="42">
        <v>36297.410000000003</v>
      </c>
      <c r="H2430" s="64">
        <f t="shared" si="224"/>
        <v>3.9999873930414258E-2</v>
      </c>
      <c r="I2430" s="65">
        <f t="shared" si="225"/>
        <v>1396.0500000000029</v>
      </c>
      <c r="J2430" s="66" t="str">
        <f t="shared" si="226"/>
        <v>Ativo</v>
      </c>
      <c r="K2430" s="40" t="s">
        <v>15532</v>
      </c>
      <c r="L2430" s="69" t="str">
        <f t="shared" si="227"/>
        <v>Investimento de Longo Prazo</v>
      </c>
    </row>
    <row r="2431" spans="1:12" ht="15" customHeight="1" x14ac:dyDescent="0.25">
      <c r="A2431" s="39">
        <v>45681</v>
      </c>
      <c r="B2431" s="61">
        <f t="shared" si="222"/>
        <v>2025</v>
      </c>
      <c r="C2431" s="60" t="str">
        <f t="shared" si="223"/>
        <v>Janeiro</v>
      </c>
      <c r="D2431" s="40" t="s">
        <v>1927</v>
      </c>
      <c r="E2431" s="40" t="s">
        <v>3965</v>
      </c>
      <c r="F2431" s="41">
        <v>43088.3</v>
      </c>
      <c r="G2431" s="42">
        <v>47319.57</v>
      </c>
      <c r="H2431" s="64">
        <f t="shared" si="224"/>
        <v>9.8199975399354267E-2</v>
      </c>
      <c r="I2431" s="65">
        <f t="shared" si="225"/>
        <v>4231.2699999999968</v>
      </c>
      <c r="J2431" s="66" t="str">
        <f t="shared" si="226"/>
        <v>Pendente</v>
      </c>
      <c r="K2431" s="40" t="s">
        <v>15536</v>
      </c>
      <c r="L2431" s="69" t="str">
        <f t="shared" si="227"/>
        <v>Rendimento estável</v>
      </c>
    </row>
    <row r="2432" spans="1:12" ht="15" customHeight="1" x14ac:dyDescent="0.25">
      <c r="A2432" s="39">
        <v>45303</v>
      </c>
      <c r="B2432" s="61">
        <f t="shared" si="222"/>
        <v>2024</v>
      </c>
      <c r="C2432" s="60" t="str">
        <f t="shared" si="223"/>
        <v>Janeiro</v>
      </c>
      <c r="D2432" s="40" t="s">
        <v>1923</v>
      </c>
      <c r="E2432" s="40" t="s">
        <v>2892</v>
      </c>
      <c r="F2432" s="41">
        <v>33786.93</v>
      </c>
      <c r="G2432" s="42">
        <v>31590.78</v>
      </c>
      <c r="H2432" s="64">
        <f t="shared" si="224"/>
        <v>-6.4999986681240393E-2</v>
      </c>
      <c r="I2432" s="65">
        <f t="shared" si="225"/>
        <v>-2196.1500000000015</v>
      </c>
      <c r="J2432" s="66" t="str">
        <f t="shared" si="226"/>
        <v>Ativo</v>
      </c>
      <c r="K2432" s="40" t="s">
        <v>15532</v>
      </c>
      <c r="L2432" s="69" t="str">
        <f t="shared" si="227"/>
        <v>Investimento de Longo Prazo</v>
      </c>
    </row>
    <row r="2433" spans="1:12" ht="15" customHeight="1" x14ac:dyDescent="0.25">
      <c r="A2433" s="39">
        <v>44813</v>
      </c>
      <c r="B2433" s="61">
        <f t="shared" si="222"/>
        <v>2022</v>
      </c>
      <c r="C2433" s="60" t="str">
        <f t="shared" si="223"/>
        <v>Setembro</v>
      </c>
      <c r="D2433" s="40" t="s">
        <v>1925</v>
      </c>
      <c r="E2433" s="40" t="s">
        <v>3966</v>
      </c>
      <c r="F2433" s="41">
        <v>43975.39</v>
      </c>
      <c r="G2433" s="42">
        <v>46442.41</v>
      </c>
      <c r="H2433" s="64">
        <f t="shared" si="224"/>
        <v>5.610001412153489E-2</v>
      </c>
      <c r="I2433" s="65">
        <f t="shared" si="225"/>
        <v>2467.0200000000041</v>
      </c>
      <c r="J2433" s="66" t="str">
        <f t="shared" si="226"/>
        <v>Ativo</v>
      </c>
      <c r="K2433" s="40" t="s">
        <v>15534</v>
      </c>
      <c r="L2433" s="69" t="str">
        <f t="shared" si="227"/>
        <v>Aguardando rentabilidade</v>
      </c>
    </row>
    <row r="2434" spans="1:12" ht="15" customHeight="1" x14ac:dyDescent="0.25">
      <c r="A2434" s="39">
        <v>45186</v>
      </c>
      <c r="B2434" s="61">
        <f t="shared" ref="B2434:B2497" si="228">YEAR(A2434)</f>
        <v>2023</v>
      </c>
      <c r="C2434" s="60" t="str">
        <f t="shared" ref="C2434:C2497" si="229">PROPER(TEXT(A2434,"mmmm"))</f>
        <v>Setembro</v>
      </c>
      <c r="D2434" s="40" t="s">
        <v>1923</v>
      </c>
      <c r="E2434" s="40" t="s">
        <v>3967</v>
      </c>
      <c r="F2434" s="41">
        <v>21830.43</v>
      </c>
      <c r="G2434" s="42">
        <v>21904.65</v>
      </c>
      <c r="H2434" s="64">
        <f t="shared" ref="H2434:H2497" si="230">(G2434-F2434)/F2434</f>
        <v>3.3998414140262545E-3</v>
      </c>
      <c r="I2434" s="65">
        <f t="shared" ref="I2434:I2497" si="231">G2434-F2434</f>
        <v>74.220000000001164</v>
      </c>
      <c r="J2434" s="66" t="str">
        <f t="shared" ref="J2434:J2497" si="232">IF(AND(OR($D2434="Ações",$D2434="Criptomoedas",$D2434="ETFs",$D2434="Fundos",$D2434="Imóveis"),$H2434&lt;=-10%),"Resgatado",IF(AND(OR($D2434="Ações",$D2434="Criptomoedas",$D2434="ETFs",$D2434="Fundos",$D2434="Imóveis"),$H2434&lt;=-5%),"Pendente",IF(AND(OR($D2434="Ações",$D2434="Criptomoedas",$D2434="ETFs",$D2434="Fundos",$D2434="Imóveis"),$H2434&lt;=-3%),"Ativo",IF(AND(OR($D2434="Ações",$D2434="Criptomoedas",$D2434="ETFs",$D2434="Fundos",$D2434="Imóveis"),$H2434&lt;=7%),"Ativo",IF(AND(OR($D2434="Ações",$D2434="Criptomoedas",$D2434="ETFs",$D2434="Fundos",$D2434="Imóveis"),$H2434&lt;=15%),"Pendente",IF(AND(OR($D2434="Ações",$D2434="Criptomoedas",$D2434="ETFs",$D2434="Fundos",$D2434="Imóveis"),$H2434&lt;=20%),"Resgatado",IF(AND(OR($D2434="Poupança",$D2434="Renda Fixa",$D2434="Tesouro Direto"),$H2434&lt;=7%),"Ativo",IF(AND(OR($D2434="Poupança",$D2434="Renda Fixa",$D2434="Tesouro Direto"),$H2434&lt;=15%),"Pendente",IF(AND(OR($D2434="Poupança",$D2434="Renda Fixa",$D2434="Tesouro Direto"),$H2434&lt;=20%),"Resgatado","")))))))))</f>
        <v>Ativo</v>
      </c>
      <c r="K2434" s="40" t="s">
        <v>15532</v>
      </c>
      <c r="L2434" s="69" t="str">
        <f t="shared" ref="L2434:L2497" si="233">IF(AND(OR($D2434="Ações",$D2434="Criptomoedas",$D2434="ETFs",$D2434="Fundos",$D2434="Imóveis"),$H2434&lt;=-10%),"Resgate realizado",IF(AND(OR($D2434="Ações",$D2434="Criptomoedas",$D2434="ETFs",$D2434="Fundos",$D2434="Imóveis"),$H2434&lt;=-5%),"Aguardando rentabilidade",IF(AND(OR($D2434="Ações",$D2434="Criptomoedas",$D2434="ETFs",$D2434="Fundos",$D2434="Imóveis"),$H2434&lt;=-3%),"Aguardando rentabilidade",IF(AND(OR($D2434="Ações",$D2434="Criptomoedas",$D2434="ETFs",$D2434="Fundos",$D2434="Imóveis"),$H2434&lt;=7%),"Aguardando rentabilidade",IF(AND(OR($D2434="Ações",$D2434="Criptomoedas",$D2434="ETFs",$D2434="Fundos",$D2434="Imóveis"),$H2434&lt;=15%),"Rendimento estável",IF(AND(OR($D2434="Ações",$D2434="Criptomoedas",$D2434="ETFs",$D2434="Fundos",$D2434="Imóveis"),$H2434&lt;=20%),"Aplicação de Curto Prazo",IF(AND(OR($D2434="Poupança",$D2434="Renda Fixa",$D2434="Tesouro Direto"),$H2434&lt;=7%),"Investimento de Longo Prazo",IF(AND(OR($D2434="Poupança",$D2434="Renda Fixa",$D2434="Tesouro Direto"),$H2434&lt;=15%),"Rendimento estável",IF(AND(OR($D2434="Poupança",$D2434="Renda Fixa",$D2434="Tesouro Direto"),$H2434&lt;=20%),"Dividendos Recebidos","")))))))))</f>
        <v>Investimento de Longo Prazo</v>
      </c>
    </row>
    <row r="2435" spans="1:12" ht="15" customHeight="1" x14ac:dyDescent="0.25">
      <c r="A2435" s="39">
        <v>45403</v>
      </c>
      <c r="B2435" s="61">
        <f t="shared" si="228"/>
        <v>2024</v>
      </c>
      <c r="C2435" s="60" t="str">
        <f t="shared" si="229"/>
        <v>Abril</v>
      </c>
      <c r="D2435" s="40" t="s">
        <v>1924</v>
      </c>
      <c r="E2435" s="40" t="s">
        <v>2107</v>
      </c>
      <c r="F2435" s="41">
        <v>22618.63</v>
      </c>
      <c r="G2435" s="42">
        <v>26287.37</v>
      </c>
      <c r="H2435" s="64">
        <f t="shared" si="230"/>
        <v>0.16219992103854203</v>
      </c>
      <c r="I2435" s="65">
        <f t="shared" si="231"/>
        <v>3668.739999999998</v>
      </c>
      <c r="J2435" s="66" t="str">
        <f t="shared" si="232"/>
        <v>Resgatado</v>
      </c>
      <c r="K2435" s="40" t="s">
        <v>15533</v>
      </c>
      <c r="L2435" s="69" t="str">
        <f t="shared" si="233"/>
        <v>Dividendos Recebidos</v>
      </c>
    </row>
    <row r="2436" spans="1:12" ht="15" customHeight="1" x14ac:dyDescent="0.25">
      <c r="A2436" s="39">
        <v>45867</v>
      </c>
      <c r="B2436" s="61">
        <f t="shared" si="228"/>
        <v>2025</v>
      </c>
      <c r="C2436" s="60" t="str">
        <f t="shared" si="229"/>
        <v>Julho</v>
      </c>
      <c r="D2436" s="40" t="s">
        <v>1928</v>
      </c>
      <c r="E2436" s="40" t="s">
        <v>3968</v>
      </c>
      <c r="F2436" s="41">
        <v>44755.11</v>
      </c>
      <c r="G2436" s="42">
        <v>44987.839999999997</v>
      </c>
      <c r="H2436" s="64">
        <f t="shared" si="230"/>
        <v>5.2000765946055303E-3</v>
      </c>
      <c r="I2436" s="65">
        <f t="shared" si="231"/>
        <v>232.72999999999593</v>
      </c>
      <c r="J2436" s="66" t="str">
        <f t="shared" si="232"/>
        <v>Ativo</v>
      </c>
      <c r="K2436" s="40" t="s">
        <v>15537</v>
      </c>
      <c r="L2436" s="69" t="str">
        <f t="shared" si="233"/>
        <v>Aguardando rentabilidade</v>
      </c>
    </row>
    <row r="2437" spans="1:12" ht="15" customHeight="1" x14ac:dyDescent="0.25">
      <c r="A2437" s="39">
        <v>44396</v>
      </c>
      <c r="B2437" s="61">
        <f t="shared" si="228"/>
        <v>2021</v>
      </c>
      <c r="C2437" s="60" t="str">
        <f t="shared" si="229"/>
        <v>Julho</v>
      </c>
      <c r="D2437" s="40" t="s">
        <v>1929</v>
      </c>
      <c r="E2437" s="40" t="s">
        <v>3969</v>
      </c>
      <c r="F2437" s="41">
        <v>22788.73</v>
      </c>
      <c r="G2437" s="42">
        <v>26475.95</v>
      </c>
      <c r="H2437" s="64">
        <f t="shared" si="230"/>
        <v>0.16180015297034986</v>
      </c>
      <c r="I2437" s="65">
        <f t="shared" si="231"/>
        <v>3687.2200000000012</v>
      </c>
      <c r="J2437" s="66" t="str">
        <f t="shared" si="232"/>
        <v>Resgatado</v>
      </c>
      <c r="K2437" s="40" t="s">
        <v>15532</v>
      </c>
      <c r="L2437" s="69" t="str">
        <f t="shared" si="233"/>
        <v>Dividendos Recebidos</v>
      </c>
    </row>
    <row r="2438" spans="1:12" ht="15" customHeight="1" x14ac:dyDescent="0.25">
      <c r="A2438" s="39">
        <v>45802</v>
      </c>
      <c r="B2438" s="61">
        <f t="shared" si="228"/>
        <v>2025</v>
      </c>
      <c r="C2438" s="60" t="str">
        <f t="shared" si="229"/>
        <v>Maio</v>
      </c>
      <c r="D2438" s="40" t="s">
        <v>1925</v>
      </c>
      <c r="E2438" s="40" t="s">
        <v>3970</v>
      </c>
      <c r="F2438" s="41">
        <v>28969.49</v>
      </c>
      <c r="G2438" s="42">
        <v>32329.95</v>
      </c>
      <c r="H2438" s="64">
        <f t="shared" si="230"/>
        <v>0.11599997100397691</v>
      </c>
      <c r="I2438" s="65">
        <f t="shared" si="231"/>
        <v>3360.4599999999991</v>
      </c>
      <c r="J2438" s="66" t="str">
        <f t="shared" si="232"/>
        <v>Pendente</v>
      </c>
      <c r="K2438" s="40" t="s">
        <v>15534</v>
      </c>
      <c r="L2438" s="69" t="str">
        <f t="shared" si="233"/>
        <v>Rendimento estável</v>
      </c>
    </row>
    <row r="2439" spans="1:12" ht="15" customHeight="1" x14ac:dyDescent="0.25">
      <c r="A2439" s="39">
        <v>45349</v>
      </c>
      <c r="B2439" s="61">
        <f t="shared" si="228"/>
        <v>2024</v>
      </c>
      <c r="C2439" s="60" t="str">
        <f t="shared" si="229"/>
        <v>Fevereiro</v>
      </c>
      <c r="D2439" s="40" t="s">
        <v>1924</v>
      </c>
      <c r="E2439" s="40" t="s">
        <v>3881</v>
      </c>
      <c r="F2439" s="41">
        <v>4818.99</v>
      </c>
      <c r="G2439" s="42">
        <v>5324.02</v>
      </c>
      <c r="H2439" s="64">
        <f t="shared" si="230"/>
        <v>0.10479996845812103</v>
      </c>
      <c r="I2439" s="65">
        <f t="shared" si="231"/>
        <v>505.03000000000065</v>
      </c>
      <c r="J2439" s="66" t="str">
        <f t="shared" si="232"/>
        <v>Pendente</v>
      </c>
      <c r="K2439" s="40" t="s">
        <v>15533</v>
      </c>
      <c r="L2439" s="69" t="str">
        <f t="shared" si="233"/>
        <v>Rendimento estável</v>
      </c>
    </row>
    <row r="2440" spans="1:12" ht="15" customHeight="1" x14ac:dyDescent="0.25">
      <c r="A2440" s="39">
        <v>44790</v>
      </c>
      <c r="B2440" s="61">
        <f t="shared" si="228"/>
        <v>2022</v>
      </c>
      <c r="C2440" s="60" t="str">
        <f t="shared" si="229"/>
        <v>Agosto</v>
      </c>
      <c r="D2440" s="40" t="s">
        <v>1926</v>
      </c>
      <c r="E2440" s="40" t="s">
        <v>3971</v>
      </c>
      <c r="F2440" s="41">
        <v>26067.48</v>
      </c>
      <c r="G2440" s="42">
        <v>24597.27</v>
      </c>
      <c r="H2440" s="64">
        <f t="shared" si="230"/>
        <v>-5.6400158358230222E-2</v>
      </c>
      <c r="I2440" s="65">
        <f t="shared" si="231"/>
        <v>-1470.2099999999991</v>
      </c>
      <c r="J2440" s="66" t="str">
        <f t="shared" si="232"/>
        <v>Pendente</v>
      </c>
      <c r="K2440" s="40" t="s">
        <v>15535</v>
      </c>
      <c r="L2440" s="69" t="str">
        <f t="shared" si="233"/>
        <v>Aguardando rentabilidade</v>
      </c>
    </row>
    <row r="2441" spans="1:12" ht="15" customHeight="1" x14ac:dyDescent="0.25">
      <c r="A2441" s="39">
        <v>45449</v>
      </c>
      <c r="B2441" s="61">
        <f t="shared" si="228"/>
        <v>2024</v>
      </c>
      <c r="C2441" s="60" t="str">
        <f t="shared" si="229"/>
        <v>Junho</v>
      </c>
      <c r="D2441" s="40" t="s">
        <v>1928</v>
      </c>
      <c r="E2441" s="40" t="s">
        <v>2101</v>
      </c>
      <c r="F2441" s="41">
        <v>38443.370000000003</v>
      </c>
      <c r="G2441" s="42">
        <v>42172.38</v>
      </c>
      <c r="H2441" s="64">
        <f t="shared" si="230"/>
        <v>9.7000080898214561E-2</v>
      </c>
      <c r="I2441" s="65">
        <f t="shared" si="231"/>
        <v>3729.0099999999948</v>
      </c>
      <c r="J2441" s="66" t="str">
        <f t="shared" si="232"/>
        <v>Pendente</v>
      </c>
      <c r="K2441" s="40" t="s">
        <v>15537</v>
      </c>
      <c r="L2441" s="69" t="str">
        <f t="shared" si="233"/>
        <v>Rendimento estável</v>
      </c>
    </row>
    <row r="2442" spans="1:12" ht="15" customHeight="1" x14ac:dyDescent="0.25">
      <c r="A2442" s="39">
        <v>45546</v>
      </c>
      <c r="B2442" s="61">
        <f t="shared" si="228"/>
        <v>2024</v>
      </c>
      <c r="C2442" s="60" t="str">
        <f t="shared" si="229"/>
        <v>Setembro</v>
      </c>
      <c r="D2442" s="40" t="s">
        <v>1927</v>
      </c>
      <c r="E2442" s="40" t="s">
        <v>3972</v>
      </c>
      <c r="F2442" s="41">
        <v>18355.22</v>
      </c>
      <c r="G2442" s="42">
        <v>17050.16</v>
      </c>
      <c r="H2442" s="64">
        <f t="shared" si="230"/>
        <v>-7.1100210185440507E-2</v>
      </c>
      <c r="I2442" s="65">
        <f t="shared" si="231"/>
        <v>-1305.0600000000013</v>
      </c>
      <c r="J2442" s="66" t="str">
        <f t="shared" si="232"/>
        <v>Pendente</v>
      </c>
      <c r="K2442" s="40" t="s">
        <v>15536</v>
      </c>
      <c r="L2442" s="69" t="str">
        <f t="shared" si="233"/>
        <v>Aguardando rentabilidade</v>
      </c>
    </row>
    <row r="2443" spans="1:12" ht="15" customHeight="1" x14ac:dyDescent="0.25">
      <c r="A2443" s="39">
        <v>45369</v>
      </c>
      <c r="B2443" s="61">
        <f t="shared" si="228"/>
        <v>2024</v>
      </c>
      <c r="C2443" s="60" t="str">
        <f t="shared" si="229"/>
        <v>Março</v>
      </c>
      <c r="D2443" s="40" t="s">
        <v>1928</v>
      </c>
      <c r="E2443" s="40" t="s">
        <v>3973</v>
      </c>
      <c r="F2443" s="41">
        <v>7754.11</v>
      </c>
      <c r="G2443" s="42">
        <v>9042.84</v>
      </c>
      <c r="H2443" s="64">
        <f t="shared" si="230"/>
        <v>0.16619960253336624</v>
      </c>
      <c r="I2443" s="65">
        <f t="shared" si="231"/>
        <v>1288.7300000000005</v>
      </c>
      <c r="J2443" s="66" t="str">
        <f t="shared" si="232"/>
        <v>Resgatado</v>
      </c>
      <c r="K2443" s="40" t="s">
        <v>15537</v>
      </c>
      <c r="L2443" s="69" t="str">
        <f t="shared" si="233"/>
        <v>Aplicação de Curto Prazo</v>
      </c>
    </row>
    <row r="2444" spans="1:12" ht="15" customHeight="1" x14ac:dyDescent="0.25">
      <c r="A2444" s="39">
        <v>44629</v>
      </c>
      <c r="B2444" s="61">
        <f t="shared" si="228"/>
        <v>2022</v>
      </c>
      <c r="C2444" s="60" t="str">
        <f t="shared" si="229"/>
        <v>Março</v>
      </c>
      <c r="D2444" s="40" t="s">
        <v>1929</v>
      </c>
      <c r="E2444" s="40" t="s">
        <v>3558</v>
      </c>
      <c r="F2444" s="41">
        <v>24972.89</v>
      </c>
      <c r="G2444" s="42">
        <v>27779.84</v>
      </c>
      <c r="H2444" s="64">
        <f t="shared" si="230"/>
        <v>0.11239988643685216</v>
      </c>
      <c r="I2444" s="65">
        <f t="shared" si="231"/>
        <v>2806.9500000000007</v>
      </c>
      <c r="J2444" s="66" t="str">
        <f t="shared" si="232"/>
        <v>Pendente</v>
      </c>
      <c r="K2444" s="40" t="s">
        <v>15532</v>
      </c>
      <c r="L2444" s="69" t="str">
        <f t="shared" si="233"/>
        <v>Rendimento estável</v>
      </c>
    </row>
    <row r="2445" spans="1:12" ht="15" customHeight="1" x14ac:dyDescent="0.25">
      <c r="A2445" s="39">
        <v>45423</v>
      </c>
      <c r="B2445" s="61">
        <f t="shared" si="228"/>
        <v>2024</v>
      </c>
      <c r="C2445" s="60" t="str">
        <f t="shared" si="229"/>
        <v>Maio</v>
      </c>
      <c r="D2445" s="40" t="s">
        <v>1928</v>
      </c>
      <c r="E2445" s="40" t="s">
        <v>3974</v>
      </c>
      <c r="F2445" s="41">
        <v>33329.440000000002</v>
      </c>
      <c r="G2445" s="42">
        <v>38045.56</v>
      </c>
      <c r="H2445" s="64">
        <f t="shared" si="230"/>
        <v>0.14150012721485855</v>
      </c>
      <c r="I2445" s="65">
        <f t="shared" si="231"/>
        <v>4716.1199999999953</v>
      </c>
      <c r="J2445" s="66" t="str">
        <f t="shared" si="232"/>
        <v>Pendente</v>
      </c>
      <c r="K2445" s="40" t="s">
        <v>15537</v>
      </c>
      <c r="L2445" s="69" t="str">
        <f t="shared" si="233"/>
        <v>Rendimento estável</v>
      </c>
    </row>
    <row r="2446" spans="1:12" ht="15" customHeight="1" x14ac:dyDescent="0.25">
      <c r="A2446" s="39">
        <v>44948</v>
      </c>
      <c r="B2446" s="61">
        <f t="shared" si="228"/>
        <v>2023</v>
      </c>
      <c r="C2446" s="60" t="str">
        <f t="shared" si="229"/>
        <v>Janeiro</v>
      </c>
      <c r="D2446" s="40" t="s">
        <v>1928</v>
      </c>
      <c r="E2446" s="40" t="s">
        <v>2066</v>
      </c>
      <c r="F2446" s="41">
        <v>38099.29</v>
      </c>
      <c r="G2446" s="42">
        <v>40103.31</v>
      </c>
      <c r="H2446" s="64">
        <f t="shared" si="230"/>
        <v>5.2599930339909139E-2</v>
      </c>
      <c r="I2446" s="65">
        <f t="shared" si="231"/>
        <v>2004.0199999999968</v>
      </c>
      <c r="J2446" s="66" t="str">
        <f t="shared" si="232"/>
        <v>Ativo</v>
      </c>
      <c r="K2446" s="40" t="s">
        <v>15537</v>
      </c>
      <c r="L2446" s="69" t="str">
        <f t="shared" si="233"/>
        <v>Aguardando rentabilidade</v>
      </c>
    </row>
    <row r="2447" spans="1:12" ht="15" customHeight="1" x14ac:dyDescent="0.25">
      <c r="A2447" s="39">
        <v>45811</v>
      </c>
      <c r="B2447" s="61">
        <f t="shared" si="228"/>
        <v>2025</v>
      </c>
      <c r="C2447" s="60" t="str">
        <f t="shared" si="229"/>
        <v>Junho</v>
      </c>
      <c r="D2447" s="40" t="s">
        <v>1928</v>
      </c>
      <c r="E2447" s="40" t="s">
        <v>3191</v>
      </c>
      <c r="F2447" s="41">
        <v>31350.77</v>
      </c>
      <c r="G2447" s="42">
        <v>28685.95</v>
      </c>
      <c r="H2447" s="64">
        <f t="shared" si="230"/>
        <v>-8.5000145132001534E-2</v>
      </c>
      <c r="I2447" s="65">
        <f t="shared" si="231"/>
        <v>-2664.8199999999997</v>
      </c>
      <c r="J2447" s="66" t="str">
        <f t="shared" si="232"/>
        <v>Pendente</v>
      </c>
      <c r="K2447" s="40" t="s">
        <v>15537</v>
      </c>
      <c r="L2447" s="69" t="str">
        <f t="shared" si="233"/>
        <v>Aguardando rentabilidade</v>
      </c>
    </row>
    <row r="2448" spans="1:12" x14ac:dyDescent="0.25">
      <c r="A2448" s="39">
        <v>44064</v>
      </c>
      <c r="B2448" s="61">
        <f t="shared" si="228"/>
        <v>2020</v>
      </c>
      <c r="C2448" s="60" t="str">
        <f t="shared" si="229"/>
        <v>Agosto</v>
      </c>
      <c r="D2448" s="40" t="s">
        <v>1929</v>
      </c>
      <c r="E2448" s="40" t="s">
        <v>3975</v>
      </c>
      <c r="F2448" s="41">
        <v>12598.63</v>
      </c>
      <c r="G2448" s="42">
        <v>13708.57</v>
      </c>
      <c r="H2448" s="64">
        <f t="shared" si="230"/>
        <v>8.8100055323475687E-2</v>
      </c>
      <c r="I2448" s="65">
        <f t="shared" si="231"/>
        <v>1109.9400000000005</v>
      </c>
      <c r="J2448" s="66" t="str">
        <f t="shared" si="232"/>
        <v>Pendente</v>
      </c>
      <c r="K2448" s="40" t="s">
        <v>15532</v>
      </c>
      <c r="L2448" s="69" t="str">
        <f t="shared" si="233"/>
        <v>Rendimento estável</v>
      </c>
    </row>
    <row r="2449" spans="1:12" ht="15" customHeight="1" x14ac:dyDescent="0.25">
      <c r="A2449" s="39">
        <v>44622</v>
      </c>
      <c r="B2449" s="61">
        <f t="shared" si="228"/>
        <v>2022</v>
      </c>
      <c r="C2449" s="60" t="str">
        <f t="shared" si="229"/>
        <v>Março</v>
      </c>
      <c r="D2449" s="40" t="s">
        <v>1929</v>
      </c>
      <c r="E2449" s="40" t="s">
        <v>3976</v>
      </c>
      <c r="F2449" s="41">
        <v>28001.31</v>
      </c>
      <c r="G2449" s="42">
        <v>25304.78</v>
      </c>
      <c r="H2449" s="64">
        <f t="shared" si="230"/>
        <v>-9.6300137386429507E-2</v>
      </c>
      <c r="I2449" s="65">
        <f t="shared" si="231"/>
        <v>-2696.5300000000025</v>
      </c>
      <c r="J2449" s="66" t="str">
        <f t="shared" si="232"/>
        <v>Ativo</v>
      </c>
      <c r="K2449" s="40" t="s">
        <v>15532</v>
      </c>
      <c r="L2449" s="69" t="str">
        <f t="shared" si="233"/>
        <v>Investimento de Longo Prazo</v>
      </c>
    </row>
    <row r="2450" spans="1:12" ht="15" customHeight="1" x14ac:dyDescent="0.25">
      <c r="A2450" s="39">
        <v>45448</v>
      </c>
      <c r="B2450" s="61">
        <f t="shared" si="228"/>
        <v>2024</v>
      </c>
      <c r="C2450" s="60" t="str">
        <f t="shared" si="229"/>
        <v>Junho</v>
      </c>
      <c r="D2450" s="40" t="s">
        <v>1926</v>
      </c>
      <c r="E2450" s="40" t="s">
        <v>3977</v>
      </c>
      <c r="F2450" s="41">
        <v>23377.86</v>
      </c>
      <c r="G2450" s="42">
        <v>23529.82</v>
      </c>
      <c r="H2450" s="64">
        <f t="shared" si="230"/>
        <v>6.5001672522634292E-3</v>
      </c>
      <c r="I2450" s="65">
        <f t="shared" si="231"/>
        <v>151.95999999999913</v>
      </c>
      <c r="J2450" s="66" t="str">
        <f t="shared" si="232"/>
        <v>Ativo</v>
      </c>
      <c r="K2450" s="40" t="s">
        <v>15535</v>
      </c>
      <c r="L2450" s="69" t="str">
        <f t="shared" si="233"/>
        <v>Aguardando rentabilidade</v>
      </c>
    </row>
    <row r="2451" spans="1:12" ht="15" customHeight="1" x14ac:dyDescent="0.25">
      <c r="A2451" s="39">
        <v>45903</v>
      </c>
      <c r="B2451" s="61">
        <f t="shared" si="228"/>
        <v>2025</v>
      </c>
      <c r="C2451" s="60" t="str">
        <f t="shared" si="229"/>
        <v>Setembro</v>
      </c>
      <c r="D2451" s="40" t="s">
        <v>1929</v>
      </c>
      <c r="E2451" s="40" t="s">
        <v>3978</v>
      </c>
      <c r="F2451" s="41">
        <v>7403.25</v>
      </c>
      <c r="G2451" s="42">
        <v>7490.61</v>
      </c>
      <c r="H2451" s="64">
        <f t="shared" si="230"/>
        <v>1.18002228750886E-2</v>
      </c>
      <c r="I2451" s="65">
        <f t="shared" si="231"/>
        <v>87.359999999999673</v>
      </c>
      <c r="J2451" s="66" t="str">
        <f t="shared" si="232"/>
        <v>Ativo</v>
      </c>
      <c r="K2451" s="40" t="s">
        <v>15532</v>
      </c>
      <c r="L2451" s="69" t="str">
        <f t="shared" si="233"/>
        <v>Investimento de Longo Prazo</v>
      </c>
    </row>
    <row r="2452" spans="1:12" ht="15" customHeight="1" x14ac:dyDescent="0.25">
      <c r="A2452" s="39">
        <v>44769</v>
      </c>
      <c r="B2452" s="61">
        <f t="shared" si="228"/>
        <v>2022</v>
      </c>
      <c r="C2452" s="60" t="str">
        <f t="shared" si="229"/>
        <v>Julho</v>
      </c>
      <c r="D2452" s="40" t="s">
        <v>1928</v>
      </c>
      <c r="E2452" s="40" t="s">
        <v>3180</v>
      </c>
      <c r="F2452" s="41">
        <v>17407.77</v>
      </c>
      <c r="G2452" s="42">
        <v>15929.85</v>
      </c>
      <c r="H2452" s="64">
        <f t="shared" si="230"/>
        <v>-8.4900018784715106E-2</v>
      </c>
      <c r="I2452" s="65">
        <f t="shared" si="231"/>
        <v>-1477.92</v>
      </c>
      <c r="J2452" s="66" t="str">
        <f t="shared" si="232"/>
        <v>Pendente</v>
      </c>
      <c r="K2452" s="40" t="s">
        <v>15537</v>
      </c>
      <c r="L2452" s="69" t="str">
        <f t="shared" si="233"/>
        <v>Aguardando rentabilidade</v>
      </c>
    </row>
    <row r="2453" spans="1:12" ht="15" customHeight="1" x14ac:dyDescent="0.25">
      <c r="A2453" s="39">
        <v>45829</v>
      </c>
      <c r="B2453" s="61">
        <f t="shared" si="228"/>
        <v>2025</v>
      </c>
      <c r="C2453" s="60" t="str">
        <f t="shared" si="229"/>
        <v>Junho</v>
      </c>
      <c r="D2453" s="40" t="s">
        <v>1930</v>
      </c>
      <c r="E2453" s="40" t="s">
        <v>3979</v>
      </c>
      <c r="F2453" s="41">
        <v>14845.9</v>
      </c>
      <c r="G2453" s="42">
        <v>16072.17</v>
      </c>
      <c r="H2453" s="64">
        <f t="shared" si="230"/>
        <v>8.2599909739389354E-2</v>
      </c>
      <c r="I2453" s="65">
        <f t="shared" si="231"/>
        <v>1226.2700000000004</v>
      </c>
      <c r="J2453" s="66" t="str">
        <f t="shared" si="232"/>
        <v>Pendente</v>
      </c>
      <c r="K2453" s="40" t="s">
        <v>15538</v>
      </c>
      <c r="L2453" s="69" t="str">
        <f t="shared" si="233"/>
        <v>Rendimento estável</v>
      </c>
    </row>
    <row r="2454" spans="1:12" ht="15" customHeight="1" x14ac:dyDescent="0.25">
      <c r="A2454" s="39">
        <v>45777</v>
      </c>
      <c r="B2454" s="61">
        <f t="shared" si="228"/>
        <v>2025</v>
      </c>
      <c r="C2454" s="60" t="str">
        <f t="shared" si="229"/>
        <v>Abril</v>
      </c>
      <c r="D2454" s="40" t="s">
        <v>1924</v>
      </c>
      <c r="E2454" s="40" t="s">
        <v>2638</v>
      </c>
      <c r="F2454" s="41">
        <v>2438.08</v>
      </c>
      <c r="G2454" s="42">
        <v>2517.3200000000002</v>
      </c>
      <c r="H2454" s="64">
        <f t="shared" si="230"/>
        <v>3.2500984381152481E-2</v>
      </c>
      <c r="I2454" s="65">
        <f t="shared" si="231"/>
        <v>79.240000000000236</v>
      </c>
      <c r="J2454" s="66" t="str">
        <f t="shared" si="232"/>
        <v>Ativo</v>
      </c>
      <c r="K2454" s="40" t="s">
        <v>15533</v>
      </c>
      <c r="L2454" s="69" t="str">
        <f t="shared" si="233"/>
        <v>Investimento de Longo Prazo</v>
      </c>
    </row>
    <row r="2455" spans="1:12" ht="15" customHeight="1" x14ac:dyDescent="0.25">
      <c r="A2455" s="39">
        <v>45920</v>
      </c>
      <c r="B2455" s="61">
        <f t="shared" si="228"/>
        <v>2025</v>
      </c>
      <c r="C2455" s="60" t="str">
        <f t="shared" si="229"/>
        <v>Setembro</v>
      </c>
      <c r="D2455" s="40" t="s">
        <v>1930</v>
      </c>
      <c r="E2455" s="40" t="s">
        <v>2016</v>
      </c>
      <c r="F2455" s="41">
        <v>28280.85</v>
      </c>
      <c r="G2455" s="42">
        <v>26691.47</v>
      </c>
      <c r="H2455" s="64">
        <f t="shared" si="230"/>
        <v>-5.6199866694247078E-2</v>
      </c>
      <c r="I2455" s="65">
        <f t="shared" si="231"/>
        <v>-1589.3799999999974</v>
      </c>
      <c r="J2455" s="66" t="str">
        <f t="shared" si="232"/>
        <v>Pendente</v>
      </c>
      <c r="K2455" s="40" t="s">
        <v>15538</v>
      </c>
      <c r="L2455" s="69" t="str">
        <f t="shared" si="233"/>
        <v>Aguardando rentabilidade</v>
      </c>
    </row>
    <row r="2456" spans="1:12" ht="15" customHeight="1" x14ac:dyDescent="0.25">
      <c r="A2456" s="39">
        <v>45109</v>
      </c>
      <c r="B2456" s="61">
        <f t="shared" si="228"/>
        <v>2023</v>
      </c>
      <c r="C2456" s="60" t="str">
        <f t="shared" si="229"/>
        <v>Julho</v>
      </c>
      <c r="D2456" s="40" t="s">
        <v>1930</v>
      </c>
      <c r="E2456" s="40" t="s">
        <v>3536</v>
      </c>
      <c r="F2456" s="41">
        <v>20198.53</v>
      </c>
      <c r="G2456" s="42">
        <v>18740.2</v>
      </c>
      <c r="H2456" s="64">
        <f t="shared" si="230"/>
        <v>-7.2199808599932677E-2</v>
      </c>
      <c r="I2456" s="65">
        <f t="shared" si="231"/>
        <v>-1458.3299999999981</v>
      </c>
      <c r="J2456" s="66" t="str">
        <f t="shared" si="232"/>
        <v>Pendente</v>
      </c>
      <c r="K2456" s="40" t="s">
        <v>15538</v>
      </c>
      <c r="L2456" s="69" t="str">
        <f t="shared" si="233"/>
        <v>Aguardando rentabilidade</v>
      </c>
    </row>
    <row r="2457" spans="1:12" x14ac:dyDescent="0.25">
      <c r="A2457" s="39">
        <v>44002</v>
      </c>
      <c r="B2457" s="61">
        <f t="shared" si="228"/>
        <v>2020</v>
      </c>
      <c r="C2457" s="60" t="str">
        <f t="shared" si="229"/>
        <v>Junho</v>
      </c>
      <c r="D2457" s="40" t="s">
        <v>1930</v>
      </c>
      <c r="E2457" s="40" t="s">
        <v>3980</v>
      </c>
      <c r="F2457" s="41">
        <v>37315.360000000001</v>
      </c>
      <c r="G2457" s="42">
        <v>41102.870000000003</v>
      </c>
      <c r="H2457" s="64">
        <f t="shared" si="230"/>
        <v>0.10150002572667133</v>
      </c>
      <c r="I2457" s="65">
        <f t="shared" si="231"/>
        <v>3787.510000000002</v>
      </c>
      <c r="J2457" s="66" t="str">
        <f t="shared" si="232"/>
        <v>Pendente</v>
      </c>
      <c r="K2457" s="40" t="s">
        <v>15538</v>
      </c>
      <c r="L2457" s="69" t="str">
        <f t="shared" si="233"/>
        <v>Rendimento estável</v>
      </c>
    </row>
    <row r="2458" spans="1:12" x14ac:dyDescent="0.25">
      <c r="A2458" s="39">
        <v>43861</v>
      </c>
      <c r="B2458" s="61">
        <f t="shared" si="228"/>
        <v>2020</v>
      </c>
      <c r="C2458" s="60" t="str">
        <f t="shared" si="229"/>
        <v>Janeiro</v>
      </c>
      <c r="D2458" s="40" t="s">
        <v>1928</v>
      </c>
      <c r="E2458" s="40" t="s">
        <v>3981</v>
      </c>
      <c r="F2458" s="41">
        <v>13673.86</v>
      </c>
      <c r="G2458" s="42">
        <v>15705.8</v>
      </c>
      <c r="H2458" s="64">
        <f t="shared" si="230"/>
        <v>0.14860032207438123</v>
      </c>
      <c r="I2458" s="65">
        <f t="shared" si="231"/>
        <v>2031.9399999999987</v>
      </c>
      <c r="J2458" s="66" t="str">
        <f t="shared" si="232"/>
        <v>Pendente</v>
      </c>
      <c r="K2458" s="40" t="s">
        <v>15537</v>
      </c>
      <c r="L2458" s="69" t="str">
        <f t="shared" si="233"/>
        <v>Rendimento estável</v>
      </c>
    </row>
    <row r="2459" spans="1:12" ht="15" customHeight="1" x14ac:dyDescent="0.25">
      <c r="A2459" s="39">
        <v>44728</v>
      </c>
      <c r="B2459" s="61">
        <f t="shared" si="228"/>
        <v>2022</v>
      </c>
      <c r="C2459" s="60" t="str">
        <f t="shared" si="229"/>
        <v>Junho</v>
      </c>
      <c r="D2459" s="40" t="s">
        <v>1927</v>
      </c>
      <c r="E2459" s="40" t="s">
        <v>1950</v>
      </c>
      <c r="F2459" s="41">
        <v>12717.88</v>
      </c>
      <c r="G2459" s="42">
        <v>12515.67</v>
      </c>
      <c r="H2459" s="64">
        <f t="shared" si="230"/>
        <v>-1.5899662522370014E-2</v>
      </c>
      <c r="I2459" s="65">
        <f t="shared" si="231"/>
        <v>-202.20999999999913</v>
      </c>
      <c r="J2459" s="66" t="str">
        <f t="shared" si="232"/>
        <v>Ativo</v>
      </c>
      <c r="K2459" s="40" t="s">
        <v>15536</v>
      </c>
      <c r="L2459" s="69" t="str">
        <f t="shared" si="233"/>
        <v>Aguardando rentabilidade</v>
      </c>
    </row>
    <row r="2460" spans="1:12" ht="15" customHeight="1" x14ac:dyDescent="0.25">
      <c r="A2460" s="39">
        <v>45356</v>
      </c>
      <c r="B2460" s="61">
        <f t="shared" si="228"/>
        <v>2024</v>
      </c>
      <c r="C2460" s="60" t="str">
        <f t="shared" si="229"/>
        <v>Março</v>
      </c>
      <c r="D2460" s="40" t="s">
        <v>1924</v>
      </c>
      <c r="E2460" s="40" t="s">
        <v>3982</v>
      </c>
      <c r="F2460" s="41">
        <v>15417.88</v>
      </c>
      <c r="G2460" s="42">
        <v>17210.98</v>
      </c>
      <c r="H2460" s="64">
        <f t="shared" si="230"/>
        <v>0.11630003606202671</v>
      </c>
      <c r="I2460" s="65">
        <f t="shared" si="231"/>
        <v>1793.1000000000004</v>
      </c>
      <c r="J2460" s="66" t="str">
        <f t="shared" si="232"/>
        <v>Pendente</v>
      </c>
      <c r="K2460" s="40" t="s">
        <v>15533</v>
      </c>
      <c r="L2460" s="69" t="str">
        <f t="shared" si="233"/>
        <v>Rendimento estável</v>
      </c>
    </row>
    <row r="2461" spans="1:12" x14ac:dyDescent="0.25">
      <c r="A2461" s="39">
        <v>43918</v>
      </c>
      <c r="B2461" s="61">
        <f t="shared" si="228"/>
        <v>2020</v>
      </c>
      <c r="C2461" s="60" t="str">
        <f t="shared" si="229"/>
        <v>Março</v>
      </c>
      <c r="D2461" s="40" t="s">
        <v>1930</v>
      </c>
      <c r="E2461" s="40" t="s">
        <v>3983</v>
      </c>
      <c r="F2461" s="41">
        <v>2453.6799999999998</v>
      </c>
      <c r="G2461" s="42">
        <v>2226.4699999999998</v>
      </c>
      <c r="H2461" s="64">
        <f t="shared" si="230"/>
        <v>-9.2599687000749914E-2</v>
      </c>
      <c r="I2461" s="65">
        <f t="shared" si="231"/>
        <v>-227.21000000000004</v>
      </c>
      <c r="J2461" s="66" t="str">
        <f t="shared" si="232"/>
        <v>Pendente</v>
      </c>
      <c r="K2461" s="40" t="s">
        <v>15538</v>
      </c>
      <c r="L2461" s="69" t="str">
        <f t="shared" si="233"/>
        <v>Aguardando rentabilidade</v>
      </c>
    </row>
    <row r="2462" spans="1:12" ht="15" customHeight="1" x14ac:dyDescent="0.25">
      <c r="A2462" s="39">
        <v>45012</v>
      </c>
      <c r="B2462" s="61">
        <f t="shared" si="228"/>
        <v>2023</v>
      </c>
      <c r="C2462" s="60" t="str">
        <f t="shared" si="229"/>
        <v>Março</v>
      </c>
      <c r="D2462" s="40" t="s">
        <v>1929</v>
      </c>
      <c r="E2462" s="40" t="s">
        <v>3984</v>
      </c>
      <c r="F2462" s="41">
        <v>31710.41</v>
      </c>
      <c r="G2462" s="42">
        <v>34808.519999999997</v>
      </c>
      <c r="H2462" s="64">
        <f t="shared" si="230"/>
        <v>9.7700092808639089E-2</v>
      </c>
      <c r="I2462" s="65">
        <f t="shared" si="231"/>
        <v>3098.1099999999969</v>
      </c>
      <c r="J2462" s="66" t="str">
        <f t="shared" si="232"/>
        <v>Pendente</v>
      </c>
      <c r="K2462" s="40" t="s">
        <v>15532</v>
      </c>
      <c r="L2462" s="69" t="str">
        <f t="shared" si="233"/>
        <v>Rendimento estável</v>
      </c>
    </row>
    <row r="2463" spans="1:12" ht="15" customHeight="1" x14ac:dyDescent="0.25">
      <c r="A2463" s="39">
        <v>45919</v>
      </c>
      <c r="B2463" s="61">
        <f t="shared" si="228"/>
        <v>2025</v>
      </c>
      <c r="C2463" s="60" t="str">
        <f t="shared" si="229"/>
        <v>Setembro</v>
      </c>
      <c r="D2463" s="40" t="s">
        <v>1929</v>
      </c>
      <c r="E2463" s="40" t="s">
        <v>3496</v>
      </c>
      <c r="F2463" s="41">
        <v>17059.509999999998</v>
      </c>
      <c r="G2463" s="42">
        <v>16870.150000000001</v>
      </c>
      <c r="H2463" s="64">
        <f t="shared" si="230"/>
        <v>-1.1099967115116259E-2</v>
      </c>
      <c r="I2463" s="65">
        <f t="shared" si="231"/>
        <v>-189.35999999999694</v>
      </c>
      <c r="J2463" s="66" t="str">
        <f t="shared" si="232"/>
        <v>Ativo</v>
      </c>
      <c r="K2463" s="40" t="s">
        <v>15532</v>
      </c>
      <c r="L2463" s="69" t="str">
        <f t="shared" si="233"/>
        <v>Investimento de Longo Prazo</v>
      </c>
    </row>
    <row r="2464" spans="1:12" ht="15" customHeight="1" x14ac:dyDescent="0.25">
      <c r="A2464" s="39">
        <v>45873</v>
      </c>
      <c r="B2464" s="61">
        <f t="shared" si="228"/>
        <v>2025</v>
      </c>
      <c r="C2464" s="60" t="str">
        <f t="shared" si="229"/>
        <v>Agosto</v>
      </c>
      <c r="D2464" s="40" t="s">
        <v>1928</v>
      </c>
      <c r="E2464" s="40" t="s">
        <v>3554</v>
      </c>
      <c r="F2464" s="41">
        <v>41806.910000000003</v>
      </c>
      <c r="G2464" s="42">
        <v>41643.86</v>
      </c>
      <c r="H2464" s="64">
        <f t="shared" si="230"/>
        <v>-3.9000729783665641E-3</v>
      </c>
      <c r="I2464" s="65">
        <f t="shared" si="231"/>
        <v>-163.05000000000291</v>
      </c>
      <c r="J2464" s="66" t="str">
        <f t="shared" si="232"/>
        <v>Ativo</v>
      </c>
      <c r="K2464" s="40" t="s">
        <v>15537</v>
      </c>
      <c r="L2464" s="69" t="str">
        <f t="shared" si="233"/>
        <v>Aguardando rentabilidade</v>
      </c>
    </row>
    <row r="2465" spans="1:12" ht="15" customHeight="1" x14ac:dyDescent="0.25">
      <c r="A2465" s="39">
        <v>45920</v>
      </c>
      <c r="B2465" s="61">
        <f t="shared" si="228"/>
        <v>2025</v>
      </c>
      <c r="C2465" s="60" t="str">
        <f t="shared" si="229"/>
        <v>Setembro</v>
      </c>
      <c r="D2465" s="40" t="s">
        <v>1925</v>
      </c>
      <c r="E2465" s="40" t="s">
        <v>3756</v>
      </c>
      <c r="F2465" s="41">
        <v>8837.75</v>
      </c>
      <c r="G2465" s="42">
        <v>9842.6</v>
      </c>
      <c r="H2465" s="64">
        <f t="shared" si="230"/>
        <v>0.11369975389663663</v>
      </c>
      <c r="I2465" s="65">
        <f t="shared" si="231"/>
        <v>1004.8500000000004</v>
      </c>
      <c r="J2465" s="66" t="str">
        <f t="shared" si="232"/>
        <v>Pendente</v>
      </c>
      <c r="K2465" s="40" t="s">
        <v>15534</v>
      </c>
      <c r="L2465" s="69" t="str">
        <f t="shared" si="233"/>
        <v>Rendimento estável</v>
      </c>
    </row>
    <row r="2466" spans="1:12" ht="15" customHeight="1" x14ac:dyDescent="0.25">
      <c r="A2466" s="39">
        <v>44269</v>
      </c>
      <c r="B2466" s="61">
        <f t="shared" si="228"/>
        <v>2021</v>
      </c>
      <c r="C2466" s="60" t="str">
        <f t="shared" si="229"/>
        <v>Março</v>
      </c>
      <c r="D2466" s="40" t="s">
        <v>1926</v>
      </c>
      <c r="E2466" s="40" t="s">
        <v>3985</v>
      </c>
      <c r="F2466" s="41">
        <v>25930.23</v>
      </c>
      <c r="G2466" s="42">
        <v>27182.66</v>
      </c>
      <c r="H2466" s="64">
        <f t="shared" si="230"/>
        <v>4.8299995796412157E-2</v>
      </c>
      <c r="I2466" s="65">
        <f t="shared" si="231"/>
        <v>1252.4300000000003</v>
      </c>
      <c r="J2466" s="66" t="str">
        <f t="shared" si="232"/>
        <v>Ativo</v>
      </c>
      <c r="K2466" s="40" t="s">
        <v>15535</v>
      </c>
      <c r="L2466" s="69" t="str">
        <f t="shared" si="233"/>
        <v>Aguardando rentabilidade</v>
      </c>
    </row>
    <row r="2467" spans="1:12" ht="15" customHeight="1" x14ac:dyDescent="0.25">
      <c r="A2467" s="39">
        <v>45886</v>
      </c>
      <c r="B2467" s="61">
        <f t="shared" si="228"/>
        <v>2025</v>
      </c>
      <c r="C2467" s="60" t="str">
        <f t="shared" si="229"/>
        <v>Agosto</v>
      </c>
      <c r="D2467" s="40" t="s">
        <v>1929</v>
      </c>
      <c r="E2467" s="40" t="s">
        <v>3986</v>
      </c>
      <c r="F2467" s="41">
        <v>49052.17</v>
      </c>
      <c r="G2467" s="42">
        <v>52456.39</v>
      </c>
      <c r="H2467" s="64">
        <f t="shared" si="230"/>
        <v>6.9399987808898181E-2</v>
      </c>
      <c r="I2467" s="65">
        <f t="shared" si="231"/>
        <v>3404.2200000000012</v>
      </c>
      <c r="J2467" s="66" t="str">
        <f t="shared" si="232"/>
        <v>Ativo</v>
      </c>
      <c r="K2467" s="40" t="s">
        <v>15532</v>
      </c>
      <c r="L2467" s="69" t="str">
        <f t="shared" si="233"/>
        <v>Investimento de Longo Prazo</v>
      </c>
    </row>
    <row r="2468" spans="1:12" x14ac:dyDescent="0.25">
      <c r="A2468" s="39">
        <v>43952</v>
      </c>
      <c r="B2468" s="61">
        <f t="shared" si="228"/>
        <v>2020</v>
      </c>
      <c r="C2468" s="60" t="str">
        <f t="shared" si="229"/>
        <v>Maio</v>
      </c>
      <c r="D2468" s="40" t="s">
        <v>1925</v>
      </c>
      <c r="E2468" s="40" t="s">
        <v>3987</v>
      </c>
      <c r="F2468" s="41">
        <v>32336.240000000002</v>
      </c>
      <c r="G2468" s="42">
        <v>38667.68</v>
      </c>
      <c r="H2468" s="64">
        <f t="shared" si="230"/>
        <v>0.19580013013263134</v>
      </c>
      <c r="I2468" s="65">
        <f t="shared" si="231"/>
        <v>6331.4399999999987</v>
      </c>
      <c r="J2468" s="66" t="str">
        <f t="shared" si="232"/>
        <v>Resgatado</v>
      </c>
      <c r="K2468" s="40" t="s">
        <v>15534</v>
      </c>
      <c r="L2468" s="69" t="str">
        <f t="shared" si="233"/>
        <v>Aplicação de Curto Prazo</v>
      </c>
    </row>
    <row r="2469" spans="1:12" ht="15" customHeight="1" x14ac:dyDescent="0.25">
      <c r="A2469" s="39">
        <v>44353</v>
      </c>
      <c r="B2469" s="61">
        <f t="shared" si="228"/>
        <v>2021</v>
      </c>
      <c r="C2469" s="60" t="str">
        <f t="shared" si="229"/>
        <v>Junho</v>
      </c>
      <c r="D2469" s="40" t="s">
        <v>1924</v>
      </c>
      <c r="E2469" s="40" t="s">
        <v>3627</v>
      </c>
      <c r="F2469" s="41">
        <v>32167.19</v>
      </c>
      <c r="G2469" s="42">
        <v>30153.52</v>
      </c>
      <c r="H2469" s="64">
        <f t="shared" si="230"/>
        <v>-6.2600121428076194E-2</v>
      </c>
      <c r="I2469" s="65">
        <f t="shared" si="231"/>
        <v>-2013.6699999999983</v>
      </c>
      <c r="J2469" s="66" t="str">
        <f t="shared" si="232"/>
        <v>Ativo</v>
      </c>
      <c r="K2469" s="40" t="s">
        <v>15533</v>
      </c>
      <c r="L2469" s="69" t="str">
        <f t="shared" si="233"/>
        <v>Investimento de Longo Prazo</v>
      </c>
    </row>
    <row r="2470" spans="1:12" ht="15" customHeight="1" x14ac:dyDescent="0.25">
      <c r="A2470" s="39">
        <v>44513</v>
      </c>
      <c r="B2470" s="61">
        <f t="shared" si="228"/>
        <v>2021</v>
      </c>
      <c r="C2470" s="60" t="str">
        <f t="shared" si="229"/>
        <v>Novembro</v>
      </c>
      <c r="D2470" s="40" t="s">
        <v>1930</v>
      </c>
      <c r="E2470" s="40" t="s">
        <v>3988</v>
      </c>
      <c r="F2470" s="41">
        <v>37123.620000000003</v>
      </c>
      <c r="G2470" s="42">
        <v>40487.019999999997</v>
      </c>
      <c r="H2470" s="64">
        <f t="shared" si="230"/>
        <v>9.0600000754236631E-2</v>
      </c>
      <c r="I2470" s="65">
        <f t="shared" si="231"/>
        <v>3363.3999999999942</v>
      </c>
      <c r="J2470" s="66" t="str">
        <f t="shared" si="232"/>
        <v>Pendente</v>
      </c>
      <c r="K2470" s="40" t="s">
        <v>15538</v>
      </c>
      <c r="L2470" s="69" t="str">
        <f t="shared" si="233"/>
        <v>Rendimento estável</v>
      </c>
    </row>
    <row r="2471" spans="1:12" ht="15" customHeight="1" x14ac:dyDescent="0.25">
      <c r="A2471" s="39">
        <v>45206</v>
      </c>
      <c r="B2471" s="61">
        <f t="shared" si="228"/>
        <v>2023</v>
      </c>
      <c r="C2471" s="60" t="str">
        <f t="shared" si="229"/>
        <v>Outubro</v>
      </c>
      <c r="D2471" s="40" t="s">
        <v>1923</v>
      </c>
      <c r="E2471" s="40" t="s">
        <v>3896</v>
      </c>
      <c r="F2471" s="41">
        <v>15161.02</v>
      </c>
      <c r="G2471" s="42">
        <v>16041.88</v>
      </c>
      <c r="H2471" s="64">
        <f t="shared" si="230"/>
        <v>5.8100312511954917E-2</v>
      </c>
      <c r="I2471" s="65">
        <f t="shared" si="231"/>
        <v>880.85999999999876</v>
      </c>
      <c r="J2471" s="66" t="str">
        <f t="shared" si="232"/>
        <v>Ativo</v>
      </c>
      <c r="K2471" s="40" t="s">
        <v>15532</v>
      </c>
      <c r="L2471" s="69" t="str">
        <f t="shared" si="233"/>
        <v>Investimento de Longo Prazo</v>
      </c>
    </row>
    <row r="2472" spans="1:12" ht="15" customHeight="1" x14ac:dyDescent="0.25">
      <c r="A2472" s="39">
        <v>45807</v>
      </c>
      <c r="B2472" s="61">
        <f t="shared" si="228"/>
        <v>2025</v>
      </c>
      <c r="C2472" s="60" t="str">
        <f t="shared" si="229"/>
        <v>Maio</v>
      </c>
      <c r="D2472" s="40" t="s">
        <v>1923</v>
      </c>
      <c r="E2472" s="40" t="s">
        <v>3989</v>
      </c>
      <c r="F2472" s="41">
        <v>35429.279999999999</v>
      </c>
      <c r="G2472" s="42">
        <v>37707.379999999997</v>
      </c>
      <c r="H2472" s="64">
        <f t="shared" si="230"/>
        <v>6.4299923678945742E-2</v>
      </c>
      <c r="I2472" s="65">
        <f t="shared" si="231"/>
        <v>2278.0999999999985</v>
      </c>
      <c r="J2472" s="66" t="str">
        <f t="shared" si="232"/>
        <v>Ativo</v>
      </c>
      <c r="K2472" s="40" t="s">
        <v>15532</v>
      </c>
      <c r="L2472" s="69" t="str">
        <f t="shared" si="233"/>
        <v>Investimento de Longo Prazo</v>
      </c>
    </row>
    <row r="2473" spans="1:12" ht="15" customHeight="1" x14ac:dyDescent="0.25">
      <c r="A2473" s="39">
        <v>44207</v>
      </c>
      <c r="B2473" s="61">
        <f t="shared" si="228"/>
        <v>2021</v>
      </c>
      <c r="C2473" s="60" t="str">
        <f t="shared" si="229"/>
        <v>Janeiro</v>
      </c>
      <c r="D2473" s="40" t="s">
        <v>1929</v>
      </c>
      <c r="E2473" s="40" t="s">
        <v>3990</v>
      </c>
      <c r="F2473" s="41">
        <v>33258.910000000003</v>
      </c>
      <c r="G2473" s="42">
        <v>32603.71</v>
      </c>
      <c r="H2473" s="64">
        <f t="shared" si="230"/>
        <v>-1.9699984154622152E-2</v>
      </c>
      <c r="I2473" s="65">
        <f t="shared" si="231"/>
        <v>-655.20000000000437</v>
      </c>
      <c r="J2473" s="66" t="str">
        <f t="shared" si="232"/>
        <v>Ativo</v>
      </c>
      <c r="K2473" s="40" t="s">
        <v>15532</v>
      </c>
      <c r="L2473" s="69" t="str">
        <f t="shared" si="233"/>
        <v>Investimento de Longo Prazo</v>
      </c>
    </row>
    <row r="2474" spans="1:12" ht="15" customHeight="1" x14ac:dyDescent="0.25">
      <c r="A2474" s="39">
        <v>45695</v>
      </c>
      <c r="B2474" s="61">
        <f t="shared" si="228"/>
        <v>2025</v>
      </c>
      <c r="C2474" s="60" t="str">
        <f t="shared" si="229"/>
        <v>Fevereiro</v>
      </c>
      <c r="D2474" s="40" t="s">
        <v>1923</v>
      </c>
      <c r="E2474" s="40" t="s">
        <v>3495</v>
      </c>
      <c r="F2474" s="41">
        <v>42680.25</v>
      </c>
      <c r="G2474" s="42">
        <v>43666.16</v>
      </c>
      <c r="H2474" s="64">
        <f t="shared" si="230"/>
        <v>2.3099911551595961E-2</v>
      </c>
      <c r="I2474" s="65">
        <f t="shared" si="231"/>
        <v>985.91000000000349</v>
      </c>
      <c r="J2474" s="66" t="str">
        <f t="shared" si="232"/>
        <v>Ativo</v>
      </c>
      <c r="K2474" s="40" t="s">
        <v>15532</v>
      </c>
      <c r="L2474" s="69" t="str">
        <f t="shared" si="233"/>
        <v>Investimento de Longo Prazo</v>
      </c>
    </row>
    <row r="2475" spans="1:12" ht="15" customHeight="1" x14ac:dyDescent="0.25">
      <c r="A2475" s="39">
        <v>44524</v>
      </c>
      <c r="B2475" s="61">
        <f t="shared" si="228"/>
        <v>2021</v>
      </c>
      <c r="C2475" s="60" t="str">
        <f t="shared" si="229"/>
        <v>Novembro</v>
      </c>
      <c r="D2475" s="40" t="s">
        <v>1925</v>
      </c>
      <c r="E2475" s="40" t="s">
        <v>3991</v>
      </c>
      <c r="F2475" s="41">
        <v>9994.8700000000008</v>
      </c>
      <c r="G2475" s="42">
        <v>9508.1200000000008</v>
      </c>
      <c r="H2475" s="64">
        <f t="shared" si="230"/>
        <v>-4.8699983091325845E-2</v>
      </c>
      <c r="I2475" s="65">
        <f t="shared" si="231"/>
        <v>-486.75</v>
      </c>
      <c r="J2475" s="66" t="str">
        <f t="shared" si="232"/>
        <v>Ativo</v>
      </c>
      <c r="K2475" s="40" t="s">
        <v>15534</v>
      </c>
      <c r="L2475" s="69" t="str">
        <f t="shared" si="233"/>
        <v>Aguardando rentabilidade</v>
      </c>
    </row>
    <row r="2476" spans="1:12" x14ac:dyDescent="0.25">
      <c r="A2476" s="39">
        <v>44196</v>
      </c>
      <c r="B2476" s="61">
        <f t="shared" si="228"/>
        <v>2020</v>
      </c>
      <c r="C2476" s="60" t="str">
        <f t="shared" si="229"/>
        <v>Dezembro</v>
      </c>
      <c r="D2476" s="40" t="s">
        <v>1930</v>
      </c>
      <c r="E2476" s="40" t="s">
        <v>3992</v>
      </c>
      <c r="F2476" s="41">
        <v>13397.96</v>
      </c>
      <c r="G2476" s="42">
        <v>13944.6</v>
      </c>
      <c r="H2476" s="64">
        <f t="shared" si="230"/>
        <v>4.0800241230754625E-2</v>
      </c>
      <c r="I2476" s="65">
        <f t="shared" si="231"/>
        <v>546.64000000000124</v>
      </c>
      <c r="J2476" s="66" t="str">
        <f t="shared" si="232"/>
        <v>Ativo</v>
      </c>
      <c r="K2476" s="40" t="s">
        <v>15538</v>
      </c>
      <c r="L2476" s="69" t="str">
        <f t="shared" si="233"/>
        <v>Aguardando rentabilidade</v>
      </c>
    </row>
    <row r="2477" spans="1:12" ht="15" customHeight="1" x14ac:dyDescent="0.25">
      <c r="A2477" s="39">
        <v>44225</v>
      </c>
      <c r="B2477" s="61">
        <f t="shared" si="228"/>
        <v>2021</v>
      </c>
      <c r="C2477" s="60" t="str">
        <f t="shared" si="229"/>
        <v>Janeiro</v>
      </c>
      <c r="D2477" s="40" t="s">
        <v>1923</v>
      </c>
      <c r="E2477" s="40" t="s">
        <v>3993</v>
      </c>
      <c r="F2477" s="41">
        <v>14829.55</v>
      </c>
      <c r="G2477" s="42">
        <v>14439.53</v>
      </c>
      <c r="H2477" s="64">
        <f t="shared" si="230"/>
        <v>-2.6300191172355103E-2</v>
      </c>
      <c r="I2477" s="65">
        <f t="shared" si="231"/>
        <v>-390.01999999999862</v>
      </c>
      <c r="J2477" s="66" t="str">
        <f t="shared" si="232"/>
        <v>Ativo</v>
      </c>
      <c r="K2477" s="40" t="s">
        <v>15532</v>
      </c>
      <c r="L2477" s="69" t="str">
        <f t="shared" si="233"/>
        <v>Investimento de Longo Prazo</v>
      </c>
    </row>
    <row r="2478" spans="1:12" ht="15" customHeight="1" x14ac:dyDescent="0.25">
      <c r="A2478" s="39">
        <v>44379</v>
      </c>
      <c r="B2478" s="61">
        <f t="shared" si="228"/>
        <v>2021</v>
      </c>
      <c r="C2478" s="60" t="str">
        <f t="shared" si="229"/>
        <v>Julho</v>
      </c>
      <c r="D2478" s="40" t="s">
        <v>1928</v>
      </c>
      <c r="E2478" s="40" t="s">
        <v>3994</v>
      </c>
      <c r="F2478" s="41">
        <v>10941.25</v>
      </c>
      <c r="G2478" s="42">
        <v>11272.77</v>
      </c>
      <c r="H2478" s="64">
        <f t="shared" si="230"/>
        <v>3.0300011424654445E-2</v>
      </c>
      <c r="I2478" s="65">
        <f t="shared" si="231"/>
        <v>331.52000000000044</v>
      </c>
      <c r="J2478" s="66" t="str">
        <f t="shared" si="232"/>
        <v>Ativo</v>
      </c>
      <c r="K2478" s="40" t="s">
        <v>15537</v>
      </c>
      <c r="L2478" s="69" t="str">
        <f t="shared" si="233"/>
        <v>Aguardando rentabilidade</v>
      </c>
    </row>
    <row r="2479" spans="1:12" ht="15" customHeight="1" x14ac:dyDescent="0.25">
      <c r="A2479" s="39">
        <v>44199</v>
      </c>
      <c r="B2479" s="61">
        <f t="shared" si="228"/>
        <v>2021</v>
      </c>
      <c r="C2479" s="60" t="str">
        <f t="shared" si="229"/>
        <v>Janeiro</v>
      </c>
      <c r="D2479" s="40" t="s">
        <v>1926</v>
      </c>
      <c r="E2479" s="40" t="s">
        <v>3995</v>
      </c>
      <c r="F2479" s="41">
        <v>9980.56</v>
      </c>
      <c r="G2479" s="42">
        <v>11129.32</v>
      </c>
      <c r="H2479" s="64">
        <f t="shared" si="230"/>
        <v>0.11509975392162367</v>
      </c>
      <c r="I2479" s="65">
        <f t="shared" si="231"/>
        <v>1148.7600000000002</v>
      </c>
      <c r="J2479" s="66" t="str">
        <f t="shared" si="232"/>
        <v>Pendente</v>
      </c>
      <c r="K2479" s="40" t="s">
        <v>15535</v>
      </c>
      <c r="L2479" s="69" t="str">
        <f t="shared" si="233"/>
        <v>Rendimento estável</v>
      </c>
    </row>
    <row r="2480" spans="1:12" ht="15" customHeight="1" x14ac:dyDescent="0.25">
      <c r="A2480" s="39">
        <v>45244</v>
      </c>
      <c r="B2480" s="61">
        <f t="shared" si="228"/>
        <v>2023</v>
      </c>
      <c r="C2480" s="60" t="str">
        <f t="shared" si="229"/>
        <v>Novembro</v>
      </c>
      <c r="D2480" s="40" t="s">
        <v>1929</v>
      </c>
      <c r="E2480" s="40" t="s">
        <v>3996</v>
      </c>
      <c r="F2480" s="41">
        <v>26422.400000000001</v>
      </c>
      <c r="G2480" s="42">
        <v>28552.05</v>
      </c>
      <c r="H2480" s="64">
        <f t="shared" si="230"/>
        <v>8.0600172580840415E-2</v>
      </c>
      <c r="I2480" s="65">
        <f t="shared" si="231"/>
        <v>2129.6499999999978</v>
      </c>
      <c r="J2480" s="66" t="str">
        <f t="shared" si="232"/>
        <v>Pendente</v>
      </c>
      <c r="K2480" s="40" t="s">
        <v>15532</v>
      </c>
      <c r="L2480" s="69" t="str">
        <f t="shared" si="233"/>
        <v>Rendimento estável</v>
      </c>
    </row>
    <row r="2481" spans="1:12" ht="15" customHeight="1" x14ac:dyDescent="0.25">
      <c r="A2481" s="39">
        <v>44273</v>
      </c>
      <c r="B2481" s="61">
        <f t="shared" si="228"/>
        <v>2021</v>
      </c>
      <c r="C2481" s="60" t="str">
        <f t="shared" si="229"/>
        <v>Março</v>
      </c>
      <c r="D2481" s="40" t="s">
        <v>1926</v>
      </c>
      <c r="E2481" s="40" t="s">
        <v>3997</v>
      </c>
      <c r="F2481" s="41">
        <v>47716.27</v>
      </c>
      <c r="G2481" s="42">
        <v>50130.71</v>
      </c>
      <c r="H2481" s="64">
        <f t="shared" si="230"/>
        <v>5.0599931637573564E-2</v>
      </c>
      <c r="I2481" s="65">
        <f t="shared" si="231"/>
        <v>2414.4400000000023</v>
      </c>
      <c r="J2481" s="66" t="str">
        <f t="shared" si="232"/>
        <v>Ativo</v>
      </c>
      <c r="K2481" s="40" t="s">
        <v>15535</v>
      </c>
      <c r="L2481" s="69" t="str">
        <f t="shared" si="233"/>
        <v>Aguardando rentabilidade</v>
      </c>
    </row>
    <row r="2482" spans="1:12" ht="15" customHeight="1" x14ac:dyDescent="0.25">
      <c r="A2482" s="39">
        <v>44796</v>
      </c>
      <c r="B2482" s="61">
        <f t="shared" si="228"/>
        <v>2022</v>
      </c>
      <c r="C2482" s="60" t="str">
        <f t="shared" si="229"/>
        <v>Agosto</v>
      </c>
      <c r="D2482" s="40" t="s">
        <v>1923</v>
      </c>
      <c r="E2482" s="40" t="s">
        <v>3998</v>
      </c>
      <c r="F2482" s="41">
        <v>2265.79</v>
      </c>
      <c r="G2482" s="42">
        <v>2411.9299999999998</v>
      </c>
      <c r="H2482" s="64">
        <f t="shared" si="230"/>
        <v>6.4498475145534168E-2</v>
      </c>
      <c r="I2482" s="65">
        <f t="shared" si="231"/>
        <v>146.13999999999987</v>
      </c>
      <c r="J2482" s="66" t="str">
        <f t="shared" si="232"/>
        <v>Ativo</v>
      </c>
      <c r="K2482" s="40" t="s">
        <v>15532</v>
      </c>
      <c r="L2482" s="69" t="str">
        <f t="shared" si="233"/>
        <v>Investimento de Longo Prazo</v>
      </c>
    </row>
    <row r="2483" spans="1:12" ht="15" customHeight="1" x14ac:dyDescent="0.25">
      <c r="A2483" s="39">
        <v>45550</v>
      </c>
      <c r="B2483" s="61">
        <f t="shared" si="228"/>
        <v>2024</v>
      </c>
      <c r="C2483" s="60" t="str">
        <f t="shared" si="229"/>
        <v>Setembro</v>
      </c>
      <c r="D2483" s="40" t="s">
        <v>1929</v>
      </c>
      <c r="E2483" s="40" t="s">
        <v>3999</v>
      </c>
      <c r="F2483" s="41">
        <v>46739.78</v>
      </c>
      <c r="G2483" s="42">
        <v>45856.4</v>
      </c>
      <c r="H2483" s="64">
        <f t="shared" si="230"/>
        <v>-1.8899960590315089E-2</v>
      </c>
      <c r="I2483" s="65">
        <f t="shared" si="231"/>
        <v>-883.37999999999738</v>
      </c>
      <c r="J2483" s="66" t="str">
        <f t="shared" si="232"/>
        <v>Ativo</v>
      </c>
      <c r="K2483" s="40" t="s">
        <v>15532</v>
      </c>
      <c r="L2483" s="69" t="str">
        <f t="shared" si="233"/>
        <v>Investimento de Longo Prazo</v>
      </c>
    </row>
    <row r="2484" spans="1:12" ht="15" customHeight="1" x14ac:dyDescent="0.25">
      <c r="A2484" s="39">
        <v>45774</v>
      </c>
      <c r="B2484" s="61">
        <f t="shared" si="228"/>
        <v>2025</v>
      </c>
      <c r="C2484" s="60" t="str">
        <f t="shared" si="229"/>
        <v>Abril</v>
      </c>
      <c r="D2484" s="40" t="s">
        <v>1924</v>
      </c>
      <c r="E2484" s="40" t="s">
        <v>4000</v>
      </c>
      <c r="F2484" s="41">
        <v>39561.300000000003</v>
      </c>
      <c r="G2484" s="42">
        <v>37832.47</v>
      </c>
      <c r="H2484" s="64">
        <f t="shared" si="230"/>
        <v>-4.3700030079901357E-2</v>
      </c>
      <c r="I2484" s="65">
        <f t="shared" si="231"/>
        <v>-1728.8300000000017</v>
      </c>
      <c r="J2484" s="66" t="str">
        <f t="shared" si="232"/>
        <v>Ativo</v>
      </c>
      <c r="K2484" s="40" t="s">
        <v>15533</v>
      </c>
      <c r="L2484" s="69" t="str">
        <f t="shared" si="233"/>
        <v>Investimento de Longo Prazo</v>
      </c>
    </row>
    <row r="2485" spans="1:12" ht="15" customHeight="1" x14ac:dyDescent="0.25">
      <c r="A2485" s="39">
        <v>45820</v>
      </c>
      <c r="B2485" s="61">
        <f t="shared" si="228"/>
        <v>2025</v>
      </c>
      <c r="C2485" s="60" t="str">
        <f t="shared" si="229"/>
        <v>Junho</v>
      </c>
      <c r="D2485" s="40" t="s">
        <v>1923</v>
      </c>
      <c r="E2485" s="40" t="s">
        <v>3078</v>
      </c>
      <c r="F2485" s="41">
        <v>36378.5</v>
      </c>
      <c r="G2485" s="42">
        <v>41700.67</v>
      </c>
      <c r="H2485" s="64">
        <f t="shared" si="230"/>
        <v>0.1462998749261239</v>
      </c>
      <c r="I2485" s="65">
        <f t="shared" si="231"/>
        <v>5322.1699999999983</v>
      </c>
      <c r="J2485" s="66" t="str">
        <f t="shared" si="232"/>
        <v>Pendente</v>
      </c>
      <c r="K2485" s="40" t="s">
        <v>15532</v>
      </c>
      <c r="L2485" s="69" t="str">
        <f t="shared" si="233"/>
        <v>Rendimento estável</v>
      </c>
    </row>
    <row r="2486" spans="1:12" x14ac:dyDescent="0.25">
      <c r="A2486" s="39">
        <v>43877</v>
      </c>
      <c r="B2486" s="61">
        <f t="shared" si="228"/>
        <v>2020</v>
      </c>
      <c r="C2486" s="60" t="str">
        <f t="shared" si="229"/>
        <v>Fevereiro</v>
      </c>
      <c r="D2486" s="40" t="s">
        <v>1927</v>
      </c>
      <c r="E2486" s="40" t="s">
        <v>4001</v>
      </c>
      <c r="F2486" s="41">
        <v>23015.17</v>
      </c>
      <c r="G2486" s="42">
        <v>25926.59</v>
      </c>
      <c r="H2486" s="64">
        <f t="shared" si="230"/>
        <v>0.12650004323235509</v>
      </c>
      <c r="I2486" s="65">
        <f t="shared" si="231"/>
        <v>2911.4200000000019</v>
      </c>
      <c r="J2486" s="66" t="str">
        <f t="shared" si="232"/>
        <v>Pendente</v>
      </c>
      <c r="K2486" s="40" t="s">
        <v>15536</v>
      </c>
      <c r="L2486" s="69" t="str">
        <f t="shared" si="233"/>
        <v>Rendimento estável</v>
      </c>
    </row>
    <row r="2487" spans="1:12" ht="15" customHeight="1" x14ac:dyDescent="0.25">
      <c r="A2487" s="39">
        <v>44267</v>
      </c>
      <c r="B2487" s="61">
        <f t="shared" si="228"/>
        <v>2021</v>
      </c>
      <c r="C2487" s="60" t="str">
        <f t="shared" si="229"/>
        <v>Março</v>
      </c>
      <c r="D2487" s="40" t="s">
        <v>1927</v>
      </c>
      <c r="E2487" s="40" t="s">
        <v>4002</v>
      </c>
      <c r="F2487" s="41">
        <v>35008.449999999997</v>
      </c>
      <c r="G2487" s="42">
        <v>35957.18</v>
      </c>
      <c r="H2487" s="64">
        <f t="shared" si="230"/>
        <v>2.7100028707355034E-2</v>
      </c>
      <c r="I2487" s="65">
        <f t="shared" si="231"/>
        <v>948.7300000000032</v>
      </c>
      <c r="J2487" s="66" t="str">
        <f t="shared" si="232"/>
        <v>Ativo</v>
      </c>
      <c r="K2487" s="40" t="s">
        <v>15536</v>
      </c>
      <c r="L2487" s="69" t="str">
        <f t="shared" si="233"/>
        <v>Aguardando rentabilidade</v>
      </c>
    </row>
    <row r="2488" spans="1:12" x14ac:dyDescent="0.25">
      <c r="A2488" s="39">
        <v>43889</v>
      </c>
      <c r="B2488" s="61">
        <f t="shared" si="228"/>
        <v>2020</v>
      </c>
      <c r="C2488" s="60" t="str">
        <f t="shared" si="229"/>
        <v>Fevereiro</v>
      </c>
      <c r="D2488" s="40" t="s">
        <v>1926</v>
      </c>
      <c r="E2488" s="40" t="s">
        <v>4003</v>
      </c>
      <c r="F2488" s="41">
        <v>19216.439999999999</v>
      </c>
      <c r="G2488" s="42">
        <v>20842.150000000001</v>
      </c>
      <c r="H2488" s="64">
        <f t="shared" si="230"/>
        <v>8.4599957120049446E-2</v>
      </c>
      <c r="I2488" s="65">
        <f t="shared" si="231"/>
        <v>1625.7100000000028</v>
      </c>
      <c r="J2488" s="66" t="str">
        <f t="shared" si="232"/>
        <v>Pendente</v>
      </c>
      <c r="K2488" s="40" t="s">
        <v>15535</v>
      </c>
      <c r="L2488" s="69" t="str">
        <f t="shared" si="233"/>
        <v>Rendimento estável</v>
      </c>
    </row>
    <row r="2489" spans="1:12" ht="15" customHeight="1" x14ac:dyDescent="0.25">
      <c r="A2489" s="39">
        <v>45419</v>
      </c>
      <c r="B2489" s="61">
        <f t="shared" si="228"/>
        <v>2024</v>
      </c>
      <c r="C2489" s="60" t="str">
        <f t="shared" si="229"/>
        <v>Maio</v>
      </c>
      <c r="D2489" s="40" t="s">
        <v>1930</v>
      </c>
      <c r="E2489" s="40" t="s">
        <v>4004</v>
      </c>
      <c r="F2489" s="41">
        <v>19895.52</v>
      </c>
      <c r="G2489" s="42">
        <v>17997.490000000002</v>
      </c>
      <c r="H2489" s="64">
        <f t="shared" si="230"/>
        <v>-9.5399868915213015E-2</v>
      </c>
      <c r="I2489" s="65">
        <f t="shared" si="231"/>
        <v>-1898.0299999999988</v>
      </c>
      <c r="J2489" s="66" t="str">
        <f t="shared" si="232"/>
        <v>Pendente</v>
      </c>
      <c r="K2489" s="40" t="s">
        <v>15538</v>
      </c>
      <c r="L2489" s="69" t="str">
        <f t="shared" si="233"/>
        <v>Aguardando rentabilidade</v>
      </c>
    </row>
    <row r="2490" spans="1:12" ht="15" customHeight="1" x14ac:dyDescent="0.25">
      <c r="A2490" s="39">
        <v>44557</v>
      </c>
      <c r="B2490" s="61">
        <f t="shared" si="228"/>
        <v>2021</v>
      </c>
      <c r="C2490" s="60" t="str">
        <f t="shared" si="229"/>
        <v>Dezembro</v>
      </c>
      <c r="D2490" s="40" t="s">
        <v>1930</v>
      </c>
      <c r="E2490" s="40" t="s">
        <v>4005</v>
      </c>
      <c r="F2490" s="41">
        <v>40579.379999999997</v>
      </c>
      <c r="G2490" s="42">
        <v>44714.42</v>
      </c>
      <c r="H2490" s="64">
        <f t="shared" si="230"/>
        <v>0.10190002902952192</v>
      </c>
      <c r="I2490" s="65">
        <f t="shared" si="231"/>
        <v>4135.0400000000009</v>
      </c>
      <c r="J2490" s="66" t="str">
        <f t="shared" si="232"/>
        <v>Pendente</v>
      </c>
      <c r="K2490" s="40" t="s">
        <v>15538</v>
      </c>
      <c r="L2490" s="69" t="str">
        <f t="shared" si="233"/>
        <v>Rendimento estável</v>
      </c>
    </row>
    <row r="2491" spans="1:12" ht="15" customHeight="1" x14ac:dyDescent="0.25">
      <c r="A2491" s="39">
        <v>45792</v>
      </c>
      <c r="B2491" s="61">
        <f t="shared" si="228"/>
        <v>2025</v>
      </c>
      <c r="C2491" s="60" t="str">
        <f t="shared" si="229"/>
        <v>Maio</v>
      </c>
      <c r="D2491" s="40" t="s">
        <v>1925</v>
      </c>
      <c r="E2491" s="40" t="s">
        <v>4006</v>
      </c>
      <c r="F2491" s="41">
        <v>31780.78</v>
      </c>
      <c r="G2491" s="42">
        <v>28739.360000000001</v>
      </c>
      <c r="H2491" s="64">
        <f t="shared" si="230"/>
        <v>-9.5699979673249003E-2</v>
      </c>
      <c r="I2491" s="65">
        <f t="shared" si="231"/>
        <v>-3041.4199999999983</v>
      </c>
      <c r="J2491" s="66" t="str">
        <f t="shared" si="232"/>
        <v>Pendente</v>
      </c>
      <c r="K2491" s="40" t="s">
        <v>15534</v>
      </c>
      <c r="L2491" s="69" t="str">
        <f t="shared" si="233"/>
        <v>Aguardando rentabilidade</v>
      </c>
    </row>
    <row r="2492" spans="1:12" ht="15" customHeight="1" x14ac:dyDescent="0.25">
      <c r="A2492" s="39">
        <v>44642</v>
      </c>
      <c r="B2492" s="61">
        <f t="shared" si="228"/>
        <v>2022</v>
      </c>
      <c r="C2492" s="60" t="str">
        <f t="shared" si="229"/>
        <v>Março</v>
      </c>
      <c r="D2492" s="40" t="s">
        <v>1925</v>
      </c>
      <c r="E2492" s="40" t="s">
        <v>4007</v>
      </c>
      <c r="F2492" s="41">
        <v>38680.57</v>
      </c>
      <c r="G2492" s="42">
        <v>40618.47</v>
      </c>
      <c r="H2492" s="64">
        <f t="shared" si="230"/>
        <v>5.0100089011097859E-2</v>
      </c>
      <c r="I2492" s="65">
        <f t="shared" si="231"/>
        <v>1937.9000000000015</v>
      </c>
      <c r="J2492" s="66" t="str">
        <f t="shared" si="232"/>
        <v>Ativo</v>
      </c>
      <c r="K2492" s="40" t="s">
        <v>15534</v>
      </c>
      <c r="L2492" s="69" t="str">
        <f t="shared" si="233"/>
        <v>Aguardando rentabilidade</v>
      </c>
    </row>
    <row r="2493" spans="1:12" ht="15" customHeight="1" x14ac:dyDescent="0.25">
      <c r="A2493" s="39">
        <v>45521</v>
      </c>
      <c r="B2493" s="61">
        <f t="shared" si="228"/>
        <v>2024</v>
      </c>
      <c r="C2493" s="60" t="str">
        <f t="shared" si="229"/>
        <v>Agosto</v>
      </c>
      <c r="D2493" s="40" t="s">
        <v>1928</v>
      </c>
      <c r="E2493" s="40" t="s">
        <v>4008</v>
      </c>
      <c r="F2493" s="41">
        <v>12198.53</v>
      </c>
      <c r="G2493" s="42">
        <v>13237.84</v>
      </c>
      <c r="H2493" s="64">
        <f t="shared" si="230"/>
        <v>8.5199610116956676E-2</v>
      </c>
      <c r="I2493" s="65">
        <f t="shared" si="231"/>
        <v>1039.3099999999995</v>
      </c>
      <c r="J2493" s="66" t="str">
        <f t="shared" si="232"/>
        <v>Pendente</v>
      </c>
      <c r="K2493" s="40" t="s">
        <v>15537</v>
      </c>
      <c r="L2493" s="69" t="str">
        <f t="shared" si="233"/>
        <v>Rendimento estável</v>
      </c>
    </row>
    <row r="2494" spans="1:12" x14ac:dyDescent="0.25">
      <c r="A2494" s="39">
        <v>43892</v>
      </c>
      <c r="B2494" s="61">
        <f t="shared" si="228"/>
        <v>2020</v>
      </c>
      <c r="C2494" s="60" t="str">
        <f t="shared" si="229"/>
        <v>Março</v>
      </c>
      <c r="D2494" s="40" t="s">
        <v>1927</v>
      </c>
      <c r="E2494" s="40" t="s">
        <v>4009</v>
      </c>
      <c r="F2494" s="41">
        <v>25043.55</v>
      </c>
      <c r="G2494" s="42">
        <v>27906.03</v>
      </c>
      <c r="H2494" s="64">
        <f t="shared" si="230"/>
        <v>0.11430008924453601</v>
      </c>
      <c r="I2494" s="65">
        <f t="shared" si="231"/>
        <v>2862.4799999999996</v>
      </c>
      <c r="J2494" s="66" t="str">
        <f t="shared" si="232"/>
        <v>Pendente</v>
      </c>
      <c r="K2494" s="40" t="s">
        <v>15536</v>
      </c>
      <c r="L2494" s="69" t="str">
        <f t="shared" si="233"/>
        <v>Rendimento estável</v>
      </c>
    </row>
    <row r="2495" spans="1:12" ht="15" customHeight="1" x14ac:dyDescent="0.25">
      <c r="A2495" s="39">
        <v>44286</v>
      </c>
      <c r="B2495" s="61">
        <f t="shared" si="228"/>
        <v>2021</v>
      </c>
      <c r="C2495" s="60" t="str">
        <f t="shared" si="229"/>
        <v>Março</v>
      </c>
      <c r="D2495" s="40" t="s">
        <v>1927</v>
      </c>
      <c r="E2495" s="40" t="s">
        <v>4010</v>
      </c>
      <c r="F2495" s="41">
        <v>5471.98</v>
      </c>
      <c r="G2495" s="42">
        <v>6264.32</v>
      </c>
      <c r="H2495" s="64">
        <f t="shared" si="230"/>
        <v>0.14479950584614715</v>
      </c>
      <c r="I2495" s="65">
        <f t="shared" si="231"/>
        <v>792.34000000000015</v>
      </c>
      <c r="J2495" s="66" t="str">
        <f t="shared" si="232"/>
        <v>Pendente</v>
      </c>
      <c r="K2495" s="40" t="s">
        <v>15536</v>
      </c>
      <c r="L2495" s="69" t="str">
        <f t="shared" si="233"/>
        <v>Rendimento estável</v>
      </c>
    </row>
    <row r="2496" spans="1:12" x14ac:dyDescent="0.25">
      <c r="A2496" s="39">
        <v>44117</v>
      </c>
      <c r="B2496" s="61">
        <f t="shared" si="228"/>
        <v>2020</v>
      </c>
      <c r="C2496" s="60" t="str">
        <f t="shared" si="229"/>
        <v>Outubro</v>
      </c>
      <c r="D2496" s="40" t="s">
        <v>1930</v>
      </c>
      <c r="E2496" s="40" t="s">
        <v>2977</v>
      </c>
      <c r="F2496" s="41">
        <v>44346.22</v>
      </c>
      <c r="G2496" s="42">
        <v>51055.8</v>
      </c>
      <c r="H2496" s="64">
        <f t="shared" si="230"/>
        <v>0.15129993041120532</v>
      </c>
      <c r="I2496" s="65">
        <f t="shared" si="231"/>
        <v>6709.5800000000017</v>
      </c>
      <c r="J2496" s="66" t="str">
        <f t="shared" si="232"/>
        <v>Resgatado</v>
      </c>
      <c r="K2496" s="40" t="s">
        <v>15538</v>
      </c>
      <c r="L2496" s="69" t="str">
        <f t="shared" si="233"/>
        <v>Aplicação de Curto Prazo</v>
      </c>
    </row>
    <row r="2497" spans="1:12" ht="15" customHeight="1" x14ac:dyDescent="0.25">
      <c r="A2497" s="39">
        <v>45647</v>
      </c>
      <c r="B2497" s="61">
        <f t="shared" si="228"/>
        <v>2024</v>
      </c>
      <c r="C2497" s="60" t="str">
        <f t="shared" si="229"/>
        <v>Dezembro</v>
      </c>
      <c r="D2497" s="40" t="s">
        <v>1930</v>
      </c>
      <c r="E2497" s="40" t="s">
        <v>4011</v>
      </c>
      <c r="F2497" s="41">
        <v>29908.95</v>
      </c>
      <c r="G2497" s="42">
        <v>27908.04</v>
      </c>
      <c r="H2497" s="64">
        <f t="shared" si="230"/>
        <v>-6.6900041626335921E-2</v>
      </c>
      <c r="I2497" s="65">
        <f t="shared" si="231"/>
        <v>-2000.9099999999999</v>
      </c>
      <c r="J2497" s="66" t="str">
        <f t="shared" si="232"/>
        <v>Pendente</v>
      </c>
      <c r="K2497" s="40" t="s">
        <v>15538</v>
      </c>
      <c r="L2497" s="69" t="str">
        <f t="shared" si="233"/>
        <v>Aguardando rentabilidade</v>
      </c>
    </row>
    <row r="2498" spans="1:12" ht="15" customHeight="1" x14ac:dyDescent="0.25">
      <c r="A2498" s="39">
        <v>45028</v>
      </c>
      <c r="B2498" s="61">
        <f t="shared" ref="B2498:B2561" si="234">YEAR(A2498)</f>
        <v>2023</v>
      </c>
      <c r="C2498" s="60" t="str">
        <f t="shared" ref="C2498:C2561" si="235">PROPER(TEXT(A2498,"mmmm"))</f>
        <v>Abril</v>
      </c>
      <c r="D2498" s="40" t="s">
        <v>1925</v>
      </c>
      <c r="E2498" s="40" t="s">
        <v>2510</v>
      </c>
      <c r="F2498" s="41">
        <v>24593.93</v>
      </c>
      <c r="G2498" s="42">
        <v>24709.52</v>
      </c>
      <c r="H2498" s="64">
        <f t="shared" ref="H2498:H2561" si="236">(G2498-F2498)/F2498</f>
        <v>4.6999401884936709E-3</v>
      </c>
      <c r="I2498" s="65">
        <f t="shared" ref="I2498:I2561" si="237">G2498-F2498</f>
        <v>115.59000000000015</v>
      </c>
      <c r="J2498" s="66" t="str">
        <f t="shared" ref="J2498:J2561" si="238">IF(AND(OR($D2498="Ações",$D2498="Criptomoedas",$D2498="ETFs",$D2498="Fundos",$D2498="Imóveis"),$H2498&lt;=-10%),"Resgatado",IF(AND(OR($D2498="Ações",$D2498="Criptomoedas",$D2498="ETFs",$D2498="Fundos",$D2498="Imóveis"),$H2498&lt;=-5%),"Pendente",IF(AND(OR($D2498="Ações",$D2498="Criptomoedas",$D2498="ETFs",$D2498="Fundos",$D2498="Imóveis"),$H2498&lt;=-3%),"Ativo",IF(AND(OR($D2498="Ações",$D2498="Criptomoedas",$D2498="ETFs",$D2498="Fundos",$D2498="Imóveis"),$H2498&lt;=7%),"Ativo",IF(AND(OR($D2498="Ações",$D2498="Criptomoedas",$D2498="ETFs",$D2498="Fundos",$D2498="Imóveis"),$H2498&lt;=15%),"Pendente",IF(AND(OR($D2498="Ações",$D2498="Criptomoedas",$D2498="ETFs",$D2498="Fundos",$D2498="Imóveis"),$H2498&lt;=20%),"Resgatado",IF(AND(OR($D2498="Poupança",$D2498="Renda Fixa",$D2498="Tesouro Direto"),$H2498&lt;=7%),"Ativo",IF(AND(OR($D2498="Poupança",$D2498="Renda Fixa",$D2498="Tesouro Direto"),$H2498&lt;=15%),"Pendente",IF(AND(OR($D2498="Poupança",$D2498="Renda Fixa",$D2498="Tesouro Direto"),$H2498&lt;=20%),"Resgatado","")))))))))</f>
        <v>Ativo</v>
      </c>
      <c r="K2498" s="40" t="s">
        <v>15534</v>
      </c>
      <c r="L2498" s="69" t="str">
        <f t="shared" ref="L2498:L2561" si="239">IF(AND(OR($D2498="Ações",$D2498="Criptomoedas",$D2498="ETFs",$D2498="Fundos",$D2498="Imóveis"),$H2498&lt;=-10%),"Resgate realizado",IF(AND(OR($D2498="Ações",$D2498="Criptomoedas",$D2498="ETFs",$D2498="Fundos",$D2498="Imóveis"),$H2498&lt;=-5%),"Aguardando rentabilidade",IF(AND(OR($D2498="Ações",$D2498="Criptomoedas",$D2498="ETFs",$D2498="Fundos",$D2498="Imóveis"),$H2498&lt;=-3%),"Aguardando rentabilidade",IF(AND(OR($D2498="Ações",$D2498="Criptomoedas",$D2498="ETFs",$D2498="Fundos",$D2498="Imóveis"),$H2498&lt;=7%),"Aguardando rentabilidade",IF(AND(OR($D2498="Ações",$D2498="Criptomoedas",$D2498="ETFs",$D2498="Fundos",$D2498="Imóveis"),$H2498&lt;=15%),"Rendimento estável",IF(AND(OR($D2498="Ações",$D2498="Criptomoedas",$D2498="ETFs",$D2498="Fundos",$D2498="Imóveis"),$H2498&lt;=20%),"Aplicação de Curto Prazo",IF(AND(OR($D2498="Poupança",$D2498="Renda Fixa",$D2498="Tesouro Direto"),$H2498&lt;=7%),"Investimento de Longo Prazo",IF(AND(OR($D2498="Poupança",$D2498="Renda Fixa",$D2498="Tesouro Direto"),$H2498&lt;=15%),"Rendimento estável",IF(AND(OR($D2498="Poupança",$D2498="Renda Fixa",$D2498="Tesouro Direto"),$H2498&lt;=20%),"Dividendos Recebidos","")))))))))</f>
        <v>Aguardando rentabilidade</v>
      </c>
    </row>
    <row r="2499" spans="1:12" ht="15" customHeight="1" x14ac:dyDescent="0.25">
      <c r="A2499" s="39">
        <v>45450</v>
      </c>
      <c r="B2499" s="61">
        <f t="shared" si="234"/>
        <v>2024</v>
      </c>
      <c r="C2499" s="60" t="str">
        <f t="shared" si="235"/>
        <v>Junho</v>
      </c>
      <c r="D2499" s="40" t="s">
        <v>1925</v>
      </c>
      <c r="E2499" s="40" t="s">
        <v>2220</v>
      </c>
      <c r="F2499" s="41">
        <v>20668.05</v>
      </c>
      <c r="G2499" s="42">
        <v>22104.48</v>
      </c>
      <c r="H2499" s="64">
        <f t="shared" si="236"/>
        <v>6.9500025401525556E-2</v>
      </c>
      <c r="I2499" s="65">
        <f t="shared" si="237"/>
        <v>1436.4300000000003</v>
      </c>
      <c r="J2499" s="66" t="str">
        <f t="shared" si="238"/>
        <v>Ativo</v>
      </c>
      <c r="K2499" s="40" t="s">
        <v>15534</v>
      </c>
      <c r="L2499" s="69" t="str">
        <f t="shared" si="239"/>
        <v>Aguardando rentabilidade</v>
      </c>
    </row>
    <row r="2500" spans="1:12" ht="15" customHeight="1" x14ac:dyDescent="0.25">
      <c r="A2500" s="39">
        <v>45400</v>
      </c>
      <c r="B2500" s="61">
        <f t="shared" si="234"/>
        <v>2024</v>
      </c>
      <c r="C2500" s="60" t="str">
        <f t="shared" si="235"/>
        <v>Abril</v>
      </c>
      <c r="D2500" s="40" t="s">
        <v>1924</v>
      </c>
      <c r="E2500" s="40" t="s">
        <v>4012</v>
      </c>
      <c r="F2500" s="41">
        <v>33855.379999999997</v>
      </c>
      <c r="G2500" s="42">
        <v>37745.360000000001</v>
      </c>
      <c r="H2500" s="64">
        <f t="shared" si="236"/>
        <v>0.11489990660273208</v>
      </c>
      <c r="I2500" s="65">
        <f t="shared" si="237"/>
        <v>3889.9800000000032</v>
      </c>
      <c r="J2500" s="66" t="str">
        <f t="shared" si="238"/>
        <v>Pendente</v>
      </c>
      <c r="K2500" s="40" t="s">
        <v>15533</v>
      </c>
      <c r="L2500" s="69" t="str">
        <f t="shared" si="239"/>
        <v>Rendimento estável</v>
      </c>
    </row>
    <row r="2501" spans="1:12" ht="15" customHeight="1" x14ac:dyDescent="0.25">
      <c r="A2501" s="39">
        <v>44713</v>
      </c>
      <c r="B2501" s="61">
        <f t="shared" si="234"/>
        <v>2022</v>
      </c>
      <c r="C2501" s="60" t="str">
        <f t="shared" si="235"/>
        <v>Junho</v>
      </c>
      <c r="D2501" s="40" t="s">
        <v>1929</v>
      </c>
      <c r="E2501" s="40" t="s">
        <v>2059</v>
      </c>
      <c r="F2501" s="41">
        <v>43019.75</v>
      </c>
      <c r="G2501" s="42">
        <v>43617.72</v>
      </c>
      <c r="H2501" s="64">
        <f t="shared" si="236"/>
        <v>1.3899894815753256E-2</v>
      </c>
      <c r="I2501" s="65">
        <f t="shared" si="237"/>
        <v>597.97000000000116</v>
      </c>
      <c r="J2501" s="66" t="str">
        <f t="shared" si="238"/>
        <v>Ativo</v>
      </c>
      <c r="K2501" s="40" t="s">
        <v>15532</v>
      </c>
      <c r="L2501" s="69" t="str">
        <f t="shared" si="239"/>
        <v>Investimento de Longo Prazo</v>
      </c>
    </row>
    <row r="2502" spans="1:12" ht="15" customHeight="1" x14ac:dyDescent="0.25">
      <c r="A2502" s="39">
        <v>44594</v>
      </c>
      <c r="B2502" s="61">
        <f t="shared" si="234"/>
        <v>2022</v>
      </c>
      <c r="C2502" s="60" t="str">
        <f t="shared" si="235"/>
        <v>Fevereiro</v>
      </c>
      <c r="D2502" s="40" t="s">
        <v>1927</v>
      </c>
      <c r="E2502" s="40" t="s">
        <v>4013</v>
      </c>
      <c r="F2502" s="41">
        <v>18015.560000000001</v>
      </c>
      <c r="G2502" s="42">
        <v>17282.330000000002</v>
      </c>
      <c r="H2502" s="64">
        <f t="shared" si="236"/>
        <v>-4.069981726907182E-2</v>
      </c>
      <c r="I2502" s="65">
        <f t="shared" si="237"/>
        <v>-733.22999999999956</v>
      </c>
      <c r="J2502" s="66" t="str">
        <f t="shared" si="238"/>
        <v>Ativo</v>
      </c>
      <c r="K2502" s="40" t="s">
        <v>15536</v>
      </c>
      <c r="L2502" s="69" t="str">
        <f t="shared" si="239"/>
        <v>Aguardando rentabilidade</v>
      </c>
    </row>
    <row r="2503" spans="1:12" x14ac:dyDescent="0.25">
      <c r="A2503" s="39">
        <v>43917</v>
      </c>
      <c r="B2503" s="61">
        <f t="shared" si="234"/>
        <v>2020</v>
      </c>
      <c r="C2503" s="60" t="str">
        <f t="shared" si="235"/>
        <v>Março</v>
      </c>
      <c r="D2503" s="40" t="s">
        <v>1928</v>
      </c>
      <c r="E2503" s="40" t="s">
        <v>4014</v>
      </c>
      <c r="F2503" s="41">
        <v>2703.3</v>
      </c>
      <c r="G2503" s="42">
        <v>3099.87</v>
      </c>
      <c r="H2503" s="64">
        <f t="shared" si="236"/>
        <v>0.14669847963600033</v>
      </c>
      <c r="I2503" s="65">
        <f t="shared" si="237"/>
        <v>396.56999999999971</v>
      </c>
      <c r="J2503" s="66" t="str">
        <f t="shared" si="238"/>
        <v>Pendente</v>
      </c>
      <c r="K2503" s="40" t="s">
        <v>15537</v>
      </c>
      <c r="L2503" s="69" t="str">
        <f t="shared" si="239"/>
        <v>Rendimento estável</v>
      </c>
    </row>
    <row r="2504" spans="1:12" x14ac:dyDescent="0.25">
      <c r="A2504" s="39">
        <v>44025</v>
      </c>
      <c r="B2504" s="61">
        <f t="shared" si="234"/>
        <v>2020</v>
      </c>
      <c r="C2504" s="60" t="str">
        <f t="shared" si="235"/>
        <v>Julho</v>
      </c>
      <c r="D2504" s="40" t="s">
        <v>1928</v>
      </c>
      <c r="E2504" s="40" t="s">
        <v>4015</v>
      </c>
      <c r="F2504" s="41">
        <v>17027.29</v>
      </c>
      <c r="G2504" s="42">
        <v>15459.08</v>
      </c>
      <c r="H2504" s="64">
        <f t="shared" si="236"/>
        <v>-9.2099799791981046E-2</v>
      </c>
      <c r="I2504" s="65">
        <f t="shared" si="237"/>
        <v>-1568.2100000000009</v>
      </c>
      <c r="J2504" s="66" t="str">
        <f t="shared" si="238"/>
        <v>Pendente</v>
      </c>
      <c r="K2504" s="40" t="s">
        <v>15537</v>
      </c>
      <c r="L2504" s="69" t="str">
        <f t="shared" si="239"/>
        <v>Aguardando rentabilidade</v>
      </c>
    </row>
    <row r="2505" spans="1:12" ht="15" customHeight="1" x14ac:dyDescent="0.25">
      <c r="A2505" s="39">
        <v>45195</v>
      </c>
      <c r="B2505" s="61">
        <f t="shared" si="234"/>
        <v>2023</v>
      </c>
      <c r="C2505" s="60" t="str">
        <f t="shared" si="235"/>
        <v>Setembro</v>
      </c>
      <c r="D2505" s="40" t="s">
        <v>1923</v>
      </c>
      <c r="E2505" s="40" t="s">
        <v>2074</v>
      </c>
      <c r="F2505" s="41">
        <v>23129.97</v>
      </c>
      <c r="G2505" s="42">
        <v>21390.6</v>
      </c>
      <c r="H2505" s="64">
        <f t="shared" si="236"/>
        <v>-7.5199838132085889E-2</v>
      </c>
      <c r="I2505" s="65">
        <f t="shared" si="237"/>
        <v>-1739.3700000000026</v>
      </c>
      <c r="J2505" s="66" t="str">
        <f t="shared" si="238"/>
        <v>Ativo</v>
      </c>
      <c r="K2505" s="40" t="s">
        <v>15532</v>
      </c>
      <c r="L2505" s="69" t="str">
        <f t="shared" si="239"/>
        <v>Investimento de Longo Prazo</v>
      </c>
    </row>
    <row r="2506" spans="1:12" ht="15" customHeight="1" x14ac:dyDescent="0.25">
      <c r="A2506" s="39">
        <v>45281</v>
      </c>
      <c r="B2506" s="61">
        <f t="shared" si="234"/>
        <v>2023</v>
      </c>
      <c r="C2506" s="60" t="str">
        <f t="shared" si="235"/>
        <v>Dezembro</v>
      </c>
      <c r="D2506" s="40" t="s">
        <v>1929</v>
      </c>
      <c r="E2506" s="40" t="s">
        <v>4016</v>
      </c>
      <c r="F2506" s="41">
        <v>3256.61</v>
      </c>
      <c r="G2506" s="42">
        <v>3850.62</v>
      </c>
      <c r="H2506" s="64">
        <f t="shared" si="236"/>
        <v>0.18240133144588996</v>
      </c>
      <c r="I2506" s="65">
        <f t="shared" si="237"/>
        <v>594.00999999999976</v>
      </c>
      <c r="J2506" s="66" t="str">
        <f t="shared" si="238"/>
        <v>Resgatado</v>
      </c>
      <c r="K2506" s="40" t="s">
        <v>15532</v>
      </c>
      <c r="L2506" s="69" t="str">
        <f t="shared" si="239"/>
        <v>Dividendos Recebidos</v>
      </c>
    </row>
    <row r="2507" spans="1:12" ht="15" customHeight="1" x14ac:dyDescent="0.25">
      <c r="A2507" s="39">
        <v>45697</v>
      </c>
      <c r="B2507" s="61">
        <f t="shared" si="234"/>
        <v>2025</v>
      </c>
      <c r="C2507" s="60" t="str">
        <f t="shared" si="235"/>
        <v>Fevereiro</v>
      </c>
      <c r="D2507" s="40" t="s">
        <v>1929</v>
      </c>
      <c r="E2507" s="40" t="s">
        <v>4017</v>
      </c>
      <c r="F2507" s="41">
        <v>37294.660000000003</v>
      </c>
      <c r="G2507" s="42">
        <v>35161.410000000003</v>
      </c>
      <c r="H2507" s="64">
        <f t="shared" si="236"/>
        <v>-5.7199877944992657E-2</v>
      </c>
      <c r="I2507" s="65">
        <f t="shared" si="237"/>
        <v>-2133.25</v>
      </c>
      <c r="J2507" s="66" t="str">
        <f t="shared" si="238"/>
        <v>Ativo</v>
      </c>
      <c r="K2507" s="40" t="s">
        <v>15532</v>
      </c>
      <c r="L2507" s="69" t="str">
        <f t="shared" si="239"/>
        <v>Investimento de Longo Prazo</v>
      </c>
    </row>
    <row r="2508" spans="1:12" x14ac:dyDescent="0.25">
      <c r="A2508" s="39">
        <v>43921</v>
      </c>
      <c r="B2508" s="61">
        <f t="shared" si="234"/>
        <v>2020</v>
      </c>
      <c r="C2508" s="60" t="str">
        <f t="shared" si="235"/>
        <v>Março</v>
      </c>
      <c r="D2508" s="40" t="s">
        <v>1924</v>
      </c>
      <c r="E2508" s="40" t="s">
        <v>2239</v>
      </c>
      <c r="F2508" s="41">
        <v>10371.09</v>
      </c>
      <c r="G2508" s="42">
        <v>10143.959999999999</v>
      </c>
      <c r="H2508" s="64">
        <f t="shared" si="236"/>
        <v>-2.1900301704063992E-2</v>
      </c>
      <c r="I2508" s="65">
        <f t="shared" si="237"/>
        <v>-227.13000000000102</v>
      </c>
      <c r="J2508" s="66" t="str">
        <f t="shared" si="238"/>
        <v>Ativo</v>
      </c>
      <c r="K2508" s="40" t="s">
        <v>15533</v>
      </c>
      <c r="L2508" s="69" t="str">
        <f t="shared" si="239"/>
        <v>Investimento de Longo Prazo</v>
      </c>
    </row>
    <row r="2509" spans="1:12" x14ac:dyDescent="0.25">
      <c r="A2509" s="39">
        <v>43962</v>
      </c>
      <c r="B2509" s="61">
        <f t="shared" si="234"/>
        <v>2020</v>
      </c>
      <c r="C2509" s="60" t="str">
        <f t="shared" si="235"/>
        <v>Maio</v>
      </c>
      <c r="D2509" s="40" t="s">
        <v>1930</v>
      </c>
      <c r="E2509" s="40" t="s">
        <v>4018</v>
      </c>
      <c r="F2509" s="41">
        <v>4114.8599999999997</v>
      </c>
      <c r="G2509" s="42">
        <v>4071.65</v>
      </c>
      <c r="H2509" s="64">
        <f t="shared" si="236"/>
        <v>-1.0500964795886029E-2</v>
      </c>
      <c r="I2509" s="65">
        <f t="shared" si="237"/>
        <v>-43.209999999999582</v>
      </c>
      <c r="J2509" s="66" t="str">
        <f t="shared" si="238"/>
        <v>Ativo</v>
      </c>
      <c r="K2509" s="40" t="s">
        <v>15538</v>
      </c>
      <c r="L2509" s="69" t="str">
        <f t="shared" si="239"/>
        <v>Aguardando rentabilidade</v>
      </c>
    </row>
    <row r="2510" spans="1:12" ht="15" customHeight="1" x14ac:dyDescent="0.25">
      <c r="A2510" s="39">
        <v>45514</v>
      </c>
      <c r="B2510" s="61">
        <f t="shared" si="234"/>
        <v>2024</v>
      </c>
      <c r="C2510" s="60" t="str">
        <f t="shared" si="235"/>
        <v>Agosto</v>
      </c>
      <c r="D2510" s="40" t="s">
        <v>1923</v>
      </c>
      <c r="E2510" s="40" t="s">
        <v>4019</v>
      </c>
      <c r="F2510" s="41">
        <v>15589.22</v>
      </c>
      <c r="G2510" s="42">
        <v>14485.5</v>
      </c>
      <c r="H2510" s="64">
        <f t="shared" si="236"/>
        <v>-7.0800206809577354E-2</v>
      </c>
      <c r="I2510" s="65">
        <f t="shared" si="237"/>
        <v>-1103.7199999999993</v>
      </c>
      <c r="J2510" s="66" t="str">
        <f t="shared" si="238"/>
        <v>Ativo</v>
      </c>
      <c r="K2510" s="40" t="s">
        <v>15532</v>
      </c>
      <c r="L2510" s="69" t="str">
        <f t="shared" si="239"/>
        <v>Investimento de Longo Prazo</v>
      </c>
    </row>
    <row r="2511" spans="1:12" ht="15" customHeight="1" x14ac:dyDescent="0.25">
      <c r="A2511" s="39">
        <v>45433</v>
      </c>
      <c r="B2511" s="61">
        <f t="shared" si="234"/>
        <v>2024</v>
      </c>
      <c r="C2511" s="60" t="str">
        <f t="shared" si="235"/>
        <v>Maio</v>
      </c>
      <c r="D2511" s="40" t="s">
        <v>1929</v>
      </c>
      <c r="E2511" s="40" t="s">
        <v>4020</v>
      </c>
      <c r="F2511" s="41">
        <v>28526.400000000001</v>
      </c>
      <c r="G2511" s="42">
        <v>33789.519999999997</v>
      </c>
      <c r="H2511" s="64">
        <f t="shared" si="236"/>
        <v>0.18449997195580217</v>
      </c>
      <c r="I2511" s="65">
        <f t="shared" si="237"/>
        <v>5263.1199999999953</v>
      </c>
      <c r="J2511" s="66" t="str">
        <f t="shared" si="238"/>
        <v>Resgatado</v>
      </c>
      <c r="K2511" s="40" t="s">
        <v>15532</v>
      </c>
      <c r="L2511" s="69" t="str">
        <f t="shared" si="239"/>
        <v>Dividendos Recebidos</v>
      </c>
    </row>
    <row r="2512" spans="1:12" ht="15" customHeight="1" x14ac:dyDescent="0.25">
      <c r="A2512" s="39">
        <v>45734</v>
      </c>
      <c r="B2512" s="61">
        <f t="shared" si="234"/>
        <v>2025</v>
      </c>
      <c r="C2512" s="60" t="str">
        <f t="shared" si="235"/>
        <v>Março</v>
      </c>
      <c r="D2512" s="40" t="s">
        <v>1930</v>
      </c>
      <c r="E2512" s="40" t="s">
        <v>2076</v>
      </c>
      <c r="F2512" s="41">
        <v>18949.5</v>
      </c>
      <c r="G2512" s="42">
        <v>19288.7</v>
      </c>
      <c r="H2512" s="64">
        <f t="shared" si="236"/>
        <v>1.7900208448771774E-2</v>
      </c>
      <c r="I2512" s="65">
        <f t="shared" si="237"/>
        <v>339.20000000000073</v>
      </c>
      <c r="J2512" s="66" t="str">
        <f t="shared" si="238"/>
        <v>Ativo</v>
      </c>
      <c r="K2512" s="40" t="s">
        <v>15538</v>
      </c>
      <c r="L2512" s="69" t="str">
        <f t="shared" si="239"/>
        <v>Aguardando rentabilidade</v>
      </c>
    </row>
    <row r="2513" spans="1:12" ht="15" customHeight="1" x14ac:dyDescent="0.25">
      <c r="A2513" s="39">
        <v>45763</v>
      </c>
      <c r="B2513" s="61">
        <f t="shared" si="234"/>
        <v>2025</v>
      </c>
      <c r="C2513" s="60" t="str">
        <f t="shared" si="235"/>
        <v>Abril</v>
      </c>
      <c r="D2513" s="40" t="s">
        <v>1928</v>
      </c>
      <c r="E2513" s="40" t="s">
        <v>4021</v>
      </c>
      <c r="F2513" s="41">
        <v>11664.23</v>
      </c>
      <c r="G2513" s="42">
        <v>11561.58</v>
      </c>
      <c r="H2513" s="64">
        <f t="shared" si="236"/>
        <v>-8.8004094569465487E-3</v>
      </c>
      <c r="I2513" s="65">
        <f t="shared" si="237"/>
        <v>-102.64999999999964</v>
      </c>
      <c r="J2513" s="66" t="str">
        <f t="shared" si="238"/>
        <v>Ativo</v>
      </c>
      <c r="K2513" s="40" t="s">
        <v>15537</v>
      </c>
      <c r="L2513" s="69" t="str">
        <f t="shared" si="239"/>
        <v>Aguardando rentabilidade</v>
      </c>
    </row>
    <row r="2514" spans="1:12" ht="15" customHeight="1" x14ac:dyDescent="0.25">
      <c r="A2514" s="39">
        <v>44899</v>
      </c>
      <c r="B2514" s="61">
        <f t="shared" si="234"/>
        <v>2022</v>
      </c>
      <c r="C2514" s="60" t="str">
        <f t="shared" si="235"/>
        <v>Dezembro</v>
      </c>
      <c r="D2514" s="40" t="s">
        <v>1929</v>
      </c>
      <c r="E2514" s="40" t="s">
        <v>2177</v>
      </c>
      <c r="F2514" s="41">
        <v>47578.55</v>
      </c>
      <c r="G2514" s="42">
        <v>45133.01</v>
      </c>
      <c r="H2514" s="64">
        <f t="shared" si="236"/>
        <v>-5.1400053175222886E-2</v>
      </c>
      <c r="I2514" s="65">
        <f t="shared" si="237"/>
        <v>-2445.5400000000009</v>
      </c>
      <c r="J2514" s="66" t="str">
        <f t="shared" si="238"/>
        <v>Ativo</v>
      </c>
      <c r="K2514" s="40" t="s">
        <v>15532</v>
      </c>
      <c r="L2514" s="69" t="str">
        <f t="shared" si="239"/>
        <v>Investimento de Longo Prazo</v>
      </c>
    </row>
    <row r="2515" spans="1:12" ht="15" customHeight="1" x14ac:dyDescent="0.25">
      <c r="A2515" s="39">
        <v>44197</v>
      </c>
      <c r="B2515" s="61">
        <f t="shared" si="234"/>
        <v>2021</v>
      </c>
      <c r="C2515" s="60" t="str">
        <f t="shared" si="235"/>
        <v>Janeiro</v>
      </c>
      <c r="D2515" s="40" t="s">
        <v>1924</v>
      </c>
      <c r="E2515" s="40" t="s">
        <v>4022</v>
      </c>
      <c r="F2515" s="41">
        <v>1140.8599999999999</v>
      </c>
      <c r="G2515" s="42">
        <v>1057.01</v>
      </c>
      <c r="H2515" s="64">
        <f t="shared" si="236"/>
        <v>-7.3497186333117054E-2</v>
      </c>
      <c r="I2515" s="65">
        <f t="shared" si="237"/>
        <v>-83.849999999999909</v>
      </c>
      <c r="J2515" s="66" t="str">
        <f t="shared" si="238"/>
        <v>Ativo</v>
      </c>
      <c r="K2515" s="40" t="s">
        <v>15533</v>
      </c>
      <c r="L2515" s="69" t="str">
        <f t="shared" si="239"/>
        <v>Investimento de Longo Prazo</v>
      </c>
    </row>
    <row r="2516" spans="1:12" ht="15" customHeight="1" x14ac:dyDescent="0.25">
      <c r="A2516" s="39">
        <v>45922</v>
      </c>
      <c r="B2516" s="61">
        <f t="shared" si="234"/>
        <v>2025</v>
      </c>
      <c r="C2516" s="60" t="str">
        <f t="shared" si="235"/>
        <v>Setembro</v>
      </c>
      <c r="D2516" s="40" t="s">
        <v>1928</v>
      </c>
      <c r="E2516" s="40" t="s">
        <v>4023</v>
      </c>
      <c r="F2516" s="41">
        <v>44049.22</v>
      </c>
      <c r="G2516" s="42">
        <v>46956.47</v>
      </c>
      <c r="H2516" s="64">
        <f t="shared" si="236"/>
        <v>6.6000033598778818E-2</v>
      </c>
      <c r="I2516" s="65">
        <f t="shared" si="237"/>
        <v>2907.25</v>
      </c>
      <c r="J2516" s="66" t="str">
        <f t="shared" si="238"/>
        <v>Ativo</v>
      </c>
      <c r="K2516" s="40" t="s">
        <v>15537</v>
      </c>
      <c r="L2516" s="69" t="str">
        <f t="shared" si="239"/>
        <v>Aguardando rentabilidade</v>
      </c>
    </row>
    <row r="2517" spans="1:12" ht="15" customHeight="1" x14ac:dyDescent="0.25">
      <c r="A2517" s="39">
        <v>44357</v>
      </c>
      <c r="B2517" s="61">
        <f t="shared" si="234"/>
        <v>2021</v>
      </c>
      <c r="C2517" s="60" t="str">
        <f t="shared" si="235"/>
        <v>Junho</v>
      </c>
      <c r="D2517" s="40" t="s">
        <v>1926</v>
      </c>
      <c r="E2517" s="40" t="s">
        <v>4024</v>
      </c>
      <c r="F2517" s="41">
        <v>43510.44</v>
      </c>
      <c r="G2517" s="42">
        <v>40791.040000000001</v>
      </c>
      <c r="H2517" s="64">
        <f t="shared" si="236"/>
        <v>-6.2499942542525458E-2</v>
      </c>
      <c r="I2517" s="65">
        <f t="shared" si="237"/>
        <v>-2719.4000000000015</v>
      </c>
      <c r="J2517" s="66" t="str">
        <f t="shared" si="238"/>
        <v>Pendente</v>
      </c>
      <c r="K2517" s="40" t="s">
        <v>15535</v>
      </c>
      <c r="L2517" s="69" t="str">
        <f t="shared" si="239"/>
        <v>Aguardando rentabilidade</v>
      </c>
    </row>
    <row r="2518" spans="1:12" x14ac:dyDescent="0.25">
      <c r="A2518" s="39">
        <v>44155</v>
      </c>
      <c r="B2518" s="61">
        <f t="shared" si="234"/>
        <v>2020</v>
      </c>
      <c r="C2518" s="60" t="str">
        <f t="shared" si="235"/>
        <v>Novembro</v>
      </c>
      <c r="D2518" s="40" t="s">
        <v>1927</v>
      </c>
      <c r="E2518" s="40" t="s">
        <v>4025</v>
      </c>
      <c r="F2518" s="41">
        <v>34724.78</v>
      </c>
      <c r="G2518" s="42">
        <v>36908.97</v>
      </c>
      <c r="H2518" s="64">
        <f t="shared" si="236"/>
        <v>6.2900038531561675E-2</v>
      </c>
      <c r="I2518" s="65">
        <f t="shared" si="237"/>
        <v>2184.1900000000023</v>
      </c>
      <c r="J2518" s="66" t="str">
        <f t="shared" si="238"/>
        <v>Ativo</v>
      </c>
      <c r="K2518" s="40" t="s">
        <v>15536</v>
      </c>
      <c r="L2518" s="69" t="str">
        <f t="shared" si="239"/>
        <v>Aguardando rentabilidade</v>
      </c>
    </row>
    <row r="2519" spans="1:12" ht="15" customHeight="1" x14ac:dyDescent="0.25">
      <c r="A2519" s="39">
        <v>44873</v>
      </c>
      <c r="B2519" s="61">
        <f t="shared" si="234"/>
        <v>2022</v>
      </c>
      <c r="C2519" s="60" t="str">
        <f t="shared" si="235"/>
        <v>Novembro</v>
      </c>
      <c r="D2519" s="40" t="s">
        <v>1930</v>
      </c>
      <c r="E2519" s="40" t="s">
        <v>4026</v>
      </c>
      <c r="F2519" s="41">
        <v>47397.98</v>
      </c>
      <c r="G2519" s="42">
        <v>54559.81</v>
      </c>
      <c r="H2519" s="64">
        <f t="shared" si="236"/>
        <v>0.15109989919401615</v>
      </c>
      <c r="I2519" s="65">
        <f t="shared" si="237"/>
        <v>7161.8299999999945</v>
      </c>
      <c r="J2519" s="66" t="str">
        <f t="shared" si="238"/>
        <v>Resgatado</v>
      </c>
      <c r="K2519" s="40" t="s">
        <v>15538</v>
      </c>
      <c r="L2519" s="69" t="str">
        <f t="shared" si="239"/>
        <v>Aplicação de Curto Prazo</v>
      </c>
    </row>
    <row r="2520" spans="1:12" ht="15" customHeight="1" x14ac:dyDescent="0.25">
      <c r="A2520" s="39">
        <v>45450</v>
      </c>
      <c r="B2520" s="61">
        <f t="shared" si="234"/>
        <v>2024</v>
      </c>
      <c r="C2520" s="60" t="str">
        <f t="shared" si="235"/>
        <v>Junho</v>
      </c>
      <c r="D2520" s="40" t="s">
        <v>1926</v>
      </c>
      <c r="E2520" s="40" t="s">
        <v>2956</v>
      </c>
      <c r="F2520" s="41">
        <v>2864.29</v>
      </c>
      <c r="G2520" s="42">
        <v>3078.83</v>
      </c>
      <c r="H2520" s="64">
        <f t="shared" si="236"/>
        <v>7.4901633563640546E-2</v>
      </c>
      <c r="I2520" s="65">
        <f t="shared" si="237"/>
        <v>214.53999999999996</v>
      </c>
      <c r="J2520" s="66" t="str">
        <f t="shared" si="238"/>
        <v>Pendente</v>
      </c>
      <c r="K2520" s="40" t="s">
        <v>15535</v>
      </c>
      <c r="L2520" s="69" t="str">
        <f t="shared" si="239"/>
        <v>Rendimento estável</v>
      </c>
    </row>
    <row r="2521" spans="1:12" ht="15" customHeight="1" x14ac:dyDescent="0.25">
      <c r="A2521" s="39">
        <v>45575</v>
      </c>
      <c r="B2521" s="61">
        <f t="shared" si="234"/>
        <v>2024</v>
      </c>
      <c r="C2521" s="60" t="str">
        <f t="shared" si="235"/>
        <v>Outubro</v>
      </c>
      <c r="D2521" s="40" t="s">
        <v>1928</v>
      </c>
      <c r="E2521" s="40" t="s">
        <v>4027</v>
      </c>
      <c r="F2521" s="41">
        <v>2683.93</v>
      </c>
      <c r="G2521" s="42">
        <v>2695.47</v>
      </c>
      <c r="H2521" s="64">
        <f t="shared" si="236"/>
        <v>4.2996650434251136E-3</v>
      </c>
      <c r="I2521" s="65">
        <f t="shared" si="237"/>
        <v>11.539999999999964</v>
      </c>
      <c r="J2521" s="66" t="str">
        <f t="shared" si="238"/>
        <v>Ativo</v>
      </c>
      <c r="K2521" s="40" t="s">
        <v>15537</v>
      </c>
      <c r="L2521" s="69" t="str">
        <f t="shared" si="239"/>
        <v>Aguardando rentabilidade</v>
      </c>
    </row>
    <row r="2522" spans="1:12" x14ac:dyDescent="0.25">
      <c r="A2522" s="39">
        <v>43913</v>
      </c>
      <c r="B2522" s="61">
        <f t="shared" si="234"/>
        <v>2020</v>
      </c>
      <c r="C2522" s="60" t="str">
        <f t="shared" si="235"/>
        <v>Março</v>
      </c>
      <c r="D2522" s="40" t="s">
        <v>1923</v>
      </c>
      <c r="E2522" s="40" t="s">
        <v>4028</v>
      </c>
      <c r="F2522" s="41">
        <v>24960.79</v>
      </c>
      <c r="G2522" s="42">
        <v>22721.81</v>
      </c>
      <c r="H2522" s="64">
        <f t="shared" si="236"/>
        <v>-8.969988530010467E-2</v>
      </c>
      <c r="I2522" s="65">
        <f t="shared" si="237"/>
        <v>-2238.9799999999996</v>
      </c>
      <c r="J2522" s="66" t="str">
        <f t="shared" si="238"/>
        <v>Ativo</v>
      </c>
      <c r="K2522" s="40" t="s">
        <v>15532</v>
      </c>
      <c r="L2522" s="69" t="str">
        <f t="shared" si="239"/>
        <v>Investimento de Longo Prazo</v>
      </c>
    </row>
    <row r="2523" spans="1:12" ht="15" customHeight="1" x14ac:dyDescent="0.25">
      <c r="A2523" s="39">
        <v>44212</v>
      </c>
      <c r="B2523" s="61">
        <f t="shared" si="234"/>
        <v>2021</v>
      </c>
      <c r="C2523" s="60" t="str">
        <f t="shared" si="235"/>
        <v>Janeiro</v>
      </c>
      <c r="D2523" s="40" t="s">
        <v>1925</v>
      </c>
      <c r="E2523" s="40" t="s">
        <v>4029</v>
      </c>
      <c r="F2523" s="41">
        <v>45760.13</v>
      </c>
      <c r="G2523" s="42">
        <v>49681.77</v>
      </c>
      <c r="H2523" s="64">
        <f t="shared" si="236"/>
        <v>8.5699931359460732E-2</v>
      </c>
      <c r="I2523" s="65">
        <f t="shared" si="237"/>
        <v>3921.6399999999994</v>
      </c>
      <c r="J2523" s="66" t="str">
        <f t="shared" si="238"/>
        <v>Pendente</v>
      </c>
      <c r="K2523" s="40" t="s">
        <v>15534</v>
      </c>
      <c r="L2523" s="69" t="str">
        <f t="shared" si="239"/>
        <v>Rendimento estável</v>
      </c>
    </row>
    <row r="2524" spans="1:12" ht="15" customHeight="1" x14ac:dyDescent="0.25">
      <c r="A2524" s="39">
        <v>45875</v>
      </c>
      <c r="B2524" s="61">
        <f t="shared" si="234"/>
        <v>2025</v>
      </c>
      <c r="C2524" s="60" t="str">
        <f t="shared" si="235"/>
        <v>Agosto</v>
      </c>
      <c r="D2524" s="40" t="s">
        <v>1927</v>
      </c>
      <c r="E2524" s="40" t="s">
        <v>3040</v>
      </c>
      <c r="F2524" s="41">
        <v>36028.35</v>
      </c>
      <c r="G2524" s="42">
        <v>34958.31</v>
      </c>
      <c r="H2524" s="64">
        <f t="shared" si="236"/>
        <v>-2.9699944626939645E-2</v>
      </c>
      <c r="I2524" s="65">
        <f t="shared" si="237"/>
        <v>-1070.0400000000009</v>
      </c>
      <c r="J2524" s="66" t="str">
        <f t="shared" si="238"/>
        <v>Ativo</v>
      </c>
      <c r="K2524" s="40" t="s">
        <v>15536</v>
      </c>
      <c r="L2524" s="69" t="str">
        <f t="shared" si="239"/>
        <v>Aguardando rentabilidade</v>
      </c>
    </row>
    <row r="2525" spans="1:12" ht="15" customHeight="1" x14ac:dyDescent="0.25">
      <c r="A2525" s="39">
        <v>45400</v>
      </c>
      <c r="B2525" s="61">
        <f t="shared" si="234"/>
        <v>2024</v>
      </c>
      <c r="C2525" s="60" t="str">
        <f t="shared" si="235"/>
        <v>Abril</v>
      </c>
      <c r="D2525" s="40" t="s">
        <v>1927</v>
      </c>
      <c r="E2525" s="40" t="s">
        <v>3414</v>
      </c>
      <c r="F2525" s="41">
        <v>44924.59</v>
      </c>
      <c r="G2525" s="42">
        <v>44920.1</v>
      </c>
      <c r="H2525" s="64">
        <f t="shared" si="236"/>
        <v>-9.9945263829852719E-5</v>
      </c>
      <c r="I2525" s="65">
        <f t="shared" si="237"/>
        <v>-4.4899999999979627</v>
      </c>
      <c r="J2525" s="66" t="str">
        <f t="shared" si="238"/>
        <v>Ativo</v>
      </c>
      <c r="K2525" s="40" t="s">
        <v>15536</v>
      </c>
      <c r="L2525" s="69" t="str">
        <f t="shared" si="239"/>
        <v>Aguardando rentabilidade</v>
      </c>
    </row>
    <row r="2526" spans="1:12" ht="15" customHeight="1" x14ac:dyDescent="0.25">
      <c r="A2526" s="39">
        <v>44220</v>
      </c>
      <c r="B2526" s="61">
        <f t="shared" si="234"/>
        <v>2021</v>
      </c>
      <c r="C2526" s="60" t="str">
        <f t="shared" si="235"/>
        <v>Janeiro</v>
      </c>
      <c r="D2526" s="40" t="s">
        <v>1924</v>
      </c>
      <c r="E2526" s="40" t="s">
        <v>4030</v>
      </c>
      <c r="F2526" s="41">
        <v>12700.14</v>
      </c>
      <c r="G2526" s="42">
        <v>12424.55</v>
      </c>
      <c r="H2526" s="64">
        <f t="shared" si="236"/>
        <v>-2.1699760790038547E-2</v>
      </c>
      <c r="I2526" s="65">
        <f t="shared" si="237"/>
        <v>-275.59000000000015</v>
      </c>
      <c r="J2526" s="66" t="str">
        <f t="shared" si="238"/>
        <v>Ativo</v>
      </c>
      <c r="K2526" s="40" t="s">
        <v>15533</v>
      </c>
      <c r="L2526" s="69" t="str">
        <f t="shared" si="239"/>
        <v>Investimento de Longo Prazo</v>
      </c>
    </row>
    <row r="2527" spans="1:12" ht="15" customHeight="1" x14ac:dyDescent="0.25">
      <c r="A2527" s="39">
        <v>44512</v>
      </c>
      <c r="B2527" s="61">
        <f t="shared" si="234"/>
        <v>2021</v>
      </c>
      <c r="C2527" s="60" t="str">
        <f t="shared" si="235"/>
        <v>Novembro</v>
      </c>
      <c r="D2527" s="40" t="s">
        <v>1929</v>
      </c>
      <c r="E2527" s="40" t="s">
        <v>4031</v>
      </c>
      <c r="F2527" s="41">
        <v>16002.15</v>
      </c>
      <c r="G2527" s="42">
        <v>16147.77</v>
      </c>
      <c r="H2527" s="64">
        <f t="shared" si="236"/>
        <v>9.1000271838472205E-3</v>
      </c>
      <c r="I2527" s="65">
        <f t="shared" si="237"/>
        <v>145.6200000000008</v>
      </c>
      <c r="J2527" s="66" t="str">
        <f t="shared" si="238"/>
        <v>Ativo</v>
      </c>
      <c r="K2527" s="40" t="s">
        <v>15532</v>
      </c>
      <c r="L2527" s="69" t="str">
        <f t="shared" si="239"/>
        <v>Investimento de Longo Prazo</v>
      </c>
    </row>
    <row r="2528" spans="1:12" ht="15" customHeight="1" x14ac:dyDescent="0.25">
      <c r="A2528" s="39">
        <v>44690</v>
      </c>
      <c r="B2528" s="61">
        <f t="shared" si="234"/>
        <v>2022</v>
      </c>
      <c r="C2528" s="60" t="str">
        <f t="shared" si="235"/>
        <v>Maio</v>
      </c>
      <c r="D2528" s="40" t="s">
        <v>1927</v>
      </c>
      <c r="E2528" s="40" t="s">
        <v>4032</v>
      </c>
      <c r="F2528" s="41">
        <v>36624.35</v>
      </c>
      <c r="G2528" s="42">
        <v>43824.7</v>
      </c>
      <c r="H2528" s="64">
        <f t="shared" si="236"/>
        <v>0.19660007617882636</v>
      </c>
      <c r="I2528" s="65">
        <f t="shared" si="237"/>
        <v>7200.3499999999985</v>
      </c>
      <c r="J2528" s="66" t="str">
        <f t="shared" si="238"/>
        <v>Resgatado</v>
      </c>
      <c r="K2528" s="40" t="s">
        <v>15536</v>
      </c>
      <c r="L2528" s="69" t="str">
        <f t="shared" si="239"/>
        <v>Aplicação de Curto Prazo</v>
      </c>
    </row>
    <row r="2529" spans="1:12" x14ac:dyDescent="0.25">
      <c r="A2529" s="39">
        <v>43846</v>
      </c>
      <c r="B2529" s="61">
        <f t="shared" si="234"/>
        <v>2020</v>
      </c>
      <c r="C2529" s="60" t="str">
        <f t="shared" si="235"/>
        <v>Janeiro</v>
      </c>
      <c r="D2529" s="40" t="s">
        <v>1926</v>
      </c>
      <c r="E2529" s="40" t="s">
        <v>4033</v>
      </c>
      <c r="F2529" s="41">
        <v>7229.01</v>
      </c>
      <c r="G2529" s="42">
        <v>7051.9</v>
      </c>
      <c r="H2529" s="64">
        <f t="shared" si="236"/>
        <v>-2.4499896943011641E-2</v>
      </c>
      <c r="I2529" s="65">
        <f t="shared" si="237"/>
        <v>-177.11000000000058</v>
      </c>
      <c r="J2529" s="66" t="str">
        <f t="shared" si="238"/>
        <v>Ativo</v>
      </c>
      <c r="K2529" s="40" t="s">
        <v>15535</v>
      </c>
      <c r="L2529" s="69" t="str">
        <f t="shared" si="239"/>
        <v>Aguardando rentabilidade</v>
      </c>
    </row>
    <row r="2530" spans="1:12" x14ac:dyDescent="0.25">
      <c r="A2530" s="39">
        <v>43937</v>
      </c>
      <c r="B2530" s="61">
        <f t="shared" si="234"/>
        <v>2020</v>
      </c>
      <c r="C2530" s="60" t="str">
        <f t="shared" si="235"/>
        <v>Abril</v>
      </c>
      <c r="D2530" s="40" t="s">
        <v>1928</v>
      </c>
      <c r="E2530" s="40" t="s">
        <v>4034</v>
      </c>
      <c r="F2530" s="41">
        <v>21287.14</v>
      </c>
      <c r="G2530" s="42">
        <v>23349.86</v>
      </c>
      <c r="H2530" s="64">
        <f t="shared" si="236"/>
        <v>9.6899818388003336E-2</v>
      </c>
      <c r="I2530" s="65">
        <f t="shared" si="237"/>
        <v>2062.7200000000012</v>
      </c>
      <c r="J2530" s="66" t="str">
        <f t="shared" si="238"/>
        <v>Pendente</v>
      </c>
      <c r="K2530" s="40" t="s">
        <v>15537</v>
      </c>
      <c r="L2530" s="69" t="str">
        <f t="shared" si="239"/>
        <v>Rendimento estável</v>
      </c>
    </row>
    <row r="2531" spans="1:12" x14ac:dyDescent="0.25">
      <c r="A2531" s="39">
        <v>43882</v>
      </c>
      <c r="B2531" s="61">
        <f t="shared" si="234"/>
        <v>2020</v>
      </c>
      <c r="C2531" s="60" t="str">
        <f t="shared" si="235"/>
        <v>Fevereiro</v>
      </c>
      <c r="D2531" s="40" t="s">
        <v>1924</v>
      </c>
      <c r="E2531" s="40" t="s">
        <v>4035</v>
      </c>
      <c r="F2531" s="41">
        <v>13127.28</v>
      </c>
      <c r="G2531" s="42">
        <v>14480.7</v>
      </c>
      <c r="H2531" s="64">
        <f t="shared" si="236"/>
        <v>0.10309980437683969</v>
      </c>
      <c r="I2531" s="65">
        <f t="shared" si="237"/>
        <v>1353.42</v>
      </c>
      <c r="J2531" s="66" t="str">
        <f t="shared" si="238"/>
        <v>Pendente</v>
      </c>
      <c r="K2531" s="40" t="s">
        <v>15533</v>
      </c>
      <c r="L2531" s="69" t="str">
        <f t="shared" si="239"/>
        <v>Rendimento estável</v>
      </c>
    </row>
    <row r="2532" spans="1:12" ht="15" customHeight="1" x14ac:dyDescent="0.25">
      <c r="A2532" s="39">
        <v>45603</v>
      </c>
      <c r="B2532" s="61">
        <f t="shared" si="234"/>
        <v>2024</v>
      </c>
      <c r="C2532" s="60" t="str">
        <f t="shared" si="235"/>
        <v>Novembro</v>
      </c>
      <c r="D2532" s="40" t="s">
        <v>1928</v>
      </c>
      <c r="E2532" s="40" t="s">
        <v>4036</v>
      </c>
      <c r="F2532" s="41">
        <v>47205.279999999999</v>
      </c>
      <c r="G2532" s="42">
        <v>50722.07</v>
      </c>
      <c r="H2532" s="64">
        <f t="shared" si="236"/>
        <v>7.4499928821521677E-2</v>
      </c>
      <c r="I2532" s="65">
        <f t="shared" si="237"/>
        <v>3516.7900000000009</v>
      </c>
      <c r="J2532" s="66" t="str">
        <f t="shared" si="238"/>
        <v>Pendente</v>
      </c>
      <c r="K2532" s="40" t="s">
        <v>15537</v>
      </c>
      <c r="L2532" s="69" t="str">
        <f t="shared" si="239"/>
        <v>Rendimento estável</v>
      </c>
    </row>
    <row r="2533" spans="1:12" ht="15" customHeight="1" x14ac:dyDescent="0.25">
      <c r="A2533" s="39">
        <v>45542</v>
      </c>
      <c r="B2533" s="61">
        <f t="shared" si="234"/>
        <v>2024</v>
      </c>
      <c r="C2533" s="60" t="str">
        <f t="shared" si="235"/>
        <v>Setembro</v>
      </c>
      <c r="D2533" s="40" t="s">
        <v>1926</v>
      </c>
      <c r="E2533" s="40" t="s">
        <v>3389</v>
      </c>
      <c r="F2533" s="41">
        <v>8206.57</v>
      </c>
      <c r="G2533" s="42">
        <v>9005.07</v>
      </c>
      <c r="H2533" s="64">
        <f t="shared" si="236"/>
        <v>9.7300090049801571E-2</v>
      </c>
      <c r="I2533" s="65">
        <f t="shared" si="237"/>
        <v>798.5</v>
      </c>
      <c r="J2533" s="66" t="str">
        <f t="shared" si="238"/>
        <v>Pendente</v>
      </c>
      <c r="K2533" s="40" t="s">
        <v>15535</v>
      </c>
      <c r="L2533" s="69" t="str">
        <f t="shared" si="239"/>
        <v>Rendimento estável</v>
      </c>
    </row>
    <row r="2534" spans="1:12" ht="15" customHeight="1" x14ac:dyDescent="0.25">
      <c r="A2534" s="39">
        <v>45724</v>
      </c>
      <c r="B2534" s="61">
        <f t="shared" si="234"/>
        <v>2025</v>
      </c>
      <c r="C2534" s="60" t="str">
        <f t="shared" si="235"/>
        <v>Março</v>
      </c>
      <c r="D2534" s="40" t="s">
        <v>1927</v>
      </c>
      <c r="E2534" s="40" t="s">
        <v>4037</v>
      </c>
      <c r="F2534" s="41">
        <v>42256.04</v>
      </c>
      <c r="G2534" s="42">
        <v>39403.760000000002</v>
      </c>
      <c r="H2534" s="64">
        <f t="shared" si="236"/>
        <v>-6.7499936103809041E-2</v>
      </c>
      <c r="I2534" s="65">
        <f t="shared" si="237"/>
        <v>-2852.2799999999988</v>
      </c>
      <c r="J2534" s="66" t="str">
        <f t="shared" si="238"/>
        <v>Pendente</v>
      </c>
      <c r="K2534" s="40" t="s">
        <v>15536</v>
      </c>
      <c r="L2534" s="69" t="str">
        <f t="shared" si="239"/>
        <v>Aguardando rentabilidade</v>
      </c>
    </row>
    <row r="2535" spans="1:12" ht="15" customHeight="1" x14ac:dyDescent="0.25">
      <c r="A2535" s="39">
        <v>45561</v>
      </c>
      <c r="B2535" s="61">
        <f t="shared" si="234"/>
        <v>2024</v>
      </c>
      <c r="C2535" s="60" t="str">
        <f t="shared" si="235"/>
        <v>Setembro</v>
      </c>
      <c r="D2535" s="40" t="s">
        <v>1928</v>
      </c>
      <c r="E2535" s="40" t="s">
        <v>4038</v>
      </c>
      <c r="F2535" s="41">
        <v>31521.119999999999</v>
      </c>
      <c r="G2535" s="42">
        <v>34386.39</v>
      </c>
      <c r="H2535" s="64">
        <f t="shared" si="236"/>
        <v>9.0900006091154131E-2</v>
      </c>
      <c r="I2535" s="65">
        <f t="shared" si="237"/>
        <v>2865.2700000000004</v>
      </c>
      <c r="J2535" s="66" t="str">
        <f t="shared" si="238"/>
        <v>Pendente</v>
      </c>
      <c r="K2535" s="40" t="s">
        <v>15537</v>
      </c>
      <c r="L2535" s="69" t="str">
        <f t="shared" si="239"/>
        <v>Rendimento estável</v>
      </c>
    </row>
    <row r="2536" spans="1:12" ht="15" customHeight="1" x14ac:dyDescent="0.25">
      <c r="A2536" s="39">
        <v>45454</v>
      </c>
      <c r="B2536" s="61">
        <f t="shared" si="234"/>
        <v>2024</v>
      </c>
      <c r="C2536" s="60" t="str">
        <f t="shared" si="235"/>
        <v>Junho</v>
      </c>
      <c r="D2536" s="40" t="s">
        <v>1928</v>
      </c>
      <c r="E2536" s="40" t="s">
        <v>4039</v>
      </c>
      <c r="F2536" s="41">
        <v>5729.6</v>
      </c>
      <c r="G2536" s="42">
        <v>6392.51</v>
      </c>
      <c r="H2536" s="64">
        <f t="shared" si="236"/>
        <v>0.11569917620776317</v>
      </c>
      <c r="I2536" s="65">
        <f t="shared" si="237"/>
        <v>662.90999999999985</v>
      </c>
      <c r="J2536" s="66" t="str">
        <f t="shared" si="238"/>
        <v>Pendente</v>
      </c>
      <c r="K2536" s="40" t="s">
        <v>15537</v>
      </c>
      <c r="L2536" s="69" t="str">
        <f t="shared" si="239"/>
        <v>Rendimento estável</v>
      </c>
    </row>
    <row r="2537" spans="1:12" x14ac:dyDescent="0.25">
      <c r="A2537" s="39">
        <v>43864</v>
      </c>
      <c r="B2537" s="61">
        <f t="shared" si="234"/>
        <v>2020</v>
      </c>
      <c r="C2537" s="60" t="str">
        <f t="shared" si="235"/>
        <v>Fevereiro</v>
      </c>
      <c r="D2537" s="40" t="s">
        <v>1929</v>
      </c>
      <c r="E2537" s="40" t="s">
        <v>4040</v>
      </c>
      <c r="F2537" s="41">
        <v>28779.82</v>
      </c>
      <c r="G2537" s="42">
        <v>31493.759999999998</v>
      </c>
      <c r="H2537" s="64">
        <f t="shared" si="236"/>
        <v>9.4300103336296015E-2</v>
      </c>
      <c r="I2537" s="65">
        <f t="shared" si="237"/>
        <v>2713.9399999999987</v>
      </c>
      <c r="J2537" s="66" t="str">
        <f t="shared" si="238"/>
        <v>Pendente</v>
      </c>
      <c r="K2537" s="40" t="s">
        <v>15532</v>
      </c>
      <c r="L2537" s="69" t="str">
        <f t="shared" si="239"/>
        <v>Rendimento estável</v>
      </c>
    </row>
    <row r="2538" spans="1:12" x14ac:dyDescent="0.25">
      <c r="A2538" s="39">
        <v>43837</v>
      </c>
      <c r="B2538" s="61">
        <f t="shared" si="234"/>
        <v>2020</v>
      </c>
      <c r="C2538" s="60" t="str">
        <f t="shared" si="235"/>
        <v>Janeiro</v>
      </c>
      <c r="D2538" s="40" t="s">
        <v>1929</v>
      </c>
      <c r="E2538" s="40" t="s">
        <v>2201</v>
      </c>
      <c r="F2538" s="41">
        <v>22082.95</v>
      </c>
      <c r="G2538" s="42">
        <v>22601.9</v>
      </c>
      <c r="H2538" s="64">
        <f t="shared" si="236"/>
        <v>2.3500030566568356E-2</v>
      </c>
      <c r="I2538" s="65">
        <f t="shared" si="237"/>
        <v>518.95000000000073</v>
      </c>
      <c r="J2538" s="66" t="str">
        <f t="shared" si="238"/>
        <v>Ativo</v>
      </c>
      <c r="K2538" s="40" t="s">
        <v>15532</v>
      </c>
      <c r="L2538" s="69" t="str">
        <f t="shared" si="239"/>
        <v>Investimento de Longo Prazo</v>
      </c>
    </row>
    <row r="2539" spans="1:12" ht="15" customHeight="1" x14ac:dyDescent="0.25">
      <c r="A2539" s="39">
        <v>44361</v>
      </c>
      <c r="B2539" s="61">
        <f t="shared" si="234"/>
        <v>2021</v>
      </c>
      <c r="C2539" s="60" t="str">
        <f t="shared" si="235"/>
        <v>Junho</v>
      </c>
      <c r="D2539" s="40" t="s">
        <v>1930</v>
      </c>
      <c r="E2539" s="40" t="s">
        <v>4041</v>
      </c>
      <c r="F2539" s="41">
        <v>29357.08</v>
      </c>
      <c r="G2539" s="42">
        <v>32419.02</v>
      </c>
      <c r="H2539" s="64">
        <f t="shared" si="236"/>
        <v>0.10429988268588015</v>
      </c>
      <c r="I2539" s="65">
        <f t="shared" si="237"/>
        <v>3061.9399999999987</v>
      </c>
      <c r="J2539" s="66" t="str">
        <f t="shared" si="238"/>
        <v>Pendente</v>
      </c>
      <c r="K2539" s="40" t="s">
        <v>15538</v>
      </c>
      <c r="L2539" s="69" t="str">
        <f t="shared" si="239"/>
        <v>Rendimento estável</v>
      </c>
    </row>
    <row r="2540" spans="1:12" ht="15" customHeight="1" x14ac:dyDescent="0.25">
      <c r="A2540" s="39">
        <v>45870</v>
      </c>
      <c r="B2540" s="61">
        <f t="shared" si="234"/>
        <v>2025</v>
      </c>
      <c r="C2540" s="60" t="str">
        <f t="shared" si="235"/>
        <v>Agosto</v>
      </c>
      <c r="D2540" s="40" t="s">
        <v>1925</v>
      </c>
      <c r="E2540" s="40" t="s">
        <v>2566</v>
      </c>
      <c r="F2540" s="41">
        <v>40430.83</v>
      </c>
      <c r="G2540" s="42">
        <v>46180.09</v>
      </c>
      <c r="H2540" s="64">
        <f t="shared" si="236"/>
        <v>0.14219990042252395</v>
      </c>
      <c r="I2540" s="65">
        <f t="shared" si="237"/>
        <v>5749.2599999999948</v>
      </c>
      <c r="J2540" s="66" t="str">
        <f t="shared" si="238"/>
        <v>Pendente</v>
      </c>
      <c r="K2540" s="40" t="s">
        <v>15534</v>
      </c>
      <c r="L2540" s="69" t="str">
        <f t="shared" si="239"/>
        <v>Rendimento estável</v>
      </c>
    </row>
    <row r="2541" spans="1:12" x14ac:dyDescent="0.25">
      <c r="A2541" s="39">
        <v>43869</v>
      </c>
      <c r="B2541" s="61">
        <f t="shared" si="234"/>
        <v>2020</v>
      </c>
      <c r="C2541" s="60" t="str">
        <f t="shared" si="235"/>
        <v>Fevereiro</v>
      </c>
      <c r="D2541" s="40" t="s">
        <v>1929</v>
      </c>
      <c r="E2541" s="40" t="s">
        <v>4042</v>
      </c>
      <c r="F2541" s="41">
        <v>40284.839999999997</v>
      </c>
      <c r="G2541" s="42">
        <v>37980.550000000003</v>
      </c>
      <c r="H2541" s="64">
        <f t="shared" si="236"/>
        <v>-5.7199929303430118E-2</v>
      </c>
      <c r="I2541" s="65">
        <f t="shared" si="237"/>
        <v>-2304.2899999999936</v>
      </c>
      <c r="J2541" s="66" t="str">
        <f t="shared" si="238"/>
        <v>Ativo</v>
      </c>
      <c r="K2541" s="40" t="s">
        <v>15532</v>
      </c>
      <c r="L2541" s="69" t="str">
        <f t="shared" si="239"/>
        <v>Investimento de Longo Prazo</v>
      </c>
    </row>
    <row r="2542" spans="1:12" ht="15" customHeight="1" x14ac:dyDescent="0.25">
      <c r="A2542" s="39">
        <v>44980</v>
      </c>
      <c r="B2542" s="61">
        <f t="shared" si="234"/>
        <v>2023</v>
      </c>
      <c r="C2542" s="60" t="str">
        <f t="shared" si="235"/>
        <v>Fevereiro</v>
      </c>
      <c r="D2542" s="40" t="s">
        <v>1930</v>
      </c>
      <c r="E2542" s="40" t="s">
        <v>2509</v>
      </c>
      <c r="F2542" s="41">
        <v>27712.3</v>
      </c>
      <c r="G2542" s="42">
        <v>32750.400000000001</v>
      </c>
      <c r="H2542" s="64">
        <f t="shared" si="236"/>
        <v>0.18180013928833053</v>
      </c>
      <c r="I2542" s="65">
        <f t="shared" si="237"/>
        <v>5038.1000000000022</v>
      </c>
      <c r="J2542" s="66" t="str">
        <f t="shared" si="238"/>
        <v>Resgatado</v>
      </c>
      <c r="K2542" s="40" t="s">
        <v>15538</v>
      </c>
      <c r="L2542" s="69" t="str">
        <f t="shared" si="239"/>
        <v>Aplicação de Curto Prazo</v>
      </c>
    </row>
    <row r="2543" spans="1:12" ht="15" customHeight="1" x14ac:dyDescent="0.25">
      <c r="A2543" s="39">
        <v>44954</v>
      </c>
      <c r="B2543" s="61">
        <f t="shared" si="234"/>
        <v>2023</v>
      </c>
      <c r="C2543" s="60" t="str">
        <f t="shared" si="235"/>
        <v>Janeiro</v>
      </c>
      <c r="D2543" s="40" t="s">
        <v>1923</v>
      </c>
      <c r="E2543" s="40" t="s">
        <v>4043</v>
      </c>
      <c r="F2543" s="41">
        <v>34263.67</v>
      </c>
      <c r="G2543" s="42">
        <v>33043.879999999997</v>
      </c>
      <c r="H2543" s="64">
        <f t="shared" si="236"/>
        <v>-3.5600097712825303E-2</v>
      </c>
      <c r="I2543" s="65">
        <f t="shared" si="237"/>
        <v>-1219.7900000000009</v>
      </c>
      <c r="J2543" s="66" t="str">
        <f t="shared" si="238"/>
        <v>Ativo</v>
      </c>
      <c r="K2543" s="40" t="s">
        <v>15532</v>
      </c>
      <c r="L2543" s="69" t="str">
        <f t="shared" si="239"/>
        <v>Investimento de Longo Prazo</v>
      </c>
    </row>
    <row r="2544" spans="1:12" ht="15" customHeight="1" x14ac:dyDescent="0.25">
      <c r="A2544" s="39">
        <v>45851</v>
      </c>
      <c r="B2544" s="61">
        <f t="shared" si="234"/>
        <v>2025</v>
      </c>
      <c r="C2544" s="60" t="str">
        <f t="shared" si="235"/>
        <v>Julho</v>
      </c>
      <c r="D2544" s="40" t="s">
        <v>1927</v>
      </c>
      <c r="E2544" s="40" t="s">
        <v>4044</v>
      </c>
      <c r="F2544" s="41">
        <v>23593.61</v>
      </c>
      <c r="G2544" s="42">
        <v>27356.79</v>
      </c>
      <c r="H2544" s="64">
        <f t="shared" si="236"/>
        <v>0.15949996630443583</v>
      </c>
      <c r="I2544" s="65">
        <f t="shared" si="237"/>
        <v>3763.1800000000003</v>
      </c>
      <c r="J2544" s="66" t="str">
        <f t="shared" si="238"/>
        <v>Resgatado</v>
      </c>
      <c r="K2544" s="40" t="s">
        <v>15536</v>
      </c>
      <c r="L2544" s="69" t="str">
        <f t="shared" si="239"/>
        <v>Aplicação de Curto Prazo</v>
      </c>
    </row>
    <row r="2545" spans="1:12" x14ac:dyDescent="0.25">
      <c r="A2545" s="39">
        <v>44179</v>
      </c>
      <c r="B2545" s="61">
        <f t="shared" si="234"/>
        <v>2020</v>
      </c>
      <c r="C2545" s="60" t="str">
        <f t="shared" si="235"/>
        <v>Dezembro</v>
      </c>
      <c r="D2545" s="40" t="s">
        <v>1927</v>
      </c>
      <c r="E2545" s="40" t="s">
        <v>4045</v>
      </c>
      <c r="F2545" s="41">
        <v>46421.45</v>
      </c>
      <c r="G2545" s="42">
        <v>52456.24</v>
      </c>
      <c r="H2545" s="64">
        <f t="shared" si="236"/>
        <v>0.13000003231264859</v>
      </c>
      <c r="I2545" s="65">
        <f t="shared" si="237"/>
        <v>6034.7900000000009</v>
      </c>
      <c r="J2545" s="66" t="str">
        <f t="shared" si="238"/>
        <v>Pendente</v>
      </c>
      <c r="K2545" s="40" t="s">
        <v>15536</v>
      </c>
      <c r="L2545" s="69" t="str">
        <f t="shared" si="239"/>
        <v>Rendimento estável</v>
      </c>
    </row>
    <row r="2546" spans="1:12" ht="15" customHeight="1" x14ac:dyDescent="0.25">
      <c r="A2546" s="39">
        <v>44633</v>
      </c>
      <c r="B2546" s="61">
        <f t="shared" si="234"/>
        <v>2022</v>
      </c>
      <c r="C2546" s="60" t="str">
        <f t="shared" si="235"/>
        <v>Março</v>
      </c>
      <c r="D2546" s="40" t="s">
        <v>1927</v>
      </c>
      <c r="E2546" s="40" t="s">
        <v>4046</v>
      </c>
      <c r="F2546" s="41">
        <v>3115.66</v>
      </c>
      <c r="G2546" s="42">
        <v>3558.4</v>
      </c>
      <c r="H2546" s="64">
        <f t="shared" si="236"/>
        <v>0.14210151300206064</v>
      </c>
      <c r="I2546" s="65">
        <f t="shared" si="237"/>
        <v>442.74000000000024</v>
      </c>
      <c r="J2546" s="66" t="str">
        <f t="shared" si="238"/>
        <v>Pendente</v>
      </c>
      <c r="K2546" s="40" t="s">
        <v>15536</v>
      </c>
      <c r="L2546" s="69" t="str">
        <f t="shared" si="239"/>
        <v>Rendimento estável</v>
      </c>
    </row>
    <row r="2547" spans="1:12" x14ac:dyDescent="0.25">
      <c r="A2547" s="39">
        <v>43966</v>
      </c>
      <c r="B2547" s="61">
        <f t="shared" si="234"/>
        <v>2020</v>
      </c>
      <c r="C2547" s="60" t="str">
        <f t="shared" si="235"/>
        <v>Maio</v>
      </c>
      <c r="D2547" s="40" t="s">
        <v>1926</v>
      </c>
      <c r="E2547" s="40" t="s">
        <v>4047</v>
      </c>
      <c r="F2547" s="41">
        <v>16567.759999999998</v>
      </c>
      <c r="G2547" s="42">
        <v>15850.38</v>
      </c>
      <c r="H2547" s="64">
        <f t="shared" si="236"/>
        <v>-4.3299758084375875E-2</v>
      </c>
      <c r="I2547" s="65">
        <f t="shared" si="237"/>
        <v>-717.3799999999992</v>
      </c>
      <c r="J2547" s="66" t="str">
        <f t="shared" si="238"/>
        <v>Ativo</v>
      </c>
      <c r="K2547" s="40" t="s">
        <v>15535</v>
      </c>
      <c r="L2547" s="69" t="str">
        <f t="shared" si="239"/>
        <v>Aguardando rentabilidade</v>
      </c>
    </row>
    <row r="2548" spans="1:12" ht="15" customHeight="1" x14ac:dyDescent="0.25">
      <c r="A2548" s="39">
        <v>44776</v>
      </c>
      <c r="B2548" s="61">
        <f t="shared" si="234"/>
        <v>2022</v>
      </c>
      <c r="C2548" s="60" t="str">
        <f t="shared" si="235"/>
        <v>Agosto</v>
      </c>
      <c r="D2548" s="40" t="s">
        <v>1930</v>
      </c>
      <c r="E2548" s="40" t="s">
        <v>4048</v>
      </c>
      <c r="F2548" s="41">
        <v>7950.79</v>
      </c>
      <c r="G2548" s="42">
        <v>8203.6299999999992</v>
      </c>
      <c r="H2548" s="64">
        <f t="shared" si="236"/>
        <v>3.1800613523939036E-2</v>
      </c>
      <c r="I2548" s="65">
        <f t="shared" si="237"/>
        <v>252.83999999999924</v>
      </c>
      <c r="J2548" s="66" t="str">
        <f t="shared" si="238"/>
        <v>Ativo</v>
      </c>
      <c r="K2548" s="40" t="s">
        <v>15538</v>
      </c>
      <c r="L2548" s="69" t="str">
        <f t="shared" si="239"/>
        <v>Aguardando rentabilidade</v>
      </c>
    </row>
    <row r="2549" spans="1:12" x14ac:dyDescent="0.25">
      <c r="A2549" s="39">
        <v>44112</v>
      </c>
      <c r="B2549" s="61">
        <f t="shared" si="234"/>
        <v>2020</v>
      </c>
      <c r="C2549" s="60" t="str">
        <f t="shared" si="235"/>
        <v>Outubro</v>
      </c>
      <c r="D2549" s="40" t="s">
        <v>1927</v>
      </c>
      <c r="E2549" s="40" t="s">
        <v>4049</v>
      </c>
      <c r="F2549" s="41">
        <v>37218.300000000003</v>
      </c>
      <c r="G2549" s="42">
        <v>40043.17</v>
      </c>
      <c r="H2549" s="64">
        <f t="shared" si="236"/>
        <v>7.5900027674557821E-2</v>
      </c>
      <c r="I2549" s="65">
        <f t="shared" si="237"/>
        <v>2824.8699999999953</v>
      </c>
      <c r="J2549" s="66" t="str">
        <f t="shared" si="238"/>
        <v>Pendente</v>
      </c>
      <c r="K2549" s="40" t="s">
        <v>15536</v>
      </c>
      <c r="L2549" s="69" t="str">
        <f t="shared" si="239"/>
        <v>Rendimento estável</v>
      </c>
    </row>
    <row r="2550" spans="1:12" ht="15" customHeight="1" x14ac:dyDescent="0.25">
      <c r="A2550" s="39">
        <v>45849</v>
      </c>
      <c r="B2550" s="61">
        <f t="shared" si="234"/>
        <v>2025</v>
      </c>
      <c r="C2550" s="60" t="str">
        <f t="shared" si="235"/>
        <v>Julho</v>
      </c>
      <c r="D2550" s="40" t="s">
        <v>1924</v>
      </c>
      <c r="E2550" s="40" t="s">
        <v>4050</v>
      </c>
      <c r="F2550" s="41">
        <v>34661.050000000003</v>
      </c>
      <c r="G2550" s="42">
        <v>31974.82</v>
      </c>
      <c r="H2550" s="64">
        <f t="shared" si="236"/>
        <v>-7.7499960330111264E-2</v>
      </c>
      <c r="I2550" s="65">
        <f t="shared" si="237"/>
        <v>-2686.2300000000032</v>
      </c>
      <c r="J2550" s="66" t="str">
        <f t="shared" si="238"/>
        <v>Ativo</v>
      </c>
      <c r="K2550" s="40" t="s">
        <v>15533</v>
      </c>
      <c r="L2550" s="69" t="str">
        <f t="shared" si="239"/>
        <v>Investimento de Longo Prazo</v>
      </c>
    </row>
    <row r="2551" spans="1:12" ht="15" customHeight="1" x14ac:dyDescent="0.25">
      <c r="A2551" s="39">
        <v>44527</v>
      </c>
      <c r="B2551" s="61">
        <f t="shared" si="234"/>
        <v>2021</v>
      </c>
      <c r="C2551" s="60" t="str">
        <f t="shared" si="235"/>
        <v>Novembro</v>
      </c>
      <c r="D2551" s="40" t="s">
        <v>1929</v>
      </c>
      <c r="E2551" s="40" t="s">
        <v>3948</v>
      </c>
      <c r="F2551" s="41">
        <v>27735.5</v>
      </c>
      <c r="G2551" s="42">
        <v>31679.49</v>
      </c>
      <c r="H2551" s="64">
        <f t="shared" si="236"/>
        <v>0.14220006850426356</v>
      </c>
      <c r="I2551" s="65">
        <f t="shared" si="237"/>
        <v>3943.9900000000016</v>
      </c>
      <c r="J2551" s="66" t="str">
        <f t="shared" si="238"/>
        <v>Pendente</v>
      </c>
      <c r="K2551" s="40" t="s">
        <v>15532</v>
      </c>
      <c r="L2551" s="69" t="str">
        <f t="shared" si="239"/>
        <v>Rendimento estável</v>
      </c>
    </row>
    <row r="2552" spans="1:12" ht="15" customHeight="1" x14ac:dyDescent="0.25">
      <c r="A2552" s="39">
        <v>44421</v>
      </c>
      <c r="B2552" s="61">
        <f t="shared" si="234"/>
        <v>2021</v>
      </c>
      <c r="C2552" s="60" t="str">
        <f t="shared" si="235"/>
        <v>Agosto</v>
      </c>
      <c r="D2552" s="40" t="s">
        <v>1926</v>
      </c>
      <c r="E2552" s="40" t="s">
        <v>4051</v>
      </c>
      <c r="F2552" s="41">
        <v>8368.57</v>
      </c>
      <c r="G2552" s="42">
        <v>9644.7800000000007</v>
      </c>
      <c r="H2552" s="64">
        <f t="shared" si="236"/>
        <v>0.15250036744629022</v>
      </c>
      <c r="I2552" s="65">
        <f t="shared" si="237"/>
        <v>1276.2100000000009</v>
      </c>
      <c r="J2552" s="66" t="str">
        <f t="shared" si="238"/>
        <v>Resgatado</v>
      </c>
      <c r="K2552" s="40" t="s">
        <v>15535</v>
      </c>
      <c r="L2552" s="69" t="str">
        <f t="shared" si="239"/>
        <v>Aplicação de Curto Prazo</v>
      </c>
    </row>
    <row r="2553" spans="1:12" ht="15" customHeight="1" x14ac:dyDescent="0.25">
      <c r="A2553" s="39">
        <v>45285</v>
      </c>
      <c r="B2553" s="61">
        <f t="shared" si="234"/>
        <v>2023</v>
      </c>
      <c r="C2553" s="60" t="str">
        <f t="shared" si="235"/>
        <v>Dezembro</v>
      </c>
      <c r="D2553" s="40" t="s">
        <v>1924</v>
      </c>
      <c r="E2553" s="40" t="s">
        <v>4052</v>
      </c>
      <c r="F2553" s="41">
        <v>41990.31</v>
      </c>
      <c r="G2553" s="42">
        <v>42422.81</v>
      </c>
      <c r="H2553" s="64">
        <f t="shared" si="236"/>
        <v>1.0299995403701474E-2</v>
      </c>
      <c r="I2553" s="65">
        <f t="shared" si="237"/>
        <v>432.5</v>
      </c>
      <c r="J2553" s="66" t="str">
        <f t="shared" si="238"/>
        <v>Ativo</v>
      </c>
      <c r="K2553" s="40" t="s">
        <v>15533</v>
      </c>
      <c r="L2553" s="69" t="str">
        <f t="shared" si="239"/>
        <v>Investimento de Longo Prazo</v>
      </c>
    </row>
    <row r="2554" spans="1:12" ht="15" customHeight="1" x14ac:dyDescent="0.25">
      <c r="A2554" s="39">
        <v>44258</v>
      </c>
      <c r="B2554" s="61">
        <f t="shared" si="234"/>
        <v>2021</v>
      </c>
      <c r="C2554" s="60" t="str">
        <f t="shared" si="235"/>
        <v>Março</v>
      </c>
      <c r="D2554" s="40" t="s">
        <v>1928</v>
      </c>
      <c r="E2554" s="40" t="s">
        <v>4053</v>
      </c>
      <c r="F2554" s="41">
        <v>10330</v>
      </c>
      <c r="G2554" s="42">
        <v>9731.89</v>
      </c>
      <c r="H2554" s="64">
        <f t="shared" si="236"/>
        <v>-5.7900290416263364E-2</v>
      </c>
      <c r="I2554" s="65">
        <f t="shared" si="237"/>
        <v>-598.11000000000058</v>
      </c>
      <c r="J2554" s="66" t="str">
        <f t="shared" si="238"/>
        <v>Pendente</v>
      </c>
      <c r="K2554" s="40" t="s">
        <v>15537</v>
      </c>
      <c r="L2554" s="69" t="str">
        <f t="shared" si="239"/>
        <v>Aguardando rentabilidade</v>
      </c>
    </row>
    <row r="2555" spans="1:12" ht="15" customHeight="1" x14ac:dyDescent="0.25">
      <c r="A2555" s="39">
        <v>44820</v>
      </c>
      <c r="B2555" s="61">
        <f t="shared" si="234"/>
        <v>2022</v>
      </c>
      <c r="C2555" s="60" t="str">
        <f t="shared" si="235"/>
        <v>Setembro</v>
      </c>
      <c r="D2555" s="40" t="s">
        <v>1929</v>
      </c>
      <c r="E2555" s="40" t="s">
        <v>4054</v>
      </c>
      <c r="F2555" s="41">
        <v>45199.47</v>
      </c>
      <c r="G2555" s="42">
        <v>53339.89</v>
      </c>
      <c r="H2555" s="64">
        <f t="shared" si="236"/>
        <v>0.18009989940147525</v>
      </c>
      <c r="I2555" s="65">
        <f t="shared" si="237"/>
        <v>8140.4199999999983</v>
      </c>
      <c r="J2555" s="66" t="str">
        <f t="shared" si="238"/>
        <v>Resgatado</v>
      </c>
      <c r="K2555" s="40" t="s">
        <v>15532</v>
      </c>
      <c r="L2555" s="69" t="str">
        <f t="shared" si="239"/>
        <v>Dividendos Recebidos</v>
      </c>
    </row>
    <row r="2556" spans="1:12" x14ac:dyDescent="0.25">
      <c r="A2556" s="39">
        <v>44083</v>
      </c>
      <c r="B2556" s="61">
        <f t="shared" si="234"/>
        <v>2020</v>
      </c>
      <c r="C2556" s="60" t="str">
        <f t="shared" si="235"/>
        <v>Setembro</v>
      </c>
      <c r="D2556" s="40" t="s">
        <v>1925</v>
      </c>
      <c r="E2556" s="40" t="s">
        <v>2338</v>
      </c>
      <c r="F2556" s="41">
        <v>37300.639999999999</v>
      </c>
      <c r="G2556" s="42">
        <v>39426.78</v>
      </c>
      <c r="H2556" s="64">
        <f t="shared" si="236"/>
        <v>5.7000094368353987E-2</v>
      </c>
      <c r="I2556" s="65">
        <f t="shared" si="237"/>
        <v>2126.1399999999994</v>
      </c>
      <c r="J2556" s="66" t="str">
        <f t="shared" si="238"/>
        <v>Ativo</v>
      </c>
      <c r="K2556" s="40" t="s">
        <v>15534</v>
      </c>
      <c r="L2556" s="69" t="str">
        <f t="shared" si="239"/>
        <v>Aguardando rentabilidade</v>
      </c>
    </row>
    <row r="2557" spans="1:12" ht="15" customHeight="1" x14ac:dyDescent="0.25">
      <c r="A2557" s="39">
        <v>44937</v>
      </c>
      <c r="B2557" s="61">
        <f t="shared" si="234"/>
        <v>2023</v>
      </c>
      <c r="C2557" s="60" t="str">
        <f t="shared" si="235"/>
        <v>Janeiro</v>
      </c>
      <c r="D2557" s="40" t="s">
        <v>1929</v>
      </c>
      <c r="E2557" s="40" t="s">
        <v>2637</v>
      </c>
      <c r="F2557" s="41">
        <v>29465.27</v>
      </c>
      <c r="G2557" s="42">
        <v>30284.400000000001</v>
      </c>
      <c r="H2557" s="64">
        <f t="shared" si="236"/>
        <v>2.7799847074199593E-2</v>
      </c>
      <c r="I2557" s="65">
        <f t="shared" si="237"/>
        <v>819.13000000000102</v>
      </c>
      <c r="J2557" s="66" t="str">
        <f t="shared" si="238"/>
        <v>Ativo</v>
      </c>
      <c r="K2557" s="40" t="s">
        <v>15532</v>
      </c>
      <c r="L2557" s="69" t="str">
        <f t="shared" si="239"/>
        <v>Investimento de Longo Prazo</v>
      </c>
    </row>
    <row r="2558" spans="1:12" ht="15" customHeight="1" x14ac:dyDescent="0.25">
      <c r="A2558" s="39">
        <v>44965</v>
      </c>
      <c r="B2558" s="61">
        <f t="shared" si="234"/>
        <v>2023</v>
      </c>
      <c r="C2558" s="60" t="str">
        <f t="shared" si="235"/>
        <v>Fevereiro</v>
      </c>
      <c r="D2558" s="40" t="s">
        <v>1928</v>
      </c>
      <c r="E2558" s="40" t="s">
        <v>4055</v>
      </c>
      <c r="F2558" s="41">
        <v>40303.370000000003</v>
      </c>
      <c r="G2558" s="42">
        <v>37768.29</v>
      </c>
      <c r="H2558" s="64">
        <f t="shared" si="236"/>
        <v>-6.2899951046277311E-2</v>
      </c>
      <c r="I2558" s="65">
        <f t="shared" si="237"/>
        <v>-2535.0800000000017</v>
      </c>
      <c r="J2558" s="66" t="str">
        <f t="shared" si="238"/>
        <v>Pendente</v>
      </c>
      <c r="K2558" s="40" t="s">
        <v>15537</v>
      </c>
      <c r="L2558" s="69" t="str">
        <f t="shared" si="239"/>
        <v>Aguardando rentabilidade</v>
      </c>
    </row>
    <row r="2559" spans="1:12" ht="15" customHeight="1" x14ac:dyDescent="0.25">
      <c r="A2559" s="39">
        <v>45668</v>
      </c>
      <c r="B2559" s="61">
        <f t="shared" si="234"/>
        <v>2025</v>
      </c>
      <c r="C2559" s="60" t="str">
        <f t="shared" si="235"/>
        <v>Janeiro</v>
      </c>
      <c r="D2559" s="40" t="s">
        <v>1926</v>
      </c>
      <c r="E2559" s="40" t="s">
        <v>2805</v>
      </c>
      <c r="F2559" s="41">
        <v>36963.839999999997</v>
      </c>
      <c r="G2559" s="42">
        <v>42464.06</v>
      </c>
      <c r="H2559" s="64">
        <f t="shared" si="236"/>
        <v>0.14880001644850757</v>
      </c>
      <c r="I2559" s="65">
        <f t="shared" si="237"/>
        <v>5500.2200000000012</v>
      </c>
      <c r="J2559" s="66" t="str">
        <f t="shared" si="238"/>
        <v>Pendente</v>
      </c>
      <c r="K2559" s="40" t="s">
        <v>15535</v>
      </c>
      <c r="L2559" s="69" t="str">
        <f t="shared" si="239"/>
        <v>Rendimento estável</v>
      </c>
    </row>
    <row r="2560" spans="1:12" ht="15" customHeight="1" x14ac:dyDescent="0.25">
      <c r="A2560" s="39">
        <v>45341</v>
      </c>
      <c r="B2560" s="61">
        <f t="shared" si="234"/>
        <v>2024</v>
      </c>
      <c r="C2560" s="60" t="str">
        <f t="shared" si="235"/>
        <v>Fevereiro</v>
      </c>
      <c r="D2560" s="40" t="s">
        <v>1929</v>
      </c>
      <c r="E2560" s="40" t="s">
        <v>2841</v>
      </c>
      <c r="F2560" s="41">
        <v>35169</v>
      </c>
      <c r="G2560" s="42">
        <v>37096.26</v>
      </c>
      <c r="H2560" s="64">
        <f t="shared" si="236"/>
        <v>5.4799965879041256E-2</v>
      </c>
      <c r="I2560" s="65">
        <f t="shared" si="237"/>
        <v>1927.260000000002</v>
      </c>
      <c r="J2560" s="66" t="str">
        <f t="shared" si="238"/>
        <v>Ativo</v>
      </c>
      <c r="K2560" s="40" t="s">
        <v>15532</v>
      </c>
      <c r="L2560" s="69" t="str">
        <f t="shared" si="239"/>
        <v>Investimento de Longo Prazo</v>
      </c>
    </row>
    <row r="2561" spans="1:12" ht="15" customHeight="1" x14ac:dyDescent="0.25">
      <c r="A2561" s="39">
        <v>45885</v>
      </c>
      <c r="B2561" s="61">
        <f t="shared" si="234"/>
        <v>2025</v>
      </c>
      <c r="C2561" s="60" t="str">
        <f t="shared" si="235"/>
        <v>Agosto</v>
      </c>
      <c r="D2561" s="40" t="s">
        <v>1930</v>
      </c>
      <c r="E2561" s="40" t="s">
        <v>4056</v>
      </c>
      <c r="F2561" s="41">
        <v>40773.379999999997</v>
      </c>
      <c r="G2561" s="42">
        <v>40194.400000000001</v>
      </c>
      <c r="H2561" s="64">
        <f t="shared" si="236"/>
        <v>-1.4199951046491509E-2</v>
      </c>
      <c r="I2561" s="65">
        <f t="shared" si="237"/>
        <v>-578.97999999999593</v>
      </c>
      <c r="J2561" s="66" t="str">
        <f t="shared" si="238"/>
        <v>Ativo</v>
      </c>
      <c r="K2561" s="40" t="s">
        <v>15538</v>
      </c>
      <c r="L2561" s="69" t="str">
        <f t="shared" si="239"/>
        <v>Aguardando rentabilidade</v>
      </c>
    </row>
    <row r="2562" spans="1:12" x14ac:dyDescent="0.25">
      <c r="A2562" s="39">
        <v>43900</v>
      </c>
      <c r="B2562" s="61">
        <f t="shared" ref="B2562:B2625" si="240">YEAR(A2562)</f>
        <v>2020</v>
      </c>
      <c r="C2562" s="60" t="str">
        <f t="shared" ref="C2562:C2625" si="241">PROPER(TEXT(A2562,"mmmm"))</f>
        <v>Março</v>
      </c>
      <c r="D2562" s="40" t="s">
        <v>1930</v>
      </c>
      <c r="E2562" s="40" t="s">
        <v>4057</v>
      </c>
      <c r="F2562" s="41">
        <v>47896.31</v>
      </c>
      <c r="G2562" s="42">
        <v>47129.97</v>
      </c>
      <c r="H2562" s="64">
        <f t="shared" ref="H2562:H2625" si="242">(G2562-F2562)/F2562</f>
        <v>-1.5999979956702229E-2</v>
      </c>
      <c r="I2562" s="65">
        <f t="shared" ref="I2562:I2625" si="243">G2562-F2562</f>
        <v>-766.33999999999651</v>
      </c>
      <c r="J2562" s="66" t="str">
        <f t="shared" ref="J2562:J2625" si="244">IF(AND(OR($D2562="Ações",$D2562="Criptomoedas",$D2562="ETFs",$D2562="Fundos",$D2562="Imóveis"),$H2562&lt;=-10%),"Resgatado",IF(AND(OR($D2562="Ações",$D2562="Criptomoedas",$D2562="ETFs",$D2562="Fundos",$D2562="Imóveis"),$H2562&lt;=-5%),"Pendente",IF(AND(OR($D2562="Ações",$D2562="Criptomoedas",$D2562="ETFs",$D2562="Fundos",$D2562="Imóveis"),$H2562&lt;=-3%),"Ativo",IF(AND(OR($D2562="Ações",$D2562="Criptomoedas",$D2562="ETFs",$D2562="Fundos",$D2562="Imóveis"),$H2562&lt;=7%),"Ativo",IF(AND(OR($D2562="Ações",$D2562="Criptomoedas",$D2562="ETFs",$D2562="Fundos",$D2562="Imóveis"),$H2562&lt;=15%),"Pendente",IF(AND(OR($D2562="Ações",$D2562="Criptomoedas",$D2562="ETFs",$D2562="Fundos",$D2562="Imóveis"),$H2562&lt;=20%),"Resgatado",IF(AND(OR($D2562="Poupança",$D2562="Renda Fixa",$D2562="Tesouro Direto"),$H2562&lt;=7%),"Ativo",IF(AND(OR($D2562="Poupança",$D2562="Renda Fixa",$D2562="Tesouro Direto"),$H2562&lt;=15%),"Pendente",IF(AND(OR($D2562="Poupança",$D2562="Renda Fixa",$D2562="Tesouro Direto"),$H2562&lt;=20%),"Resgatado","")))))))))</f>
        <v>Ativo</v>
      </c>
      <c r="K2562" s="40" t="s">
        <v>15538</v>
      </c>
      <c r="L2562" s="69" t="str">
        <f t="shared" ref="L2562:L2625" si="245">IF(AND(OR($D2562="Ações",$D2562="Criptomoedas",$D2562="ETFs",$D2562="Fundos",$D2562="Imóveis"),$H2562&lt;=-10%),"Resgate realizado",IF(AND(OR($D2562="Ações",$D2562="Criptomoedas",$D2562="ETFs",$D2562="Fundos",$D2562="Imóveis"),$H2562&lt;=-5%),"Aguardando rentabilidade",IF(AND(OR($D2562="Ações",$D2562="Criptomoedas",$D2562="ETFs",$D2562="Fundos",$D2562="Imóveis"),$H2562&lt;=-3%),"Aguardando rentabilidade",IF(AND(OR($D2562="Ações",$D2562="Criptomoedas",$D2562="ETFs",$D2562="Fundos",$D2562="Imóveis"),$H2562&lt;=7%),"Aguardando rentabilidade",IF(AND(OR($D2562="Ações",$D2562="Criptomoedas",$D2562="ETFs",$D2562="Fundos",$D2562="Imóveis"),$H2562&lt;=15%),"Rendimento estável",IF(AND(OR($D2562="Ações",$D2562="Criptomoedas",$D2562="ETFs",$D2562="Fundos",$D2562="Imóveis"),$H2562&lt;=20%),"Aplicação de Curto Prazo",IF(AND(OR($D2562="Poupança",$D2562="Renda Fixa",$D2562="Tesouro Direto"),$H2562&lt;=7%),"Investimento de Longo Prazo",IF(AND(OR($D2562="Poupança",$D2562="Renda Fixa",$D2562="Tesouro Direto"),$H2562&lt;=15%),"Rendimento estável",IF(AND(OR($D2562="Poupança",$D2562="Renda Fixa",$D2562="Tesouro Direto"),$H2562&lt;=20%),"Dividendos Recebidos","")))))))))</f>
        <v>Aguardando rentabilidade</v>
      </c>
    </row>
    <row r="2563" spans="1:12" x14ac:dyDescent="0.25">
      <c r="A2563" s="39">
        <v>43979</v>
      </c>
      <c r="B2563" s="61">
        <f t="shared" si="240"/>
        <v>2020</v>
      </c>
      <c r="C2563" s="60" t="str">
        <f t="shared" si="241"/>
        <v>Maio</v>
      </c>
      <c r="D2563" s="40" t="s">
        <v>1926</v>
      </c>
      <c r="E2563" s="40" t="s">
        <v>4058</v>
      </c>
      <c r="F2563" s="41">
        <v>20693.68</v>
      </c>
      <c r="G2563" s="42">
        <v>21266.89</v>
      </c>
      <c r="H2563" s="64">
        <f t="shared" si="242"/>
        <v>2.7699761473068064E-2</v>
      </c>
      <c r="I2563" s="65">
        <f t="shared" si="243"/>
        <v>573.20999999999913</v>
      </c>
      <c r="J2563" s="66" t="str">
        <f t="shared" si="244"/>
        <v>Ativo</v>
      </c>
      <c r="K2563" s="40" t="s">
        <v>15535</v>
      </c>
      <c r="L2563" s="69" t="str">
        <f t="shared" si="245"/>
        <v>Aguardando rentabilidade</v>
      </c>
    </row>
    <row r="2564" spans="1:12" ht="15" customHeight="1" x14ac:dyDescent="0.25">
      <c r="A2564" s="39">
        <v>44354</v>
      </c>
      <c r="B2564" s="61">
        <f t="shared" si="240"/>
        <v>2021</v>
      </c>
      <c r="C2564" s="60" t="str">
        <f t="shared" si="241"/>
        <v>Junho</v>
      </c>
      <c r="D2564" s="40" t="s">
        <v>1924</v>
      </c>
      <c r="E2564" s="40" t="s">
        <v>4059</v>
      </c>
      <c r="F2564" s="41">
        <v>6769.83</v>
      </c>
      <c r="G2564" s="42">
        <v>7353.39</v>
      </c>
      <c r="H2564" s="64">
        <f t="shared" si="242"/>
        <v>8.6200096605084681E-2</v>
      </c>
      <c r="I2564" s="65">
        <f t="shared" si="243"/>
        <v>583.5600000000004</v>
      </c>
      <c r="J2564" s="66" t="str">
        <f t="shared" si="244"/>
        <v>Pendente</v>
      </c>
      <c r="K2564" s="40" t="s">
        <v>15533</v>
      </c>
      <c r="L2564" s="69" t="str">
        <f t="shared" si="245"/>
        <v>Rendimento estável</v>
      </c>
    </row>
    <row r="2565" spans="1:12" ht="15" customHeight="1" x14ac:dyDescent="0.25">
      <c r="A2565" s="39">
        <v>44619</v>
      </c>
      <c r="B2565" s="61">
        <f t="shared" si="240"/>
        <v>2022</v>
      </c>
      <c r="C2565" s="60" t="str">
        <f t="shared" si="241"/>
        <v>Fevereiro</v>
      </c>
      <c r="D2565" s="40" t="s">
        <v>1928</v>
      </c>
      <c r="E2565" s="40" t="s">
        <v>4060</v>
      </c>
      <c r="F2565" s="41">
        <v>28445.37</v>
      </c>
      <c r="G2565" s="42">
        <v>33585.449999999997</v>
      </c>
      <c r="H2565" s="64">
        <f t="shared" si="242"/>
        <v>0.18070005768952901</v>
      </c>
      <c r="I2565" s="65">
        <f t="shared" si="243"/>
        <v>5140.0799999999981</v>
      </c>
      <c r="J2565" s="66" t="str">
        <f t="shared" si="244"/>
        <v>Resgatado</v>
      </c>
      <c r="K2565" s="40" t="s">
        <v>15537</v>
      </c>
      <c r="L2565" s="69" t="str">
        <f t="shared" si="245"/>
        <v>Aplicação de Curto Prazo</v>
      </c>
    </row>
    <row r="2566" spans="1:12" ht="15" customHeight="1" x14ac:dyDescent="0.25">
      <c r="A2566" s="39">
        <v>45777</v>
      </c>
      <c r="B2566" s="61">
        <f t="shared" si="240"/>
        <v>2025</v>
      </c>
      <c r="C2566" s="60" t="str">
        <f t="shared" si="241"/>
        <v>Abril</v>
      </c>
      <c r="D2566" s="40" t="s">
        <v>1930</v>
      </c>
      <c r="E2566" s="40" t="s">
        <v>2702</v>
      </c>
      <c r="F2566" s="41">
        <v>17189.32</v>
      </c>
      <c r="G2566" s="42">
        <v>19738.5</v>
      </c>
      <c r="H2566" s="64">
        <f t="shared" si="242"/>
        <v>0.14830022362722903</v>
      </c>
      <c r="I2566" s="65">
        <f t="shared" si="243"/>
        <v>2549.1800000000003</v>
      </c>
      <c r="J2566" s="66" t="str">
        <f t="shared" si="244"/>
        <v>Pendente</v>
      </c>
      <c r="K2566" s="40" t="s">
        <v>15538</v>
      </c>
      <c r="L2566" s="69" t="str">
        <f t="shared" si="245"/>
        <v>Rendimento estável</v>
      </c>
    </row>
    <row r="2567" spans="1:12" ht="15" customHeight="1" x14ac:dyDescent="0.25">
      <c r="A2567" s="39">
        <v>45887</v>
      </c>
      <c r="B2567" s="61">
        <f t="shared" si="240"/>
        <v>2025</v>
      </c>
      <c r="C2567" s="60" t="str">
        <f t="shared" si="241"/>
        <v>Agosto</v>
      </c>
      <c r="D2567" s="40" t="s">
        <v>1923</v>
      </c>
      <c r="E2567" s="40" t="s">
        <v>2570</v>
      </c>
      <c r="F2567" s="41">
        <v>31933.45</v>
      </c>
      <c r="G2567" s="42">
        <v>34983.089999999997</v>
      </c>
      <c r="H2567" s="64">
        <f t="shared" si="242"/>
        <v>9.5499859864812464E-2</v>
      </c>
      <c r="I2567" s="65">
        <f t="shared" si="243"/>
        <v>3049.6399999999958</v>
      </c>
      <c r="J2567" s="66" t="str">
        <f t="shared" si="244"/>
        <v>Pendente</v>
      </c>
      <c r="K2567" s="40" t="s">
        <v>15532</v>
      </c>
      <c r="L2567" s="69" t="str">
        <f t="shared" si="245"/>
        <v>Rendimento estável</v>
      </c>
    </row>
    <row r="2568" spans="1:12" x14ac:dyDescent="0.25">
      <c r="A2568" s="39">
        <v>43981</v>
      </c>
      <c r="B2568" s="61">
        <f t="shared" si="240"/>
        <v>2020</v>
      </c>
      <c r="C2568" s="60" t="str">
        <f t="shared" si="241"/>
        <v>Maio</v>
      </c>
      <c r="D2568" s="40" t="s">
        <v>1926</v>
      </c>
      <c r="E2568" s="40" t="s">
        <v>4061</v>
      </c>
      <c r="F2568" s="41">
        <v>37938.5</v>
      </c>
      <c r="G2568" s="42">
        <v>42217.96</v>
      </c>
      <c r="H2568" s="64">
        <f t="shared" si="242"/>
        <v>0.11279992619634406</v>
      </c>
      <c r="I2568" s="65">
        <f t="shared" si="243"/>
        <v>4279.4599999999991</v>
      </c>
      <c r="J2568" s="66" t="str">
        <f t="shared" si="244"/>
        <v>Pendente</v>
      </c>
      <c r="K2568" s="40" t="s">
        <v>15535</v>
      </c>
      <c r="L2568" s="69" t="str">
        <f t="shared" si="245"/>
        <v>Rendimento estável</v>
      </c>
    </row>
    <row r="2569" spans="1:12" x14ac:dyDescent="0.25">
      <c r="A2569" s="39">
        <v>44006</v>
      </c>
      <c r="B2569" s="61">
        <f t="shared" si="240"/>
        <v>2020</v>
      </c>
      <c r="C2569" s="60" t="str">
        <f t="shared" si="241"/>
        <v>Junho</v>
      </c>
      <c r="D2569" s="40" t="s">
        <v>1928</v>
      </c>
      <c r="E2569" s="40" t="s">
        <v>4062</v>
      </c>
      <c r="F2569" s="41">
        <v>11833.79</v>
      </c>
      <c r="G2569" s="42">
        <v>12087.03</v>
      </c>
      <c r="H2569" s="64">
        <f t="shared" si="242"/>
        <v>2.1399737531255816E-2</v>
      </c>
      <c r="I2569" s="65">
        <f t="shared" si="243"/>
        <v>253.23999999999978</v>
      </c>
      <c r="J2569" s="66" t="str">
        <f t="shared" si="244"/>
        <v>Ativo</v>
      </c>
      <c r="K2569" s="40" t="s">
        <v>15537</v>
      </c>
      <c r="L2569" s="69" t="str">
        <f t="shared" si="245"/>
        <v>Aguardando rentabilidade</v>
      </c>
    </row>
    <row r="2570" spans="1:12" ht="15" customHeight="1" x14ac:dyDescent="0.25">
      <c r="A2570" s="39">
        <v>44357</v>
      </c>
      <c r="B2570" s="61">
        <f t="shared" si="240"/>
        <v>2021</v>
      </c>
      <c r="C2570" s="60" t="str">
        <f t="shared" si="241"/>
        <v>Junho</v>
      </c>
      <c r="D2570" s="40" t="s">
        <v>1923</v>
      </c>
      <c r="E2570" s="40" t="s">
        <v>3746</v>
      </c>
      <c r="F2570" s="41">
        <v>36784.06</v>
      </c>
      <c r="G2570" s="42">
        <v>36912.800000000003</v>
      </c>
      <c r="H2570" s="64">
        <f t="shared" si="242"/>
        <v>3.4998855482512056E-3</v>
      </c>
      <c r="I2570" s="65">
        <f t="shared" si="243"/>
        <v>128.74000000000524</v>
      </c>
      <c r="J2570" s="66" t="str">
        <f t="shared" si="244"/>
        <v>Ativo</v>
      </c>
      <c r="K2570" s="40" t="s">
        <v>15532</v>
      </c>
      <c r="L2570" s="69" t="str">
        <f t="shared" si="245"/>
        <v>Investimento de Longo Prazo</v>
      </c>
    </row>
    <row r="2571" spans="1:12" ht="15" customHeight="1" x14ac:dyDescent="0.25">
      <c r="A2571" s="39">
        <v>45778</v>
      </c>
      <c r="B2571" s="61">
        <f t="shared" si="240"/>
        <v>2025</v>
      </c>
      <c r="C2571" s="60" t="str">
        <f t="shared" si="241"/>
        <v>Maio</v>
      </c>
      <c r="D2571" s="40" t="s">
        <v>1926</v>
      </c>
      <c r="E2571" s="40" t="s">
        <v>4063</v>
      </c>
      <c r="F2571" s="41">
        <v>21340.080000000002</v>
      </c>
      <c r="G2571" s="42">
        <v>22400.68</v>
      </c>
      <c r="H2571" s="64">
        <f t="shared" si="242"/>
        <v>4.9699907404283324E-2</v>
      </c>
      <c r="I2571" s="65">
        <f t="shared" si="243"/>
        <v>1060.5999999999985</v>
      </c>
      <c r="J2571" s="66" t="str">
        <f t="shared" si="244"/>
        <v>Ativo</v>
      </c>
      <c r="K2571" s="40" t="s">
        <v>15535</v>
      </c>
      <c r="L2571" s="69" t="str">
        <f t="shared" si="245"/>
        <v>Aguardando rentabilidade</v>
      </c>
    </row>
    <row r="2572" spans="1:12" x14ac:dyDescent="0.25">
      <c r="A2572" s="39">
        <v>43922</v>
      </c>
      <c r="B2572" s="61">
        <f t="shared" si="240"/>
        <v>2020</v>
      </c>
      <c r="C2572" s="60" t="str">
        <f t="shared" si="241"/>
        <v>Abril</v>
      </c>
      <c r="D2572" s="40" t="s">
        <v>1927</v>
      </c>
      <c r="E2572" s="40" t="s">
        <v>4064</v>
      </c>
      <c r="F2572" s="41">
        <v>20460.849999999999</v>
      </c>
      <c r="G2572" s="42">
        <v>22742.23</v>
      </c>
      <c r="H2572" s="64">
        <f t="shared" si="242"/>
        <v>0.1114997666274862</v>
      </c>
      <c r="I2572" s="65">
        <f t="shared" si="243"/>
        <v>2281.380000000001</v>
      </c>
      <c r="J2572" s="66" t="str">
        <f t="shared" si="244"/>
        <v>Pendente</v>
      </c>
      <c r="K2572" s="40" t="s">
        <v>15536</v>
      </c>
      <c r="L2572" s="69" t="str">
        <f t="shared" si="245"/>
        <v>Rendimento estável</v>
      </c>
    </row>
    <row r="2573" spans="1:12" ht="15" customHeight="1" x14ac:dyDescent="0.25">
      <c r="A2573" s="39">
        <v>44875</v>
      </c>
      <c r="B2573" s="61">
        <f t="shared" si="240"/>
        <v>2022</v>
      </c>
      <c r="C2573" s="60" t="str">
        <f t="shared" si="241"/>
        <v>Novembro</v>
      </c>
      <c r="D2573" s="40" t="s">
        <v>1927</v>
      </c>
      <c r="E2573" s="40" t="s">
        <v>4065</v>
      </c>
      <c r="F2573" s="41">
        <v>1594.23</v>
      </c>
      <c r="G2573" s="42">
        <v>1549.59</v>
      </c>
      <c r="H2573" s="64">
        <f t="shared" si="242"/>
        <v>-2.8000978528819619E-2</v>
      </c>
      <c r="I2573" s="65">
        <f t="shared" si="243"/>
        <v>-44.6400000000001</v>
      </c>
      <c r="J2573" s="66" t="str">
        <f t="shared" si="244"/>
        <v>Ativo</v>
      </c>
      <c r="K2573" s="40" t="s">
        <v>15536</v>
      </c>
      <c r="L2573" s="69" t="str">
        <f t="shared" si="245"/>
        <v>Aguardando rentabilidade</v>
      </c>
    </row>
    <row r="2574" spans="1:12" ht="15" customHeight="1" x14ac:dyDescent="0.25">
      <c r="A2574" s="39">
        <v>45904</v>
      </c>
      <c r="B2574" s="61">
        <f t="shared" si="240"/>
        <v>2025</v>
      </c>
      <c r="C2574" s="60" t="str">
        <f t="shared" si="241"/>
        <v>Setembro</v>
      </c>
      <c r="D2574" s="40" t="s">
        <v>1927</v>
      </c>
      <c r="E2574" s="40" t="s">
        <v>4066</v>
      </c>
      <c r="F2574" s="41">
        <v>16050.06</v>
      </c>
      <c r="G2574" s="42">
        <v>17667.91</v>
      </c>
      <c r="H2574" s="64">
        <f t="shared" si="242"/>
        <v>0.10080024622960913</v>
      </c>
      <c r="I2574" s="65">
        <f t="shared" si="243"/>
        <v>1617.8500000000004</v>
      </c>
      <c r="J2574" s="66" t="str">
        <f t="shared" si="244"/>
        <v>Pendente</v>
      </c>
      <c r="K2574" s="40" t="s">
        <v>15536</v>
      </c>
      <c r="L2574" s="69" t="str">
        <f t="shared" si="245"/>
        <v>Rendimento estável</v>
      </c>
    </row>
    <row r="2575" spans="1:12" ht="15" customHeight="1" x14ac:dyDescent="0.25">
      <c r="A2575" s="39">
        <v>44434</v>
      </c>
      <c r="B2575" s="61">
        <f t="shared" si="240"/>
        <v>2021</v>
      </c>
      <c r="C2575" s="60" t="str">
        <f t="shared" si="241"/>
        <v>Agosto</v>
      </c>
      <c r="D2575" s="40" t="s">
        <v>1930</v>
      </c>
      <c r="E2575" s="40" t="s">
        <v>4067</v>
      </c>
      <c r="F2575" s="41">
        <v>10136.959999999999</v>
      </c>
      <c r="G2575" s="42">
        <v>11319.94</v>
      </c>
      <c r="H2575" s="64">
        <f t="shared" si="242"/>
        <v>0.11669968116674047</v>
      </c>
      <c r="I2575" s="65">
        <f t="shared" si="243"/>
        <v>1182.9800000000014</v>
      </c>
      <c r="J2575" s="66" t="str">
        <f t="shared" si="244"/>
        <v>Pendente</v>
      </c>
      <c r="K2575" s="40" t="s">
        <v>15538</v>
      </c>
      <c r="L2575" s="69" t="str">
        <f t="shared" si="245"/>
        <v>Rendimento estável</v>
      </c>
    </row>
    <row r="2576" spans="1:12" ht="15" customHeight="1" x14ac:dyDescent="0.25">
      <c r="A2576" s="39">
        <v>44469</v>
      </c>
      <c r="B2576" s="61">
        <f t="shared" si="240"/>
        <v>2021</v>
      </c>
      <c r="C2576" s="60" t="str">
        <f t="shared" si="241"/>
        <v>Setembro</v>
      </c>
      <c r="D2576" s="40" t="s">
        <v>1927</v>
      </c>
      <c r="E2576" s="40" t="s">
        <v>4068</v>
      </c>
      <c r="F2576" s="41">
        <v>14489.77</v>
      </c>
      <c r="G2576" s="42">
        <v>14069.57</v>
      </c>
      <c r="H2576" s="64">
        <f t="shared" si="242"/>
        <v>-2.8999770182687561E-2</v>
      </c>
      <c r="I2576" s="65">
        <f t="shared" si="243"/>
        <v>-420.20000000000073</v>
      </c>
      <c r="J2576" s="66" t="str">
        <f t="shared" si="244"/>
        <v>Ativo</v>
      </c>
      <c r="K2576" s="40" t="s">
        <v>15536</v>
      </c>
      <c r="L2576" s="69" t="str">
        <f t="shared" si="245"/>
        <v>Aguardando rentabilidade</v>
      </c>
    </row>
    <row r="2577" spans="1:12" ht="15" customHeight="1" x14ac:dyDescent="0.25">
      <c r="A2577" s="39">
        <v>44703</v>
      </c>
      <c r="B2577" s="61">
        <f t="shared" si="240"/>
        <v>2022</v>
      </c>
      <c r="C2577" s="60" t="str">
        <f t="shared" si="241"/>
        <v>Maio</v>
      </c>
      <c r="D2577" s="40" t="s">
        <v>1923</v>
      </c>
      <c r="E2577" s="40" t="s">
        <v>4069</v>
      </c>
      <c r="F2577" s="41">
        <v>2995.8</v>
      </c>
      <c r="G2577" s="42">
        <v>3469.14</v>
      </c>
      <c r="H2577" s="64">
        <f t="shared" si="242"/>
        <v>0.15800120168235518</v>
      </c>
      <c r="I2577" s="65">
        <f t="shared" si="243"/>
        <v>473.33999999999969</v>
      </c>
      <c r="J2577" s="66" t="str">
        <f t="shared" si="244"/>
        <v>Resgatado</v>
      </c>
      <c r="K2577" s="40" t="s">
        <v>15532</v>
      </c>
      <c r="L2577" s="69" t="str">
        <f t="shared" si="245"/>
        <v>Dividendos Recebidos</v>
      </c>
    </row>
    <row r="2578" spans="1:12" ht="15" customHeight="1" x14ac:dyDescent="0.25">
      <c r="A2578" s="39">
        <v>45761</v>
      </c>
      <c r="B2578" s="61">
        <f t="shared" si="240"/>
        <v>2025</v>
      </c>
      <c r="C2578" s="60" t="str">
        <f t="shared" si="241"/>
        <v>Abril</v>
      </c>
      <c r="D2578" s="40" t="s">
        <v>1927</v>
      </c>
      <c r="E2578" s="40" t="s">
        <v>4070</v>
      </c>
      <c r="F2578" s="41">
        <v>49956.99</v>
      </c>
      <c r="G2578" s="42">
        <v>46834.68</v>
      </c>
      <c r="H2578" s="64">
        <f t="shared" si="242"/>
        <v>-6.2499962467714686E-2</v>
      </c>
      <c r="I2578" s="65">
        <f t="shared" si="243"/>
        <v>-3122.3099999999977</v>
      </c>
      <c r="J2578" s="66" t="str">
        <f t="shared" si="244"/>
        <v>Pendente</v>
      </c>
      <c r="K2578" s="40" t="s">
        <v>15536</v>
      </c>
      <c r="L2578" s="69" t="str">
        <f t="shared" si="245"/>
        <v>Aguardando rentabilidade</v>
      </c>
    </row>
    <row r="2579" spans="1:12" ht="15" customHeight="1" x14ac:dyDescent="0.25">
      <c r="A2579" s="39">
        <v>44803</v>
      </c>
      <c r="B2579" s="61">
        <f t="shared" si="240"/>
        <v>2022</v>
      </c>
      <c r="C2579" s="60" t="str">
        <f t="shared" si="241"/>
        <v>Agosto</v>
      </c>
      <c r="D2579" s="40" t="s">
        <v>1924</v>
      </c>
      <c r="E2579" s="40" t="s">
        <v>2329</v>
      </c>
      <c r="F2579" s="41">
        <v>19654.39</v>
      </c>
      <c r="G2579" s="42">
        <v>20442.53</v>
      </c>
      <c r="H2579" s="64">
        <f t="shared" si="242"/>
        <v>4.0099947136492127E-2</v>
      </c>
      <c r="I2579" s="65">
        <f t="shared" si="243"/>
        <v>788.13999999999942</v>
      </c>
      <c r="J2579" s="66" t="str">
        <f t="shared" si="244"/>
        <v>Ativo</v>
      </c>
      <c r="K2579" s="40" t="s">
        <v>15533</v>
      </c>
      <c r="L2579" s="69" t="str">
        <f t="shared" si="245"/>
        <v>Investimento de Longo Prazo</v>
      </c>
    </row>
    <row r="2580" spans="1:12" ht="15" customHeight="1" x14ac:dyDescent="0.25">
      <c r="A2580" s="39">
        <v>45736</v>
      </c>
      <c r="B2580" s="61">
        <f t="shared" si="240"/>
        <v>2025</v>
      </c>
      <c r="C2580" s="60" t="str">
        <f t="shared" si="241"/>
        <v>Março</v>
      </c>
      <c r="D2580" s="40" t="s">
        <v>1928</v>
      </c>
      <c r="E2580" s="40" t="s">
        <v>4071</v>
      </c>
      <c r="F2580" s="41">
        <v>27227.42</v>
      </c>
      <c r="G2580" s="42">
        <v>27660.34</v>
      </c>
      <c r="H2580" s="64">
        <f t="shared" si="242"/>
        <v>1.5900147718733611E-2</v>
      </c>
      <c r="I2580" s="65">
        <f t="shared" si="243"/>
        <v>432.92000000000189</v>
      </c>
      <c r="J2580" s="66" t="str">
        <f t="shared" si="244"/>
        <v>Ativo</v>
      </c>
      <c r="K2580" s="40" t="s">
        <v>15537</v>
      </c>
      <c r="L2580" s="69" t="str">
        <f t="shared" si="245"/>
        <v>Aguardando rentabilidade</v>
      </c>
    </row>
    <row r="2581" spans="1:12" x14ac:dyDescent="0.25">
      <c r="A2581" s="39">
        <v>43932</v>
      </c>
      <c r="B2581" s="61">
        <f t="shared" si="240"/>
        <v>2020</v>
      </c>
      <c r="C2581" s="60" t="str">
        <f t="shared" si="241"/>
        <v>Abril</v>
      </c>
      <c r="D2581" s="40" t="s">
        <v>1929</v>
      </c>
      <c r="E2581" s="40" t="s">
        <v>4072</v>
      </c>
      <c r="F2581" s="41">
        <v>44430.38</v>
      </c>
      <c r="G2581" s="42">
        <v>46434.19</v>
      </c>
      <c r="H2581" s="64">
        <f t="shared" si="242"/>
        <v>4.5099996894017225E-2</v>
      </c>
      <c r="I2581" s="65">
        <f t="shared" si="243"/>
        <v>2003.8100000000049</v>
      </c>
      <c r="J2581" s="66" t="str">
        <f t="shared" si="244"/>
        <v>Ativo</v>
      </c>
      <c r="K2581" s="40" t="s">
        <v>15532</v>
      </c>
      <c r="L2581" s="69" t="str">
        <f t="shared" si="245"/>
        <v>Investimento de Longo Prazo</v>
      </c>
    </row>
    <row r="2582" spans="1:12" ht="15" customHeight="1" x14ac:dyDescent="0.25">
      <c r="A2582" s="39">
        <v>44247</v>
      </c>
      <c r="B2582" s="61">
        <f t="shared" si="240"/>
        <v>2021</v>
      </c>
      <c r="C2582" s="60" t="str">
        <f t="shared" si="241"/>
        <v>Fevereiro</v>
      </c>
      <c r="D2582" s="40" t="s">
        <v>1928</v>
      </c>
      <c r="E2582" s="40" t="s">
        <v>4073</v>
      </c>
      <c r="F2582" s="41">
        <v>19303.11</v>
      </c>
      <c r="G2582" s="42">
        <v>18725.95</v>
      </c>
      <c r="H2582" s="64">
        <f t="shared" si="242"/>
        <v>-2.989984515448546E-2</v>
      </c>
      <c r="I2582" s="65">
        <f t="shared" si="243"/>
        <v>-577.15999999999985</v>
      </c>
      <c r="J2582" s="66" t="str">
        <f t="shared" si="244"/>
        <v>Ativo</v>
      </c>
      <c r="K2582" s="40" t="s">
        <v>15537</v>
      </c>
      <c r="L2582" s="69" t="str">
        <f t="shared" si="245"/>
        <v>Aguardando rentabilidade</v>
      </c>
    </row>
    <row r="2583" spans="1:12" ht="15" customHeight="1" x14ac:dyDescent="0.25">
      <c r="A2583" s="39">
        <v>44769</v>
      </c>
      <c r="B2583" s="61">
        <f t="shared" si="240"/>
        <v>2022</v>
      </c>
      <c r="C2583" s="60" t="str">
        <f t="shared" si="241"/>
        <v>Julho</v>
      </c>
      <c r="D2583" s="40" t="s">
        <v>1923</v>
      </c>
      <c r="E2583" s="40" t="s">
        <v>4074</v>
      </c>
      <c r="F2583" s="41">
        <v>43620.639999999999</v>
      </c>
      <c r="G2583" s="42">
        <v>46874.74</v>
      </c>
      <c r="H2583" s="64">
        <f t="shared" si="242"/>
        <v>7.4600005868781349E-2</v>
      </c>
      <c r="I2583" s="65">
        <f t="shared" si="243"/>
        <v>3254.0999999999985</v>
      </c>
      <c r="J2583" s="66" t="str">
        <f t="shared" si="244"/>
        <v>Pendente</v>
      </c>
      <c r="K2583" s="40" t="s">
        <v>15532</v>
      </c>
      <c r="L2583" s="69" t="str">
        <f t="shared" si="245"/>
        <v>Rendimento estável</v>
      </c>
    </row>
    <row r="2584" spans="1:12" ht="15" customHeight="1" x14ac:dyDescent="0.25">
      <c r="A2584" s="39">
        <v>45730</v>
      </c>
      <c r="B2584" s="61">
        <f t="shared" si="240"/>
        <v>2025</v>
      </c>
      <c r="C2584" s="60" t="str">
        <f t="shared" si="241"/>
        <v>Março</v>
      </c>
      <c r="D2584" s="40" t="s">
        <v>1924</v>
      </c>
      <c r="E2584" s="40" t="s">
        <v>2321</v>
      </c>
      <c r="F2584" s="41">
        <v>17725.849999999999</v>
      </c>
      <c r="G2584" s="42">
        <v>20795.97</v>
      </c>
      <c r="H2584" s="64">
        <f t="shared" si="242"/>
        <v>0.17320015683309983</v>
      </c>
      <c r="I2584" s="65">
        <f t="shared" si="243"/>
        <v>3070.1200000000026</v>
      </c>
      <c r="J2584" s="66" t="str">
        <f t="shared" si="244"/>
        <v>Resgatado</v>
      </c>
      <c r="K2584" s="40" t="s">
        <v>15533</v>
      </c>
      <c r="L2584" s="69" t="str">
        <f t="shared" si="245"/>
        <v>Dividendos Recebidos</v>
      </c>
    </row>
    <row r="2585" spans="1:12" ht="15" customHeight="1" x14ac:dyDescent="0.25">
      <c r="A2585" s="39">
        <v>44747</v>
      </c>
      <c r="B2585" s="61">
        <f t="shared" si="240"/>
        <v>2022</v>
      </c>
      <c r="C2585" s="60" t="str">
        <f t="shared" si="241"/>
        <v>Julho</v>
      </c>
      <c r="D2585" s="40" t="s">
        <v>1927</v>
      </c>
      <c r="E2585" s="40" t="s">
        <v>4075</v>
      </c>
      <c r="F2585" s="41">
        <v>16567.810000000001</v>
      </c>
      <c r="G2585" s="42">
        <v>18907.18</v>
      </c>
      <c r="H2585" s="64">
        <f t="shared" si="242"/>
        <v>0.1411997119715882</v>
      </c>
      <c r="I2585" s="65">
        <f t="shared" si="243"/>
        <v>2339.369999999999</v>
      </c>
      <c r="J2585" s="66" t="str">
        <f t="shared" si="244"/>
        <v>Pendente</v>
      </c>
      <c r="K2585" s="40" t="s">
        <v>15536</v>
      </c>
      <c r="L2585" s="69" t="str">
        <f t="shared" si="245"/>
        <v>Rendimento estável</v>
      </c>
    </row>
    <row r="2586" spans="1:12" ht="15" customHeight="1" x14ac:dyDescent="0.25">
      <c r="A2586" s="39">
        <v>45019</v>
      </c>
      <c r="B2586" s="61">
        <f t="shared" si="240"/>
        <v>2023</v>
      </c>
      <c r="C2586" s="60" t="str">
        <f t="shared" si="241"/>
        <v>Abril</v>
      </c>
      <c r="D2586" s="40" t="s">
        <v>1929</v>
      </c>
      <c r="E2586" s="40" t="s">
        <v>3496</v>
      </c>
      <c r="F2586" s="41">
        <v>8368.92</v>
      </c>
      <c r="G2586" s="42">
        <v>9828.4599999999991</v>
      </c>
      <c r="H2586" s="64">
        <f t="shared" si="242"/>
        <v>0.17440004206038523</v>
      </c>
      <c r="I2586" s="65">
        <f t="shared" si="243"/>
        <v>1459.5399999999991</v>
      </c>
      <c r="J2586" s="66" t="str">
        <f t="shared" si="244"/>
        <v>Resgatado</v>
      </c>
      <c r="K2586" s="40" t="s">
        <v>15532</v>
      </c>
      <c r="L2586" s="69" t="str">
        <f t="shared" si="245"/>
        <v>Dividendos Recebidos</v>
      </c>
    </row>
    <row r="2587" spans="1:12" ht="15" customHeight="1" x14ac:dyDescent="0.25">
      <c r="A2587" s="39">
        <v>45310</v>
      </c>
      <c r="B2587" s="61">
        <f t="shared" si="240"/>
        <v>2024</v>
      </c>
      <c r="C2587" s="60" t="str">
        <f t="shared" si="241"/>
        <v>Janeiro</v>
      </c>
      <c r="D2587" s="40" t="s">
        <v>1926</v>
      </c>
      <c r="E2587" s="40" t="s">
        <v>4076</v>
      </c>
      <c r="F2587" s="41">
        <v>36175.99</v>
      </c>
      <c r="G2587" s="42">
        <v>37073.15</v>
      </c>
      <c r="H2587" s="64">
        <f t="shared" si="242"/>
        <v>2.4799874170686236E-2</v>
      </c>
      <c r="I2587" s="65">
        <f t="shared" si="243"/>
        <v>897.16000000000349</v>
      </c>
      <c r="J2587" s="66" t="str">
        <f t="shared" si="244"/>
        <v>Ativo</v>
      </c>
      <c r="K2587" s="40" t="s">
        <v>15535</v>
      </c>
      <c r="L2587" s="69" t="str">
        <f t="shared" si="245"/>
        <v>Aguardando rentabilidade</v>
      </c>
    </row>
    <row r="2588" spans="1:12" x14ac:dyDescent="0.25">
      <c r="A2588" s="39">
        <v>44084</v>
      </c>
      <c r="B2588" s="61">
        <f t="shared" si="240"/>
        <v>2020</v>
      </c>
      <c r="C2588" s="60" t="str">
        <f t="shared" si="241"/>
        <v>Setembro</v>
      </c>
      <c r="D2588" s="40" t="s">
        <v>1924</v>
      </c>
      <c r="E2588" s="40" t="s">
        <v>4077</v>
      </c>
      <c r="F2588" s="41">
        <v>12002.38</v>
      </c>
      <c r="G2588" s="42">
        <v>11227.03</v>
      </c>
      <c r="H2588" s="64">
        <f t="shared" si="242"/>
        <v>-6.4599687728600377E-2</v>
      </c>
      <c r="I2588" s="65">
        <f t="shared" si="243"/>
        <v>-775.34999999999854</v>
      </c>
      <c r="J2588" s="66" t="str">
        <f t="shared" si="244"/>
        <v>Ativo</v>
      </c>
      <c r="K2588" s="40" t="s">
        <v>15533</v>
      </c>
      <c r="L2588" s="69" t="str">
        <f t="shared" si="245"/>
        <v>Investimento de Longo Prazo</v>
      </c>
    </row>
    <row r="2589" spans="1:12" ht="15" customHeight="1" x14ac:dyDescent="0.25">
      <c r="A2589" s="39">
        <v>45425</v>
      </c>
      <c r="B2589" s="61">
        <f t="shared" si="240"/>
        <v>2024</v>
      </c>
      <c r="C2589" s="60" t="str">
        <f t="shared" si="241"/>
        <v>Maio</v>
      </c>
      <c r="D2589" s="40" t="s">
        <v>1930</v>
      </c>
      <c r="E2589" s="40" t="s">
        <v>2659</v>
      </c>
      <c r="F2589" s="41">
        <v>18790.71</v>
      </c>
      <c r="G2589" s="42">
        <v>19072.57</v>
      </c>
      <c r="H2589" s="64">
        <f t="shared" si="242"/>
        <v>1.4999965408438563E-2</v>
      </c>
      <c r="I2589" s="65">
        <f t="shared" si="243"/>
        <v>281.86000000000058</v>
      </c>
      <c r="J2589" s="66" t="str">
        <f t="shared" si="244"/>
        <v>Ativo</v>
      </c>
      <c r="K2589" s="40" t="s">
        <v>15538</v>
      </c>
      <c r="L2589" s="69" t="str">
        <f t="shared" si="245"/>
        <v>Aguardando rentabilidade</v>
      </c>
    </row>
    <row r="2590" spans="1:12" ht="15" customHeight="1" x14ac:dyDescent="0.25">
      <c r="A2590" s="39">
        <v>44911</v>
      </c>
      <c r="B2590" s="61">
        <f t="shared" si="240"/>
        <v>2022</v>
      </c>
      <c r="C2590" s="60" t="str">
        <f t="shared" si="241"/>
        <v>Dezembro</v>
      </c>
      <c r="D2590" s="40" t="s">
        <v>1923</v>
      </c>
      <c r="E2590" s="40" t="s">
        <v>4078</v>
      </c>
      <c r="F2590" s="41">
        <v>11344.89</v>
      </c>
      <c r="G2590" s="42">
        <v>11372.12</v>
      </c>
      <c r="H2590" s="64">
        <f t="shared" si="242"/>
        <v>2.4001995612122624E-3</v>
      </c>
      <c r="I2590" s="65">
        <f t="shared" si="243"/>
        <v>27.230000000001382</v>
      </c>
      <c r="J2590" s="66" t="str">
        <f t="shared" si="244"/>
        <v>Ativo</v>
      </c>
      <c r="K2590" s="40" t="s">
        <v>15532</v>
      </c>
      <c r="L2590" s="69" t="str">
        <f t="shared" si="245"/>
        <v>Investimento de Longo Prazo</v>
      </c>
    </row>
    <row r="2591" spans="1:12" ht="15" customHeight="1" x14ac:dyDescent="0.25">
      <c r="A2591" s="39">
        <v>44235</v>
      </c>
      <c r="B2591" s="61">
        <f t="shared" si="240"/>
        <v>2021</v>
      </c>
      <c r="C2591" s="60" t="str">
        <f t="shared" si="241"/>
        <v>Fevereiro</v>
      </c>
      <c r="D2591" s="40" t="s">
        <v>1926</v>
      </c>
      <c r="E2591" s="40" t="s">
        <v>3821</v>
      </c>
      <c r="F2591" s="41">
        <v>39128.26</v>
      </c>
      <c r="G2591" s="42">
        <v>45748.76</v>
      </c>
      <c r="H2591" s="64">
        <f t="shared" si="242"/>
        <v>0.16919995931329426</v>
      </c>
      <c r="I2591" s="65">
        <f t="shared" si="243"/>
        <v>6620.5</v>
      </c>
      <c r="J2591" s="66" t="str">
        <f t="shared" si="244"/>
        <v>Resgatado</v>
      </c>
      <c r="K2591" s="40" t="s">
        <v>15535</v>
      </c>
      <c r="L2591" s="69" t="str">
        <f t="shared" si="245"/>
        <v>Aplicação de Curto Prazo</v>
      </c>
    </row>
    <row r="2592" spans="1:12" ht="15" customHeight="1" x14ac:dyDescent="0.25">
      <c r="A2592" s="39">
        <v>45399</v>
      </c>
      <c r="B2592" s="61">
        <f t="shared" si="240"/>
        <v>2024</v>
      </c>
      <c r="C2592" s="60" t="str">
        <f t="shared" si="241"/>
        <v>Abril</v>
      </c>
      <c r="D2592" s="40" t="s">
        <v>1923</v>
      </c>
      <c r="E2592" s="40" t="s">
        <v>4079</v>
      </c>
      <c r="F2592" s="41">
        <v>22165.86</v>
      </c>
      <c r="G2592" s="42">
        <v>21234.89</v>
      </c>
      <c r="H2592" s="64">
        <f t="shared" si="242"/>
        <v>-4.2000175043964055E-2</v>
      </c>
      <c r="I2592" s="65">
        <f t="shared" si="243"/>
        <v>-930.97000000000116</v>
      </c>
      <c r="J2592" s="66" t="str">
        <f t="shared" si="244"/>
        <v>Ativo</v>
      </c>
      <c r="K2592" s="40" t="s">
        <v>15532</v>
      </c>
      <c r="L2592" s="69" t="str">
        <f t="shared" si="245"/>
        <v>Investimento de Longo Prazo</v>
      </c>
    </row>
    <row r="2593" spans="1:12" ht="15" customHeight="1" x14ac:dyDescent="0.25">
      <c r="A2593" s="39">
        <v>44956</v>
      </c>
      <c r="B2593" s="61">
        <f t="shared" si="240"/>
        <v>2023</v>
      </c>
      <c r="C2593" s="60" t="str">
        <f t="shared" si="241"/>
        <v>Janeiro</v>
      </c>
      <c r="D2593" s="40" t="s">
        <v>1925</v>
      </c>
      <c r="E2593" s="40" t="s">
        <v>4080</v>
      </c>
      <c r="F2593" s="41">
        <v>5530.25</v>
      </c>
      <c r="G2593" s="42">
        <v>6595.38</v>
      </c>
      <c r="H2593" s="64">
        <f t="shared" si="242"/>
        <v>0.19260069617105918</v>
      </c>
      <c r="I2593" s="65">
        <f t="shared" si="243"/>
        <v>1065.1300000000001</v>
      </c>
      <c r="J2593" s="66" t="str">
        <f t="shared" si="244"/>
        <v>Resgatado</v>
      </c>
      <c r="K2593" s="40" t="s">
        <v>15534</v>
      </c>
      <c r="L2593" s="69" t="str">
        <f t="shared" si="245"/>
        <v>Aplicação de Curto Prazo</v>
      </c>
    </row>
    <row r="2594" spans="1:12" ht="15" customHeight="1" x14ac:dyDescent="0.25">
      <c r="A2594" s="39">
        <v>45632</v>
      </c>
      <c r="B2594" s="61">
        <f t="shared" si="240"/>
        <v>2024</v>
      </c>
      <c r="C2594" s="60" t="str">
        <f t="shared" si="241"/>
        <v>Dezembro</v>
      </c>
      <c r="D2594" s="40" t="s">
        <v>1927</v>
      </c>
      <c r="E2594" s="40" t="s">
        <v>4081</v>
      </c>
      <c r="F2594" s="41">
        <v>4053.71</v>
      </c>
      <c r="G2594" s="42">
        <v>3846.57</v>
      </c>
      <c r="H2594" s="64">
        <f t="shared" si="242"/>
        <v>-5.1098869924094195E-2</v>
      </c>
      <c r="I2594" s="65">
        <f t="shared" si="243"/>
        <v>-207.13999999999987</v>
      </c>
      <c r="J2594" s="66" t="str">
        <f t="shared" si="244"/>
        <v>Pendente</v>
      </c>
      <c r="K2594" s="40" t="s">
        <v>15536</v>
      </c>
      <c r="L2594" s="69" t="str">
        <f t="shared" si="245"/>
        <v>Aguardando rentabilidade</v>
      </c>
    </row>
    <row r="2595" spans="1:12" ht="15" customHeight="1" x14ac:dyDescent="0.25">
      <c r="A2595" s="39">
        <v>45404</v>
      </c>
      <c r="B2595" s="61">
        <f t="shared" si="240"/>
        <v>2024</v>
      </c>
      <c r="C2595" s="60" t="str">
        <f t="shared" si="241"/>
        <v>Abril</v>
      </c>
      <c r="D2595" s="40" t="s">
        <v>1928</v>
      </c>
      <c r="E2595" s="40" t="s">
        <v>2590</v>
      </c>
      <c r="F2595" s="41">
        <v>17606.509999999998</v>
      </c>
      <c r="G2595" s="42">
        <v>16215.6</v>
      </c>
      <c r="H2595" s="64">
        <f t="shared" si="242"/>
        <v>-7.8999756340126362E-2</v>
      </c>
      <c r="I2595" s="65">
        <f t="shared" si="243"/>
        <v>-1390.909999999998</v>
      </c>
      <c r="J2595" s="66" t="str">
        <f t="shared" si="244"/>
        <v>Pendente</v>
      </c>
      <c r="K2595" s="40" t="s">
        <v>15537</v>
      </c>
      <c r="L2595" s="69" t="str">
        <f t="shared" si="245"/>
        <v>Aguardando rentabilidade</v>
      </c>
    </row>
    <row r="2596" spans="1:12" ht="15" customHeight="1" x14ac:dyDescent="0.25">
      <c r="A2596" s="39">
        <v>44764</v>
      </c>
      <c r="B2596" s="61">
        <f t="shared" si="240"/>
        <v>2022</v>
      </c>
      <c r="C2596" s="60" t="str">
        <f t="shared" si="241"/>
        <v>Julho</v>
      </c>
      <c r="D2596" s="40" t="s">
        <v>1930</v>
      </c>
      <c r="E2596" s="40" t="s">
        <v>4082</v>
      </c>
      <c r="F2596" s="41">
        <v>39931.72</v>
      </c>
      <c r="G2596" s="42">
        <v>44164.480000000003</v>
      </c>
      <c r="H2596" s="64">
        <f t="shared" si="242"/>
        <v>0.10599994190082476</v>
      </c>
      <c r="I2596" s="65">
        <f t="shared" si="243"/>
        <v>4232.760000000002</v>
      </c>
      <c r="J2596" s="66" t="str">
        <f t="shared" si="244"/>
        <v>Pendente</v>
      </c>
      <c r="K2596" s="40" t="s">
        <v>15538</v>
      </c>
      <c r="L2596" s="69" t="str">
        <f t="shared" si="245"/>
        <v>Rendimento estável</v>
      </c>
    </row>
    <row r="2597" spans="1:12" x14ac:dyDescent="0.25">
      <c r="A2597" s="39">
        <v>44056</v>
      </c>
      <c r="B2597" s="61">
        <f t="shared" si="240"/>
        <v>2020</v>
      </c>
      <c r="C2597" s="60" t="str">
        <f t="shared" si="241"/>
        <v>Agosto</v>
      </c>
      <c r="D2597" s="40" t="s">
        <v>1930</v>
      </c>
      <c r="E2597" s="40" t="s">
        <v>4083</v>
      </c>
      <c r="F2597" s="41">
        <v>44415.86</v>
      </c>
      <c r="G2597" s="42">
        <v>53192.43</v>
      </c>
      <c r="H2597" s="64">
        <f t="shared" si="242"/>
        <v>0.19759991138300598</v>
      </c>
      <c r="I2597" s="65">
        <f t="shared" si="243"/>
        <v>8776.57</v>
      </c>
      <c r="J2597" s="66" t="str">
        <f t="shared" si="244"/>
        <v>Resgatado</v>
      </c>
      <c r="K2597" s="40" t="s">
        <v>15538</v>
      </c>
      <c r="L2597" s="69" t="str">
        <f t="shared" si="245"/>
        <v>Aplicação de Curto Prazo</v>
      </c>
    </row>
    <row r="2598" spans="1:12" ht="15" customHeight="1" x14ac:dyDescent="0.25">
      <c r="A2598" s="39">
        <v>45105</v>
      </c>
      <c r="B2598" s="61">
        <f t="shared" si="240"/>
        <v>2023</v>
      </c>
      <c r="C2598" s="60" t="str">
        <f t="shared" si="241"/>
        <v>Junho</v>
      </c>
      <c r="D2598" s="40" t="s">
        <v>1927</v>
      </c>
      <c r="E2598" s="40" t="s">
        <v>4084</v>
      </c>
      <c r="F2598" s="41">
        <v>4823.97</v>
      </c>
      <c r="G2598" s="42">
        <v>5619.44</v>
      </c>
      <c r="H2598" s="64">
        <f t="shared" si="242"/>
        <v>0.16489945003803907</v>
      </c>
      <c r="I2598" s="65">
        <f t="shared" si="243"/>
        <v>795.46999999999935</v>
      </c>
      <c r="J2598" s="66" t="str">
        <f t="shared" si="244"/>
        <v>Resgatado</v>
      </c>
      <c r="K2598" s="40" t="s">
        <v>15536</v>
      </c>
      <c r="L2598" s="69" t="str">
        <f t="shared" si="245"/>
        <v>Aplicação de Curto Prazo</v>
      </c>
    </row>
    <row r="2599" spans="1:12" ht="15" customHeight="1" x14ac:dyDescent="0.25">
      <c r="A2599" s="39">
        <v>45416</v>
      </c>
      <c r="B2599" s="61">
        <f t="shared" si="240"/>
        <v>2024</v>
      </c>
      <c r="C2599" s="60" t="str">
        <f t="shared" si="241"/>
        <v>Maio</v>
      </c>
      <c r="D2599" s="40" t="s">
        <v>1929</v>
      </c>
      <c r="E2599" s="40" t="s">
        <v>4085</v>
      </c>
      <c r="F2599" s="41">
        <v>44298.87</v>
      </c>
      <c r="G2599" s="42">
        <v>53083.34</v>
      </c>
      <c r="H2599" s="64">
        <f t="shared" si="242"/>
        <v>0.19830009207909802</v>
      </c>
      <c r="I2599" s="65">
        <f t="shared" si="243"/>
        <v>8784.4699999999939</v>
      </c>
      <c r="J2599" s="66" t="str">
        <f t="shared" si="244"/>
        <v>Resgatado</v>
      </c>
      <c r="K2599" s="40" t="s">
        <v>15532</v>
      </c>
      <c r="L2599" s="69" t="str">
        <f t="shared" si="245"/>
        <v>Dividendos Recebidos</v>
      </c>
    </row>
    <row r="2600" spans="1:12" x14ac:dyDescent="0.25">
      <c r="A2600" s="39">
        <v>44070</v>
      </c>
      <c r="B2600" s="61">
        <f t="shared" si="240"/>
        <v>2020</v>
      </c>
      <c r="C2600" s="60" t="str">
        <f t="shared" si="241"/>
        <v>Agosto</v>
      </c>
      <c r="D2600" s="40" t="s">
        <v>1930</v>
      </c>
      <c r="E2600" s="40" t="s">
        <v>4086</v>
      </c>
      <c r="F2600" s="41">
        <v>12066.35</v>
      </c>
      <c r="G2600" s="42">
        <v>13715.82</v>
      </c>
      <c r="H2600" s="64">
        <f t="shared" si="242"/>
        <v>0.13669999627062029</v>
      </c>
      <c r="I2600" s="65">
        <f t="shared" si="243"/>
        <v>1649.4699999999993</v>
      </c>
      <c r="J2600" s="66" t="str">
        <f t="shared" si="244"/>
        <v>Pendente</v>
      </c>
      <c r="K2600" s="40" t="s">
        <v>15538</v>
      </c>
      <c r="L2600" s="69" t="str">
        <f t="shared" si="245"/>
        <v>Rendimento estável</v>
      </c>
    </row>
    <row r="2601" spans="1:12" ht="15" customHeight="1" x14ac:dyDescent="0.25">
      <c r="A2601" s="39">
        <v>44561</v>
      </c>
      <c r="B2601" s="61">
        <f t="shared" si="240"/>
        <v>2021</v>
      </c>
      <c r="C2601" s="60" t="str">
        <f t="shared" si="241"/>
        <v>Dezembro</v>
      </c>
      <c r="D2601" s="40" t="s">
        <v>1929</v>
      </c>
      <c r="E2601" s="40" t="s">
        <v>4087</v>
      </c>
      <c r="F2601" s="41">
        <v>39381.300000000003</v>
      </c>
      <c r="G2601" s="42">
        <v>40279.19</v>
      </c>
      <c r="H2601" s="64">
        <f t="shared" si="242"/>
        <v>2.2799907570344283E-2</v>
      </c>
      <c r="I2601" s="65">
        <f t="shared" si="243"/>
        <v>897.88999999999942</v>
      </c>
      <c r="J2601" s="66" t="str">
        <f t="shared" si="244"/>
        <v>Ativo</v>
      </c>
      <c r="K2601" s="40" t="s">
        <v>15532</v>
      </c>
      <c r="L2601" s="69" t="str">
        <f t="shared" si="245"/>
        <v>Investimento de Longo Prazo</v>
      </c>
    </row>
    <row r="2602" spans="1:12" ht="15" customHeight="1" x14ac:dyDescent="0.25">
      <c r="A2602" s="39">
        <v>44568</v>
      </c>
      <c r="B2602" s="61">
        <f t="shared" si="240"/>
        <v>2022</v>
      </c>
      <c r="C2602" s="60" t="str">
        <f t="shared" si="241"/>
        <v>Janeiro</v>
      </c>
      <c r="D2602" s="40" t="s">
        <v>1929</v>
      </c>
      <c r="E2602" s="40" t="s">
        <v>4088</v>
      </c>
      <c r="F2602" s="41">
        <v>2241.36</v>
      </c>
      <c r="G2602" s="42">
        <v>2075.7199999999998</v>
      </c>
      <c r="H2602" s="64">
        <f t="shared" si="242"/>
        <v>-7.3901559767284297E-2</v>
      </c>
      <c r="I2602" s="65">
        <f t="shared" si="243"/>
        <v>-165.64000000000033</v>
      </c>
      <c r="J2602" s="66" t="str">
        <f t="shared" si="244"/>
        <v>Ativo</v>
      </c>
      <c r="K2602" s="40" t="s">
        <v>15532</v>
      </c>
      <c r="L2602" s="69" t="str">
        <f t="shared" si="245"/>
        <v>Investimento de Longo Prazo</v>
      </c>
    </row>
    <row r="2603" spans="1:12" ht="15" customHeight="1" x14ac:dyDescent="0.25">
      <c r="A2603" s="39">
        <v>44807</v>
      </c>
      <c r="B2603" s="61">
        <f t="shared" si="240"/>
        <v>2022</v>
      </c>
      <c r="C2603" s="60" t="str">
        <f t="shared" si="241"/>
        <v>Setembro</v>
      </c>
      <c r="D2603" s="40" t="s">
        <v>1927</v>
      </c>
      <c r="E2603" s="40" t="s">
        <v>4089</v>
      </c>
      <c r="F2603" s="41">
        <v>42650.02</v>
      </c>
      <c r="G2603" s="42">
        <v>45166.37</v>
      </c>
      <c r="H2603" s="64">
        <f t="shared" si="242"/>
        <v>5.8999972332955668E-2</v>
      </c>
      <c r="I2603" s="65">
        <f t="shared" si="243"/>
        <v>2516.3500000000058</v>
      </c>
      <c r="J2603" s="66" t="str">
        <f t="shared" si="244"/>
        <v>Ativo</v>
      </c>
      <c r="K2603" s="40" t="s">
        <v>15536</v>
      </c>
      <c r="L2603" s="69" t="str">
        <f t="shared" si="245"/>
        <v>Aguardando rentabilidade</v>
      </c>
    </row>
    <row r="2604" spans="1:12" ht="15" customHeight="1" x14ac:dyDescent="0.25">
      <c r="A2604" s="39">
        <v>44638</v>
      </c>
      <c r="B2604" s="61">
        <f t="shared" si="240"/>
        <v>2022</v>
      </c>
      <c r="C2604" s="60" t="str">
        <f t="shared" si="241"/>
        <v>Março</v>
      </c>
      <c r="D2604" s="40" t="s">
        <v>1923</v>
      </c>
      <c r="E2604" s="40" t="s">
        <v>4090</v>
      </c>
      <c r="F2604" s="41">
        <v>19305.810000000001</v>
      </c>
      <c r="G2604" s="42">
        <v>18151.32</v>
      </c>
      <c r="H2604" s="64">
        <f t="shared" si="242"/>
        <v>-5.9800132706164702E-2</v>
      </c>
      <c r="I2604" s="65">
        <f t="shared" si="243"/>
        <v>-1154.4900000000016</v>
      </c>
      <c r="J2604" s="66" t="str">
        <f t="shared" si="244"/>
        <v>Ativo</v>
      </c>
      <c r="K2604" s="40" t="s">
        <v>15532</v>
      </c>
      <c r="L2604" s="69" t="str">
        <f t="shared" si="245"/>
        <v>Investimento de Longo Prazo</v>
      </c>
    </row>
    <row r="2605" spans="1:12" ht="15" customHeight="1" x14ac:dyDescent="0.25">
      <c r="A2605" s="39">
        <v>45868</v>
      </c>
      <c r="B2605" s="61">
        <f t="shared" si="240"/>
        <v>2025</v>
      </c>
      <c r="C2605" s="60" t="str">
        <f t="shared" si="241"/>
        <v>Julho</v>
      </c>
      <c r="D2605" s="40" t="s">
        <v>1930</v>
      </c>
      <c r="E2605" s="40" t="s">
        <v>4091</v>
      </c>
      <c r="F2605" s="41">
        <v>7374.39</v>
      </c>
      <c r="G2605" s="42">
        <v>8073.48</v>
      </c>
      <c r="H2605" s="64">
        <f t="shared" si="242"/>
        <v>9.4799705467163958E-2</v>
      </c>
      <c r="I2605" s="65">
        <f t="shared" si="243"/>
        <v>699.08999999999924</v>
      </c>
      <c r="J2605" s="66" t="str">
        <f t="shared" si="244"/>
        <v>Pendente</v>
      </c>
      <c r="K2605" s="40" t="s">
        <v>15538</v>
      </c>
      <c r="L2605" s="69" t="str">
        <f t="shared" si="245"/>
        <v>Rendimento estável</v>
      </c>
    </row>
    <row r="2606" spans="1:12" x14ac:dyDescent="0.25">
      <c r="A2606" s="39">
        <v>44045</v>
      </c>
      <c r="B2606" s="61">
        <f t="shared" si="240"/>
        <v>2020</v>
      </c>
      <c r="C2606" s="60" t="str">
        <f t="shared" si="241"/>
        <v>Agosto</v>
      </c>
      <c r="D2606" s="40" t="s">
        <v>1927</v>
      </c>
      <c r="E2606" s="40" t="s">
        <v>4092</v>
      </c>
      <c r="F2606" s="41">
        <v>20871.900000000001</v>
      </c>
      <c r="G2606" s="42">
        <v>24459.78</v>
      </c>
      <c r="H2606" s="64">
        <f t="shared" si="242"/>
        <v>0.17190001868540944</v>
      </c>
      <c r="I2606" s="65">
        <f t="shared" si="243"/>
        <v>3587.8799999999974</v>
      </c>
      <c r="J2606" s="66" t="str">
        <f t="shared" si="244"/>
        <v>Resgatado</v>
      </c>
      <c r="K2606" s="40" t="s">
        <v>15536</v>
      </c>
      <c r="L2606" s="69" t="str">
        <f t="shared" si="245"/>
        <v>Aplicação de Curto Prazo</v>
      </c>
    </row>
    <row r="2607" spans="1:12" x14ac:dyDescent="0.25">
      <c r="A2607" s="39">
        <v>43988</v>
      </c>
      <c r="B2607" s="61">
        <f t="shared" si="240"/>
        <v>2020</v>
      </c>
      <c r="C2607" s="60" t="str">
        <f t="shared" si="241"/>
        <v>Junho</v>
      </c>
      <c r="D2607" s="40" t="s">
        <v>1926</v>
      </c>
      <c r="E2607" s="40" t="s">
        <v>4093</v>
      </c>
      <c r="F2607" s="41">
        <v>5858.03</v>
      </c>
      <c r="G2607" s="42">
        <v>6653.55</v>
      </c>
      <c r="H2607" s="64">
        <f t="shared" si="242"/>
        <v>0.13579991908542641</v>
      </c>
      <c r="I2607" s="65">
        <f t="shared" si="243"/>
        <v>795.52000000000044</v>
      </c>
      <c r="J2607" s="66" t="str">
        <f t="shared" si="244"/>
        <v>Pendente</v>
      </c>
      <c r="K2607" s="40" t="s">
        <v>15535</v>
      </c>
      <c r="L2607" s="69" t="str">
        <f t="shared" si="245"/>
        <v>Rendimento estável</v>
      </c>
    </row>
    <row r="2608" spans="1:12" ht="15" customHeight="1" x14ac:dyDescent="0.25">
      <c r="A2608" s="39">
        <v>45270</v>
      </c>
      <c r="B2608" s="61">
        <f t="shared" si="240"/>
        <v>2023</v>
      </c>
      <c r="C2608" s="60" t="str">
        <f t="shared" si="241"/>
        <v>Dezembro</v>
      </c>
      <c r="D2608" s="40" t="s">
        <v>1927</v>
      </c>
      <c r="E2608" s="40" t="s">
        <v>4094</v>
      </c>
      <c r="F2608" s="41">
        <v>26503.88</v>
      </c>
      <c r="G2608" s="42">
        <v>26175.23</v>
      </c>
      <c r="H2608" s="64">
        <f t="shared" si="242"/>
        <v>-1.2400071234853215E-2</v>
      </c>
      <c r="I2608" s="65">
        <f t="shared" si="243"/>
        <v>-328.65000000000146</v>
      </c>
      <c r="J2608" s="66" t="str">
        <f t="shared" si="244"/>
        <v>Ativo</v>
      </c>
      <c r="K2608" s="40" t="s">
        <v>15536</v>
      </c>
      <c r="L2608" s="69" t="str">
        <f t="shared" si="245"/>
        <v>Aguardando rentabilidade</v>
      </c>
    </row>
    <row r="2609" spans="1:12" ht="15" customHeight="1" x14ac:dyDescent="0.25">
      <c r="A2609" s="39">
        <v>45054</v>
      </c>
      <c r="B2609" s="61">
        <f t="shared" si="240"/>
        <v>2023</v>
      </c>
      <c r="C2609" s="60" t="str">
        <f t="shared" si="241"/>
        <v>Maio</v>
      </c>
      <c r="D2609" s="40" t="s">
        <v>1927</v>
      </c>
      <c r="E2609" s="40" t="s">
        <v>4095</v>
      </c>
      <c r="F2609" s="41">
        <v>538.1</v>
      </c>
      <c r="G2609" s="42">
        <v>537.35</v>
      </c>
      <c r="H2609" s="64">
        <f t="shared" si="242"/>
        <v>-1.3937929752834044E-3</v>
      </c>
      <c r="I2609" s="65">
        <f t="shared" si="243"/>
        <v>-0.75</v>
      </c>
      <c r="J2609" s="66" t="str">
        <f t="shared" si="244"/>
        <v>Ativo</v>
      </c>
      <c r="K2609" s="40" t="s">
        <v>15536</v>
      </c>
      <c r="L2609" s="69" t="str">
        <f t="shared" si="245"/>
        <v>Aguardando rentabilidade</v>
      </c>
    </row>
    <row r="2610" spans="1:12" ht="15" customHeight="1" x14ac:dyDescent="0.25">
      <c r="A2610" s="39">
        <v>44330</v>
      </c>
      <c r="B2610" s="61">
        <f t="shared" si="240"/>
        <v>2021</v>
      </c>
      <c r="C2610" s="60" t="str">
        <f t="shared" si="241"/>
        <v>Maio</v>
      </c>
      <c r="D2610" s="40" t="s">
        <v>1930</v>
      </c>
      <c r="E2610" s="40" t="s">
        <v>3354</v>
      </c>
      <c r="F2610" s="41">
        <v>36460.839999999997</v>
      </c>
      <c r="G2610" s="42">
        <v>39713.15</v>
      </c>
      <c r="H2610" s="64">
        <f t="shared" si="242"/>
        <v>8.9200084254778697E-2</v>
      </c>
      <c r="I2610" s="65">
        <f t="shared" si="243"/>
        <v>3252.3100000000049</v>
      </c>
      <c r="J2610" s="66" t="str">
        <f t="shared" si="244"/>
        <v>Pendente</v>
      </c>
      <c r="K2610" s="40" t="s">
        <v>15538</v>
      </c>
      <c r="L2610" s="69" t="str">
        <f t="shared" si="245"/>
        <v>Rendimento estável</v>
      </c>
    </row>
    <row r="2611" spans="1:12" ht="15" customHeight="1" x14ac:dyDescent="0.25">
      <c r="A2611" s="39">
        <v>45861</v>
      </c>
      <c r="B2611" s="61">
        <f t="shared" si="240"/>
        <v>2025</v>
      </c>
      <c r="C2611" s="60" t="str">
        <f t="shared" si="241"/>
        <v>Julho</v>
      </c>
      <c r="D2611" s="40" t="s">
        <v>1925</v>
      </c>
      <c r="E2611" s="40" t="s">
        <v>4096</v>
      </c>
      <c r="F2611" s="41">
        <v>37526.06</v>
      </c>
      <c r="G2611" s="42">
        <v>44749.83</v>
      </c>
      <c r="H2611" s="64">
        <f t="shared" si="242"/>
        <v>0.19250009193611065</v>
      </c>
      <c r="I2611" s="65">
        <f t="shared" si="243"/>
        <v>7223.7700000000041</v>
      </c>
      <c r="J2611" s="66" t="str">
        <f t="shared" si="244"/>
        <v>Resgatado</v>
      </c>
      <c r="K2611" s="40" t="s">
        <v>15534</v>
      </c>
      <c r="L2611" s="69" t="str">
        <f t="shared" si="245"/>
        <v>Aplicação de Curto Prazo</v>
      </c>
    </row>
    <row r="2612" spans="1:12" ht="15" customHeight="1" x14ac:dyDescent="0.25">
      <c r="A2612" s="39">
        <v>45761</v>
      </c>
      <c r="B2612" s="61">
        <f t="shared" si="240"/>
        <v>2025</v>
      </c>
      <c r="C2612" s="60" t="str">
        <f t="shared" si="241"/>
        <v>Abril</v>
      </c>
      <c r="D2612" s="40" t="s">
        <v>1929</v>
      </c>
      <c r="E2612" s="40" t="s">
        <v>4097</v>
      </c>
      <c r="F2612" s="41">
        <v>558.99</v>
      </c>
      <c r="G2612" s="42">
        <v>639.48</v>
      </c>
      <c r="H2612" s="64">
        <f t="shared" si="242"/>
        <v>0.14399184243009716</v>
      </c>
      <c r="I2612" s="65">
        <f t="shared" si="243"/>
        <v>80.490000000000009</v>
      </c>
      <c r="J2612" s="66" t="str">
        <f t="shared" si="244"/>
        <v>Pendente</v>
      </c>
      <c r="K2612" s="40" t="s">
        <v>15532</v>
      </c>
      <c r="L2612" s="69" t="str">
        <f t="shared" si="245"/>
        <v>Rendimento estável</v>
      </c>
    </row>
    <row r="2613" spans="1:12" ht="15" customHeight="1" x14ac:dyDescent="0.25">
      <c r="A2613" s="39">
        <v>44588</v>
      </c>
      <c r="B2613" s="61">
        <f t="shared" si="240"/>
        <v>2022</v>
      </c>
      <c r="C2613" s="60" t="str">
        <f t="shared" si="241"/>
        <v>Janeiro</v>
      </c>
      <c r="D2613" s="40" t="s">
        <v>1930</v>
      </c>
      <c r="E2613" s="40" t="s">
        <v>4098</v>
      </c>
      <c r="F2613" s="41">
        <v>8734.67</v>
      </c>
      <c r="G2613" s="42">
        <v>9842.23</v>
      </c>
      <c r="H2613" s="64">
        <f t="shared" si="242"/>
        <v>0.12680044008531513</v>
      </c>
      <c r="I2613" s="65">
        <f t="shared" si="243"/>
        <v>1107.5599999999995</v>
      </c>
      <c r="J2613" s="66" t="str">
        <f t="shared" si="244"/>
        <v>Pendente</v>
      </c>
      <c r="K2613" s="40" t="s">
        <v>15538</v>
      </c>
      <c r="L2613" s="69" t="str">
        <f t="shared" si="245"/>
        <v>Rendimento estável</v>
      </c>
    </row>
    <row r="2614" spans="1:12" ht="15" customHeight="1" x14ac:dyDescent="0.25">
      <c r="A2614" s="39">
        <v>45104</v>
      </c>
      <c r="B2614" s="61">
        <f t="shared" si="240"/>
        <v>2023</v>
      </c>
      <c r="C2614" s="60" t="str">
        <f t="shared" si="241"/>
        <v>Junho</v>
      </c>
      <c r="D2614" s="40" t="s">
        <v>1928</v>
      </c>
      <c r="E2614" s="40" t="s">
        <v>4099</v>
      </c>
      <c r="F2614" s="41">
        <v>7338.38</v>
      </c>
      <c r="G2614" s="42">
        <v>8185.23</v>
      </c>
      <c r="H2614" s="64">
        <f t="shared" si="242"/>
        <v>0.11540012918382524</v>
      </c>
      <c r="I2614" s="65">
        <f t="shared" si="243"/>
        <v>846.84999999999945</v>
      </c>
      <c r="J2614" s="66" t="str">
        <f t="shared" si="244"/>
        <v>Pendente</v>
      </c>
      <c r="K2614" s="40" t="s">
        <v>15537</v>
      </c>
      <c r="L2614" s="69" t="str">
        <f t="shared" si="245"/>
        <v>Rendimento estável</v>
      </c>
    </row>
    <row r="2615" spans="1:12" ht="15" customHeight="1" x14ac:dyDescent="0.25">
      <c r="A2615" s="39">
        <v>45088</v>
      </c>
      <c r="B2615" s="61">
        <f t="shared" si="240"/>
        <v>2023</v>
      </c>
      <c r="C2615" s="60" t="str">
        <f t="shared" si="241"/>
        <v>Junho</v>
      </c>
      <c r="D2615" s="40" t="s">
        <v>1925</v>
      </c>
      <c r="E2615" s="40" t="s">
        <v>4100</v>
      </c>
      <c r="F2615" s="41">
        <v>13503.7</v>
      </c>
      <c r="G2615" s="42">
        <v>13668.45</v>
      </c>
      <c r="H2615" s="64">
        <f t="shared" si="242"/>
        <v>1.2200359901360367E-2</v>
      </c>
      <c r="I2615" s="65">
        <f t="shared" si="243"/>
        <v>164.75</v>
      </c>
      <c r="J2615" s="66" t="str">
        <f t="shared" si="244"/>
        <v>Ativo</v>
      </c>
      <c r="K2615" s="40" t="s">
        <v>15534</v>
      </c>
      <c r="L2615" s="69" t="str">
        <f t="shared" si="245"/>
        <v>Aguardando rentabilidade</v>
      </c>
    </row>
    <row r="2616" spans="1:12" ht="15" customHeight="1" x14ac:dyDescent="0.25">
      <c r="A2616" s="39">
        <v>44755</v>
      </c>
      <c r="B2616" s="61">
        <f t="shared" si="240"/>
        <v>2022</v>
      </c>
      <c r="C2616" s="60" t="str">
        <f t="shared" si="241"/>
        <v>Julho</v>
      </c>
      <c r="D2616" s="40" t="s">
        <v>1926</v>
      </c>
      <c r="E2616" s="40" t="s">
        <v>3704</v>
      </c>
      <c r="F2616" s="41">
        <v>49964.38</v>
      </c>
      <c r="G2616" s="42">
        <v>50893.72</v>
      </c>
      <c r="H2616" s="64">
        <f t="shared" si="242"/>
        <v>1.860005067610173E-2</v>
      </c>
      <c r="I2616" s="65">
        <f t="shared" si="243"/>
        <v>929.34000000000378</v>
      </c>
      <c r="J2616" s="66" t="str">
        <f t="shared" si="244"/>
        <v>Ativo</v>
      </c>
      <c r="K2616" s="40" t="s">
        <v>15535</v>
      </c>
      <c r="L2616" s="69" t="str">
        <f t="shared" si="245"/>
        <v>Aguardando rentabilidade</v>
      </c>
    </row>
    <row r="2617" spans="1:12" ht="15" customHeight="1" x14ac:dyDescent="0.25">
      <c r="A2617" s="39">
        <v>45318</v>
      </c>
      <c r="B2617" s="61">
        <f t="shared" si="240"/>
        <v>2024</v>
      </c>
      <c r="C2617" s="60" t="str">
        <f t="shared" si="241"/>
        <v>Janeiro</v>
      </c>
      <c r="D2617" s="40" t="s">
        <v>1926</v>
      </c>
      <c r="E2617" s="40" t="s">
        <v>4101</v>
      </c>
      <c r="F2617" s="41">
        <v>25921.58</v>
      </c>
      <c r="G2617" s="42">
        <v>24962.48</v>
      </c>
      <c r="H2617" s="64">
        <f t="shared" si="242"/>
        <v>-3.7000059409958888E-2</v>
      </c>
      <c r="I2617" s="65">
        <f t="shared" si="243"/>
        <v>-959.10000000000218</v>
      </c>
      <c r="J2617" s="66" t="str">
        <f t="shared" si="244"/>
        <v>Ativo</v>
      </c>
      <c r="K2617" s="40" t="s">
        <v>15535</v>
      </c>
      <c r="L2617" s="69" t="str">
        <f t="shared" si="245"/>
        <v>Aguardando rentabilidade</v>
      </c>
    </row>
    <row r="2618" spans="1:12" ht="15" customHeight="1" x14ac:dyDescent="0.25">
      <c r="A2618" s="39">
        <v>44882</v>
      </c>
      <c r="B2618" s="61">
        <f t="shared" si="240"/>
        <v>2022</v>
      </c>
      <c r="C2618" s="60" t="str">
        <f t="shared" si="241"/>
        <v>Novembro</v>
      </c>
      <c r="D2618" s="40" t="s">
        <v>1928</v>
      </c>
      <c r="E2618" s="40" t="s">
        <v>4102</v>
      </c>
      <c r="F2618" s="41">
        <v>48058.28</v>
      </c>
      <c r="G2618" s="42">
        <v>43632.11</v>
      </c>
      <c r="H2618" s="64">
        <f t="shared" si="242"/>
        <v>-9.2100050189062074E-2</v>
      </c>
      <c r="I2618" s="65">
        <f t="shared" si="243"/>
        <v>-4426.1699999999983</v>
      </c>
      <c r="J2618" s="66" t="str">
        <f t="shared" si="244"/>
        <v>Pendente</v>
      </c>
      <c r="K2618" s="40" t="s">
        <v>15537</v>
      </c>
      <c r="L2618" s="69" t="str">
        <f t="shared" si="245"/>
        <v>Aguardando rentabilidade</v>
      </c>
    </row>
    <row r="2619" spans="1:12" ht="15" customHeight="1" x14ac:dyDescent="0.25">
      <c r="A2619" s="39">
        <v>45168</v>
      </c>
      <c r="B2619" s="61">
        <f t="shared" si="240"/>
        <v>2023</v>
      </c>
      <c r="C2619" s="60" t="str">
        <f t="shared" si="241"/>
        <v>Agosto</v>
      </c>
      <c r="D2619" s="40" t="s">
        <v>1929</v>
      </c>
      <c r="E2619" s="40" t="s">
        <v>4103</v>
      </c>
      <c r="F2619" s="41">
        <v>10655.9</v>
      </c>
      <c r="G2619" s="42">
        <v>10074.09</v>
      </c>
      <c r="H2619" s="64">
        <f t="shared" si="242"/>
        <v>-5.4599799172289486E-2</v>
      </c>
      <c r="I2619" s="65">
        <f t="shared" si="243"/>
        <v>-581.80999999999949</v>
      </c>
      <c r="J2619" s="66" t="str">
        <f t="shared" si="244"/>
        <v>Ativo</v>
      </c>
      <c r="K2619" s="40" t="s">
        <v>15532</v>
      </c>
      <c r="L2619" s="69" t="str">
        <f t="shared" si="245"/>
        <v>Investimento de Longo Prazo</v>
      </c>
    </row>
    <row r="2620" spans="1:12" x14ac:dyDescent="0.25">
      <c r="A2620" s="39">
        <v>44064</v>
      </c>
      <c r="B2620" s="61">
        <f t="shared" si="240"/>
        <v>2020</v>
      </c>
      <c r="C2620" s="60" t="str">
        <f t="shared" si="241"/>
        <v>Agosto</v>
      </c>
      <c r="D2620" s="40" t="s">
        <v>1929</v>
      </c>
      <c r="E2620" s="40" t="s">
        <v>3905</v>
      </c>
      <c r="F2620" s="41">
        <v>20139.810000000001</v>
      </c>
      <c r="G2620" s="42">
        <v>18675.650000000001</v>
      </c>
      <c r="H2620" s="64">
        <f t="shared" si="242"/>
        <v>-7.2699792103301852E-2</v>
      </c>
      <c r="I2620" s="65">
        <f t="shared" si="243"/>
        <v>-1464.1599999999999</v>
      </c>
      <c r="J2620" s="66" t="str">
        <f t="shared" si="244"/>
        <v>Ativo</v>
      </c>
      <c r="K2620" s="40" t="s">
        <v>15532</v>
      </c>
      <c r="L2620" s="69" t="str">
        <f t="shared" si="245"/>
        <v>Investimento de Longo Prazo</v>
      </c>
    </row>
    <row r="2621" spans="1:12" ht="15" customHeight="1" x14ac:dyDescent="0.25">
      <c r="A2621" s="39">
        <v>44678</v>
      </c>
      <c r="B2621" s="61">
        <f t="shared" si="240"/>
        <v>2022</v>
      </c>
      <c r="C2621" s="60" t="str">
        <f t="shared" si="241"/>
        <v>Abril</v>
      </c>
      <c r="D2621" s="40" t="s">
        <v>1925</v>
      </c>
      <c r="E2621" s="40" t="s">
        <v>2782</v>
      </c>
      <c r="F2621" s="41">
        <v>39267.51</v>
      </c>
      <c r="G2621" s="42">
        <v>40669.360000000001</v>
      </c>
      <c r="H2621" s="64">
        <f t="shared" si="242"/>
        <v>3.5699997275100925E-2</v>
      </c>
      <c r="I2621" s="65">
        <f t="shared" si="243"/>
        <v>1401.8499999999985</v>
      </c>
      <c r="J2621" s="66" t="str">
        <f t="shared" si="244"/>
        <v>Ativo</v>
      </c>
      <c r="K2621" s="40" t="s">
        <v>15534</v>
      </c>
      <c r="L2621" s="69" t="str">
        <f t="shared" si="245"/>
        <v>Aguardando rentabilidade</v>
      </c>
    </row>
    <row r="2622" spans="1:12" ht="15" customHeight="1" x14ac:dyDescent="0.25">
      <c r="A2622" s="39">
        <v>45307</v>
      </c>
      <c r="B2622" s="61">
        <f t="shared" si="240"/>
        <v>2024</v>
      </c>
      <c r="C2622" s="60" t="str">
        <f t="shared" si="241"/>
        <v>Janeiro</v>
      </c>
      <c r="D2622" s="40" t="s">
        <v>1924</v>
      </c>
      <c r="E2622" s="40" t="s">
        <v>4104</v>
      </c>
      <c r="F2622" s="41">
        <v>18427.8</v>
      </c>
      <c r="G2622" s="42">
        <v>21403.89</v>
      </c>
      <c r="H2622" s="64">
        <f t="shared" si="242"/>
        <v>0.16150001627975125</v>
      </c>
      <c r="I2622" s="65">
        <f t="shared" si="243"/>
        <v>2976.09</v>
      </c>
      <c r="J2622" s="66" t="str">
        <f t="shared" si="244"/>
        <v>Resgatado</v>
      </c>
      <c r="K2622" s="40" t="s">
        <v>15533</v>
      </c>
      <c r="L2622" s="69" t="str">
        <f t="shared" si="245"/>
        <v>Dividendos Recebidos</v>
      </c>
    </row>
    <row r="2623" spans="1:12" x14ac:dyDescent="0.25">
      <c r="A2623" s="39">
        <v>44040</v>
      </c>
      <c r="B2623" s="61">
        <f t="shared" si="240"/>
        <v>2020</v>
      </c>
      <c r="C2623" s="60" t="str">
        <f t="shared" si="241"/>
        <v>Julho</v>
      </c>
      <c r="D2623" s="40" t="s">
        <v>1925</v>
      </c>
      <c r="E2623" s="40" t="s">
        <v>4105</v>
      </c>
      <c r="F2623" s="41">
        <v>47420.24</v>
      </c>
      <c r="G2623" s="42">
        <v>56083.92</v>
      </c>
      <c r="H2623" s="64">
        <f t="shared" si="242"/>
        <v>0.18270004538146581</v>
      </c>
      <c r="I2623" s="65">
        <f t="shared" si="243"/>
        <v>8663.68</v>
      </c>
      <c r="J2623" s="66" t="str">
        <f t="shared" si="244"/>
        <v>Resgatado</v>
      </c>
      <c r="K2623" s="40" t="s">
        <v>15534</v>
      </c>
      <c r="L2623" s="69" t="str">
        <f t="shared" si="245"/>
        <v>Aplicação de Curto Prazo</v>
      </c>
    </row>
    <row r="2624" spans="1:12" ht="15" customHeight="1" x14ac:dyDescent="0.25">
      <c r="A2624" s="39">
        <v>45150</v>
      </c>
      <c r="B2624" s="61">
        <f t="shared" si="240"/>
        <v>2023</v>
      </c>
      <c r="C2624" s="60" t="str">
        <f t="shared" si="241"/>
        <v>Agosto</v>
      </c>
      <c r="D2624" s="40" t="s">
        <v>1924</v>
      </c>
      <c r="E2624" s="40" t="s">
        <v>4106</v>
      </c>
      <c r="F2624" s="41">
        <v>46238.23</v>
      </c>
      <c r="G2624" s="42">
        <v>42821.22</v>
      </c>
      <c r="H2624" s="64">
        <f t="shared" si="242"/>
        <v>-7.3900103875083487E-2</v>
      </c>
      <c r="I2624" s="65">
        <f t="shared" si="243"/>
        <v>-3417.010000000002</v>
      </c>
      <c r="J2624" s="66" t="str">
        <f t="shared" si="244"/>
        <v>Ativo</v>
      </c>
      <c r="K2624" s="40" t="s">
        <v>15533</v>
      </c>
      <c r="L2624" s="69" t="str">
        <f t="shared" si="245"/>
        <v>Investimento de Longo Prazo</v>
      </c>
    </row>
    <row r="2625" spans="1:12" ht="15" customHeight="1" x14ac:dyDescent="0.25">
      <c r="A2625" s="39">
        <v>45845</v>
      </c>
      <c r="B2625" s="61">
        <f t="shared" si="240"/>
        <v>2025</v>
      </c>
      <c r="C2625" s="60" t="str">
        <f t="shared" si="241"/>
        <v>Julho</v>
      </c>
      <c r="D2625" s="40" t="s">
        <v>1928</v>
      </c>
      <c r="E2625" s="40" t="s">
        <v>2094</v>
      </c>
      <c r="F2625" s="41">
        <v>28831.279999999999</v>
      </c>
      <c r="G2625" s="42">
        <v>34095.870000000003</v>
      </c>
      <c r="H2625" s="64">
        <f t="shared" si="242"/>
        <v>0.18259994006509611</v>
      </c>
      <c r="I2625" s="65">
        <f t="shared" si="243"/>
        <v>5264.5900000000038</v>
      </c>
      <c r="J2625" s="66" t="str">
        <f t="shared" si="244"/>
        <v>Resgatado</v>
      </c>
      <c r="K2625" s="40" t="s">
        <v>15537</v>
      </c>
      <c r="L2625" s="69" t="str">
        <f t="shared" si="245"/>
        <v>Aplicação de Curto Prazo</v>
      </c>
    </row>
    <row r="2626" spans="1:12" ht="15" customHeight="1" x14ac:dyDescent="0.25">
      <c r="A2626" s="39">
        <v>45289</v>
      </c>
      <c r="B2626" s="61">
        <f t="shared" ref="B2626:B2689" si="246">YEAR(A2626)</f>
        <v>2023</v>
      </c>
      <c r="C2626" s="60" t="str">
        <f t="shared" ref="C2626:C2689" si="247">PROPER(TEXT(A2626,"mmmm"))</f>
        <v>Dezembro</v>
      </c>
      <c r="D2626" s="40" t="s">
        <v>1929</v>
      </c>
      <c r="E2626" s="40" t="s">
        <v>4107</v>
      </c>
      <c r="F2626" s="41">
        <v>44608.66</v>
      </c>
      <c r="G2626" s="42">
        <v>48864.33</v>
      </c>
      <c r="H2626" s="64">
        <f t="shared" ref="H2626:H2689" si="248">(G2626-F2626)/F2626</f>
        <v>9.5400085992271413E-2</v>
      </c>
      <c r="I2626" s="65">
        <f t="shared" ref="I2626:I2689" si="249">G2626-F2626</f>
        <v>4255.6699999999983</v>
      </c>
      <c r="J2626" s="66" t="str">
        <f t="shared" ref="J2626:J2689" si="250">IF(AND(OR($D2626="Ações",$D2626="Criptomoedas",$D2626="ETFs",$D2626="Fundos",$D2626="Imóveis"),$H2626&lt;=-10%),"Resgatado",IF(AND(OR($D2626="Ações",$D2626="Criptomoedas",$D2626="ETFs",$D2626="Fundos",$D2626="Imóveis"),$H2626&lt;=-5%),"Pendente",IF(AND(OR($D2626="Ações",$D2626="Criptomoedas",$D2626="ETFs",$D2626="Fundos",$D2626="Imóveis"),$H2626&lt;=-3%),"Ativo",IF(AND(OR($D2626="Ações",$D2626="Criptomoedas",$D2626="ETFs",$D2626="Fundos",$D2626="Imóveis"),$H2626&lt;=7%),"Ativo",IF(AND(OR($D2626="Ações",$D2626="Criptomoedas",$D2626="ETFs",$D2626="Fundos",$D2626="Imóveis"),$H2626&lt;=15%),"Pendente",IF(AND(OR($D2626="Ações",$D2626="Criptomoedas",$D2626="ETFs",$D2626="Fundos",$D2626="Imóveis"),$H2626&lt;=20%),"Resgatado",IF(AND(OR($D2626="Poupança",$D2626="Renda Fixa",$D2626="Tesouro Direto"),$H2626&lt;=7%),"Ativo",IF(AND(OR($D2626="Poupança",$D2626="Renda Fixa",$D2626="Tesouro Direto"),$H2626&lt;=15%),"Pendente",IF(AND(OR($D2626="Poupança",$D2626="Renda Fixa",$D2626="Tesouro Direto"),$H2626&lt;=20%),"Resgatado","")))))))))</f>
        <v>Pendente</v>
      </c>
      <c r="K2626" s="40" t="s">
        <v>15532</v>
      </c>
      <c r="L2626" s="69" t="str">
        <f t="shared" ref="L2626:L2689" si="251">IF(AND(OR($D2626="Ações",$D2626="Criptomoedas",$D2626="ETFs",$D2626="Fundos",$D2626="Imóveis"),$H2626&lt;=-10%),"Resgate realizado",IF(AND(OR($D2626="Ações",$D2626="Criptomoedas",$D2626="ETFs",$D2626="Fundos",$D2626="Imóveis"),$H2626&lt;=-5%),"Aguardando rentabilidade",IF(AND(OR($D2626="Ações",$D2626="Criptomoedas",$D2626="ETFs",$D2626="Fundos",$D2626="Imóveis"),$H2626&lt;=-3%),"Aguardando rentabilidade",IF(AND(OR($D2626="Ações",$D2626="Criptomoedas",$D2626="ETFs",$D2626="Fundos",$D2626="Imóveis"),$H2626&lt;=7%),"Aguardando rentabilidade",IF(AND(OR($D2626="Ações",$D2626="Criptomoedas",$D2626="ETFs",$D2626="Fundos",$D2626="Imóveis"),$H2626&lt;=15%),"Rendimento estável",IF(AND(OR($D2626="Ações",$D2626="Criptomoedas",$D2626="ETFs",$D2626="Fundos",$D2626="Imóveis"),$H2626&lt;=20%),"Aplicação de Curto Prazo",IF(AND(OR($D2626="Poupança",$D2626="Renda Fixa",$D2626="Tesouro Direto"),$H2626&lt;=7%),"Investimento de Longo Prazo",IF(AND(OR($D2626="Poupança",$D2626="Renda Fixa",$D2626="Tesouro Direto"),$H2626&lt;=15%),"Rendimento estável",IF(AND(OR($D2626="Poupança",$D2626="Renda Fixa",$D2626="Tesouro Direto"),$H2626&lt;=20%),"Dividendos Recebidos","")))))))))</f>
        <v>Rendimento estável</v>
      </c>
    </row>
    <row r="2627" spans="1:12" ht="15" customHeight="1" x14ac:dyDescent="0.25">
      <c r="A2627" s="39">
        <v>44326</v>
      </c>
      <c r="B2627" s="61">
        <f t="shared" si="246"/>
        <v>2021</v>
      </c>
      <c r="C2627" s="60" t="str">
        <f t="shared" si="247"/>
        <v>Maio</v>
      </c>
      <c r="D2627" s="40" t="s">
        <v>1923</v>
      </c>
      <c r="E2627" s="40" t="s">
        <v>4108</v>
      </c>
      <c r="F2627" s="41">
        <v>36458.03</v>
      </c>
      <c r="G2627" s="42">
        <v>41398.089999999997</v>
      </c>
      <c r="H2627" s="64">
        <f t="shared" si="248"/>
        <v>0.13549991593072905</v>
      </c>
      <c r="I2627" s="65">
        <f t="shared" si="249"/>
        <v>4940.0599999999977</v>
      </c>
      <c r="J2627" s="66" t="str">
        <f t="shared" si="250"/>
        <v>Pendente</v>
      </c>
      <c r="K2627" s="40" t="s">
        <v>15532</v>
      </c>
      <c r="L2627" s="69" t="str">
        <f t="shared" si="251"/>
        <v>Rendimento estável</v>
      </c>
    </row>
    <row r="2628" spans="1:12" ht="15" customHeight="1" x14ac:dyDescent="0.25">
      <c r="A2628" s="39">
        <v>45341</v>
      </c>
      <c r="B2628" s="61">
        <f t="shared" si="246"/>
        <v>2024</v>
      </c>
      <c r="C2628" s="60" t="str">
        <f t="shared" si="247"/>
        <v>Fevereiro</v>
      </c>
      <c r="D2628" s="40" t="s">
        <v>1926</v>
      </c>
      <c r="E2628" s="40" t="s">
        <v>4109</v>
      </c>
      <c r="F2628" s="41">
        <v>30904.25</v>
      </c>
      <c r="G2628" s="42">
        <v>35209.21</v>
      </c>
      <c r="H2628" s="64">
        <f t="shared" si="248"/>
        <v>0.13929993447503172</v>
      </c>
      <c r="I2628" s="65">
        <f t="shared" si="249"/>
        <v>4304.9599999999991</v>
      </c>
      <c r="J2628" s="66" t="str">
        <f t="shared" si="250"/>
        <v>Pendente</v>
      </c>
      <c r="K2628" s="40" t="s">
        <v>15535</v>
      </c>
      <c r="L2628" s="69" t="str">
        <f t="shared" si="251"/>
        <v>Rendimento estável</v>
      </c>
    </row>
    <row r="2629" spans="1:12" ht="15" customHeight="1" x14ac:dyDescent="0.25">
      <c r="A2629" s="39">
        <v>44409</v>
      </c>
      <c r="B2629" s="61">
        <f t="shared" si="246"/>
        <v>2021</v>
      </c>
      <c r="C2629" s="60" t="str">
        <f t="shared" si="247"/>
        <v>Agosto</v>
      </c>
      <c r="D2629" s="40" t="s">
        <v>1928</v>
      </c>
      <c r="E2629" s="40" t="s">
        <v>3288</v>
      </c>
      <c r="F2629" s="41">
        <v>34691.18</v>
      </c>
      <c r="G2629" s="42">
        <v>34000.83</v>
      </c>
      <c r="H2629" s="64">
        <f t="shared" si="248"/>
        <v>-1.9899870802895681E-2</v>
      </c>
      <c r="I2629" s="65">
        <f t="shared" si="249"/>
        <v>-690.34999999999854</v>
      </c>
      <c r="J2629" s="66" t="str">
        <f t="shared" si="250"/>
        <v>Ativo</v>
      </c>
      <c r="K2629" s="40" t="s">
        <v>15537</v>
      </c>
      <c r="L2629" s="69" t="str">
        <f t="shared" si="251"/>
        <v>Aguardando rentabilidade</v>
      </c>
    </row>
    <row r="2630" spans="1:12" ht="15" customHeight="1" x14ac:dyDescent="0.25">
      <c r="A2630" s="39">
        <v>44202</v>
      </c>
      <c r="B2630" s="61">
        <f t="shared" si="246"/>
        <v>2021</v>
      </c>
      <c r="C2630" s="60" t="str">
        <f t="shared" si="247"/>
        <v>Janeiro</v>
      </c>
      <c r="D2630" s="40" t="s">
        <v>1927</v>
      </c>
      <c r="E2630" s="40" t="s">
        <v>4110</v>
      </c>
      <c r="F2630" s="41">
        <v>873.01</v>
      </c>
      <c r="G2630" s="42">
        <v>1005.45</v>
      </c>
      <c r="H2630" s="64">
        <f t="shared" si="248"/>
        <v>0.15170502056104748</v>
      </c>
      <c r="I2630" s="65">
        <f t="shared" si="249"/>
        <v>132.44000000000005</v>
      </c>
      <c r="J2630" s="66" t="str">
        <f t="shared" si="250"/>
        <v>Resgatado</v>
      </c>
      <c r="K2630" s="40" t="s">
        <v>15536</v>
      </c>
      <c r="L2630" s="69" t="str">
        <f t="shared" si="251"/>
        <v>Aplicação de Curto Prazo</v>
      </c>
    </row>
    <row r="2631" spans="1:12" ht="15" customHeight="1" x14ac:dyDescent="0.25">
      <c r="A2631" s="39">
        <v>44785</v>
      </c>
      <c r="B2631" s="61">
        <f t="shared" si="246"/>
        <v>2022</v>
      </c>
      <c r="C2631" s="60" t="str">
        <f t="shared" si="247"/>
        <v>Agosto</v>
      </c>
      <c r="D2631" s="40" t="s">
        <v>1929</v>
      </c>
      <c r="E2631" s="40" t="s">
        <v>4111</v>
      </c>
      <c r="F2631" s="41">
        <v>24470.11</v>
      </c>
      <c r="G2631" s="42">
        <v>27193.63</v>
      </c>
      <c r="H2631" s="64">
        <f t="shared" si="248"/>
        <v>0.11129986747096765</v>
      </c>
      <c r="I2631" s="65">
        <f t="shared" si="249"/>
        <v>2723.5200000000004</v>
      </c>
      <c r="J2631" s="66" t="str">
        <f t="shared" si="250"/>
        <v>Pendente</v>
      </c>
      <c r="K2631" s="40" t="s">
        <v>15532</v>
      </c>
      <c r="L2631" s="69" t="str">
        <f t="shared" si="251"/>
        <v>Rendimento estável</v>
      </c>
    </row>
    <row r="2632" spans="1:12" ht="15" customHeight="1" x14ac:dyDescent="0.25">
      <c r="A2632" s="39">
        <v>45929</v>
      </c>
      <c r="B2632" s="61">
        <f t="shared" si="246"/>
        <v>2025</v>
      </c>
      <c r="C2632" s="60" t="str">
        <f t="shared" si="247"/>
        <v>Setembro</v>
      </c>
      <c r="D2632" s="40" t="s">
        <v>1927</v>
      </c>
      <c r="E2632" s="40" t="s">
        <v>4112</v>
      </c>
      <c r="F2632" s="41">
        <v>42656.07</v>
      </c>
      <c r="G2632" s="42">
        <v>49826.559999999998</v>
      </c>
      <c r="H2632" s="64">
        <f t="shared" si="248"/>
        <v>0.1681001086129125</v>
      </c>
      <c r="I2632" s="65">
        <f t="shared" si="249"/>
        <v>7170.489999999998</v>
      </c>
      <c r="J2632" s="66" t="str">
        <f t="shared" si="250"/>
        <v>Resgatado</v>
      </c>
      <c r="K2632" s="40" t="s">
        <v>15536</v>
      </c>
      <c r="L2632" s="69" t="str">
        <f t="shared" si="251"/>
        <v>Aplicação de Curto Prazo</v>
      </c>
    </row>
    <row r="2633" spans="1:12" ht="15" customHeight="1" x14ac:dyDescent="0.25">
      <c r="A2633" s="39">
        <v>45542</v>
      </c>
      <c r="B2633" s="61">
        <f t="shared" si="246"/>
        <v>2024</v>
      </c>
      <c r="C2633" s="60" t="str">
        <f t="shared" si="247"/>
        <v>Setembro</v>
      </c>
      <c r="D2633" s="40" t="s">
        <v>1930</v>
      </c>
      <c r="E2633" s="40" t="s">
        <v>4113</v>
      </c>
      <c r="F2633" s="41">
        <v>3631.02</v>
      </c>
      <c r="G2633" s="42">
        <v>3528.63</v>
      </c>
      <c r="H2633" s="64">
        <f t="shared" si="248"/>
        <v>-2.8198687971974782E-2</v>
      </c>
      <c r="I2633" s="65">
        <f t="shared" si="249"/>
        <v>-102.38999999999987</v>
      </c>
      <c r="J2633" s="66" t="str">
        <f t="shared" si="250"/>
        <v>Ativo</v>
      </c>
      <c r="K2633" s="40" t="s">
        <v>15538</v>
      </c>
      <c r="L2633" s="69" t="str">
        <f t="shared" si="251"/>
        <v>Aguardando rentabilidade</v>
      </c>
    </row>
    <row r="2634" spans="1:12" ht="15" customHeight="1" x14ac:dyDescent="0.25">
      <c r="A2634" s="39">
        <v>44807</v>
      </c>
      <c r="B2634" s="61">
        <f t="shared" si="246"/>
        <v>2022</v>
      </c>
      <c r="C2634" s="60" t="str">
        <f t="shared" si="247"/>
        <v>Setembro</v>
      </c>
      <c r="D2634" s="40" t="s">
        <v>1928</v>
      </c>
      <c r="E2634" s="40" t="s">
        <v>4114</v>
      </c>
      <c r="F2634" s="41">
        <v>29689.88</v>
      </c>
      <c r="G2634" s="42">
        <v>31153.59</v>
      </c>
      <c r="H2634" s="64">
        <f t="shared" si="248"/>
        <v>4.9299963489242767E-2</v>
      </c>
      <c r="I2634" s="65">
        <f t="shared" si="249"/>
        <v>1463.7099999999991</v>
      </c>
      <c r="J2634" s="66" t="str">
        <f t="shared" si="250"/>
        <v>Ativo</v>
      </c>
      <c r="K2634" s="40" t="s">
        <v>15537</v>
      </c>
      <c r="L2634" s="69" t="str">
        <f t="shared" si="251"/>
        <v>Aguardando rentabilidade</v>
      </c>
    </row>
    <row r="2635" spans="1:12" ht="15" customHeight="1" x14ac:dyDescent="0.25">
      <c r="A2635" s="39">
        <v>45397</v>
      </c>
      <c r="B2635" s="61">
        <f t="shared" si="246"/>
        <v>2024</v>
      </c>
      <c r="C2635" s="60" t="str">
        <f t="shared" si="247"/>
        <v>Abril</v>
      </c>
      <c r="D2635" s="40" t="s">
        <v>1930</v>
      </c>
      <c r="E2635" s="40" t="s">
        <v>4115</v>
      </c>
      <c r="F2635" s="41">
        <v>47055.3</v>
      </c>
      <c r="G2635" s="42">
        <v>52824.28</v>
      </c>
      <c r="H2635" s="64">
        <f t="shared" si="248"/>
        <v>0.12260000467534997</v>
      </c>
      <c r="I2635" s="65">
        <f t="shared" si="249"/>
        <v>5768.9799999999959</v>
      </c>
      <c r="J2635" s="66" t="str">
        <f t="shared" si="250"/>
        <v>Pendente</v>
      </c>
      <c r="K2635" s="40" t="s">
        <v>15538</v>
      </c>
      <c r="L2635" s="69" t="str">
        <f t="shared" si="251"/>
        <v>Rendimento estável</v>
      </c>
    </row>
    <row r="2636" spans="1:12" x14ac:dyDescent="0.25">
      <c r="A2636" s="39">
        <v>43915</v>
      </c>
      <c r="B2636" s="61">
        <f t="shared" si="246"/>
        <v>2020</v>
      </c>
      <c r="C2636" s="60" t="str">
        <f t="shared" si="247"/>
        <v>Março</v>
      </c>
      <c r="D2636" s="40" t="s">
        <v>1928</v>
      </c>
      <c r="E2636" s="40" t="s">
        <v>2957</v>
      </c>
      <c r="F2636" s="41">
        <v>44844.77</v>
      </c>
      <c r="G2636" s="42">
        <v>47217.06</v>
      </c>
      <c r="H2636" s="64">
        <f t="shared" si="248"/>
        <v>5.2900037172673671E-2</v>
      </c>
      <c r="I2636" s="65">
        <f t="shared" si="249"/>
        <v>2372.2900000000009</v>
      </c>
      <c r="J2636" s="66" t="str">
        <f t="shared" si="250"/>
        <v>Ativo</v>
      </c>
      <c r="K2636" s="40" t="s">
        <v>15537</v>
      </c>
      <c r="L2636" s="69" t="str">
        <f t="shared" si="251"/>
        <v>Aguardando rentabilidade</v>
      </c>
    </row>
    <row r="2637" spans="1:12" ht="15" customHeight="1" x14ac:dyDescent="0.25">
      <c r="A2637" s="39">
        <v>44211</v>
      </c>
      <c r="B2637" s="61">
        <f t="shared" si="246"/>
        <v>2021</v>
      </c>
      <c r="C2637" s="60" t="str">
        <f t="shared" si="247"/>
        <v>Janeiro</v>
      </c>
      <c r="D2637" s="40" t="s">
        <v>1928</v>
      </c>
      <c r="E2637" s="40" t="s">
        <v>4116</v>
      </c>
      <c r="F2637" s="41">
        <v>33627.83</v>
      </c>
      <c r="G2637" s="42">
        <v>36698.050000000003</v>
      </c>
      <c r="H2637" s="64">
        <f t="shared" si="248"/>
        <v>9.1299973860936051E-2</v>
      </c>
      <c r="I2637" s="65">
        <f t="shared" si="249"/>
        <v>3070.2200000000012</v>
      </c>
      <c r="J2637" s="66" t="str">
        <f t="shared" si="250"/>
        <v>Pendente</v>
      </c>
      <c r="K2637" s="40" t="s">
        <v>15537</v>
      </c>
      <c r="L2637" s="69" t="str">
        <f t="shared" si="251"/>
        <v>Rendimento estável</v>
      </c>
    </row>
    <row r="2638" spans="1:12" ht="15" customHeight="1" x14ac:dyDescent="0.25">
      <c r="A2638" s="39">
        <v>45659</v>
      </c>
      <c r="B2638" s="61">
        <f t="shared" si="246"/>
        <v>2025</v>
      </c>
      <c r="C2638" s="60" t="str">
        <f t="shared" si="247"/>
        <v>Janeiro</v>
      </c>
      <c r="D2638" s="40" t="s">
        <v>1929</v>
      </c>
      <c r="E2638" s="40" t="s">
        <v>3155</v>
      </c>
      <c r="F2638" s="41">
        <v>42051.39</v>
      </c>
      <c r="G2638" s="42">
        <v>43746.06</v>
      </c>
      <c r="H2638" s="64">
        <f t="shared" si="248"/>
        <v>4.0299975815305943E-2</v>
      </c>
      <c r="I2638" s="65">
        <f t="shared" si="249"/>
        <v>1694.6699999999983</v>
      </c>
      <c r="J2638" s="66" t="str">
        <f t="shared" si="250"/>
        <v>Ativo</v>
      </c>
      <c r="K2638" s="40" t="s">
        <v>15532</v>
      </c>
      <c r="L2638" s="69" t="str">
        <f t="shared" si="251"/>
        <v>Investimento de Longo Prazo</v>
      </c>
    </row>
    <row r="2639" spans="1:12" ht="15" customHeight="1" x14ac:dyDescent="0.25">
      <c r="A2639" s="39">
        <v>45577</v>
      </c>
      <c r="B2639" s="61">
        <f t="shared" si="246"/>
        <v>2024</v>
      </c>
      <c r="C2639" s="60" t="str">
        <f t="shared" si="247"/>
        <v>Outubro</v>
      </c>
      <c r="D2639" s="40" t="s">
        <v>1923</v>
      </c>
      <c r="E2639" s="40" t="s">
        <v>3242</v>
      </c>
      <c r="F2639" s="41">
        <v>46628.75</v>
      </c>
      <c r="G2639" s="42">
        <v>49491.76</v>
      </c>
      <c r="H2639" s="64">
        <f t="shared" si="248"/>
        <v>6.1400101868482472E-2</v>
      </c>
      <c r="I2639" s="65">
        <f t="shared" si="249"/>
        <v>2863.010000000002</v>
      </c>
      <c r="J2639" s="66" t="str">
        <f t="shared" si="250"/>
        <v>Ativo</v>
      </c>
      <c r="K2639" s="40" t="s">
        <v>15532</v>
      </c>
      <c r="L2639" s="69" t="str">
        <f t="shared" si="251"/>
        <v>Investimento de Longo Prazo</v>
      </c>
    </row>
    <row r="2640" spans="1:12" x14ac:dyDescent="0.25">
      <c r="A2640" s="39">
        <v>43831</v>
      </c>
      <c r="B2640" s="61">
        <f t="shared" si="246"/>
        <v>2020</v>
      </c>
      <c r="C2640" s="60" t="str">
        <f t="shared" si="247"/>
        <v>Janeiro</v>
      </c>
      <c r="D2640" s="40" t="s">
        <v>1926</v>
      </c>
      <c r="E2640" s="40" t="s">
        <v>4117</v>
      </c>
      <c r="F2640" s="41">
        <v>36646.85</v>
      </c>
      <c r="G2640" s="42">
        <v>36243.730000000003</v>
      </c>
      <c r="H2640" s="64">
        <f t="shared" si="248"/>
        <v>-1.1000126886758216E-2</v>
      </c>
      <c r="I2640" s="65">
        <f t="shared" si="249"/>
        <v>-403.11999999999534</v>
      </c>
      <c r="J2640" s="66" t="str">
        <f t="shared" si="250"/>
        <v>Ativo</v>
      </c>
      <c r="K2640" s="40" t="s">
        <v>15535</v>
      </c>
      <c r="L2640" s="69" t="str">
        <f t="shared" si="251"/>
        <v>Aguardando rentabilidade</v>
      </c>
    </row>
    <row r="2641" spans="1:12" ht="15" customHeight="1" x14ac:dyDescent="0.25">
      <c r="A2641" s="39">
        <v>44767</v>
      </c>
      <c r="B2641" s="61">
        <f t="shared" si="246"/>
        <v>2022</v>
      </c>
      <c r="C2641" s="60" t="str">
        <f t="shared" si="247"/>
        <v>Julho</v>
      </c>
      <c r="D2641" s="40" t="s">
        <v>1930</v>
      </c>
      <c r="E2641" s="40" t="s">
        <v>3828</v>
      </c>
      <c r="F2641" s="41">
        <v>28215.88</v>
      </c>
      <c r="G2641" s="42">
        <v>32767.1</v>
      </c>
      <c r="H2641" s="64">
        <f t="shared" si="248"/>
        <v>0.16129994882314488</v>
      </c>
      <c r="I2641" s="65">
        <f t="shared" si="249"/>
        <v>4551.2199999999975</v>
      </c>
      <c r="J2641" s="66" t="str">
        <f t="shared" si="250"/>
        <v>Resgatado</v>
      </c>
      <c r="K2641" s="40" t="s">
        <v>15538</v>
      </c>
      <c r="L2641" s="69" t="str">
        <f t="shared" si="251"/>
        <v>Aplicação de Curto Prazo</v>
      </c>
    </row>
    <row r="2642" spans="1:12" ht="15" customHeight="1" x14ac:dyDescent="0.25">
      <c r="A2642" s="39">
        <v>44311</v>
      </c>
      <c r="B2642" s="61">
        <f t="shared" si="246"/>
        <v>2021</v>
      </c>
      <c r="C2642" s="60" t="str">
        <f t="shared" si="247"/>
        <v>Abril</v>
      </c>
      <c r="D2642" s="40" t="s">
        <v>1928</v>
      </c>
      <c r="E2642" s="40" t="s">
        <v>4118</v>
      </c>
      <c r="F2642" s="41">
        <v>49365.54</v>
      </c>
      <c r="G2642" s="42">
        <v>55842.3</v>
      </c>
      <c r="H2642" s="64">
        <f t="shared" si="248"/>
        <v>0.13120002333611669</v>
      </c>
      <c r="I2642" s="65">
        <f t="shared" si="249"/>
        <v>6476.760000000002</v>
      </c>
      <c r="J2642" s="66" t="str">
        <f t="shared" si="250"/>
        <v>Pendente</v>
      </c>
      <c r="K2642" s="40" t="s">
        <v>15537</v>
      </c>
      <c r="L2642" s="69" t="str">
        <f t="shared" si="251"/>
        <v>Rendimento estável</v>
      </c>
    </row>
    <row r="2643" spans="1:12" ht="15" customHeight="1" x14ac:dyDescent="0.25">
      <c r="A2643" s="39">
        <v>45700</v>
      </c>
      <c r="B2643" s="61">
        <f t="shared" si="246"/>
        <v>2025</v>
      </c>
      <c r="C2643" s="60" t="str">
        <f t="shared" si="247"/>
        <v>Fevereiro</v>
      </c>
      <c r="D2643" s="40" t="s">
        <v>1927</v>
      </c>
      <c r="E2643" s="40" t="s">
        <v>4119</v>
      </c>
      <c r="F2643" s="41">
        <v>1927.6</v>
      </c>
      <c r="G2643" s="42">
        <v>2094.34</v>
      </c>
      <c r="H2643" s="64">
        <f t="shared" si="248"/>
        <v>8.6501348827557709E-2</v>
      </c>
      <c r="I2643" s="65">
        <f t="shared" si="249"/>
        <v>166.74000000000024</v>
      </c>
      <c r="J2643" s="66" t="str">
        <f t="shared" si="250"/>
        <v>Pendente</v>
      </c>
      <c r="K2643" s="40" t="s">
        <v>15536</v>
      </c>
      <c r="L2643" s="69" t="str">
        <f t="shared" si="251"/>
        <v>Rendimento estável</v>
      </c>
    </row>
    <row r="2644" spans="1:12" ht="15" customHeight="1" x14ac:dyDescent="0.25">
      <c r="A2644" s="39">
        <v>45260</v>
      </c>
      <c r="B2644" s="61">
        <f t="shared" si="246"/>
        <v>2023</v>
      </c>
      <c r="C2644" s="60" t="str">
        <f t="shared" si="247"/>
        <v>Novembro</v>
      </c>
      <c r="D2644" s="40" t="s">
        <v>1927</v>
      </c>
      <c r="E2644" s="40" t="s">
        <v>4120</v>
      </c>
      <c r="F2644" s="41">
        <v>35684.080000000002</v>
      </c>
      <c r="G2644" s="42">
        <v>32843.629999999997</v>
      </c>
      <c r="H2644" s="64">
        <f t="shared" si="248"/>
        <v>-7.9599922430394848E-2</v>
      </c>
      <c r="I2644" s="65">
        <f t="shared" si="249"/>
        <v>-2840.4500000000044</v>
      </c>
      <c r="J2644" s="66" t="str">
        <f t="shared" si="250"/>
        <v>Pendente</v>
      </c>
      <c r="K2644" s="40" t="s">
        <v>15536</v>
      </c>
      <c r="L2644" s="69" t="str">
        <f t="shared" si="251"/>
        <v>Aguardando rentabilidade</v>
      </c>
    </row>
    <row r="2645" spans="1:12" ht="15" customHeight="1" x14ac:dyDescent="0.25">
      <c r="A2645" s="39">
        <v>45155</v>
      </c>
      <c r="B2645" s="61">
        <f t="shared" si="246"/>
        <v>2023</v>
      </c>
      <c r="C2645" s="60" t="str">
        <f t="shared" si="247"/>
        <v>Agosto</v>
      </c>
      <c r="D2645" s="40" t="s">
        <v>1924</v>
      </c>
      <c r="E2645" s="40" t="s">
        <v>4121</v>
      </c>
      <c r="F2645" s="41">
        <v>30287.07</v>
      </c>
      <c r="G2645" s="42">
        <v>28703.06</v>
      </c>
      <c r="H2645" s="64">
        <f t="shared" si="248"/>
        <v>-5.2299875821596425E-2</v>
      </c>
      <c r="I2645" s="65">
        <f t="shared" si="249"/>
        <v>-1584.0099999999984</v>
      </c>
      <c r="J2645" s="66" t="str">
        <f t="shared" si="250"/>
        <v>Ativo</v>
      </c>
      <c r="K2645" s="40" t="s">
        <v>15533</v>
      </c>
      <c r="L2645" s="69" t="str">
        <f t="shared" si="251"/>
        <v>Investimento de Longo Prazo</v>
      </c>
    </row>
    <row r="2646" spans="1:12" ht="15" customHeight="1" x14ac:dyDescent="0.25">
      <c r="A2646" s="39">
        <v>44641</v>
      </c>
      <c r="B2646" s="61">
        <f t="shared" si="246"/>
        <v>2022</v>
      </c>
      <c r="C2646" s="60" t="str">
        <f t="shared" si="247"/>
        <v>Março</v>
      </c>
      <c r="D2646" s="40" t="s">
        <v>1928</v>
      </c>
      <c r="E2646" s="40" t="s">
        <v>2219</v>
      </c>
      <c r="F2646" s="41">
        <v>12514.56</v>
      </c>
      <c r="G2646" s="42">
        <v>11360.72</v>
      </c>
      <c r="H2646" s="64">
        <f t="shared" si="248"/>
        <v>-9.2199805666359838E-2</v>
      </c>
      <c r="I2646" s="65">
        <f t="shared" si="249"/>
        <v>-1153.8400000000001</v>
      </c>
      <c r="J2646" s="66" t="str">
        <f t="shared" si="250"/>
        <v>Pendente</v>
      </c>
      <c r="K2646" s="40" t="s">
        <v>15537</v>
      </c>
      <c r="L2646" s="69" t="str">
        <f t="shared" si="251"/>
        <v>Aguardando rentabilidade</v>
      </c>
    </row>
    <row r="2647" spans="1:12" ht="15" customHeight="1" x14ac:dyDescent="0.25">
      <c r="A2647" s="39">
        <v>44965</v>
      </c>
      <c r="B2647" s="61">
        <f t="shared" si="246"/>
        <v>2023</v>
      </c>
      <c r="C2647" s="60" t="str">
        <f t="shared" si="247"/>
        <v>Fevereiro</v>
      </c>
      <c r="D2647" s="40" t="s">
        <v>1924</v>
      </c>
      <c r="E2647" s="40" t="s">
        <v>4122</v>
      </c>
      <c r="F2647" s="41">
        <v>39928.730000000003</v>
      </c>
      <c r="G2647" s="42">
        <v>37277.46</v>
      </c>
      <c r="H2647" s="64">
        <f t="shared" si="248"/>
        <v>-6.6400058303883042E-2</v>
      </c>
      <c r="I2647" s="65">
        <f t="shared" si="249"/>
        <v>-2651.2700000000041</v>
      </c>
      <c r="J2647" s="66" t="str">
        <f t="shared" si="250"/>
        <v>Ativo</v>
      </c>
      <c r="K2647" s="40" t="s">
        <v>15533</v>
      </c>
      <c r="L2647" s="69" t="str">
        <f t="shared" si="251"/>
        <v>Investimento de Longo Prazo</v>
      </c>
    </row>
    <row r="2648" spans="1:12" ht="15" customHeight="1" x14ac:dyDescent="0.25">
      <c r="A2648" s="39">
        <v>44643</v>
      </c>
      <c r="B2648" s="61">
        <f t="shared" si="246"/>
        <v>2022</v>
      </c>
      <c r="C2648" s="60" t="str">
        <f t="shared" si="247"/>
        <v>Março</v>
      </c>
      <c r="D2648" s="40" t="s">
        <v>1930</v>
      </c>
      <c r="E2648" s="40" t="s">
        <v>4123</v>
      </c>
      <c r="F2648" s="41">
        <v>45721.53</v>
      </c>
      <c r="G2648" s="42">
        <v>43952.11</v>
      </c>
      <c r="H2648" s="64">
        <f t="shared" si="248"/>
        <v>-3.8699929770504141E-2</v>
      </c>
      <c r="I2648" s="65">
        <f t="shared" si="249"/>
        <v>-1769.4199999999983</v>
      </c>
      <c r="J2648" s="66" t="str">
        <f t="shared" si="250"/>
        <v>Ativo</v>
      </c>
      <c r="K2648" s="40" t="s">
        <v>15538</v>
      </c>
      <c r="L2648" s="69" t="str">
        <f t="shared" si="251"/>
        <v>Aguardando rentabilidade</v>
      </c>
    </row>
    <row r="2649" spans="1:12" ht="15" customHeight="1" x14ac:dyDescent="0.25">
      <c r="A2649" s="39">
        <v>45694</v>
      </c>
      <c r="B2649" s="61">
        <f t="shared" si="246"/>
        <v>2025</v>
      </c>
      <c r="C2649" s="60" t="str">
        <f t="shared" si="247"/>
        <v>Fevereiro</v>
      </c>
      <c r="D2649" s="40" t="s">
        <v>1926</v>
      </c>
      <c r="E2649" s="40" t="s">
        <v>4124</v>
      </c>
      <c r="F2649" s="41">
        <v>40434.22</v>
      </c>
      <c r="G2649" s="42">
        <v>37179.269999999997</v>
      </c>
      <c r="H2649" s="64">
        <f t="shared" si="248"/>
        <v>-8.0499883514508361E-2</v>
      </c>
      <c r="I2649" s="65">
        <f t="shared" si="249"/>
        <v>-3254.9500000000044</v>
      </c>
      <c r="J2649" s="66" t="str">
        <f t="shared" si="250"/>
        <v>Pendente</v>
      </c>
      <c r="K2649" s="40" t="s">
        <v>15535</v>
      </c>
      <c r="L2649" s="69" t="str">
        <f t="shared" si="251"/>
        <v>Aguardando rentabilidade</v>
      </c>
    </row>
    <row r="2650" spans="1:12" ht="15" customHeight="1" x14ac:dyDescent="0.25">
      <c r="A2650" s="39">
        <v>45234</v>
      </c>
      <c r="B2650" s="61">
        <f t="shared" si="246"/>
        <v>2023</v>
      </c>
      <c r="C2650" s="60" t="str">
        <f t="shared" si="247"/>
        <v>Novembro</v>
      </c>
      <c r="D2650" s="40" t="s">
        <v>1929</v>
      </c>
      <c r="E2650" s="40" t="s">
        <v>3552</v>
      </c>
      <c r="F2650" s="41">
        <v>15309.98</v>
      </c>
      <c r="G2650" s="42">
        <v>13910.65</v>
      </c>
      <c r="H2650" s="64">
        <f t="shared" si="248"/>
        <v>-9.139985813175458E-2</v>
      </c>
      <c r="I2650" s="65">
        <f t="shared" si="249"/>
        <v>-1399.33</v>
      </c>
      <c r="J2650" s="66" t="str">
        <f t="shared" si="250"/>
        <v>Ativo</v>
      </c>
      <c r="K2650" s="40" t="s">
        <v>15532</v>
      </c>
      <c r="L2650" s="69" t="str">
        <f t="shared" si="251"/>
        <v>Investimento de Longo Prazo</v>
      </c>
    </row>
    <row r="2651" spans="1:12" ht="15" customHeight="1" x14ac:dyDescent="0.25">
      <c r="A2651" s="39">
        <v>45076</v>
      </c>
      <c r="B2651" s="61">
        <f t="shared" si="246"/>
        <v>2023</v>
      </c>
      <c r="C2651" s="60" t="str">
        <f t="shared" si="247"/>
        <v>Maio</v>
      </c>
      <c r="D2651" s="40" t="s">
        <v>1926</v>
      </c>
      <c r="E2651" s="40" t="s">
        <v>4125</v>
      </c>
      <c r="F2651" s="41">
        <v>25218.19</v>
      </c>
      <c r="G2651" s="42">
        <v>23624.400000000001</v>
      </c>
      <c r="H2651" s="64">
        <f t="shared" si="248"/>
        <v>-6.3200015544335159E-2</v>
      </c>
      <c r="I2651" s="65">
        <f t="shared" si="249"/>
        <v>-1593.7899999999972</v>
      </c>
      <c r="J2651" s="66" t="str">
        <f t="shared" si="250"/>
        <v>Pendente</v>
      </c>
      <c r="K2651" s="40" t="s">
        <v>15535</v>
      </c>
      <c r="L2651" s="69" t="str">
        <f t="shared" si="251"/>
        <v>Aguardando rentabilidade</v>
      </c>
    </row>
    <row r="2652" spans="1:12" ht="15" customHeight="1" x14ac:dyDescent="0.25">
      <c r="A2652" s="39">
        <v>44413</v>
      </c>
      <c r="B2652" s="61">
        <f t="shared" si="246"/>
        <v>2021</v>
      </c>
      <c r="C2652" s="60" t="str">
        <f t="shared" si="247"/>
        <v>Agosto</v>
      </c>
      <c r="D2652" s="40" t="s">
        <v>1923</v>
      </c>
      <c r="E2652" s="40" t="s">
        <v>4126</v>
      </c>
      <c r="F2652" s="41">
        <v>35991.65</v>
      </c>
      <c r="G2652" s="42">
        <v>39115.730000000003</v>
      </c>
      <c r="H2652" s="64">
        <f t="shared" si="248"/>
        <v>8.6800132808582037E-2</v>
      </c>
      <c r="I2652" s="65">
        <f t="shared" si="249"/>
        <v>3124.0800000000017</v>
      </c>
      <c r="J2652" s="66" t="str">
        <f t="shared" si="250"/>
        <v>Pendente</v>
      </c>
      <c r="K2652" s="40" t="s">
        <v>15532</v>
      </c>
      <c r="L2652" s="69" t="str">
        <f t="shared" si="251"/>
        <v>Rendimento estável</v>
      </c>
    </row>
    <row r="2653" spans="1:12" ht="15" customHeight="1" x14ac:dyDescent="0.25">
      <c r="A2653" s="39">
        <v>44666</v>
      </c>
      <c r="B2653" s="61">
        <f t="shared" si="246"/>
        <v>2022</v>
      </c>
      <c r="C2653" s="60" t="str">
        <f t="shared" si="247"/>
        <v>Abril</v>
      </c>
      <c r="D2653" s="40" t="s">
        <v>1923</v>
      </c>
      <c r="E2653" s="40" t="s">
        <v>4127</v>
      </c>
      <c r="F2653" s="41">
        <v>12683.09</v>
      </c>
      <c r="G2653" s="42">
        <v>15101.76</v>
      </c>
      <c r="H2653" s="64">
        <f t="shared" si="248"/>
        <v>0.1907003734894257</v>
      </c>
      <c r="I2653" s="65">
        <f t="shared" si="249"/>
        <v>2418.67</v>
      </c>
      <c r="J2653" s="66" t="str">
        <f t="shared" si="250"/>
        <v>Resgatado</v>
      </c>
      <c r="K2653" s="40" t="s">
        <v>15532</v>
      </c>
      <c r="L2653" s="69" t="str">
        <f t="shared" si="251"/>
        <v>Dividendos Recebidos</v>
      </c>
    </row>
    <row r="2654" spans="1:12" ht="15" customHeight="1" x14ac:dyDescent="0.25">
      <c r="A2654" s="39">
        <v>45814</v>
      </c>
      <c r="B2654" s="61">
        <f t="shared" si="246"/>
        <v>2025</v>
      </c>
      <c r="C2654" s="60" t="str">
        <f t="shared" si="247"/>
        <v>Junho</v>
      </c>
      <c r="D2654" s="40" t="s">
        <v>1929</v>
      </c>
      <c r="E2654" s="40" t="s">
        <v>4128</v>
      </c>
      <c r="F2654" s="41">
        <v>6801.15</v>
      </c>
      <c r="G2654" s="42">
        <v>6866.44</v>
      </c>
      <c r="H2654" s="64">
        <f t="shared" si="248"/>
        <v>9.5998470846842023E-3</v>
      </c>
      <c r="I2654" s="65">
        <f t="shared" si="249"/>
        <v>65.289999999999964</v>
      </c>
      <c r="J2654" s="66" t="str">
        <f t="shared" si="250"/>
        <v>Ativo</v>
      </c>
      <c r="K2654" s="40" t="s">
        <v>15532</v>
      </c>
      <c r="L2654" s="69" t="str">
        <f t="shared" si="251"/>
        <v>Investimento de Longo Prazo</v>
      </c>
    </row>
    <row r="2655" spans="1:12" ht="15" customHeight="1" x14ac:dyDescent="0.25">
      <c r="A2655" s="39">
        <v>44437</v>
      </c>
      <c r="B2655" s="61">
        <f t="shared" si="246"/>
        <v>2021</v>
      </c>
      <c r="C2655" s="60" t="str">
        <f t="shared" si="247"/>
        <v>Agosto</v>
      </c>
      <c r="D2655" s="40" t="s">
        <v>1929</v>
      </c>
      <c r="E2655" s="40" t="s">
        <v>2525</v>
      </c>
      <c r="F2655" s="41">
        <v>40469.35</v>
      </c>
      <c r="G2655" s="42">
        <v>40594.800000000003</v>
      </c>
      <c r="H2655" s="64">
        <f t="shared" si="248"/>
        <v>3.0998768203592195E-3</v>
      </c>
      <c r="I2655" s="65">
        <f t="shared" si="249"/>
        <v>125.45000000000437</v>
      </c>
      <c r="J2655" s="66" t="str">
        <f t="shared" si="250"/>
        <v>Ativo</v>
      </c>
      <c r="K2655" s="40" t="s">
        <v>15532</v>
      </c>
      <c r="L2655" s="69" t="str">
        <f t="shared" si="251"/>
        <v>Investimento de Longo Prazo</v>
      </c>
    </row>
    <row r="2656" spans="1:12" ht="15" customHeight="1" x14ac:dyDescent="0.25">
      <c r="A2656" s="39">
        <v>45171</v>
      </c>
      <c r="B2656" s="61">
        <f t="shared" si="246"/>
        <v>2023</v>
      </c>
      <c r="C2656" s="60" t="str">
        <f t="shared" si="247"/>
        <v>Setembro</v>
      </c>
      <c r="D2656" s="40" t="s">
        <v>1927</v>
      </c>
      <c r="E2656" s="40" t="s">
        <v>4129</v>
      </c>
      <c r="F2656" s="41">
        <v>29518.78</v>
      </c>
      <c r="G2656" s="42">
        <v>29294.44</v>
      </c>
      <c r="H2656" s="64">
        <f t="shared" si="248"/>
        <v>-7.5999075842565359E-3</v>
      </c>
      <c r="I2656" s="65">
        <f t="shared" si="249"/>
        <v>-224.34000000000015</v>
      </c>
      <c r="J2656" s="66" t="str">
        <f t="shared" si="250"/>
        <v>Ativo</v>
      </c>
      <c r="K2656" s="40" t="s">
        <v>15536</v>
      </c>
      <c r="L2656" s="69" t="str">
        <f t="shared" si="251"/>
        <v>Aguardando rentabilidade</v>
      </c>
    </row>
    <row r="2657" spans="1:12" ht="15" customHeight="1" x14ac:dyDescent="0.25">
      <c r="A2657" s="39">
        <v>44998</v>
      </c>
      <c r="B2657" s="61">
        <f t="shared" si="246"/>
        <v>2023</v>
      </c>
      <c r="C2657" s="60" t="str">
        <f t="shared" si="247"/>
        <v>Março</v>
      </c>
      <c r="D2657" s="40" t="s">
        <v>1930</v>
      </c>
      <c r="E2657" s="40" t="s">
        <v>3721</v>
      </c>
      <c r="F2657" s="41">
        <v>46383.05</v>
      </c>
      <c r="G2657" s="42">
        <v>55404.55</v>
      </c>
      <c r="H2657" s="64">
        <f t="shared" si="248"/>
        <v>0.19449993047029032</v>
      </c>
      <c r="I2657" s="65">
        <f t="shared" si="249"/>
        <v>9021.5</v>
      </c>
      <c r="J2657" s="66" t="str">
        <f t="shared" si="250"/>
        <v>Resgatado</v>
      </c>
      <c r="K2657" s="40" t="s">
        <v>15538</v>
      </c>
      <c r="L2657" s="69" t="str">
        <f t="shared" si="251"/>
        <v>Aplicação de Curto Prazo</v>
      </c>
    </row>
    <row r="2658" spans="1:12" ht="15" customHeight="1" x14ac:dyDescent="0.25">
      <c r="A2658" s="39">
        <v>45380</v>
      </c>
      <c r="B2658" s="61">
        <f t="shared" si="246"/>
        <v>2024</v>
      </c>
      <c r="C2658" s="60" t="str">
        <f t="shared" si="247"/>
        <v>Março</v>
      </c>
      <c r="D2658" s="40" t="s">
        <v>1927</v>
      </c>
      <c r="E2658" s="40" t="s">
        <v>4130</v>
      </c>
      <c r="F2658" s="41">
        <v>554.02</v>
      </c>
      <c r="G2658" s="42">
        <v>592.29999999999995</v>
      </c>
      <c r="H2658" s="64">
        <f t="shared" si="248"/>
        <v>6.9094978520630984E-2</v>
      </c>
      <c r="I2658" s="65">
        <f t="shared" si="249"/>
        <v>38.279999999999973</v>
      </c>
      <c r="J2658" s="66" t="str">
        <f t="shared" si="250"/>
        <v>Ativo</v>
      </c>
      <c r="K2658" s="40" t="s">
        <v>15536</v>
      </c>
      <c r="L2658" s="69" t="str">
        <f t="shared" si="251"/>
        <v>Aguardando rentabilidade</v>
      </c>
    </row>
    <row r="2659" spans="1:12" ht="15" customHeight="1" x14ac:dyDescent="0.25">
      <c r="A2659" s="39">
        <v>44462</v>
      </c>
      <c r="B2659" s="61">
        <f t="shared" si="246"/>
        <v>2021</v>
      </c>
      <c r="C2659" s="60" t="str">
        <f t="shared" si="247"/>
        <v>Setembro</v>
      </c>
      <c r="D2659" s="40" t="s">
        <v>1928</v>
      </c>
      <c r="E2659" s="40" t="s">
        <v>3038</v>
      </c>
      <c r="F2659" s="41">
        <v>1763.17</v>
      </c>
      <c r="G2659" s="42">
        <v>1705.16</v>
      </c>
      <c r="H2659" s="64">
        <f t="shared" si="248"/>
        <v>-3.2900968142606776E-2</v>
      </c>
      <c r="I2659" s="65">
        <f t="shared" si="249"/>
        <v>-58.009999999999991</v>
      </c>
      <c r="J2659" s="66" t="str">
        <f t="shared" si="250"/>
        <v>Ativo</v>
      </c>
      <c r="K2659" s="40" t="s">
        <v>15537</v>
      </c>
      <c r="L2659" s="69" t="str">
        <f t="shared" si="251"/>
        <v>Aguardando rentabilidade</v>
      </c>
    </row>
    <row r="2660" spans="1:12" ht="15" customHeight="1" x14ac:dyDescent="0.25">
      <c r="A2660" s="39">
        <v>45436</v>
      </c>
      <c r="B2660" s="61">
        <f t="shared" si="246"/>
        <v>2024</v>
      </c>
      <c r="C2660" s="60" t="str">
        <f t="shared" si="247"/>
        <v>Maio</v>
      </c>
      <c r="D2660" s="40" t="s">
        <v>1928</v>
      </c>
      <c r="E2660" s="40" t="s">
        <v>3180</v>
      </c>
      <c r="F2660" s="41">
        <v>37985.1</v>
      </c>
      <c r="G2660" s="42">
        <v>43679.07</v>
      </c>
      <c r="H2660" s="64">
        <f t="shared" si="248"/>
        <v>0.14990009240465343</v>
      </c>
      <c r="I2660" s="65">
        <f t="shared" si="249"/>
        <v>5693.9700000000012</v>
      </c>
      <c r="J2660" s="66" t="str">
        <f t="shared" si="250"/>
        <v>Pendente</v>
      </c>
      <c r="K2660" s="40" t="s">
        <v>15537</v>
      </c>
      <c r="L2660" s="69" t="str">
        <f t="shared" si="251"/>
        <v>Rendimento estável</v>
      </c>
    </row>
    <row r="2661" spans="1:12" x14ac:dyDescent="0.25">
      <c r="A2661" s="39">
        <v>43977</v>
      </c>
      <c r="B2661" s="61">
        <f t="shared" si="246"/>
        <v>2020</v>
      </c>
      <c r="C2661" s="60" t="str">
        <f t="shared" si="247"/>
        <v>Maio</v>
      </c>
      <c r="D2661" s="40" t="s">
        <v>1924</v>
      </c>
      <c r="E2661" s="40" t="s">
        <v>4131</v>
      </c>
      <c r="F2661" s="41">
        <v>45786.1</v>
      </c>
      <c r="G2661" s="42">
        <v>44696.39</v>
      </c>
      <c r="H2661" s="64">
        <f t="shared" si="248"/>
        <v>-2.3800017909365489E-2</v>
      </c>
      <c r="I2661" s="65">
        <f t="shared" si="249"/>
        <v>-1089.7099999999991</v>
      </c>
      <c r="J2661" s="66" t="str">
        <f t="shared" si="250"/>
        <v>Ativo</v>
      </c>
      <c r="K2661" s="40" t="s">
        <v>15533</v>
      </c>
      <c r="L2661" s="69" t="str">
        <f t="shared" si="251"/>
        <v>Investimento de Longo Prazo</v>
      </c>
    </row>
    <row r="2662" spans="1:12" ht="15" customHeight="1" x14ac:dyDescent="0.25">
      <c r="A2662" s="39">
        <v>44335</v>
      </c>
      <c r="B2662" s="61">
        <f t="shared" si="246"/>
        <v>2021</v>
      </c>
      <c r="C2662" s="60" t="str">
        <f t="shared" si="247"/>
        <v>Maio</v>
      </c>
      <c r="D2662" s="40" t="s">
        <v>1926</v>
      </c>
      <c r="E2662" s="40" t="s">
        <v>2578</v>
      </c>
      <c r="F2662" s="41">
        <v>21991.34</v>
      </c>
      <c r="G2662" s="42">
        <v>21687.86</v>
      </c>
      <c r="H2662" s="64">
        <f t="shared" si="248"/>
        <v>-1.379997762755701E-2</v>
      </c>
      <c r="I2662" s="65">
        <f t="shared" si="249"/>
        <v>-303.47999999999956</v>
      </c>
      <c r="J2662" s="66" t="str">
        <f t="shared" si="250"/>
        <v>Ativo</v>
      </c>
      <c r="K2662" s="40" t="s">
        <v>15535</v>
      </c>
      <c r="L2662" s="69" t="str">
        <f t="shared" si="251"/>
        <v>Aguardando rentabilidade</v>
      </c>
    </row>
    <row r="2663" spans="1:12" ht="15" customHeight="1" x14ac:dyDescent="0.25">
      <c r="A2663" s="39">
        <v>45669</v>
      </c>
      <c r="B2663" s="61">
        <f t="shared" si="246"/>
        <v>2025</v>
      </c>
      <c r="C2663" s="60" t="str">
        <f t="shared" si="247"/>
        <v>Janeiro</v>
      </c>
      <c r="D2663" s="40" t="s">
        <v>1930</v>
      </c>
      <c r="E2663" s="40" t="s">
        <v>4132</v>
      </c>
      <c r="F2663" s="41">
        <v>3002.09</v>
      </c>
      <c r="G2663" s="42">
        <v>3443.1</v>
      </c>
      <c r="H2663" s="64">
        <f t="shared" si="248"/>
        <v>0.14690099230869152</v>
      </c>
      <c r="I2663" s="65">
        <f t="shared" si="249"/>
        <v>441.00999999999976</v>
      </c>
      <c r="J2663" s="66" t="str">
        <f t="shared" si="250"/>
        <v>Pendente</v>
      </c>
      <c r="K2663" s="40" t="s">
        <v>15538</v>
      </c>
      <c r="L2663" s="69" t="str">
        <f t="shared" si="251"/>
        <v>Rendimento estável</v>
      </c>
    </row>
    <row r="2664" spans="1:12" ht="15" customHeight="1" x14ac:dyDescent="0.25">
      <c r="A2664" s="39">
        <v>45420</v>
      </c>
      <c r="B2664" s="61">
        <f t="shared" si="246"/>
        <v>2024</v>
      </c>
      <c r="C2664" s="60" t="str">
        <f t="shared" si="247"/>
        <v>Maio</v>
      </c>
      <c r="D2664" s="40" t="s">
        <v>1928</v>
      </c>
      <c r="E2664" s="40" t="s">
        <v>4133</v>
      </c>
      <c r="F2664" s="41">
        <v>3821.58</v>
      </c>
      <c r="G2664" s="42">
        <v>4382.59</v>
      </c>
      <c r="H2664" s="64">
        <f t="shared" si="248"/>
        <v>0.14680053799737289</v>
      </c>
      <c r="I2664" s="65">
        <f t="shared" si="249"/>
        <v>561.01000000000022</v>
      </c>
      <c r="J2664" s="66" t="str">
        <f t="shared" si="250"/>
        <v>Pendente</v>
      </c>
      <c r="K2664" s="40" t="s">
        <v>15537</v>
      </c>
      <c r="L2664" s="69" t="str">
        <f t="shared" si="251"/>
        <v>Rendimento estável</v>
      </c>
    </row>
    <row r="2665" spans="1:12" ht="15" customHeight="1" x14ac:dyDescent="0.25">
      <c r="A2665" s="39">
        <v>44849</v>
      </c>
      <c r="B2665" s="61">
        <f t="shared" si="246"/>
        <v>2022</v>
      </c>
      <c r="C2665" s="60" t="str">
        <f t="shared" si="247"/>
        <v>Outubro</v>
      </c>
      <c r="D2665" s="40" t="s">
        <v>1924</v>
      </c>
      <c r="E2665" s="40" t="s">
        <v>4134</v>
      </c>
      <c r="F2665" s="41">
        <v>25698.37</v>
      </c>
      <c r="G2665" s="42">
        <v>26086.42</v>
      </c>
      <c r="H2665" s="64">
        <f t="shared" si="248"/>
        <v>1.5100179505548379E-2</v>
      </c>
      <c r="I2665" s="65">
        <f t="shared" si="249"/>
        <v>388.04999999999927</v>
      </c>
      <c r="J2665" s="66" t="str">
        <f t="shared" si="250"/>
        <v>Ativo</v>
      </c>
      <c r="K2665" s="40" t="s">
        <v>15533</v>
      </c>
      <c r="L2665" s="69" t="str">
        <f t="shared" si="251"/>
        <v>Investimento de Longo Prazo</v>
      </c>
    </row>
    <row r="2666" spans="1:12" x14ac:dyDescent="0.25">
      <c r="A2666" s="39">
        <v>43992</v>
      </c>
      <c r="B2666" s="61">
        <f t="shared" si="246"/>
        <v>2020</v>
      </c>
      <c r="C2666" s="60" t="str">
        <f t="shared" si="247"/>
        <v>Junho</v>
      </c>
      <c r="D2666" s="40" t="s">
        <v>1926</v>
      </c>
      <c r="E2666" s="40" t="s">
        <v>4135</v>
      </c>
      <c r="F2666" s="41">
        <v>30673.119999999999</v>
      </c>
      <c r="G2666" s="42">
        <v>36645.18</v>
      </c>
      <c r="H2666" s="64">
        <f t="shared" si="248"/>
        <v>0.19470011528008893</v>
      </c>
      <c r="I2666" s="65">
        <f t="shared" si="249"/>
        <v>5972.0600000000013</v>
      </c>
      <c r="J2666" s="66" t="str">
        <f t="shared" si="250"/>
        <v>Resgatado</v>
      </c>
      <c r="K2666" s="40" t="s">
        <v>15535</v>
      </c>
      <c r="L2666" s="69" t="str">
        <f t="shared" si="251"/>
        <v>Aplicação de Curto Prazo</v>
      </c>
    </row>
    <row r="2667" spans="1:12" x14ac:dyDescent="0.25">
      <c r="A2667" s="39">
        <v>44106</v>
      </c>
      <c r="B2667" s="61">
        <f t="shared" si="246"/>
        <v>2020</v>
      </c>
      <c r="C2667" s="60" t="str">
        <f t="shared" si="247"/>
        <v>Outubro</v>
      </c>
      <c r="D2667" s="40" t="s">
        <v>1925</v>
      </c>
      <c r="E2667" s="40" t="s">
        <v>2473</v>
      </c>
      <c r="F2667" s="41">
        <v>8854.9699999999993</v>
      </c>
      <c r="G2667" s="42">
        <v>8349.35</v>
      </c>
      <c r="H2667" s="64">
        <f t="shared" si="248"/>
        <v>-5.7100136985218361E-2</v>
      </c>
      <c r="I2667" s="65">
        <f t="shared" si="249"/>
        <v>-505.61999999999898</v>
      </c>
      <c r="J2667" s="66" t="str">
        <f t="shared" si="250"/>
        <v>Pendente</v>
      </c>
      <c r="K2667" s="40" t="s">
        <v>15534</v>
      </c>
      <c r="L2667" s="69" t="str">
        <f t="shared" si="251"/>
        <v>Aguardando rentabilidade</v>
      </c>
    </row>
    <row r="2668" spans="1:12" ht="15" customHeight="1" x14ac:dyDescent="0.25">
      <c r="A2668" s="39">
        <v>45666</v>
      </c>
      <c r="B2668" s="61">
        <f t="shared" si="246"/>
        <v>2025</v>
      </c>
      <c r="C2668" s="60" t="str">
        <f t="shared" si="247"/>
        <v>Janeiro</v>
      </c>
      <c r="D2668" s="40" t="s">
        <v>1927</v>
      </c>
      <c r="E2668" s="40" t="s">
        <v>4136</v>
      </c>
      <c r="F2668" s="41">
        <v>4103.6899999999996</v>
      </c>
      <c r="G2668" s="42">
        <v>4081.53</v>
      </c>
      <c r="H2668" s="64">
        <f t="shared" si="248"/>
        <v>-5.4000180325510464E-3</v>
      </c>
      <c r="I2668" s="65">
        <f t="shared" si="249"/>
        <v>-22.1599999999994</v>
      </c>
      <c r="J2668" s="66" t="str">
        <f t="shared" si="250"/>
        <v>Ativo</v>
      </c>
      <c r="K2668" s="40" t="s">
        <v>15536</v>
      </c>
      <c r="L2668" s="69" t="str">
        <f t="shared" si="251"/>
        <v>Aguardando rentabilidade</v>
      </c>
    </row>
    <row r="2669" spans="1:12" ht="15" customHeight="1" x14ac:dyDescent="0.25">
      <c r="A2669" s="39">
        <v>44416</v>
      </c>
      <c r="B2669" s="61">
        <f t="shared" si="246"/>
        <v>2021</v>
      </c>
      <c r="C2669" s="60" t="str">
        <f t="shared" si="247"/>
        <v>Agosto</v>
      </c>
      <c r="D2669" s="40" t="s">
        <v>1930</v>
      </c>
      <c r="E2669" s="40" t="s">
        <v>4137</v>
      </c>
      <c r="F2669" s="41">
        <v>36048.61</v>
      </c>
      <c r="G2669" s="42">
        <v>38402.58</v>
      </c>
      <c r="H2669" s="64">
        <f t="shared" si="248"/>
        <v>6.5299882575222762E-2</v>
      </c>
      <c r="I2669" s="65">
        <f t="shared" si="249"/>
        <v>2353.9700000000012</v>
      </c>
      <c r="J2669" s="66" t="str">
        <f t="shared" si="250"/>
        <v>Ativo</v>
      </c>
      <c r="K2669" s="40" t="s">
        <v>15538</v>
      </c>
      <c r="L2669" s="69" t="str">
        <f t="shared" si="251"/>
        <v>Aguardando rentabilidade</v>
      </c>
    </row>
    <row r="2670" spans="1:12" ht="15" customHeight="1" x14ac:dyDescent="0.25">
      <c r="A2670" s="39">
        <v>45519</v>
      </c>
      <c r="B2670" s="61">
        <f t="shared" si="246"/>
        <v>2024</v>
      </c>
      <c r="C2670" s="60" t="str">
        <f t="shared" si="247"/>
        <v>Agosto</v>
      </c>
      <c r="D2670" s="40" t="s">
        <v>1929</v>
      </c>
      <c r="E2670" s="40" t="s">
        <v>2841</v>
      </c>
      <c r="F2670" s="41">
        <v>37464.379999999997</v>
      </c>
      <c r="G2670" s="42">
        <v>34463.480000000003</v>
      </c>
      <c r="H2670" s="64">
        <f t="shared" si="248"/>
        <v>-8.0100084400168761E-2</v>
      </c>
      <c r="I2670" s="65">
        <f t="shared" si="249"/>
        <v>-3000.8999999999942</v>
      </c>
      <c r="J2670" s="66" t="str">
        <f t="shared" si="250"/>
        <v>Ativo</v>
      </c>
      <c r="K2670" s="40" t="s">
        <v>15532</v>
      </c>
      <c r="L2670" s="69" t="str">
        <f t="shared" si="251"/>
        <v>Investimento de Longo Prazo</v>
      </c>
    </row>
    <row r="2671" spans="1:12" ht="15" customHeight="1" x14ac:dyDescent="0.25">
      <c r="A2671" s="39">
        <v>44525</v>
      </c>
      <c r="B2671" s="61">
        <f t="shared" si="246"/>
        <v>2021</v>
      </c>
      <c r="C2671" s="60" t="str">
        <f t="shared" si="247"/>
        <v>Novembro</v>
      </c>
      <c r="D2671" s="40" t="s">
        <v>1923</v>
      </c>
      <c r="E2671" s="40" t="s">
        <v>4138</v>
      </c>
      <c r="F2671" s="41">
        <v>39470.78</v>
      </c>
      <c r="G2671" s="42">
        <v>42158.74</v>
      </c>
      <c r="H2671" s="64">
        <f t="shared" si="248"/>
        <v>6.8099997010446695E-2</v>
      </c>
      <c r="I2671" s="65">
        <f t="shared" si="249"/>
        <v>2687.9599999999991</v>
      </c>
      <c r="J2671" s="66" t="str">
        <f t="shared" si="250"/>
        <v>Ativo</v>
      </c>
      <c r="K2671" s="40" t="s">
        <v>15532</v>
      </c>
      <c r="L2671" s="69" t="str">
        <f t="shared" si="251"/>
        <v>Investimento de Longo Prazo</v>
      </c>
    </row>
    <row r="2672" spans="1:12" ht="15" customHeight="1" x14ac:dyDescent="0.25">
      <c r="A2672" s="39">
        <v>44540</v>
      </c>
      <c r="B2672" s="61">
        <f t="shared" si="246"/>
        <v>2021</v>
      </c>
      <c r="C2672" s="60" t="str">
        <f t="shared" si="247"/>
        <v>Dezembro</v>
      </c>
      <c r="D2672" s="40" t="s">
        <v>1923</v>
      </c>
      <c r="E2672" s="40" t="s">
        <v>4139</v>
      </c>
      <c r="F2672" s="41">
        <v>19218.3</v>
      </c>
      <c r="G2672" s="42">
        <v>21484.14</v>
      </c>
      <c r="H2672" s="64">
        <f t="shared" si="248"/>
        <v>0.117900126441985</v>
      </c>
      <c r="I2672" s="65">
        <f t="shared" si="249"/>
        <v>2265.84</v>
      </c>
      <c r="J2672" s="66" t="str">
        <f t="shared" si="250"/>
        <v>Pendente</v>
      </c>
      <c r="K2672" s="40" t="s">
        <v>15532</v>
      </c>
      <c r="L2672" s="69" t="str">
        <f t="shared" si="251"/>
        <v>Rendimento estável</v>
      </c>
    </row>
    <row r="2673" spans="1:12" ht="15" customHeight="1" x14ac:dyDescent="0.25">
      <c r="A2673" s="39">
        <v>45618</v>
      </c>
      <c r="B2673" s="61">
        <f t="shared" si="246"/>
        <v>2024</v>
      </c>
      <c r="C2673" s="60" t="str">
        <f t="shared" si="247"/>
        <v>Novembro</v>
      </c>
      <c r="D2673" s="40" t="s">
        <v>1926</v>
      </c>
      <c r="E2673" s="40" t="s">
        <v>4140</v>
      </c>
      <c r="F2673" s="41">
        <v>25357.11</v>
      </c>
      <c r="G2673" s="42">
        <v>23308.26</v>
      </c>
      <c r="H2673" s="64">
        <f t="shared" si="248"/>
        <v>-8.0799823008221444E-2</v>
      </c>
      <c r="I2673" s="65">
        <f t="shared" si="249"/>
        <v>-2048.8500000000022</v>
      </c>
      <c r="J2673" s="66" t="str">
        <f t="shared" si="250"/>
        <v>Pendente</v>
      </c>
      <c r="K2673" s="40" t="s">
        <v>15535</v>
      </c>
      <c r="L2673" s="69" t="str">
        <f t="shared" si="251"/>
        <v>Aguardando rentabilidade</v>
      </c>
    </row>
    <row r="2674" spans="1:12" ht="15" customHeight="1" x14ac:dyDescent="0.25">
      <c r="A2674" s="39">
        <v>45921</v>
      </c>
      <c r="B2674" s="61">
        <f t="shared" si="246"/>
        <v>2025</v>
      </c>
      <c r="C2674" s="60" t="str">
        <f t="shared" si="247"/>
        <v>Setembro</v>
      </c>
      <c r="D2674" s="40" t="s">
        <v>1929</v>
      </c>
      <c r="E2674" s="40" t="s">
        <v>4141</v>
      </c>
      <c r="F2674" s="41">
        <v>20013.13</v>
      </c>
      <c r="G2674" s="42">
        <v>18672.25</v>
      </c>
      <c r="H2674" s="64">
        <f t="shared" si="248"/>
        <v>-6.7000014490487037E-2</v>
      </c>
      <c r="I2674" s="65">
        <f t="shared" si="249"/>
        <v>-1340.880000000001</v>
      </c>
      <c r="J2674" s="66" t="str">
        <f t="shared" si="250"/>
        <v>Ativo</v>
      </c>
      <c r="K2674" s="40" t="s">
        <v>15532</v>
      </c>
      <c r="L2674" s="69" t="str">
        <f t="shared" si="251"/>
        <v>Investimento de Longo Prazo</v>
      </c>
    </row>
    <row r="2675" spans="1:12" x14ac:dyDescent="0.25">
      <c r="A2675" s="39">
        <v>44158</v>
      </c>
      <c r="B2675" s="61">
        <f t="shared" si="246"/>
        <v>2020</v>
      </c>
      <c r="C2675" s="60" t="str">
        <f t="shared" si="247"/>
        <v>Novembro</v>
      </c>
      <c r="D2675" s="40" t="s">
        <v>1928</v>
      </c>
      <c r="E2675" s="40" t="s">
        <v>3994</v>
      </c>
      <c r="F2675" s="41">
        <v>21681.26</v>
      </c>
      <c r="G2675" s="42">
        <v>25562.21</v>
      </c>
      <c r="H2675" s="64">
        <f t="shared" si="248"/>
        <v>0.17900020570760192</v>
      </c>
      <c r="I2675" s="65">
        <f t="shared" si="249"/>
        <v>3880.9500000000007</v>
      </c>
      <c r="J2675" s="66" t="str">
        <f t="shared" si="250"/>
        <v>Resgatado</v>
      </c>
      <c r="K2675" s="40" t="s">
        <v>15537</v>
      </c>
      <c r="L2675" s="69" t="str">
        <f t="shared" si="251"/>
        <v>Aplicação de Curto Prazo</v>
      </c>
    </row>
    <row r="2676" spans="1:12" ht="15" customHeight="1" x14ac:dyDescent="0.25">
      <c r="A2676" s="39">
        <v>45245</v>
      </c>
      <c r="B2676" s="61">
        <f t="shared" si="246"/>
        <v>2023</v>
      </c>
      <c r="C2676" s="60" t="str">
        <f t="shared" si="247"/>
        <v>Novembro</v>
      </c>
      <c r="D2676" s="40" t="s">
        <v>1924</v>
      </c>
      <c r="E2676" s="40" t="s">
        <v>4142</v>
      </c>
      <c r="F2676" s="41">
        <v>16716.8</v>
      </c>
      <c r="G2676" s="42">
        <v>19674</v>
      </c>
      <c r="H2676" s="64">
        <f t="shared" si="248"/>
        <v>0.17689988514548244</v>
      </c>
      <c r="I2676" s="65">
        <f t="shared" si="249"/>
        <v>2957.2000000000007</v>
      </c>
      <c r="J2676" s="66" t="str">
        <f t="shared" si="250"/>
        <v>Resgatado</v>
      </c>
      <c r="K2676" s="40" t="s">
        <v>15533</v>
      </c>
      <c r="L2676" s="69" t="str">
        <f t="shared" si="251"/>
        <v>Dividendos Recebidos</v>
      </c>
    </row>
    <row r="2677" spans="1:12" ht="15" customHeight="1" x14ac:dyDescent="0.25">
      <c r="A2677" s="39">
        <v>45847</v>
      </c>
      <c r="B2677" s="61">
        <f t="shared" si="246"/>
        <v>2025</v>
      </c>
      <c r="C2677" s="60" t="str">
        <f t="shared" si="247"/>
        <v>Julho</v>
      </c>
      <c r="D2677" s="40" t="s">
        <v>1930</v>
      </c>
      <c r="E2677" s="40" t="s">
        <v>4143</v>
      </c>
      <c r="F2677" s="41">
        <v>13763.58</v>
      </c>
      <c r="G2677" s="42">
        <v>15446.87</v>
      </c>
      <c r="H2677" s="64">
        <f t="shared" si="248"/>
        <v>0.12230030268287763</v>
      </c>
      <c r="I2677" s="65">
        <f t="shared" si="249"/>
        <v>1683.2900000000009</v>
      </c>
      <c r="J2677" s="66" t="str">
        <f t="shared" si="250"/>
        <v>Pendente</v>
      </c>
      <c r="K2677" s="40" t="s">
        <v>15538</v>
      </c>
      <c r="L2677" s="69" t="str">
        <f t="shared" si="251"/>
        <v>Rendimento estável</v>
      </c>
    </row>
    <row r="2678" spans="1:12" ht="15" customHeight="1" x14ac:dyDescent="0.25">
      <c r="A2678" s="39">
        <v>45532</v>
      </c>
      <c r="B2678" s="61">
        <f t="shared" si="246"/>
        <v>2024</v>
      </c>
      <c r="C2678" s="60" t="str">
        <f t="shared" si="247"/>
        <v>Agosto</v>
      </c>
      <c r="D2678" s="40" t="s">
        <v>1929</v>
      </c>
      <c r="E2678" s="40" t="s">
        <v>4144</v>
      </c>
      <c r="F2678" s="41">
        <v>18279.62</v>
      </c>
      <c r="G2678" s="42">
        <v>16714.88</v>
      </c>
      <c r="H2678" s="64">
        <f t="shared" si="248"/>
        <v>-8.5600247707556171E-2</v>
      </c>
      <c r="I2678" s="65">
        <f t="shared" si="249"/>
        <v>-1564.739999999998</v>
      </c>
      <c r="J2678" s="66" t="str">
        <f t="shared" si="250"/>
        <v>Ativo</v>
      </c>
      <c r="K2678" s="40" t="s">
        <v>15532</v>
      </c>
      <c r="L2678" s="69" t="str">
        <f t="shared" si="251"/>
        <v>Investimento de Longo Prazo</v>
      </c>
    </row>
    <row r="2679" spans="1:12" ht="15" customHeight="1" x14ac:dyDescent="0.25">
      <c r="A2679" s="39">
        <v>44538</v>
      </c>
      <c r="B2679" s="61">
        <f t="shared" si="246"/>
        <v>2021</v>
      </c>
      <c r="C2679" s="60" t="str">
        <f t="shared" si="247"/>
        <v>Dezembro</v>
      </c>
      <c r="D2679" s="40" t="s">
        <v>1923</v>
      </c>
      <c r="E2679" s="40" t="s">
        <v>4145</v>
      </c>
      <c r="F2679" s="41">
        <v>40034.6</v>
      </c>
      <c r="G2679" s="42">
        <v>42340.59</v>
      </c>
      <c r="H2679" s="64">
        <f t="shared" si="248"/>
        <v>5.7599926063954629E-2</v>
      </c>
      <c r="I2679" s="65">
        <f t="shared" si="249"/>
        <v>2305.989999999998</v>
      </c>
      <c r="J2679" s="66" t="str">
        <f t="shared" si="250"/>
        <v>Ativo</v>
      </c>
      <c r="K2679" s="40" t="s">
        <v>15532</v>
      </c>
      <c r="L2679" s="69" t="str">
        <f t="shared" si="251"/>
        <v>Investimento de Longo Prazo</v>
      </c>
    </row>
    <row r="2680" spans="1:12" ht="15" customHeight="1" x14ac:dyDescent="0.25">
      <c r="A2680" s="39">
        <v>45373</v>
      </c>
      <c r="B2680" s="61">
        <f t="shared" si="246"/>
        <v>2024</v>
      </c>
      <c r="C2680" s="60" t="str">
        <f t="shared" si="247"/>
        <v>Março</v>
      </c>
      <c r="D2680" s="40" t="s">
        <v>1930</v>
      </c>
      <c r="E2680" s="40" t="s">
        <v>3114</v>
      </c>
      <c r="F2680" s="41">
        <v>38858.32</v>
      </c>
      <c r="G2680" s="42">
        <v>36740.54</v>
      </c>
      <c r="H2680" s="64">
        <f t="shared" si="248"/>
        <v>-5.4500040145842608E-2</v>
      </c>
      <c r="I2680" s="65">
        <f t="shared" si="249"/>
        <v>-2117.7799999999988</v>
      </c>
      <c r="J2680" s="66" t="str">
        <f t="shared" si="250"/>
        <v>Pendente</v>
      </c>
      <c r="K2680" s="40" t="s">
        <v>15538</v>
      </c>
      <c r="L2680" s="69" t="str">
        <f t="shared" si="251"/>
        <v>Aguardando rentabilidade</v>
      </c>
    </row>
    <row r="2681" spans="1:12" ht="15" customHeight="1" x14ac:dyDescent="0.25">
      <c r="A2681" s="39">
        <v>45416</v>
      </c>
      <c r="B2681" s="61">
        <f t="shared" si="246"/>
        <v>2024</v>
      </c>
      <c r="C2681" s="60" t="str">
        <f t="shared" si="247"/>
        <v>Maio</v>
      </c>
      <c r="D2681" s="40" t="s">
        <v>1924</v>
      </c>
      <c r="E2681" s="40" t="s">
        <v>3531</v>
      </c>
      <c r="F2681" s="41">
        <v>4851.96</v>
      </c>
      <c r="G2681" s="42">
        <v>5032.9399999999996</v>
      </c>
      <c r="H2681" s="64">
        <f t="shared" si="248"/>
        <v>3.7300389945506468E-2</v>
      </c>
      <c r="I2681" s="65">
        <f t="shared" si="249"/>
        <v>180.97999999999956</v>
      </c>
      <c r="J2681" s="66" t="str">
        <f t="shared" si="250"/>
        <v>Ativo</v>
      </c>
      <c r="K2681" s="40" t="s">
        <v>15533</v>
      </c>
      <c r="L2681" s="69" t="str">
        <f t="shared" si="251"/>
        <v>Investimento de Longo Prazo</v>
      </c>
    </row>
    <row r="2682" spans="1:12" ht="15" customHeight="1" x14ac:dyDescent="0.25">
      <c r="A2682" s="39">
        <v>44900</v>
      </c>
      <c r="B2682" s="61">
        <f t="shared" si="246"/>
        <v>2022</v>
      </c>
      <c r="C2682" s="60" t="str">
        <f t="shared" si="247"/>
        <v>Dezembro</v>
      </c>
      <c r="D2682" s="40" t="s">
        <v>1925</v>
      </c>
      <c r="E2682" s="40" t="s">
        <v>4146</v>
      </c>
      <c r="F2682" s="41">
        <v>10589.15</v>
      </c>
      <c r="G2682" s="42">
        <v>12366.01</v>
      </c>
      <c r="H2682" s="64">
        <f t="shared" si="248"/>
        <v>0.16780005949486038</v>
      </c>
      <c r="I2682" s="65">
        <f t="shared" si="249"/>
        <v>1776.8600000000006</v>
      </c>
      <c r="J2682" s="66" t="str">
        <f t="shared" si="250"/>
        <v>Resgatado</v>
      </c>
      <c r="K2682" s="40" t="s">
        <v>15534</v>
      </c>
      <c r="L2682" s="69" t="str">
        <f t="shared" si="251"/>
        <v>Aplicação de Curto Prazo</v>
      </c>
    </row>
    <row r="2683" spans="1:12" x14ac:dyDescent="0.25">
      <c r="A2683" s="39">
        <v>43949</v>
      </c>
      <c r="B2683" s="61">
        <f t="shared" si="246"/>
        <v>2020</v>
      </c>
      <c r="C2683" s="60" t="str">
        <f t="shared" si="247"/>
        <v>Abril</v>
      </c>
      <c r="D2683" s="40" t="s">
        <v>1925</v>
      </c>
      <c r="E2683" s="40" t="s">
        <v>4147</v>
      </c>
      <c r="F2683" s="41">
        <v>5328.92</v>
      </c>
      <c r="G2683" s="42">
        <v>4870.1000000000004</v>
      </c>
      <c r="H2683" s="64">
        <f t="shared" si="248"/>
        <v>-8.6099997748136523E-2</v>
      </c>
      <c r="I2683" s="65">
        <f t="shared" si="249"/>
        <v>-458.81999999999971</v>
      </c>
      <c r="J2683" s="66" t="str">
        <f t="shared" si="250"/>
        <v>Pendente</v>
      </c>
      <c r="K2683" s="40" t="s">
        <v>15534</v>
      </c>
      <c r="L2683" s="69" t="str">
        <f t="shared" si="251"/>
        <v>Aguardando rentabilidade</v>
      </c>
    </row>
    <row r="2684" spans="1:12" ht="15" customHeight="1" x14ac:dyDescent="0.25">
      <c r="A2684" s="39">
        <v>45543</v>
      </c>
      <c r="B2684" s="61">
        <f t="shared" si="246"/>
        <v>2024</v>
      </c>
      <c r="C2684" s="60" t="str">
        <f t="shared" si="247"/>
        <v>Setembro</v>
      </c>
      <c r="D2684" s="40" t="s">
        <v>1925</v>
      </c>
      <c r="E2684" s="40" t="s">
        <v>3488</v>
      </c>
      <c r="F2684" s="41">
        <v>24154.48</v>
      </c>
      <c r="G2684" s="42">
        <v>25275.25</v>
      </c>
      <c r="H2684" s="64">
        <f t="shared" si="248"/>
        <v>4.6400088099598932E-2</v>
      </c>
      <c r="I2684" s="65">
        <f t="shared" si="249"/>
        <v>1120.7700000000004</v>
      </c>
      <c r="J2684" s="66" t="str">
        <f t="shared" si="250"/>
        <v>Ativo</v>
      </c>
      <c r="K2684" s="40" t="s">
        <v>15534</v>
      </c>
      <c r="L2684" s="69" t="str">
        <f t="shared" si="251"/>
        <v>Aguardando rentabilidade</v>
      </c>
    </row>
    <row r="2685" spans="1:12" ht="15" customHeight="1" x14ac:dyDescent="0.25">
      <c r="A2685" s="39">
        <v>45685</v>
      </c>
      <c r="B2685" s="61">
        <f t="shared" si="246"/>
        <v>2025</v>
      </c>
      <c r="C2685" s="60" t="str">
        <f t="shared" si="247"/>
        <v>Janeiro</v>
      </c>
      <c r="D2685" s="40" t="s">
        <v>1928</v>
      </c>
      <c r="E2685" s="40" t="s">
        <v>4148</v>
      </c>
      <c r="F2685" s="41">
        <v>47279.38</v>
      </c>
      <c r="G2685" s="42">
        <v>49993.22</v>
      </c>
      <c r="H2685" s="64">
        <f t="shared" si="248"/>
        <v>5.7400075889320119E-2</v>
      </c>
      <c r="I2685" s="65">
        <f t="shared" si="249"/>
        <v>2713.8400000000038</v>
      </c>
      <c r="J2685" s="66" t="str">
        <f t="shared" si="250"/>
        <v>Ativo</v>
      </c>
      <c r="K2685" s="40" t="s">
        <v>15537</v>
      </c>
      <c r="L2685" s="69" t="str">
        <f t="shared" si="251"/>
        <v>Aguardando rentabilidade</v>
      </c>
    </row>
    <row r="2686" spans="1:12" ht="15" customHeight="1" x14ac:dyDescent="0.25">
      <c r="A2686" s="39">
        <v>45255</v>
      </c>
      <c r="B2686" s="61">
        <f t="shared" si="246"/>
        <v>2023</v>
      </c>
      <c r="C2686" s="60" t="str">
        <f t="shared" si="247"/>
        <v>Novembro</v>
      </c>
      <c r="D2686" s="40" t="s">
        <v>1927</v>
      </c>
      <c r="E2686" s="40" t="s">
        <v>4149</v>
      </c>
      <c r="F2686" s="41">
        <v>1053.3800000000001</v>
      </c>
      <c r="G2686" s="42">
        <v>1131.96</v>
      </c>
      <c r="H2686" s="64">
        <f t="shared" si="248"/>
        <v>7.4597960849835693E-2</v>
      </c>
      <c r="I2686" s="65">
        <f t="shared" si="249"/>
        <v>78.579999999999927</v>
      </c>
      <c r="J2686" s="66" t="str">
        <f t="shared" si="250"/>
        <v>Pendente</v>
      </c>
      <c r="K2686" s="40" t="s">
        <v>15536</v>
      </c>
      <c r="L2686" s="69" t="str">
        <f t="shared" si="251"/>
        <v>Rendimento estável</v>
      </c>
    </row>
    <row r="2687" spans="1:12" ht="15" customHeight="1" x14ac:dyDescent="0.25">
      <c r="A2687" s="39">
        <v>44657</v>
      </c>
      <c r="B2687" s="61">
        <f t="shared" si="246"/>
        <v>2022</v>
      </c>
      <c r="C2687" s="60" t="str">
        <f t="shared" si="247"/>
        <v>Abril</v>
      </c>
      <c r="D2687" s="40" t="s">
        <v>1929</v>
      </c>
      <c r="E2687" s="40" t="s">
        <v>4150</v>
      </c>
      <c r="F2687" s="41">
        <v>4804.49</v>
      </c>
      <c r="G2687" s="42">
        <v>5258.03</v>
      </c>
      <c r="H2687" s="64">
        <f t="shared" si="248"/>
        <v>9.4399197417415787E-2</v>
      </c>
      <c r="I2687" s="65">
        <f t="shared" si="249"/>
        <v>453.53999999999996</v>
      </c>
      <c r="J2687" s="66" t="str">
        <f t="shared" si="250"/>
        <v>Pendente</v>
      </c>
      <c r="K2687" s="40" t="s">
        <v>15532</v>
      </c>
      <c r="L2687" s="69" t="str">
        <f t="shared" si="251"/>
        <v>Rendimento estável</v>
      </c>
    </row>
    <row r="2688" spans="1:12" x14ac:dyDescent="0.25">
      <c r="A2688" s="39">
        <v>43965</v>
      </c>
      <c r="B2688" s="61">
        <f t="shared" si="246"/>
        <v>2020</v>
      </c>
      <c r="C2688" s="60" t="str">
        <f t="shared" si="247"/>
        <v>Maio</v>
      </c>
      <c r="D2688" s="40" t="s">
        <v>1929</v>
      </c>
      <c r="E2688" s="40" t="s">
        <v>4151</v>
      </c>
      <c r="F2688" s="41">
        <v>24435.119999999999</v>
      </c>
      <c r="G2688" s="42">
        <v>26094.26</v>
      </c>
      <c r="H2688" s="64">
        <f t="shared" si="248"/>
        <v>6.7899809781985912E-2</v>
      </c>
      <c r="I2688" s="65">
        <f t="shared" si="249"/>
        <v>1659.1399999999994</v>
      </c>
      <c r="J2688" s="66" t="str">
        <f t="shared" si="250"/>
        <v>Ativo</v>
      </c>
      <c r="K2688" s="40" t="s">
        <v>15532</v>
      </c>
      <c r="L2688" s="69" t="str">
        <f t="shared" si="251"/>
        <v>Investimento de Longo Prazo</v>
      </c>
    </row>
    <row r="2689" spans="1:12" ht="15" customHeight="1" x14ac:dyDescent="0.25">
      <c r="A2689" s="39">
        <v>44687</v>
      </c>
      <c r="B2689" s="61">
        <f t="shared" si="246"/>
        <v>2022</v>
      </c>
      <c r="C2689" s="60" t="str">
        <f t="shared" si="247"/>
        <v>Maio</v>
      </c>
      <c r="D2689" s="40" t="s">
        <v>1928</v>
      </c>
      <c r="E2689" s="40" t="s">
        <v>4152</v>
      </c>
      <c r="F2689" s="41">
        <v>45384.62</v>
      </c>
      <c r="G2689" s="42">
        <v>53331.47</v>
      </c>
      <c r="H2689" s="64">
        <f t="shared" si="248"/>
        <v>0.1751000669389762</v>
      </c>
      <c r="I2689" s="65">
        <f t="shared" si="249"/>
        <v>7946.8499999999985</v>
      </c>
      <c r="J2689" s="66" t="str">
        <f t="shared" si="250"/>
        <v>Resgatado</v>
      </c>
      <c r="K2689" s="40" t="s">
        <v>15537</v>
      </c>
      <c r="L2689" s="69" t="str">
        <f t="shared" si="251"/>
        <v>Aplicação de Curto Prazo</v>
      </c>
    </row>
    <row r="2690" spans="1:12" ht="15" customHeight="1" x14ac:dyDescent="0.25">
      <c r="A2690" s="39">
        <v>44965</v>
      </c>
      <c r="B2690" s="61">
        <f t="shared" ref="B2690:B2753" si="252">YEAR(A2690)</f>
        <v>2023</v>
      </c>
      <c r="C2690" s="60" t="str">
        <f t="shared" ref="C2690:C2753" si="253">PROPER(TEXT(A2690,"mmmm"))</f>
        <v>Fevereiro</v>
      </c>
      <c r="D2690" s="40" t="s">
        <v>1927</v>
      </c>
      <c r="E2690" s="40" t="s">
        <v>3637</v>
      </c>
      <c r="F2690" s="41">
        <v>23390.36</v>
      </c>
      <c r="G2690" s="42">
        <v>26519.99</v>
      </c>
      <c r="H2690" s="64">
        <f t="shared" ref="H2690:H2753" si="254">(G2690-F2690)/F2690</f>
        <v>0.13379999281755395</v>
      </c>
      <c r="I2690" s="65">
        <f t="shared" ref="I2690:I2753" si="255">G2690-F2690</f>
        <v>3129.630000000001</v>
      </c>
      <c r="J2690" s="66" t="str">
        <f t="shared" ref="J2690:J2753" si="256">IF(AND(OR($D2690="Ações",$D2690="Criptomoedas",$D2690="ETFs",$D2690="Fundos",$D2690="Imóveis"),$H2690&lt;=-10%),"Resgatado",IF(AND(OR($D2690="Ações",$D2690="Criptomoedas",$D2690="ETFs",$D2690="Fundos",$D2690="Imóveis"),$H2690&lt;=-5%),"Pendente",IF(AND(OR($D2690="Ações",$D2690="Criptomoedas",$D2690="ETFs",$D2690="Fundos",$D2690="Imóveis"),$H2690&lt;=-3%),"Ativo",IF(AND(OR($D2690="Ações",$D2690="Criptomoedas",$D2690="ETFs",$D2690="Fundos",$D2690="Imóveis"),$H2690&lt;=7%),"Ativo",IF(AND(OR($D2690="Ações",$D2690="Criptomoedas",$D2690="ETFs",$D2690="Fundos",$D2690="Imóveis"),$H2690&lt;=15%),"Pendente",IF(AND(OR($D2690="Ações",$D2690="Criptomoedas",$D2690="ETFs",$D2690="Fundos",$D2690="Imóveis"),$H2690&lt;=20%),"Resgatado",IF(AND(OR($D2690="Poupança",$D2690="Renda Fixa",$D2690="Tesouro Direto"),$H2690&lt;=7%),"Ativo",IF(AND(OR($D2690="Poupança",$D2690="Renda Fixa",$D2690="Tesouro Direto"),$H2690&lt;=15%),"Pendente",IF(AND(OR($D2690="Poupança",$D2690="Renda Fixa",$D2690="Tesouro Direto"),$H2690&lt;=20%),"Resgatado","")))))))))</f>
        <v>Pendente</v>
      </c>
      <c r="K2690" s="40" t="s">
        <v>15536</v>
      </c>
      <c r="L2690" s="69" t="str">
        <f t="shared" ref="L2690:L2753" si="257">IF(AND(OR($D2690="Ações",$D2690="Criptomoedas",$D2690="ETFs",$D2690="Fundos",$D2690="Imóveis"),$H2690&lt;=-10%),"Resgate realizado",IF(AND(OR($D2690="Ações",$D2690="Criptomoedas",$D2690="ETFs",$D2690="Fundos",$D2690="Imóveis"),$H2690&lt;=-5%),"Aguardando rentabilidade",IF(AND(OR($D2690="Ações",$D2690="Criptomoedas",$D2690="ETFs",$D2690="Fundos",$D2690="Imóveis"),$H2690&lt;=-3%),"Aguardando rentabilidade",IF(AND(OR($D2690="Ações",$D2690="Criptomoedas",$D2690="ETFs",$D2690="Fundos",$D2690="Imóveis"),$H2690&lt;=7%),"Aguardando rentabilidade",IF(AND(OR($D2690="Ações",$D2690="Criptomoedas",$D2690="ETFs",$D2690="Fundos",$D2690="Imóveis"),$H2690&lt;=15%),"Rendimento estável",IF(AND(OR($D2690="Ações",$D2690="Criptomoedas",$D2690="ETFs",$D2690="Fundos",$D2690="Imóveis"),$H2690&lt;=20%),"Aplicação de Curto Prazo",IF(AND(OR($D2690="Poupança",$D2690="Renda Fixa",$D2690="Tesouro Direto"),$H2690&lt;=7%),"Investimento de Longo Prazo",IF(AND(OR($D2690="Poupança",$D2690="Renda Fixa",$D2690="Tesouro Direto"),$H2690&lt;=15%),"Rendimento estável",IF(AND(OR($D2690="Poupança",$D2690="Renda Fixa",$D2690="Tesouro Direto"),$H2690&lt;=20%),"Dividendos Recebidos","")))))))))</f>
        <v>Rendimento estável</v>
      </c>
    </row>
    <row r="2691" spans="1:12" ht="15" customHeight="1" x14ac:dyDescent="0.25">
      <c r="A2691" s="39">
        <v>45704</v>
      </c>
      <c r="B2691" s="61">
        <f t="shared" si="252"/>
        <v>2025</v>
      </c>
      <c r="C2691" s="60" t="str">
        <f t="shared" si="253"/>
        <v>Fevereiro</v>
      </c>
      <c r="D2691" s="40" t="s">
        <v>1923</v>
      </c>
      <c r="E2691" s="40" t="s">
        <v>4153</v>
      </c>
      <c r="F2691" s="41">
        <v>13828.57</v>
      </c>
      <c r="G2691" s="42">
        <v>15070.38</v>
      </c>
      <c r="H2691" s="64">
        <f t="shared" si="254"/>
        <v>8.9800319194247816E-2</v>
      </c>
      <c r="I2691" s="65">
        <f t="shared" si="255"/>
        <v>1241.8099999999995</v>
      </c>
      <c r="J2691" s="66" t="str">
        <f t="shared" si="256"/>
        <v>Pendente</v>
      </c>
      <c r="K2691" s="40" t="s">
        <v>15532</v>
      </c>
      <c r="L2691" s="69" t="str">
        <f t="shared" si="257"/>
        <v>Rendimento estável</v>
      </c>
    </row>
    <row r="2692" spans="1:12" ht="15" customHeight="1" x14ac:dyDescent="0.25">
      <c r="A2692" s="39">
        <v>44407</v>
      </c>
      <c r="B2692" s="61">
        <f t="shared" si="252"/>
        <v>2021</v>
      </c>
      <c r="C2692" s="60" t="str">
        <f t="shared" si="253"/>
        <v>Julho</v>
      </c>
      <c r="D2692" s="40" t="s">
        <v>1923</v>
      </c>
      <c r="E2692" s="40" t="s">
        <v>3964</v>
      </c>
      <c r="F2692" s="41">
        <v>29458.18</v>
      </c>
      <c r="G2692" s="42">
        <v>27637.66</v>
      </c>
      <c r="H2692" s="64">
        <f t="shared" si="254"/>
        <v>-6.1800151944213809E-2</v>
      </c>
      <c r="I2692" s="65">
        <f t="shared" si="255"/>
        <v>-1820.5200000000004</v>
      </c>
      <c r="J2692" s="66" t="str">
        <f t="shared" si="256"/>
        <v>Ativo</v>
      </c>
      <c r="K2692" s="40" t="s">
        <v>15532</v>
      </c>
      <c r="L2692" s="69" t="str">
        <f t="shared" si="257"/>
        <v>Investimento de Longo Prazo</v>
      </c>
    </row>
    <row r="2693" spans="1:12" ht="15" customHeight="1" x14ac:dyDescent="0.25">
      <c r="A2693" s="39">
        <v>45473</v>
      </c>
      <c r="B2693" s="61">
        <f t="shared" si="252"/>
        <v>2024</v>
      </c>
      <c r="C2693" s="60" t="str">
        <f t="shared" si="253"/>
        <v>Junho</v>
      </c>
      <c r="D2693" s="40" t="s">
        <v>1926</v>
      </c>
      <c r="E2693" s="40" t="s">
        <v>1957</v>
      </c>
      <c r="F2693" s="41">
        <v>18873.03</v>
      </c>
      <c r="G2693" s="42">
        <v>17582.11</v>
      </c>
      <c r="H2693" s="64">
        <f t="shared" si="254"/>
        <v>-6.8400251575925983E-2</v>
      </c>
      <c r="I2693" s="65">
        <f t="shared" si="255"/>
        <v>-1290.9199999999983</v>
      </c>
      <c r="J2693" s="66" t="str">
        <f t="shared" si="256"/>
        <v>Pendente</v>
      </c>
      <c r="K2693" s="40" t="s">
        <v>15535</v>
      </c>
      <c r="L2693" s="69" t="str">
        <f t="shared" si="257"/>
        <v>Aguardando rentabilidade</v>
      </c>
    </row>
    <row r="2694" spans="1:12" ht="15" customHeight="1" x14ac:dyDescent="0.25">
      <c r="A2694" s="39">
        <v>44287</v>
      </c>
      <c r="B2694" s="61">
        <f t="shared" si="252"/>
        <v>2021</v>
      </c>
      <c r="C2694" s="60" t="str">
        <f t="shared" si="253"/>
        <v>Abril</v>
      </c>
      <c r="D2694" s="40" t="s">
        <v>1923</v>
      </c>
      <c r="E2694" s="40" t="s">
        <v>2379</v>
      </c>
      <c r="F2694" s="41">
        <v>41836.28</v>
      </c>
      <c r="G2694" s="42">
        <v>44342.27</v>
      </c>
      <c r="H2694" s="64">
        <f t="shared" si="254"/>
        <v>5.9899924180639344E-2</v>
      </c>
      <c r="I2694" s="65">
        <f t="shared" si="255"/>
        <v>2505.989999999998</v>
      </c>
      <c r="J2694" s="66" t="str">
        <f t="shared" si="256"/>
        <v>Ativo</v>
      </c>
      <c r="K2694" s="40" t="s">
        <v>15532</v>
      </c>
      <c r="L2694" s="69" t="str">
        <f t="shared" si="257"/>
        <v>Investimento de Longo Prazo</v>
      </c>
    </row>
    <row r="2695" spans="1:12" ht="15" customHeight="1" x14ac:dyDescent="0.25">
      <c r="A2695" s="39">
        <v>44704</v>
      </c>
      <c r="B2695" s="61">
        <f t="shared" si="252"/>
        <v>2022</v>
      </c>
      <c r="C2695" s="60" t="str">
        <f t="shared" si="253"/>
        <v>Maio</v>
      </c>
      <c r="D2695" s="40" t="s">
        <v>1925</v>
      </c>
      <c r="E2695" s="40" t="s">
        <v>2563</v>
      </c>
      <c r="F2695" s="41">
        <v>36645.85</v>
      </c>
      <c r="G2695" s="42">
        <v>37682.93</v>
      </c>
      <c r="H2695" s="64">
        <f t="shared" si="254"/>
        <v>2.8300066719696822E-2</v>
      </c>
      <c r="I2695" s="65">
        <f t="shared" si="255"/>
        <v>1037.0800000000017</v>
      </c>
      <c r="J2695" s="66" t="str">
        <f t="shared" si="256"/>
        <v>Ativo</v>
      </c>
      <c r="K2695" s="40" t="s">
        <v>15534</v>
      </c>
      <c r="L2695" s="69" t="str">
        <f t="shared" si="257"/>
        <v>Aguardando rentabilidade</v>
      </c>
    </row>
    <row r="2696" spans="1:12" ht="15" customHeight="1" x14ac:dyDescent="0.25">
      <c r="A2696" s="39">
        <v>44694</v>
      </c>
      <c r="B2696" s="61">
        <f t="shared" si="252"/>
        <v>2022</v>
      </c>
      <c r="C2696" s="60" t="str">
        <f t="shared" si="253"/>
        <v>Maio</v>
      </c>
      <c r="D2696" s="40" t="s">
        <v>1927</v>
      </c>
      <c r="E2696" s="40" t="s">
        <v>4154</v>
      </c>
      <c r="F2696" s="41">
        <v>24548.62</v>
      </c>
      <c r="G2696" s="42">
        <v>28019.79</v>
      </c>
      <c r="H2696" s="64">
        <f t="shared" si="254"/>
        <v>0.14139980169964755</v>
      </c>
      <c r="I2696" s="65">
        <f t="shared" si="255"/>
        <v>3471.1700000000019</v>
      </c>
      <c r="J2696" s="66" t="str">
        <f t="shared" si="256"/>
        <v>Pendente</v>
      </c>
      <c r="K2696" s="40" t="s">
        <v>15536</v>
      </c>
      <c r="L2696" s="69" t="str">
        <f t="shared" si="257"/>
        <v>Rendimento estável</v>
      </c>
    </row>
    <row r="2697" spans="1:12" ht="15" customHeight="1" x14ac:dyDescent="0.25">
      <c r="A2697" s="39">
        <v>44624</v>
      </c>
      <c r="B2697" s="61">
        <f t="shared" si="252"/>
        <v>2022</v>
      </c>
      <c r="C2697" s="60" t="str">
        <f t="shared" si="253"/>
        <v>Março</v>
      </c>
      <c r="D2697" s="40" t="s">
        <v>1923</v>
      </c>
      <c r="E2697" s="40" t="s">
        <v>4155</v>
      </c>
      <c r="F2697" s="41">
        <v>48721.36</v>
      </c>
      <c r="G2697" s="42">
        <v>45218.29</v>
      </c>
      <c r="H2697" s="64">
        <f t="shared" si="254"/>
        <v>-7.1900086532888235E-2</v>
      </c>
      <c r="I2697" s="65">
        <f t="shared" si="255"/>
        <v>-3503.0699999999997</v>
      </c>
      <c r="J2697" s="66" t="str">
        <f t="shared" si="256"/>
        <v>Ativo</v>
      </c>
      <c r="K2697" s="40" t="s">
        <v>15532</v>
      </c>
      <c r="L2697" s="69" t="str">
        <f t="shared" si="257"/>
        <v>Investimento de Longo Prazo</v>
      </c>
    </row>
    <row r="2698" spans="1:12" ht="15" customHeight="1" x14ac:dyDescent="0.25">
      <c r="A2698" s="39">
        <v>44399</v>
      </c>
      <c r="B2698" s="61">
        <f t="shared" si="252"/>
        <v>2021</v>
      </c>
      <c r="C2698" s="60" t="str">
        <f t="shared" si="253"/>
        <v>Julho</v>
      </c>
      <c r="D2698" s="40" t="s">
        <v>1930</v>
      </c>
      <c r="E2698" s="40" t="s">
        <v>4156</v>
      </c>
      <c r="F2698" s="41">
        <v>38819.25</v>
      </c>
      <c r="G2698" s="42">
        <v>46156.09</v>
      </c>
      <c r="H2698" s="64">
        <f t="shared" si="254"/>
        <v>0.1890000450807266</v>
      </c>
      <c r="I2698" s="65">
        <f t="shared" si="255"/>
        <v>7336.8399999999965</v>
      </c>
      <c r="J2698" s="66" t="str">
        <f t="shared" si="256"/>
        <v>Resgatado</v>
      </c>
      <c r="K2698" s="40" t="s">
        <v>15538</v>
      </c>
      <c r="L2698" s="69" t="str">
        <f t="shared" si="257"/>
        <v>Aplicação de Curto Prazo</v>
      </c>
    </row>
    <row r="2699" spans="1:12" ht="15" customHeight="1" x14ac:dyDescent="0.25">
      <c r="A2699" s="39">
        <v>44558</v>
      </c>
      <c r="B2699" s="61">
        <f t="shared" si="252"/>
        <v>2021</v>
      </c>
      <c r="C2699" s="60" t="str">
        <f t="shared" si="253"/>
        <v>Dezembro</v>
      </c>
      <c r="D2699" s="40" t="s">
        <v>1925</v>
      </c>
      <c r="E2699" s="40" t="s">
        <v>4157</v>
      </c>
      <c r="F2699" s="41">
        <v>41037.99</v>
      </c>
      <c r="G2699" s="42">
        <v>41505.82</v>
      </c>
      <c r="H2699" s="64">
        <f t="shared" si="254"/>
        <v>1.1399924801385295E-2</v>
      </c>
      <c r="I2699" s="65">
        <f t="shared" si="255"/>
        <v>467.83000000000175</v>
      </c>
      <c r="J2699" s="66" t="str">
        <f t="shared" si="256"/>
        <v>Ativo</v>
      </c>
      <c r="K2699" s="40" t="s">
        <v>15534</v>
      </c>
      <c r="L2699" s="69" t="str">
        <f t="shared" si="257"/>
        <v>Aguardando rentabilidade</v>
      </c>
    </row>
    <row r="2700" spans="1:12" x14ac:dyDescent="0.25">
      <c r="A2700" s="39">
        <v>44055</v>
      </c>
      <c r="B2700" s="61">
        <f t="shared" si="252"/>
        <v>2020</v>
      </c>
      <c r="C2700" s="60" t="str">
        <f t="shared" si="253"/>
        <v>Agosto</v>
      </c>
      <c r="D2700" s="40" t="s">
        <v>1923</v>
      </c>
      <c r="E2700" s="40" t="s">
        <v>2072</v>
      </c>
      <c r="F2700" s="41">
        <v>49647.15</v>
      </c>
      <c r="G2700" s="42">
        <v>46315.83</v>
      </c>
      <c r="H2700" s="64">
        <f t="shared" si="254"/>
        <v>-6.7099924164831209E-2</v>
      </c>
      <c r="I2700" s="65">
        <f t="shared" si="255"/>
        <v>-3331.3199999999997</v>
      </c>
      <c r="J2700" s="66" t="str">
        <f t="shared" si="256"/>
        <v>Ativo</v>
      </c>
      <c r="K2700" s="40" t="s">
        <v>15532</v>
      </c>
      <c r="L2700" s="69" t="str">
        <f t="shared" si="257"/>
        <v>Investimento de Longo Prazo</v>
      </c>
    </row>
    <row r="2701" spans="1:12" ht="15" customHeight="1" x14ac:dyDescent="0.25">
      <c r="A2701" s="39">
        <v>44910</v>
      </c>
      <c r="B2701" s="61">
        <f t="shared" si="252"/>
        <v>2022</v>
      </c>
      <c r="C2701" s="60" t="str">
        <f t="shared" si="253"/>
        <v>Dezembro</v>
      </c>
      <c r="D2701" s="40" t="s">
        <v>1928</v>
      </c>
      <c r="E2701" s="40" t="s">
        <v>4158</v>
      </c>
      <c r="F2701" s="41">
        <v>13482.52</v>
      </c>
      <c r="G2701" s="42">
        <v>14380.46</v>
      </c>
      <c r="H2701" s="64">
        <f t="shared" si="254"/>
        <v>6.6600309141021011E-2</v>
      </c>
      <c r="I2701" s="65">
        <f t="shared" si="255"/>
        <v>897.93999999999869</v>
      </c>
      <c r="J2701" s="66" t="str">
        <f t="shared" si="256"/>
        <v>Ativo</v>
      </c>
      <c r="K2701" s="40" t="s">
        <v>15537</v>
      </c>
      <c r="L2701" s="69" t="str">
        <f t="shared" si="257"/>
        <v>Aguardando rentabilidade</v>
      </c>
    </row>
    <row r="2702" spans="1:12" x14ac:dyDescent="0.25">
      <c r="A2702" s="39">
        <v>44105</v>
      </c>
      <c r="B2702" s="61">
        <f t="shared" si="252"/>
        <v>2020</v>
      </c>
      <c r="C2702" s="60" t="str">
        <f t="shared" si="253"/>
        <v>Outubro</v>
      </c>
      <c r="D2702" s="40" t="s">
        <v>1928</v>
      </c>
      <c r="E2702" s="40" t="s">
        <v>4159</v>
      </c>
      <c r="F2702" s="41">
        <v>39245.94</v>
      </c>
      <c r="G2702" s="42">
        <v>40132.9</v>
      </c>
      <c r="H2702" s="64">
        <f t="shared" si="254"/>
        <v>2.2600044743481724E-2</v>
      </c>
      <c r="I2702" s="65">
        <f t="shared" si="255"/>
        <v>886.95999999999913</v>
      </c>
      <c r="J2702" s="66" t="str">
        <f t="shared" si="256"/>
        <v>Ativo</v>
      </c>
      <c r="K2702" s="40" t="s">
        <v>15537</v>
      </c>
      <c r="L2702" s="69" t="str">
        <f t="shared" si="257"/>
        <v>Aguardando rentabilidade</v>
      </c>
    </row>
    <row r="2703" spans="1:12" ht="15" customHeight="1" x14ac:dyDescent="0.25">
      <c r="A2703" s="39">
        <v>45020</v>
      </c>
      <c r="B2703" s="61">
        <f t="shared" si="252"/>
        <v>2023</v>
      </c>
      <c r="C2703" s="60" t="str">
        <f t="shared" si="253"/>
        <v>Abril</v>
      </c>
      <c r="D2703" s="40" t="s">
        <v>1930</v>
      </c>
      <c r="E2703" s="40" t="s">
        <v>4160</v>
      </c>
      <c r="F2703" s="41">
        <v>15359.91</v>
      </c>
      <c r="G2703" s="42">
        <v>17725.34</v>
      </c>
      <c r="H2703" s="64">
        <f t="shared" si="254"/>
        <v>0.15400025130355582</v>
      </c>
      <c r="I2703" s="65">
        <f t="shared" si="255"/>
        <v>2365.4300000000003</v>
      </c>
      <c r="J2703" s="66" t="str">
        <f t="shared" si="256"/>
        <v>Resgatado</v>
      </c>
      <c r="K2703" s="40" t="s">
        <v>15538</v>
      </c>
      <c r="L2703" s="69" t="str">
        <f t="shared" si="257"/>
        <v>Aplicação de Curto Prazo</v>
      </c>
    </row>
    <row r="2704" spans="1:12" ht="15" customHeight="1" x14ac:dyDescent="0.25">
      <c r="A2704" s="39">
        <v>44843</v>
      </c>
      <c r="B2704" s="61">
        <f t="shared" si="252"/>
        <v>2022</v>
      </c>
      <c r="C2704" s="60" t="str">
        <f t="shared" si="253"/>
        <v>Outubro</v>
      </c>
      <c r="D2704" s="40" t="s">
        <v>1925</v>
      </c>
      <c r="E2704" s="40" t="s">
        <v>4161</v>
      </c>
      <c r="F2704" s="41">
        <v>49333.68</v>
      </c>
      <c r="G2704" s="42">
        <v>53127.44</v>
      </c>
      <c r="H2704" s="64">
        <f t="shared" si="254"/>
        <v>7.6900000162161058E-2</v>
      </c>
      <c r="I2704" s="65">
        <f t="shared" si="255"/>
        <v>3793.760000000002</v>
      </c>
      <c r="J2704" s="66" t="str">
        <f t="shared" si="256"/>
        <v>Pendente</v>
      </c>
      <c r="K2704" s="40" t="s">
        <v>15534</v>
      </c>
      <c r="L2704" s="69" t="str">
        <f t="shared" si="257"/>
        <v>Rendimento estável</v>
      </c>
    </row>
    <row r="2705" spans="1:12" ht="15" customHeight="1" x14ac:dyDescent="0.25">
      <c r="A2705" s="39">
        <v>45364</v>
      </c>
      <c r="B2705" s="61">
        <f t="shared" si="252"/>
        <v>2024</v>
      </c>
      <c r="C2705" s="60" t="str">
        <f t="shared" si="253"/>
        <v>Março</v>
      </c>
      <c r="D2705" s="40" t="s">
        <v>1927</v>
      </c>
      <c r="E2705" s="40" t="s">
        <v>4162</v>
      </c>
      <c r="F2705" s="41">
        <v>1049.22</v>
      </c>
      <c r="G2705" s="42">
        <v>999.8</v>
      </c>
      <c r="H2705" s="64">
        <f t="shared" si="254"/>
        <v>-4.7101656468614847E-2</v>
      </c>
      <c r="I2705" s="65">
        <f t="shared" si="255"/>
        <v>-49.420000000000073</v>
      </c>
      <c r="J2705" s="66" t="str">
        <f t="shared" si="256"/>
        <v>Ativo</v>
      </c>
      <c r="K2705" s="40" t="s">
        <v>15536</v>
      </c>
      <c r="L2705" s="69" t="str">
        <f t="shared" si="257"/>
        <v>Aguardando rentabilidade</v>
      </c>
    </row>
    <row r="2706" spans="1:12" ht="15" customHeight="1" x14ac:dyDescent="0.25">
      <c r="A2706" s="39">
        <v>45376</v>
      </c>
      <c r="B2706" s="61">
        <f t="shared" si="252"/>
        <v>2024</v>
      </c>
      <c r="C2706" s="60" t="str">
        <f t="shared" si="253"/>
        <v>Março</v>
      </c>
      <c r="D2706" s="40" t="s">
        <v>1923</v>
      </c>
      <c r="E2706" s="40" t="s">
        <v>4163</v>
      </c>
      <c r="F2706" s="41">
        <v>32476.17</v>
      </c>
      <c r="G2706" s="42">
        <v>31998.77</v>
      </c>
      <c r="H2706" s="64">
        <f t="shared" si="254"/>
        <v>-1.4700009268334223E-2</v>
      </c>
      <c r="I2706" s="65">
        <f t="shared" si="255"/>
        <v>-477.39999999999782</v>
      </c>
      <c r="J2706" s="66" t="str">
        <f t="shared" si="256"/>
        <v>Ativo</v>
      </c>
      <c r="K2706" s="40" t="s">
        <v>15532</v>
      </c>
      <c r="L2706" s="69" t="str">
        <f t="shared" si="257"/>
        <v>Investimento de Longo Prazo</v>
      </c>
    </row>
    <row r="2707" spans="1:12" ht="15" customHeight="1" x14ac:dyDescent="0.25">
      <c r="A2707" s="39">
        <v>44433</v>
      </c>
      <c r="B2707" s="61">
        <f t="shared" si="252"/>
        <v>2021</v>
      </c>
      <c r="C2707" s="60" t="str">
        <f t="shared" si="253"/>
        <v>Agosto</v>
      </c>
      <c r="D2707" s="40" t="s">
        <v>1927</v>
      </c>
      <c r="E2707" s="40" t="s">
        <v>4164</v>
      </c>
      <c r="F2707" s="41">
        <v>11249.51</v>
      </c>
      <c r="G2707" s="42">
        <v>11584.75</v>
      </c>
      <c r="H2707" s="64">
        <f t="shared" si="254"/>
        <v>2.9800409084484548E-2</v>
      </c>
      <c r="I2707" s="65">
        <f t="shared" si="255"/>
        <v>335.23999999999978</v>
      </c>
      <c r="J2707" s="66" t="str">
        <f t="shared" si="256"/>
        <v>Ativo</v>
      </c>
      <c r="K2707" s="40" t="s">
        <v>15536</v>
      </c>
      <c r="L2707" s="69" t="str">
        <f t="shared" si="257"/>
        <v>Aguardando rentabilidade</v>
      </c>
    </row>
    <row r="2708" spans="1:12" ht="15" customHeight="1" x14ac:dyDescent="0.25">
      <c r="A2708" s="39">
        <v>45495</v>
      </c>
      <c r="B2708" s="61">
        <f t="shared" si="252"/>
        <v>2024</v>
      </c>
      <c r="C2708" s="60" t="str">
        <f t="shared" si="253"/>
        <v>Julho</v>
      </c>
      <c r="D2708" s="40" t="s">
        <v>1924</v>
      </c>
      <c r="E2708" s="40" t="s">
        <v>4165</v>
      </c>
      <c r="F2708" s="41">
        <v>36023.82</v>
      </c>
      <c r="G2708" s="42">
        <v>41247.269999999997</v>
      </c>
      <c r="H2708" s="64">
        <f t="shared" si="254"/>
        <v>0.14499989173829975</v>
      </c>
      <c r="I2708" s="65">
        <f t="shared" si="255"/>
        <v>5223.4499999999971</v>
      </c>
      <c r="J2708" s="66" t="str">
        <f t="shared" si="256"/>
        <v>Pendente</v>
      </c>
      <c r="K2708" s="40" t="s">
        <v>15533</v>
      </c>
      <c r="L2708" s="69" t="str">
        <f t="shared" si="257"/>
        <v>Rendimento estável</v>
      </c>
    </row>
    <row r="2709" spans="1:12" ht="15" customHeight="1" x14ac:dyDescent="0.25">
      <c r="A2709" s="39">
        <v>44284</v>
      </c>
      <c r="B2709" s="61">
        <f t="shared" si="252"/>
        <v>2021</v>
      </c>
      <c r="C2709" s="60" t="str">
        <f t="shared" si="253"/>
        <v>Março</v>
      </c>
      <c r="D2709" s="40" t="s">
        <v>1927</v>
      </c>
      <c r="E2709" s="40" t="s">
        <v>2354</v>
      </c>
      <c r="F2709" s="41">
        <v>48297.41</v>
      </c>
      <c r="G2709" s="42">
        <v>52803.56</v>
      </c>
      <c r="H2709" s="64">
        <f t="shared" si="254"/>
        <v>9.3300034101207366E-2</v>
      </c>
      <c r="I2709" s="65">
        <f t="shared" si="255"/>
        <v>4506.1499999999942</v>
      </c>
      <c r="J2709" s="66" t="str">
        <f t="shared" si="256"/>
        <v>Pendente</v>
      </c>
      <c r="K2709" s="40" t="s">
        <v>15536</v>
      </c>
      <c r="L2709" s="69" t="str">
        <f t="shared" si="257"/>
        <v>Rendimento estável</v>
      </c>
    </row>
    <row r="2710" spans="1:12" ht="15" customHeight="1" x14ac:dyDescent="0.25">
      <c r="A2710" s="39">
        <v>44800</v>
      </c>
      <c r="B2710" s="61">
        <f t="shared" si="252"/>
        <v>2022</v>
      </c>
      <c r="C2710" s="60" t="str">
        <f t="shared" si="253"/>
        <v>Agosto</v>
      </c>
      <c r="D2710" s="40" t="s">
        <v>1925</v>
      </c>
      <c r="E2710" s="40" t="s">
        <v>4166</v>
      </c>
      <c r="F2710" s="41">
        <v>18572.52</v>
      </c>
      <c r="G2710" s="42">
        <v>17959.63</v>
      </c>
      <c r="H2710" s="64">
        <f t="shared" si="254"/>
        <v>-3.2999829856153039E-2</v>
      </c>
      <c r="I2710" s="65">
        <f t="shared" si="255"/>
        <v>-612.88999999999942</v>
      </c>
      <c r="J2710" s="66" t="str">
        <f t="shared" si="256"/>
        <v>Ativo</v>
      </c>
      <c r="K2710" s="40" t="s">
        <v>15534</v>
      </c>
      <c r="L2710" s="69" t="str">
        <f t="shared" si="257"/>
        <v>Aguardando rentabilidade</v>
      </c>
    </row>
    <row r="2711" spans="1:12" ht="15" customHeight="1" x14ac:dyDescent="0.25">
      <c r="A2711" s="39">
        <v>45566</v>
      </c>
      <c r="B2711" s="61">
        <f t="shared" si="252"/>
        <v>2024</v>
      </c>
      <c r="C2711" s="60" t="str">
        <f t="shared" si="253"/>
        <v>Outubro</v>
      </c>
      <c r="D2711" s="40" t="s">
        <v>1923</v>
      </c>
      <c r="E2711" s="40" t="s">
        <v>4167</v>
      </c>
      <c r="F2711" s="41">
        <v>33410.839999999997</v>
      </c>
      <c r="G2711" s="42">
        <v>37934.67</v>
      </c>
      <c r="H2711" s="64">
        <f t="shared" si="254"/>
        <v>0.13540006776243885</v>
      </c>
      <c r="I2711" s="65">
        <f t="shared" si="255"/>
        <v>4523.8300000000017</v>
      </c>
      <c r="J2711" s="66" t="str">
        <f t="shared" si="256"/>
        <v>Pendente</v>
      </c>
      <c r="K2711" s="40" t="s">
        <v>15532</v>
      </c>
      <c r="L2711" s="69" t="str">
        <f t="shared" si="257"/>
        <v>Rendimento estável</v>
      </c>
    </row>
    <row r="2712" spans="1:12" ht="15" customHeight="1" x14ac:dyDescent="0.25">
      <c r="A2712" s="39">
        <v>44358</v>
      </c>
      <c r="B2712" s="61">
        <f t="shared" si="252"/>
        <v>2021</v>
      </c>
      <c r="C2712" s="60" t="str">
        <f t="shared" si="253"/>
        <v>Junho</v>
      </c>
      <c r="D2712" s="40" t="s">
        <v>1928</v>
      </c>
      <c r="E2712" s="40" t="s">
        <v>4168</v>
      </c>
      <c r="F2712" s="41">
        <v>27108.78</v>
      </c>
      <c r="G2712" s="42">
        <v>32473.61</v>
      </c>
      <c r="H2712" s="64">
        <f t="shared" si="254"/>
        <v>0.19790008993396244</v>
      </c>
      <c r="I2712" s="65">
        <f t="shared" si="255"/>
        <v>5364.8300000000017</v>
      </c>
      <c r="J2712" s="66" t="str">
        <f t="shared" si="256"/>
        <v>Resgatado</v>
      </c>
      <c r="K2712" s="40" t="s">
        <v>15537</v>
      </c>
      <c r="L2712" s="69" t="str">
        <f t="shared" si="257"/>
        <v>Aplicação de Curto Prazo</v>
      </c>
    </row>
    <row r="2713" spans="1:12" ht="15" customHeight="1" x14ac:dyDescent="0.25">
      <c r="A2713" s="39">
        <v>45371</v>
      </c>
      <c r="B2713" s="61">
        <f t="shared" si="252"/>
        <v>2024</v>
      </c>
      <c r="C2713" s="60" t="str">
        <f t="shared" si="253"/>
        <v>Março</v>
      </c>
      <c r="D2713" s="40" t="s">
        <v>1927</v>
      </c>
      <c r="E2713" s="40" t="s">
        <v>4169</v>
      </c>
      <c r="F2713" s="41">
        <v>2180.09</v>
      </c>
      <c r="G2713" s="42">
        <v>2286.6999999999998</v>
      </c>
      <c r="H2713" s="64">
        <f t="shared" si="254"/>
        <v>4.8901650849276709E-2</v>
      </c>
      <c r="I2713" s="65">
        <f t="shared" si="255"/>
        <v>106.60999999999967</v>
      </c>
      <c r="J2713" s="66" t="str">
        <f t="shared" si="256"/>
        <v>Ativo</v>
      </c>
      <c r="K2713" s="40" t="s">
        <v>15536</v>
      </c>
      <c r="L2713" s="69" t="str">
        <f t="shared" si="257"/>
        <v>Aguardando rentabilidade</v>
      </c>
    </row>
    <row r="2714" spans="1:12" ht="15" customHeight="1" x14ac:dyDescent="0.25">
      <c r="A2714" s="39">
        <v>45545</v>
      </c>
      <c r="B2714" s="61">
        <f t="shared" si="252"/>
        <v>2024</v>
      </c>
      <c r="C2714" s="60" t="str">
        <f t="shared" si="253"/>
        <v>Setembro</v>
      </c>
      <c r="D2714" s="40" t="s">
        <v>1925</v>
      </c>
      <c r="E2714" s="40" t="s">
        <v>4170</v>
      </c>
      <c r="F2714" s="41">
        <v>42216.51</v>
      </c>
      <c r="G2714" s="42">
        <v>39088.269999999997</v>
      </c>
      <c r="H2714" s="64">
        <f t="shared" si="254"/>
        <v>-7.4099919675975234E-2</v>
      </c>
      <c r="I2714" s="65">
        <f t="shared" si="255"/>
        <v>-3128.2400000000052</v>
      </c>
      <c r="J2714" s="66" t="str">
        <f t="shared" si="256"/>
        <v>Pendente</v>
      </c>
      <c r="K2714" s="40" t="s">
        <v>15534</v>
      </c>
      <c r="L2714" s="69" t="str">
        <f t="shared" si="257"/>
        <v>Aguardando rentabilidade</v>
      </c>
    </row>
    <row r="2715" spans="1:12" ht="15" customHeight="1" x14ac:dyDescent="0.25">
      <c r="A2715" s="39">
        <v>45533</v>
      </c>
      <c r="B2715" s="61">
        <f t="shared" si="252"/>
        <v>2024</v>
      </c>
      <c r="C2715" s="60" t="str">
        <f t="shared" si="253"/>
        <v>Agosto</v>
      </c>
      <c r="D2715" s="40" t="s">
        <v>1925</v>
      </c>
      <c r="E2715" s="40" t="s">
        <v>4171</v>
      </c>
      <c r="F2715" s="41">
        <v>48674.75</v>
      </c>
      <c r="G2715" s="42">
        <v>45213.98</v>
      </c>
      <c r="H2715" s="64">
        <f t="shared" si="254"/>
        <v>-7.1099902927082251E-2</v>
      </c>
      <c r="I2715" s="65">
        <f t="shared" si="255"/>
        <v>-3460.7699999999968</v>
      </c>
      <c r="J2715" s="66" t="str">
        <f t="shared" si="256"/>
        <v>Pendente</v>
      </c>
      <c r="K2715" s="40" t="s">
        <v>15534</v>
      </c>
      <c r="L2715" s="69" t="str">
        <f t="shared" si="257"/>
        <v>Aguardando rentabilidade</v>
      </c>
    </row>
    <row r="2716" spans="1:12" ht="15" customHeight="1" x14ac:dyDescent="0.25">
      <c r="A2716" s="39">
        <v>45304</v>
      </c>
      <c r="B2716" s="61">
        <f t="shared" si="252"/>
        <v>2024</v>
      </c>
      <c r="C2716" s="60" t="str">
        <f t="shared" si="253"/>
        <v>Janeiro</v>
      </c>
      <c r="D2716" s="40" t="s">
        <v>1929</v>
      </c>
      <c r="E2716" s="40" t="s">
        <v>4172</v>
      </c>
      <c r="F2716" s="41">
        <v>48068.800000000003</v>
      </c>
      <c r="G2716" s="42">
        <v>52702.63</v>
      </c>
      <c r="H2716" s="64">
        <f t="shared" si="254"/>
        <v>9.6399951735845174E-2</v>
      </c>
      <c r="I2716" s="65">
        <f t="shared" si="255"/>
        <v>4633.8299999999945</v>
      </c>
      <c r="J2716" s="66" t="str">
        <f t="shared" si="256"/>
        <v>Pendente</v>
      </c>
      <c r="K2716" s="40" t="s">
        <v>15532</v>
      </c>
      <c r="L2716" s="69" t="str">
        <f t="shared" si="257"/>
        <v>Rendimento estável</v>
      </c>
    </row>
    <row r="2717" spans="1:12" ht="15" customHeight="1" x14ac:dyDescent="0.25">
      <c r="A2717" s="39">
        <v>45087</v>
      </c>
      <c r="B2717" s="61">
        <f t="shared" si="252"/>
        <v>2023</v>
      </c>
      <c r="C2717" s="60" t="str">
        <f t="shared" si="253"/>
        <v>Junho</v>
      </c>
      <c r="D2717" s="40" t="s">
        <v>1926</v>
      </c>
      <c r="E2717" s="40" t="s">
        <v>2649</v>
      </c>
      <c r="F2717" s="41">
        <v>13173.94</v>
      </c>
      <c r="G2717" s="42">
        <v>14989.31</v>
      </c>
      <c r="H2717" s="64">
        <f t="shared" si="254"/>
        <v>0.13780008106914096</v>
      </c>
      <c r="I2717" s="65">
        <f t="shared" si="255"/>
        <v>1815.369999999999</v>
      </c>
      <c r="J2717" s="66" t="str">
        <f t="shared" si="256"/>
        <v>Pendente</v>
      </c>
      <c r="K2717" s="40" t="s">
        <v>15535</v>
      </c>
      <c r="L2717" s="69" t="str">
        <f t="shared" si="257"/>
        <v>Rendimento estável</v>
      </c>
    </row>
    <row r="2718" spans="1:12" ht="15" customHeight="1" x14ac:dyDescent="0.25">
      <c r="A2718" s="39">
        <v>45069</v>
      </c>
      <c r="B2718" s="61">
        <f t="shared" si="252"/>
        <v>2023</v>
      </c>
      <c r="C2718" s="60" t="str">
        <f t="shared" si="253"/>
        <v>Maio</v>
      </c>
      <c r="D2718" s="40" t="s">
        <v>1926</v>
      </c>
      <c r="E2718" s="40" t="s">
        <v>4173</v>
      </c>
      <c r="F2718" s="41">
        <v>19632.73</v>
      </c>
      <c r="G2718" s="42">
        <v>18513.66</v>
      </c>
      <c r="H2718" s="64">
        <f t="shared" si="254"/>
        <v>-5.70002236061923E-2</v>
      </c>
      <c r="I2718" s="65">
        <f t="shared" si="255"/>
        <v>-1119.0699999999997</v>
      </c>
      <c r="J2718" s="66" t="str">
        <f t="shared" si="256"/>
        <v>Pendente</v>
      </c>
      <c r="K2718" s="40" t="s">
        <v>15535</v>
      </c>
      <c r="L2718" s="69" t="str">
        <f t="shared" si="257"/>
        <v>Aguardando rentabilidade</v>
      </c>
    </row>
    <row r="2719" spans="1:12" ht="15" customHeight="1" x14ac:dyDescent="0.25">
      <c r="A2719" s="39">
        <v>44248</v>
      </c>
      <c r="B2719" s="61">
        <f t="shared" si="252"/>
        <v>2021</v>
      </c>
      <c r="C2719" s="60" t="str">
        <f t="shared" si="253"/>
        <v>Fevereiro</v>
      </c>
      <c r="D2719" s="40" t="s">
        <v>1926</v>
      </c>
      <c r="E2719" s="40" t="s">
        <v>4174</v>
      </c>
      <c r="F2719" s="41">
        <v>15294.8</v>
      </c>
      <c r="G2719" s="42">
        <v>13847.91</v>
      </c>
      <c r="H2719" s="64">
        <f t="shared" si="254"/>
        <v>-9.4600125532860804E-2</v>
      </c>
      <c r="I2719" s="65">
        <f t="shared" si="255"/>
        <v>-1446.8899999999994</v>
      </c>
      <c r="J2719" s="66" t="str">
        <f t="shared" si="256"/>
        <v>Pendente</v>
      </c>
      <c r="K2719" s="40" t="s">
        <v>15535</v>
      </c>
      <c r="L2719" s="69" t="str">
        <f t="shared" si="257"/>
        <v>Aguardando rentabilidade</v>
      </c>
    </row>
    <row r="2720" spans="1:12" ht="15" customHeight="1" x14ac:dyDescent="0.25">
      <c r="A2720" s="39">
        <v>44401</v>
      </c>
      <c r="B2720" s="61">
        <f t="shared" si="252"/>
        <v>2021</v>
      </c>
      <c r="C2720" s="60" t="str">
        <f t="shared" si="253"/>
        <v>Julho</v>
      </c>
      <c r="D2720" s="40" t="s">
        <v>1924</v>
      </c>
      <c r="E2720" s="40" t="s">
        <v>4175</v>
      </c>
      <c r="F2720" s="41">
        <v>21374.639999999999</v>
      </c>
      <c r="G2720" s="42">
        <v>21378.91</v>
      </c>
      <c r="H2720" s="64">
        <f t="shared" si="254"/>
        <v>1.9976944640941026E-4</v>
      </c>
      <c r="I2720" s="65">
        <f t="shared" si="255"/>
        <v>4.2700000000004366</v>
      </c>
      <c r="J2720" s="66" t="str">
        <f t="shared" si="256"/>
        <v>Ativo</v>
      </c>
      <c r="K2720" s="40" t="s">
        <v>15533</v>
      </c>
      <c r="L2720" s="69" t="str">
        <f t="shared" si="257"/>
        <v>Investimento de Longo Prazo</v>
      </c>
    </row>
    <row r="2721" spans="1:12" ht="15" customHeight="1" x14ac:dyDescent="0.25">
      <c r="A2721" s="39">
        <v>44522</v>
      </c>
      <c r="B2721" s="61">
        <f t="shared" si="252"/>
        <v>2021</v>
      </c>
      <c r="C2721" s="60" t="str">
        <f t="shared" si="253"/>
        <v>Novembro</v>
      </c>
      <c r="D2721" s="40" t="s">
        <v>1926</v>
      </c>
      <c r="E2721" s="40" t="s">
        <v>4176</v>
      </c>
      <c r="F2721" s="41">
        <v>16431.72</v>
      </c>
      <c r="G2721" s="42">
        <v>18091.32</v>
      </c>
      <c r="H2721" s="64">
        <f t="shared" si="254"/>
        <v>0.10099977360860569</v>
      </c>
      <c r="I2721" s="65">
        <f t="shared" si="255"/>
        <v>1659.5999999999985</v>
      </c>
      <c r="J2721" s="66" t="str">
        <f t="shared" si="256"/>
        <v>Pendente</v>
      </c>
      <c r="K2721" s="40" t="s">
        <v>15535</v>
      </c>
      <c r="L2721" s="69" t="str">
        <f t="shared" si="257"/>
        <v>Rendimento estável</v>
      </c>
    </row>
    <row r="2722" spans="1:12" ht="15" customHeight="1" x14ac:dyDescent="0.25">
      <c r="A2722" s="39">
        <v>44281</v>
      </c>
      <c r="B2722" s="61">
        <f t="shared" si="252"/>
        <v>2021</v>
      </c>
      <c r="C2722" s="60" t="str">
        <f t="shared" si="253"/>
        <v>Março</v>
      </c>
      <c r="D2722" s="40" t="s">
        <v>1929</v>
      </c>
      <c r="E2722" s="40" t="s">
        <v>4177</v>
      </c>
      <c r="F2722" s="41">
        <v>11818.8</v>
      </c>
      <c r="G2722" s="42">
        <v>13299.7</v>
      </c>
      <c r="H2722" s="64">
        <f t="shared" si="254"/>
        <v>0.12530036890378055</v>
      </c>
      <c r="I2722" s="65">
        <f t="shared" si="255"/>
        <v>1480.9000000000015</v>
      </c>
      <c r="J2722" s="66" t="str">
        <f t="shared" si="256"/>
        <v>Pendente</v>
      </c>
      <c r="K2722" s="40" t="s">
        <v>15532</v>
      </c>
      <c r="L2722" s="69" t="str">
        <f t="shared" si="257"/>
        <v>Rendimento estável</v>
      </c>
    </row>
    <row r="2723" spans="1:12" ht="15" customHeight="1" x14ac:dyDescent="0.25">
      <c r="A2723" s="39">
        <v>45203</v>
      </c>
      <c r="B2723" s="61">
        <f t="shared" si="252"/>
        <v>2023</v>
      </c>
      <c r="C2723" s="60" t="str">
        <f t="shared" si="253"/>
        <v>Outubro</v>
      </c>
      <c r="D2723" s="40" t="s">
        <v>1930</v>
      </c>
      <c r="E2723" s="40" t="s">
        <v>2330</v>
      </c>
      <c r="F2723" s="41">
        <v>29256.98</v>
      </c>
      <c r="G2723" s="42">
        <v>26957.38</v>
      </c>
      <c r="H2723" s="64">
        <f t="shared" si="254"/>
        <v>-7.8600046894792233E-2</v>
      </c>
      <c r="I2723" s="65">
        <f t="shared" si="255"/>
        <v>-2299.5999999999985</v>
      </c>
      <c r="J2723" s="66" t="str">
        <f t="shared" si="256"/>
        <v>Pendente</v>
      </c>
      <c r="K2723" s="40" t="s">
        <v>15538</v>
      </c>
      <c r="L2723" s="69" t="str">
        <f t="shared" si="257"/>
        <v>Aguardando rentabilidade</v>
      </c>
    </row>
    <row r="2724" spans="1:12" ht="15" customHeight="1" x14ac:dyDescent="0.25">
      <c r="A2724" s="39">
        <v>45680</v>
      </c>
      <c r="B2724" s="61">
        <f t="shared" si="252"/>
        <v>2025</v>
      </c>
      <c r="C2724" s="60" t="str">
        <f t="shared" si="253"/>
        <v>Janeiro</v>
      </c>
      <c r="D2724" s="40" t="s">
        <v>1929</v>
      </c>
      <c r="E2724" s="40" t="s">
        <v>4178</v>
      </c>
      <c r="F2724" s="41">
        <v>45394.47</v>
      </c>
      <c r="G2724" s="42">
        <v>47895.71</v>
      </c>
      <c r="H2724" s="64">
        <f t="shared" si="254"/>
        <v>5.5100103602927802E-2</v>
      </c>
      <c r="I2724" s="65">
        <f t="shared" si="255"/>
        <v>2501.239999999998</v>
      </c>
      <c r="J2724" s="66" t="str">
        <f t="shared" si="256"/>
        <v>Ativo</v>
      </c>
      <c r="K2724" s="40" t="s">
        <v>15532</v>
      </c>
      <c r="L2724" s="69" t="str">
        <f t="shared" si="257"/>
        <v>Investimento de Longo Prazo</v>
      </c>
    </row>
    <row r="2725" spans="1:12" ht="15" customHeight="1" x14ac:dyDescent="0.25">
      <c r="A2725" s="39">
        <v>45163</v>
      </c>
      <c r="B2725" s="61">
        <f t="shared" si="252"/>
        <v>2023</v>
      </c>
      <c r="C2725" s="60" t="str">
        <f t="shared" si="253"/>
        <v>Agosto</v>
      </c>
      <c r="D2725" s="40" t="s">
        <v>1930</v>
      </c>
      <c r="E2725" s="40" t="s">
        <v>4179</v>
      </c>
      <c r="F2725" s="41">
        <v>42178.51</v>
      </c>
      <c r="G2725" s="42">
        <v>41060.78</v>
      </c>
      <c r="H2725" s="64">
        <f t="shared" si="254"/>
        <v>-2.6499987789990759E-2</v>
      </c>
      <c r="I2725" s="65">
        <f t="shared" si="255"/>
        <v>-1117.7300000000032</v>
      </c>
      <c r="J2725" s="66" t="str">
        <f t="shared" si="256"/>
        <v>Ativo</v>
      </c>
      <c r="K2725" s="40" t="s">
        <v>15538</v>
      </c>
      <c r="L2725" s="69" t="str">
        <f t="shared" si="257"/>
        <v>Aguardando rentabilidade</v>
      </c>
    </row>
    <row r="2726" spans="1:12" ht="15" customHeight="1" x14ac:dyDescent="0.25">
      <c r="A2726" s="39">
        <v>45451</v>
      </c>
      <c r="B2726" s="61">
        <f t="shared" si="252"/>
        <v>2024</v>
      </c>
      <c r="C2726" s="60" t="str">
        <f t="shared" si="253"/>
        <v>Junho</v>
      </c>
      <c r="D2726" s="40" t="s">
        <v>1929</v>
      </c>
      <c r="E2726" s="40" t="s">
        <v>4180</v>
      </c>
      <c r="F2726" s="41">
        <v>43203.360000000001</v>
      </c>
      <c r="G2726" s="42">
        <v>47908.21</v>
      </c>
      <c r="H2726" s="64">
        <f t="shared" si="254"/>
        <v>0.10890009480744087</v>
      </c>
      <c r="I2726" s="65">
        <f t="shared" si="255"/>
        <v>4704.8499999999985</v>
      </c>
      <c r="J2726" s="66" t="str">
        <f t="shared" si="256"/>
        <v>Pendente</v>
      </c>
      <c r="K2726" s="40" t="s">
        <v>15532</v>
      </c>
      <c r="L2726" s="69" t="str">
        <f t="shared" si="257"/>
        <v>Rendimento estável</v>
      </c>
    </row>
    <row r="2727" spans="1:12" ht="15" customHeight="1" x14ac:dyDescent="0.25">
      <c r="A2727" s="39">
        <v>45551</v>
      </c>
      <c r="B2727" s="61">
        <f t="shared" si="252"/>
        <v>2024</v>
      </c>
      <c r="C2727" s="60" t="str">
        <f t="shared" si="253"/>
        <v>Setembro</v>
      </c>
      <c r="D2727" s="40" t="s">
        <v>1923</v>
      </c>
      <c r="E2727" s="40" t="s">
        <v>4181</v>
      </c>
      <c r="F2727" s="41">
        <v>17545.43</v>
      </c>
      <c r="G2727" s="42">
        <v>17345.41</v>
      </c>
      <c r="H2727" s="64">
        <f t="shared" si="254"/>
        <v>-1.140011957529684E-2</v>
      </c>
      <c r="I2727" s="65">
        <f t="shared" si="255"/>
        <v>-200.02000000000044</v>
      </c>
      <c r="J2727" s="66" t="str">
        <f t="shared" si="256"/>
        <v>Ativo</v>
      </c>
      <c r="K2727" s="40" t="s">
        <v>15532</v>
      </c>
      <c r="L2727" s="69" t="str">
        <f t="shared" si="257"/>
        <v>Investimento de Longo Prazo</v>
      </c>
    </row>
    <row r="2728" spans="1:12" ht="15" customHeight="1" x14ac:dyDescent="0.25">
      <c r="A2728" s="39">
        <v>45214</v>
      </c>
      <c r="B2728" s="61">
        <f t="shared" si="252"/>
        <v>2023</v>
      </c>
      <c r="C2728" s="60" t="str">
        <f t="shared" si="253"/>
        <v>Outubro</v>
      </c>
      <c r="D2728" s="40" t="s">
        <v>1927</v>
      </c>
      <c r="E2728" s="40" t="s">
        <v>4182</v>
      </c>
      <c r="F2728" s="41">
        <v>42414.8</v>
      </c>
      <c r="G2728" s="42">
        <v>41426.54</v>
      </c>
      <c r="H2728" s="64">
        <f t="shared" si="254"/>
        <v>-2.3299885888887886E-2</v>
      </c>
      <c r="I2728" s="65">
        <f t="shared" si="255"/>
        <v>-988.26000000000204</v>
      </c>
      <c r="J2728" s="66" t="str">
        <f t="shared" si="256"/>
        <v>Ativo</v>
      </c>
      <c r="K2728" s="40" t="s">
        <v>15536</v>
      </c>
      <c r="L2728" s="69" t="str">
        <f t="shared" si="257"/>
        <v>Aguardando rentabilidade</v>
      </c>
    </row>
    <row r="2729" spans="1:12" x14ac:dyDescent="0.25">
      <c r="A2729" s="39">
        <v>43892</v>
      </c>
      <c r="B2729" s="61">
        <f t="shared" si="252"/>
        <v>2020</v>
      </c>
      <c r="C2729" s="60" t="str">
        <f t="shared" si="253"/>
        <v>Março</v>
      </c>
      <c r="D2729" s="40" t="s">
        <v>1929</v>
      </c>
      <c r="E2729" s="40" t="s">
        <v>4183</v>
      </c>
      <c r="F2729" s="41">
        <v>41131.81</v>
      </c>
      <c r="G2729" s="42">
        <v>44455.26</v>
      </c>
      <c r="H2729" s="64">
        <f t="shared" si="254"/>
        <v>8.0799993970603404E-2</v>
      </c>
      <c r="I2729" s="65">
        <f t="shared" si="255"/>
        <v>3323.4500000000044</v>
      </c>
      <c r="J2729" s="66" t="str">
        <f t="shared" si="256"/>
        <v>Pendente</v>
      </c>
      <c r="K2729" s="40" t="s">
        <v>15532</v>
      </c>
      <c r="L2729" s="69" t="str">
        <f t="shared" si="257"/>
        <v>Rendimento estável</v>
      </c>
    </row>
    <row r="2730" spans="1:12" ht="15" customHeight="1" x14ac:dyDescent="0.25">
      <c r="A2730" s="39">
        <v>45206</v>
      </c>
      <c r="B2730" s="61">
        <f t="shared" si="252"/>
        <v>2023</v>
      </c>
      <c r="C2730" s="60" t="str">
        <f t="shared" si="253"/>
        <v>Outubro</v>
      </c>
      <c r="D2730" s="40" t="s">
        <v>1929</v>
      </c>
      <c r="E2730" s="40" t="s">
        <v>4184</v>
      </c>
      <c r="F2730" s="41">
        <v>9278.7000000000007</v>
      </c>
      <c r="G2730" s="42">
        <v>10118.42</v>
      </c>
      <c r="H2730" s="64">
        <f t="shared" si="254"/>
        <v>9.0499746731761921E-2</v>
      </c>
      <c r="I2730" s="65">
        <f t="shared" si="255"/>
        <v>839.71999999999935</v>
      </c>
      <c r="J2730" s="66" t="str">
        <f t="shared" si="256"/>
        <v>Pendente</v>
      </c>
      <c r="K2730" s="40" t="s">
        <v>15532</v>
      </c>
      <c r="L2730" s="69" t="str">
        <f t="shared" si="257"/>
        <v>Rendimento estável</v>
      </c>
    </row>
    <row r="2731" spans="1:12" ht="15" customHeight="1" x14ac:dyDescent="0.25">
      <c r="A2731" s="39">
        <v>45226</v>
      </c>
      <c r="B2731" s="61">
        <f t="shared" si="252"/>
        <v>2023</v>
      </c>
      <c r="C2731" s="60" t="str">
        <f t="shared" si="253"/>
        <v>Outubro</v>
      </c>
      <c r="D2731" s="40" t="s">
        <v>1924</v>
      </c>
      <c r="E2731" s="40" t="s">
        <v>4185</v>
      </c>
      <c r="F2731" s="41">
        <v>42089.120000000003</v>
      </c>
      <c r="G2731" s="42">
        <v>45872.93</v>
      </c>
      <c r="H2731" s="64">
        <f t="shared" si="254"/>
        <v>8.9899955142801691E-2</v>
      </c>
      <c r="I2731" s="65">
        <f t="shared" si="255"/>
        <v>3783.8099999999977</v>
      </c>
      <c r="J2731" s="66" t="str">
        <f t="shared" si="256"/>
        <v>Pendente</v>
      </c>
      <c r="K2731" s="40" t="s">
        <v>15533</v>
      </c>
      <c r="L2731" s="69" t="str">
        <f t="shared" si="257"/>
        <v>Rendimento estável</v>
      </c>
    </row>
    <row r="2732" spans="1:12" ht="15" customHeight="1" x14ac:dyDescent="0.25">
      <c r="A2732" s="39">
        <v>44303</v>
      </c>
      <c r="B2732" s="61">
        <f t="shared" si="252"/>
        <v>2021</v>
      </c>
      <c r="C2732" s="60" t="str">
        <f t="shared" si="253"/>
        <v>Abril</v>
      </c>
      <c r="D2732" s="40" t="s">
        <v>1925</v>
      </c>
      <c r="E2732" s="40" t="s">
        <v>2308</v>
      </c>
      <c r="F2732" s="41">
        <v>28119.61</v>
      </c>
      <c r="G2732" s="42">
        <v>26910.47</v>
      </c>
      <c r="H2732" s="64">
        <f t="shared" si="254"/>
        <v>-4.2999885133542012E-2</v>
      </c>
      <c r="I2732" s="65">
        <f t="shared" si="255"/>
        <v>-1209.1399999999994</v>
      </c>
      <c r="J2732" s="66" t="str">
        <f t="shared" si="256"/>
        <v>Ativo</v>
      </c>
      <c r="K2732" s="40" t="s">
        <v>15534</v>
      </c>
      <c r="L2732" s="69" t="str">
        <f t="shared" si="257"/>
        <v>Aguardando rentabilidade</v>
      </c>
    </row>
    <row r="2733" spans="1:12" ht="15" customHeight="1" x14ac:dyDescent="0.25">
      <c r="A2733" s="39">
        <v>44561</v>
      </c>
      <c r="B2733" s="61">
        <f t="shared" si="252"/>
        <v>2021</v>
      </c>
      <c r="C2733" s="60" t="str">
        <f t="shared" si="253"/>
        <v>Dezembro</v>
      </c>
      <c r="D2733" s="40" t="s">
        <v>1923</v>
      </c>
      <c r="E2733" s="40" t="s">
        <v>4186</v>
      </c>
      <c r="F2733" s="41">
        <v>2102.46</v>
      </c>
      <c r="G2733" s="42">
        <v>2521.48</v>
      </c>
      <c r="H2733" s="64">
        <f t="shared" si="254"/>
        <v>0.19929986777394099</v>
      </c>
      <c r="I2733" s="65">
        <f t="shared" si="255"/>
        <v>419.02</v>
      </c>
      <c r="J2733" s="66" t="str">
        <f t="shared" si="256"/>
        <v>Resgatado</v>
      </c>
      <c r="K2733" s="40" t="s">
        <v>15532</v>
      </c>
      <c r="L2733" s="69" t="str">
        <f t="shared" si="257"/>
        <v>Dividendos Recebidos</v>
      </c>
    </row>
    <row r="2734" spans="1:12" ht="15" customHeight="1" x14ac:dyDescent="0.25">
      <c r="A2734" s="39">
        <v>45434</v>
      </c>
      <c r="B2734" s="61">
        <f t="shared" si="252"/>
        <v>2024</v>
      </c>
      <c r="C2734" s="60" t="str">
        <f t="shared" si="253"/>
        <v>Maio</v>
      </c>
      <c r="D2734" s="40" t="s">
        <v>1923</v>
      </c>
      <c r="E2734" s="40" t="s">
        <v>4187</v>
      </c>
      <c r="F2734" s="41">
        <v>7794.34</v>
      </c>
      <c r="G2734" s="42">
        <v>8523.89</v>
      </c>
      <c r="H2734" s="64">
        <f t="shared" si="254"/>
        <v>9.3599971261197137E-2</v>
      </c>
      <c r="I2734" s="65">
        <f t="shared" si="255"/>
        <v>729.54999999999927</v>
      </c>
      <c r="J2734" s="66" t="str">
        <f t="shared" si="256"/>
        <v>Pendente</v>
      </c>
      <c r="K2734" s="40" t="s">
        <v>15532</v>
      </c>
      <c r="L2734" s="69" t="str">
        <f t="shared" si="257"/>
        <v>Rendimento estável</v>
      </c>
    </row>
    <row r="2735" spans="1:12" ht="15" customHeight="1" x14ac:dyDescent="0.25">
      <c r="A2735" s="39">
        <v>44822</v>
      </c>
      <c r="B2735" s="61">
        <f t="shared" si="252"/>
        <v>2022</v>
      </c>
      <c r="C2735" s="60" t="str">
        <f t="shared" si="253"/>
        <v>Setembro</v>
      </c>
      <c r="D2735" s="40" t="s">
        <v>1926</v>
      </c>
      <c r="E2735" s="40" t="s">
        <v>4188</v>
      </c>
      <c r="F2735" s="41">
        <v>48614.79</v>
      </c>
      <c r="G2735" s="42">
        <v>54536.07</v>
      </c>
      <c r="H2735" s="64">
        <f t="shared" si="254"/>
        <v>0.12179997074964222</v>
      </c>
      <c r="I2735" s="65">
        <f t="shared" si="255"/>
        <v>5921.2799999999988</v>
      </c>
      <c r="J2735" s="66" t="str">
        <f t="shared" si="256"/>
        <v>Pendente</v>
      </c>
      <c r="K2735" s="40" t="s">
        <v>15535</v>
      </c>
      <c r="L2735" s="69" t="str">
        <f t="shared" si="257"/>
        <v>Rendimento estável</v>
      </c>
    </row>
    <row r="2736" spans="1:12" ht="15" customHeight="1" x14ac:dyDescent="0.25">
      <c r="A2736" s="39">
        <v>45241</v>
      </c>
      <c r="B2736" s="61">
        <f t="shared" si="252"/>
        <v>2023</v>
      </c>
      <c r="C2736" s="60" t="str">
        <f t="shared" si="253"/>
        <v>Novembro</v>
      </c>
      <c r="D2736" s="40" t="s">
        <v>1929</v>
      </c>
      <c r="E2736" s="40" t="s">
        <v>4189</v>
      </c>
      <c r="F2736" s="41">
        <v>7020.39</v>
      </c>
      <c r="G2736" s="42">
        <v>8159.1</v>
      </c>
      <c r="H2736" s="64">
        <f t="shared" si="254"/>
        <v>0.16220039057659189</v>
      </c>
      <c r="I2736" s="65">
        <f t="shared" si="255"/>
        <v>1138.71</v>
      </c>
      <c r="J2736" s="66" t="str">
        <f t="shared" si="256"/>
        <v>Resgatado</v>
      </c>
      <c r="K2736" s="40" t="s">
        <v>15532</v>
      </c>
      <c r="L2736" s="69" t="str">
        <f t="shared" si="257"/>
        <v>Dividendos Recebidos</v>
      </c>
    </row>
    <row r="2737" spans="1:12" ht="15" customHeight="1" x14ac:dyDescent="0.25">
      <c r="A2737" s="39">
        <v>44837</v>
      </c>
      <c r="B2737" s="61">
        <f t="shared" si="252"/>
        <v>2022</v>
      </c>
      <c r="C2737" s="60" t="str">
        <f t="shared" si="253"/>
        <v>Outubro</v>
      </c>
      <c r="D2737" s="40" t="s">
        <v>1925</v>
      </c>
      <c r="E2737" s="40" t="s">
        <v>4190</v>
      </c>
      <c r="F2737" s="41">
        <v>31944.57</v>
      </c>
      <c r="G2737" s="42">
        <v>32008.46</v>
      </c>
      <c r="H2737" s="64">
        <f t="shared" si="254"/>
        <v>2.0000269216332986E-3</v>
      </c>
      <c r="I2737" s="65">
        <f t="shared" si="255"/>
        <v>63.889999999999418</v>
      </c>
      <c r="J2737" s="66" t="str">
        <f t="shared" si="256"/>
        <v>Ativo</v>
      </c>
      <c r="K2737" s="40" t="s">
        <v>15534</v>
      </c>
      <c r="L2737" s="69" t="str">
        <f t="shared" si="257"/>
        <v>Aguardando rentabilidade</v>
      </c>
    </row>
    <row r="2738" spans="1:12" ht="15" customHeight="1" x14ac:dyDescent="0.25">
      <c r="A2738" s="39">
        <v>45790</v>
      </c>
      <c r="B2738" s="61">
        <f t="shared" si="252"/>
        <v>2025</v>
      </c>
      <c r="C2738" s="60" t="str">
        <f t="shared" si="253"/>
        <v>Maio</v>
      </c>
      <c r="D2738" s="40" t="s">
        <v>1930</v>
      </c>
      <c r="E2738" s="40" t="s">
        <v>4191</v>
      </c>
      <c r="F2738" s="41">
        <v>24155.27</v>
      </c>
      <c r="G2738" s="42">
        <v>23152.83</v>
      </c>
      <c r="H2738" s="64">
        <f t="shared" si="254"/>
        <v>-4.1499846617321964E-2</v>
      </c>
      <c r="I2738" s="65">
        <f t="shared" si="255"/>
        <v>-1002.4399999999987</v>
      </c>
      <c r="J2738" s="66" t="str">
        <f t="shared" si="256"/>
        <v>Ativo</v>
      </c>
      <c r="K2738" s="40" t="s">
        <v>15538</v>
      </c>
      <c r="L2738" s="69" t="str">
        <f t="shared" si="257"/>
        <v>Aguardando rentabilidade</v>
      </c>
    </row>
    <row r="2739" spans="1:12" ht="15" customHeight="1" x14ac:dyDescent="0.25">
      <c r="A2739" s="39">
        <v>45047</v>
      </c>
      <c r="B2739" s="61">
        <f t="shared" si="252"/>
        <v>2023</v>
      </c>
      <c r="C2739" s="60" t="str">
        <f t="shared" si="253"/>
        <v>Maio</v>
      </c>
      <c r="D2739" s="40" t="s">
        <v>1929</v>
      </c>
      <c r="E2739" s="40" t="s">
        <v>4192</v>
      </c>
      <c r="F2739" s="41">
        <v>10567.67</v>
      </c>
      <c r="G2739" s="42">
        <v>11101.34</v>
      </c>
      <c r="H2739" s="64">
        <f t="shared" si="254"/>
        <v>5.0500252184256328E-2</v>
      </c>
      <c r="I2739" s="65">
        <f t="shared" si="255"/>
        <v>533.67000000000007</v>
      </c>
      <c r="J2739" s="66" t="str">
        <f t="shared" si="256"/>
        <v>Ativo</v>
      </c>
      <c r="K2739" s="40" t="s">
        <v>15532</v>
      </c>
      <c r="L2739" s="69" t="str">
        <f t="shared" si="257"/>
        <v>Investimento de Longo Prazo</v>
      </c>
    </row>
    <row r="2740" spans="1:12" ht="15" customHeight="1" x14ac:dyDescent="0.25">
      <c r="A2740" s="39">
        <v>44818</v>
      </c>
      <c r="B2740" s="61">
        <f t="shared" si="252"/>
        <v>2022</v>
      </c>
      <c r="C2740" s="60" t="str">
        <f t="shared" si="253"/>
        <v>Setembro</v>
      </c>
      <c r="D2740" s="40" t="s">
        <v>1930</v>
      </c>
      <c r="E2740" s="40" t="s">
        <v>2610</v>
      </c>
      <c r="F2740" s="41">
        <v>2183.87</v>
      </c>
      <c r="G2740" s="42">
        <v>2205.4899999999998</v>
      </c>
      <c r="H2740" s="64">
        <f t="shared" si="254"/>
        <v>9.8998566764504723E-3</v>
      </c>
      <c r="I2740" s="65">
        <f t="shared" si="255"/>
        <v>21.619999999999891</v>
      </c>
      <c r="J2740" s="66" t="str">
        <f t="shared" si="256"/>
        <v>Ativo</v>
      </c>
      <c r="K2740" s="40" t="s">
        <v>15538</v>
      </c>
      <c r="L2740" s="69" t="str">
        <f t="shared" si="257"/>
        <v>Aguardando rentabilidade</v>
      </c>
    </row>
    <row r="2741" spans="1:12" ht="15" customHeight="1" x14ac:dyDescent="0.25">
      <c r="A2741" s="39">
        <v>44803</v>
      </c>
      <c r="B2741" s="61">
        <f t="shared" si="252"/>
        <v>2022</v>
      </c>
      <c r="C2741" s="60" t="str">
        <f t="shared" si="253"/>
        <v>Agosto</v>
      </c>
      <c r="D2741" s="40" t="s">
        <v>1929</v>
      </c>
      <c r="E2741" s="40" t="s">
        <v>4193</v>
      </c>
      <c r="F2741" s="41">
        <v>27081.26</v>
      </c>
      <c r="G2741" s="42">
        <v>25545.75</v>
      </c>
      <c r="H2741" s="64">
        <f t="shared" si="254"/>
        <v>-5.6700094456461722E-2</v>
      </c>
      <c r="I2741" s="65">
        <f t="shared" si="255"/>
        <v>-1535.5099999999984</v>
      </c>
      <c r="J2741" s="66" t="str">
        <f t="shared" si="256"/>
        <v>Ativo</v>
      </c>
      <c r="K2741" s="40" t="s">
        <v>15532</v>
      </c>
      <c r="L2741" s="69" t="str">
        <f t="shared" si="257"/>
        <v>Investimento de Longo Prazo</v>
      </c>
    </row>
    <row r="2742" spans="1:12" ht="15" customHeight="1" x14ac:dyDescent="0.25">
      <c r="A2742" s="39">
        <v>45671</v>
      </c>
      <c r="B2742" s="61">
        <f t="shared" si="252"/>
        <v>2025</v>
      </c>
      <c r="C2742" s="60" t="str">
        <f t="shared" si="253"/>
        <v>Janeiro</v>
      </c>
      <c r="D2742" s="40" t="s">
        <v>1930</v>
      </c>
      <c r="E2742" s="40" t="s">
        <v>3444</v>
      </c>
      <c r="F2742" s="41">
        <v>19836.95</v>
      </c>
      <c r="G2742" s="42">
        <v>19838.93</v>
      </c>
      <c r="H2742" s="64">
        <f t="shared" si="254"/>
        <v>9.981373144558833E-5</v>
      </c>
      <c r="I2742" s="65">
        <f t="shared" si="255"/>
        <v>1.9799999999995634</v>
      </c>
      <c r="J2742" s="66" t="str">
        <f t="shared" si="256"/>
        <v>Ativo</v>
      </c>
      <c r="K2742" s="40" t="s">
        <v>15538</v>
      </c>
      <c r="L2742" s="69" t="str">
        <f t="shared" si="257"/>
        <v>Aguardando rentabilidade</v>
      </c>
    </row>
    <row r="2743" spans="1:12" ht="15" customHeight="1" x14ac:dyDescent="0.25">
      <c r="A2743" s="39">
        <v>44523</v>
      </c>
      <c r="B2743" s="61">
        <f t="shared" si="252"/>
        <v>2021</v>
      </c>
      <c r="C2743" s="60" t="str">
        <f t="shared" si="253"/>
        <v>Novembro</v>
      </c>
      <c r="D2743" s="40" t="s">
        <v>1927</v>
      </c>
      <c r="E2743" s="40" t="s">
        <v>4194</v>
      </c>
      <c r="F2743" s="41">
        <v>41836.629999999997</v>
      </c>
      <c r="G2743" s="42">
        <v>39192.550000000003</v>
      </c>
      <c r="H2743" s="64">
        <f t="shared" si="254"/>
        <v>-6.3200119130054092E-2</v>
      </c>
      <c r="I2743" s="65">
        <f t="shared" si="255"/>
        <v>-2644.0799999999945</v>
      </c>
      <c r="J2743" s="66" t="str">
        <f t="shared" si="256"/>
        <v>Pendente</v>
      </c>
      <c r="K2743" s="40" t="s">
        <v>15536</v>
      </c>
      <c r="L2743" s="69" t="str">
        <f t="shared" si="257"/>
        <v>Aguardando rentabilidade</v>
      </c>
    </row>
    <row r="2744" spans="1:12" ht="15" customHeight="1" x14ac:dyDescent="0.25">
      <c r="A2744" s="39">
        <v>45353</v>
      </c>
      <c r="B2744" s="61">
        <f t="shared" si="252"/>
        <v>2024</v>
      </c>
      <c r="C2744" s="60" t="str">
        <f t="shared" si="253"/>
        <v>Março</v>
      </c>
      <c r="D2744" s="40" t="s">
        <v>1930</v>
      </c>
      <c r="E2744" s="40" t="s">
        <v>4195</v>
      </c>
      <c r="F2744" s="41">
        <v>35607.51</v>
      </c>
      <c r="G2744" s="42">
        <v>33168.400000000001</v>
      </c>
      <c r="H2744" s="64">
        <f t="shared" si="254"/>
        <v>-6.8499875447623287E-2</v>
      </c>
      <c r="I2744" s="65">
        <f t="shared" si="255"/>
        <v>-2439.1100000000006</v>
      </c>
      <c r="J2744" s="66" t="str">
        <f t="shared" si="256"/>
        <v>Pendente</v>
      </c>
      <c r="K2744" s="40" t="s">
        <v>15538</v>
      </c>
      <c r="L2744" s="69" t="str">
        <f t="shared" si="257"/>
        <v>Aguardando rentabilidade</v>
      </c>
    </row>
    <row r="2745" spans="1:12" x14ac:dyDescent="0.25">
      <c r="A2745" s="39">
        <v>44151</v>
      </c>
      <c r="B2745" s="61">
        <f t="shared" si="252"/>
        <v>2020</v>
      </c>
      <c r="C2745" s="60" t="str">
        <f t="shared" si="253"/>
        <v>Novembro</v>
      </c>
      <c r="D2745" s="40" t="s">
        <v>1927</v>
      </c>
      <c r="E2745" s="40" t="s">
        <v>4045</v>
      </c>
      <c r="F2745" s="41">
        <v>27940.87</v>
      </c>
      <c r="G2745" s="42">
        <v>31246.27</v>
      </c>
      <c r="H2745" s="64">
        <f t="shared" si="254"/>
        <v>0.11829982387806828</v>
      </c>
      <c r="I2745" s="65">
        <f t="shared" si="255"/>
        <v>3305.4000000000015</v>
      </c>
      <c r="J2745" s="66" t="str">
        <f t="shared" si="256"/>
        <v>Pendente</v>
      </c>
      <c r="K2745" s="40" t="s">
        <v>15536</v>
      </c>
      <c r="L2745" s="69" t="str">
        <f t="shared" si="257"/>
        <v>Rendimento estável</v>
      </c>
    </row>
    <row r="2746" spans="1:12" ht="15" customHeight="1" x14ac:dyDescent="0.25">
      <c r="A2746" s="39">
        <v>45654</v>
      </c>
      <c r="B2746" s="61">
        <f t="shared" si="252"/>
        <v>2024</v>
      </c>
      <c r="C2746" s="60" t="str">
        <f t="shared" si="253"/>
        <v>Dezembro</v>
      </c>
      <c r="D2746" s="40" t="s">
        <v>1927</v>
      </c>
      <c r="E2746" s="40" t="s">
        <v>4196</v>
      </c>
      <c r="F2746" s="41">
        <v>15906.43</v>
      </c>
      <c r="G2746" s="42">
        <v>18505.54</v>
      </c>
      <c r="H2746" s="64">
        <f t="shared" si="254"/>
        <v>0.16339995838161048</v>
      </c>
      <c r="I2746" s="65">
        <f t="shared" si="255"/>
        <v>2599.1100000000006</v>
      </c>
      <c r="J2746" s="66" t="str">
        <f t="shared" si="256"/>
        <v>Resgatado</v>
      </c>
      <c r="K2746" s="40" t="s">
        <v>15536</v>
      </c>
      <c r="L2746" s="69" t="str">
        <f t="shared" si="257"/>
        <v>Aplicação de Curto Prazo</v>
      </c>
    </row>
    <row r="2747" spans="1:12" ht="15" customHeight="1" x14ac:dyDescent="0.25">
      <c r="A2747" s="39">
        <v>44802</v>
      </c>
      <c r="B2747" s="61">
        <f t="shared" si="252"/>
        <v>2022</v>
      </c>
      <c r="C2747" s="60" t="str">
        <f t="shared" si="253"/>
        <v>Agosto</v>
      </c>
      <c r="D2747" s="40" t="s">
        <v>1926</v>
      </c>
      <c r="E2747" s="40" t="s">
        <v>4197</v>
      </c>
      <c r="F2747" s="41">
        <v>4562.17</v>
      </c>
      <c r="G2747" s="42">
        <v>4381.96</v>
      </c>
      <c r="H2747" s="64">
        <f t="shared" si="254"/>
        <v>-3.9500939246016706E-2</v>
      </c>
      <c r="I2747" s="65">
        <f t="shared" si="255"/>
        <v>-180.21000000000004</v>
      </c>
      <c r="J2747" s="66" t="str">
        <f t="shared" si="256"/>
        <v>Ativo</v>
      </c>
      <c r="K2747" s="40" t="s">
        <v>15535</v>
      </c>
      <c r="L2747" s="69" t="str">
        <f t="shared" si="257"/>
        <v>Aguardando rentabilidade</v>
      </c>
    </row>
    <row r="2748" spans="1:12" ht="15" customHeight="1" x14ac:dyDescent="0.25">
      <c r="A2748" s="39">
        <v>45507</v>
      </c>
      <c r="B2748" s="61">
        <f t="shared" si="252"/>
        <v>2024</v>
      </c>
      <c r="C2748" s="60" t="str">
        <f t="shared" si="253"/>
        <v>Agosto</v>
      </c>
      <c r="D2748" s="40" t="s">
        <v>1929</v>
      </c>
      <c r="E2748" s="40" t="s">
        <v>4198</v>
      </c>
      <c r="F2748" s="41">
        <v>24783.08</v>
      </c>
      <c r="G2748" s="42">
        <v>29080.47</v>
      </c>
      <c r="H2748" s="64">
        <f t="shared" si="254"/>
        <v>0.17340015849523138</v>
      </c>
      <c r="I2748" s="65">
        <f t="shared" si="255"/>
        <v>4297.3899999999994</v>
      </c>
      <c r="J2748" s="66" t="str">
        <f t="shared" si="256"/>
        <v>Resgatado</v>
      </c>
      <c r="K2748" s="40" t="s">
        <v>15532</v>
      </c>
      <c r="L2748" s="69" t="str">
        <f t="shared" si="257"/>
        <v>Dividendos Recebidos</v>
      </c>
    </row>
    <row r="2749" spans="1:12" x14ac:dyDescent="0.25">
      <c r="A2749" s="39">
        <v>44043</v>
      </c>
      <c r="B2749" s="61">
        <f t="shared" si="252"/>
        <v>2020</v>
      </c>
      <c r="C2749" s="60" t="str">
        <f t="shared" si="253"/>
        <v>Julho</v>
      </c>
      <c r="D2749" s="40" t="s">
        <v>1930</v>
      </c>
      <c r="E2749" s="40" t="s">
        <v>3018</v>
      </c>
      <c r="F2749" s="41">
        <v>6417.51</v>
      </c>
      <c r="G2749" s="42">
        <v>6853.26</v>
      </c>
      <c r="H2749" s="64">
        <f t="shared" si="254"/>
        <v>6.7900166887157165E-2</v>
      </c>
      <c r="I2749" s="65">
        <f t="shared" si="255"/>
        <v>435.75</v>
      </c>
      <c r="J2749" s="66" t="str">
        <f t="shared" si="256"/>
        <v>Ativo</v>
      </c>
      <c r="K2749" s="40" t="s">
        <v>15538</v>
      </c>
      <c r="L2749" s="69" t="str">
        <f t="shared" si="257"/>
        <v>Aguardando rentabilidade</v>
      </c>
    </row>
    <row r="2750" spans="1:12" ht="15" customHeight="1" x14ac:dyDescent="0.25">
      <c r="A2750" s="39">
        <v>44413</v>
      </c>
      <c r="B2750" s="61">
        <f t="shared" si="252"/>
        <v>2021</v>
      </c>
      <c r="C2750" s="60" t="str">
        <f t="shared" si="253"/>
        <v>Agosto</v>
      </c>
      <c r="D2750" s="40" t="s">
        <v>1930</v>
      </c>
      <c r="E2750" s="40" t="s">
        <v>4199</v>
      </c>
      <c r="F2750" s="41">
        <v>1832.79</v>
      </c>
      <c r="G2750" s="42">
        <v>2074.17</v>
      </c>
      <c r="H2750" s="64">
        <f t="shared" si="254"/>
        <v>0.13170084952449551</v>
      </c>
      <c r="I2750" s="65">
        <f t="shared" si="255"/>
        <v>241.38000000000011</v>
      </c>
      <c r="J2750" s="66" t="str">
        <f t="shared" si="256"/>
        <v>Pendente</v>
      </c>
      <c r="K2750" s="40" t="s">
        <v>15538</v>
      </c>
      <c r="L2750" s="69" t="str">
        <f t="shared" si="257"/>
        <v>Rendimento estável</v>
      </c>
    </row>
    <row r="2751" spans="1:12" x14ac:dyDescent="0.25">
      <c r="A2751" s="39">
        <v>44174</v>
      </c>
      <c r="B2751" s="61">
        <f t="shared" si="252"/>
        <v>2020</v>
      </c>
      <c r="C2751" s="60" t="str">
        <f t="shared" si="253"/>
        <v>Dezembro</v>
      </c>
      <c r="D2751" s="40" t="s">
        <v>1927</v>
      </c>
      <c r="E2751" s="40" t="s">
        <v>4200</v>
      </c>
      <c r="F2751" s="41">
        <v>37905.550000000003</v>
      </c>
      <c r="G2751" s="42">
        <v>36408.28</v>
      </c>
      <c r="H2751" s="64">
        <f t="shared" si="254"/>
        <v>-3.9500020445554909E-2</v>
      </c>
      <c r="I2751" s="65">
        <f t="shared" si="255"/>
        <v>-1497.2700000000041</v>
      </c>
      <c r="J2751" s="66" t="str">
        <f t="shared" si="256"/>
        <v>Ativo</v>
      </c>
      <c r="K2751" s="40" t="s">
        <v>15536</v>
      </c>
      <c r="L2751" s="69" t="str">
        <f t="shared" si="257"/>
        <v>Aguardando rentabilidade</v>
      </c>
    </row>
    <row r="2752" spans="1:12" ht="15" customHeight="1" x14ac:dyDescent="0.25">
      <c r="A2752" s="39">
        <v>45221</v>
      </c>
      <c r="B2752" s="61">
        <f t="shared" si="252"/>
        <v>2023</v>
      </c>
      <c r="C2752" s="60" t="str">
        <f t="shared" si="253"/>
        <v>Outubro</v>
      </c>
      <c r="D2752" s="40" t="s">
        <v>1926</v>
      </c>
      <c r="E2752" s="40" t="s">
        <v>3985</v>
      </c>
      <c r="F2752" s="41">
        <v>30654.28</v>
      </c>
      <c r="G2752" s="42">
        <v>32987.07</v>
      </c>
      <c r="H2752" s="64">
        <f t="shared" si="254"/>
        <v>7.6099976903714617E-2</v>
      </c>
      <c r="I2752" s="65">
        <f t="shared" si="255"/>
        <v>2332.7900000000009</v>
      </c>
      <c r="J2752" s="66" t="str">
        <f t="shared" si="256"/>
        <v>Pendente</v>
      </c>
      <c r="K2752" s="40" t="s">
        <v>15535</v>
      </c>
      <c r="L2752" s="69" t="str">
        <f t="shared" si="257"/>
        <v>Rendimento estável</v>
      </c>
    </row>
    <row r="2753" spans="1:12" x14ac:dyDescent="0.25">
      <c r="A2753" s="39">
        <v>43986</v>
      </c>
      <c r="B2753" s="61">
        <f t="shared" si="252"/>
        <v>2020</v>
      </c>
      <c r="C2753" s="60" t="str">
        <f t="shared" si="253"/>
        <v>Junho</v>
      </c>
      <c r="D2753" s="40" t="s">
        <v>1930</v>
      </c>
      <c r="E2753" s="40" t="s">
        <v>4201</v>
      </c>
      <c r="F2753" s="41">
        <v>39208.410000000003</v>
      </c>
      <c r="G2753" s="42">
        <v>35389.51</v>
      </c>
      <c r="H2753" s="64">
        <f t="shared" si="254"/>
        <v>-9.7400022087098179E-2</v>
      </c>
      <c r="I2753" s="65">
        <f t="shared" si="255"/>
        <v>-3818.9000000000015</v>
      </c>
      <c r="J2753" s="66" t="str">
        <f t="shared" si="256"/>
        <v>Pendente</v>
      </c>
      <c r="K2753" s="40" t="s">
        <v>15538</v>
      </c>
      <c r="L2753" s="69" t="str">
        <f t="shared" si="257"/>
        <v>Aguardando rentabilidade</v>
      </c>
    </row>
    <row r="2754" spans="1:12" ht="15" customHeight="1" x14ac:dyDescent="0.25">
      <c r="A2754" s="39">
        <v>45139</v>
      </c>
      <c r="B2754" s="61">
        <f t="shared" ref="B2754:B2817" si="258">YEAR(A2754)</f>
        <v>2023</v>
      </c>
      <c r="C2754" s="60" t="str">
        <f t="shared" ref="C2754:C2817" si="259">PROPER(TEXT(A2754,"mmmm"))</f>
        <v>Agosto</v>
      </c>
      <c r="D2754" s="40" t="s">
        <v>1930</v>
      </c>
      <c r="E2754" s="40" t="s">
        <v>3226</v>
      </c>
      <c r="F2754" s="41">
        <v>9707.57</v>
      </c>
      <c r="G2754" s="42">
        <v>10256.049999999999</v>
      </c>
      <c r="H2754" s="64">
        <f t="shared" ref="H2754:H2817" si="260">(G2754-F2754)/F2754</f>
        <v>5.6500236413438126E-2</v>
      </c>
      <c r="I2754" s="65">
        <f t="shared" ref="I2754:I2817" si="261">G2754-F2754</f>
        <v>548.47999999999956</v>
      </c>
      <c r="J2754" s="66" t="str">
        <f t="shared" ref="J2754:J2817" si="262">IF(AND(OR($D2754="Ações",$D2754="Criptomoedas",$D2754="ETFs",$D2754="Fundos",$D2754="Imóveis"),$H2754&lt;=-10%),"Resgatado",IF(AND(OR($D2754="Ações",$D2754="Criptomoedas",$D2754="ETFs",$D2754="Fundos",$D2754="Imóveis"),$H2754&lt;=-5%),"Pendente",IF(AND(OR($D2754="Ações",$D2754="Criptomoedas",$D2754="ETFs",$D2754="Fundos",$D2754="Imóveis"),$H2754&lt;=-3%),"Ativo",IF(AND(OR($D2754="Ações",$D2754="Criptomoedas",$D2754="ETFs",$D2754="Fundos",$D2754="Imóveis"),$H2754&lt;=7%),"Ativo",IF(AND(OR($D2754="Ações",$D2754="Criptomoedas",$D2754="ETFs",$D2754="Fundos",$D2754="Imóveis"),$H2754&lt;=15%),"Pendente",IF(AND(OR($D2754="Ações",$D2754="Criptomoedas",$D2754="ETFs",$D2754="Fundos",$D2754="Imóveis"),$H2754&lt;=20%),"Resgatado",IF(AND(OR($D2754="Poupança",$D2754="Renda Fixa",$D2754="Tesouro Direto"),$H2754&lt;=7%),"Ativo",IF(AND(OR($D2754="Poupança",$D2754="Renda Fixa",$D2754="Tesouro Direto"),$H2754&lt;=15%),"Pendente",IF(AND(OR($D2754="Poupança",$D2754="Renda Fixa",$D2754="Tesouro Direto"),$H2754&lt;=20%),"Resgatado","")))))))))</f>
        <v>Ativo</v>
      </c>
      <c r="K2754" s="40" t="s">
        <v>15538</v>
      </c>
      <c r="L2754" s="69" t="str">
        <f t="shared" ref="L2754:L2817" si="263">IF(AND(OR($D2754="Ações",$D2754="Criptomoedas",$D2754="ETFs",$D2754="Fundos",$D2754="Imóveis"),$H2754&lt;=-10%),"Resgate realizado",IF(AND(OR($D2754="Ações",$D2754="Criptomoedas",$D2754="ETFs",$D2754="Fundos",$D2754="Imóveis"),$H2754&lt;=-5%),"Aguardando rentabilidade",IF(AND(OR($D2754="Ações",$D2754="Criptomoedas",$D2754="ETFs",$D2754="Fundos",$D2754="Imóveis"),$H2754&lt;=-3%),"Aguardando rentabilidade",IF(AND(OR($D2754="Ações",$D2754="Criptomoedas",$D2754="ETFs",$D2754="Fundos",$D2754="Imóveis"),$H2754&lt;=7%),"Aguardando rentabilidade",IF(AND(OR($D2754="Ações",$D2754="Criptomoedas",$D2754="ETFs",$D2754="Fundos",$D2754="Imóveis"),$H2754&lt;=15%),"Rendimento estável",IF(AND(OR($D2754="Ações",$D2754="Criptomoedas",$D2754="ETFs",$D2754="Fundos",$D2754="Imóveis"),$H2754&lt;=20%),"Aplicação de Curto Prazo",IF(AND(OR($D2754="Poupança",$D2754="Renda Fixa",$D2754="Tesouro Direto"),$H2754&lt;=7%),"Investimento de Longo Prazo",IF(AND(OR($D2754="Poupança",$D2754="Renda Fixa",$D2754="Tesouro Direto"),$H2754&lt;=15%),"Rendimento estável",IF(AND(OR($D2754="Poupança",$D2754="Renda Fixa",$D2754="Tesouro Direto"),$H2754&lt;=20%),"Dividendos Recebidos","")))))))))</f>
        <v>Aguardando rentabilidade</v>
      </c>
    </row>
    <row r="2755" spans="1:12" ht="15" customHeight="1" x14ac:dyDescent="0.25">
      <c r="A2755" s="39">
        <v>44821</v>
      </c>
      <c r="B2755" s="61">
        <f t="shared" si="258"/>
        <v>2022</v>
      </c>
      <c r="C2755" s="60" t="str">
        <f t="shared" si="259"/>
        <v>Setembro</v>
      </c>
      <c r="D2755" s="40" t="s">
        <v>1928</v>
      </c>
      <c r="E2755" s="40" t="s">
        <v>4202</v>
      </c>
      <c r="F2755" s="41">
        <v>37337.839999999997</v>
      </c>
      <c r="G2755" s="42">
        <v>42408.32</v>
      </c>
      <c r="H2755" s="64">
        <f t="shared" si="260"/>
        <v>0.13580003556713521</v>
      </c>
      <c r="I2755" s="65">
        <f t="shared" si="261"/>
        <v>5070.4800000000032</v>
      </c>
      <c r="J2755" s="66" t="str">
        <f t="shared" si="262"/>
        <v>Pendente</v>
      </c>
      <c r="K2755" s="40" t="s">
        <v>15537</v>
      </c>
      <c r="L2755" s="69" t="str">
        <f t="shared" si="263"/>
        <v>Rendimento estável</v>
      </c>
    </row>
    <row r="2756" spans="1:12" x14ac:dyDescent="0.25">
      <c r="A2756" s="39">
        <v>44154</v>
      </c>
      <c r="B2756" s="61">
        <f t="shared" si="258"/>
        <v>2020</v>
      </c>
      <c r="C2756" s="60" t="str">
        <f t="shared" si="259"/>
        <v>Novembro</v>
      </c>
      <c r="D2756" s="40" t="s">
        <v>1928</v>
      </c>
      <c r="E2756" s="40" t="s">
        <v>4203</v>
      </c>
      <c r="F2756" s="41">
        <v>17786.89</v>
      </c>
      <c r="G2756" s="42">
        <v>20887.14</v>
      </c>
      <c r="H2756" s="64">
        <f t="shared" si="260"/>
        <v>0.17429972299823074</v>
      </c>
      <c r="I2756" s="65">
        <f t="shared" si="261"/>
        <v>3100.25</v>
      </c>
      <c r="J2756" s="66" t="str">
        <f t="shared" si="262"/>
        <v>Resgatado</v>
      </c>
      <c r="K2756" s="40" t="s">
        <v>15537</v>
      </c>
      <c r="L2756" s="69" t="str">
        <f t="shared" si="263"/>
        <v>Aplicação de Curto Prazo</v>
      </c>
    </row>
    <row r="2757" spans="1:12" x14ac:dyDescent="0.25">
      <c r="A2757" s="39">
        <v>43984</v>
      </c>
      <c r="B2757" s="61">
        <f t="shared" si="258"/>
        <v>2020</v>
      </c>
      <c r="C2757" s="60" t="str">
        <f t="shared" si="259"/>
        <v>Junho</v>
      </c>
      <c r="D2757" s="40" t="s">
        <v>1928</v>
      </c>
      <c r="E2757" s="40" t="s">
        <v>4148</v>
      </c>
      <c r="F2757" s="41">
        <v>49421.26</v>
      </c>
      <c r="G2757" s="42">
        <v>57432.45</v>
      </c>
      <c r="H2757" s="64">
        <f t="shared" si="260"/>
        <v>0.16210007595921258</v>
      </c>
      <c r="I2757" s="65">
        <f t="shared" si="261"/>
        <v>8011.1899999999951</v>
      </c>
      <c r="J2757" s="66" t="str">
        <f t="shared" si="262"/>
        <v>Resgatado</v>
      </c>
      <c r="K2757" s="40" t="s">
        <v>15537</v>
      </c>
      <c r="L2757" s="69" t="str">
        <f t="shared" si="263"/>
        <v>Aplicação de Curto Prazo</v>
      </c>
    </row>
    <row r="2758" spans="1:12" ht="15" customHeight="1" x14ac:dyDescent="0.25">
      <c r="A2758" s="39">
        <v>44424</v>
      </c>
      <c r="B2758" s="61">
        <f t="shared" si="258"/>
        <v>2021</v>
      </c>
      <c r="C2758" s="60" t="str">
        <f t="shared" si="259"/>
        <v>Agosto</v>
      </c>
      <c r="D2758" s="40" t="s">
        <v>1923</v>
      </c>
      <c r="E2758" s="40" t="s">
        <v>3998</v>
      </c>
      <c r="F2758" s="41">
        <v>28731.16</v>
      </c>
      <c r="G2758" s="42">
        <v>28162.28</v>
      </c>
      <c r="H2758" s="64">
        <f t="shared" si="260"/>
        <v>-1.9800105530023884E-2</v>
      </c>
      <c r="I2758" s="65">
        <f t="shared" si="261"/>
        <v>-568.88000000000102</v>
      </c>
      <c r="J2758" s="66" t="str">
        <f t="shared" si="262"/>
        <v>Ativo</v>
      </c>
      <c r="K2758" s="40" t="s">
        <v>15532</v>
      </c>
      <c r="L2758" s="69" t="str">
        <f t="shared" si="263"/>
        <v>Investimento de Longo Prazo</v>
      </c>
    </row>
    <row r="2759" spans="1:12" ht="15" customHeight="1" x14ac:dyDescent="0.25">
      <c r="A2759" s="39">
        <v>45260</v>
      </c>
      <c r="B2759" s="61">
        <f t="shared" si="258"/>
        <v>2023</v>
      </c>
      <c r="C2759" s="60" t="str">
        <f t="shared" si="259"/>
        <v>Novembro</v>
      </c>
      <c r="D2759" s="40" t="s">
        <v>1930</v>
      </c>
      <c r="E2759" s="40" t="s">
        <v>4204</v>
      </c>
      <c r="F2759" s="41">
        <v>9832.36</v>
      </c>
      <c r="G2759" s="42">
        <v>10135.200000000001</v>
      </c>
      <c r="H2759" s="64">
        <f t="shared" si="260"/>
        <v>3.080033684690147E-2</v>
      </c>
      <c r="I2759" s="65">
        <f t="shared" si="261"/>
        <v>302.84000000000015</v>
      </c>
      <c r="J2759" s="66" t="str">
        <f t="shared" si="262"/>
        <v>Ativo</v>
      </c>
      <c r="K2759" s="40" t="s">
        <v>15538</v>
      </c>
      <c r="L2759" s="69" t="str">
        <f t="shared" si="263"/>
        <v>Aguardando rentabilidade</v>
      </c>
    </row>
    <row r="2760" spans="1:12" x14ac:dyDescent="0.25">
      <c r="A2760" s="39">
        <v>44011</v>
      </c>
      <c r="B2760" s="61">
        <f t="shared" si="258"/>
        <v>2020</v>
      </c>
      <c r="C2760" s="60" t="str">
        <f t="shared" si="259"/>
        <v>Junho</v>
      </c>
      <c r="D2760" s="40" t="s">
        <v>1926</v>
      </c>
      <c r="E2760" s="40" t="s">
        <v>4205</v>
      </c>
      <c r="F2760" s="41">
        <v>20247.79</v>
      </c>
      <c r="G2760" s="42">
        <v>20853.2</v>
      </c>
      <c r="H2760" s="64">
        <f t="shared" si="260"/>
        <v>2.9900053289766429E-2</v>
      </c>
      <c r="I2760" s="65">
        <f t="shared" si="261"/>
        <v>605.40999999999985</v>
      </c>
      <c r="J2760" s="66" t="str">
        <f t="shared" si="262"/>
        <v>Ativo</v>
      </c>
      <c r="K2760" s="40" t="s">
        <v>15535</v>
      </c>
      <c r="L2760" s="69" t="str">
        <f t="shared" si="263"/>
        <v>Aguardando rentabilidade</v>
      </c>
    </row>
    <row r="2761" spans="1:12" ht="15" customHeight="1" x14ac:dyDescent="0.25">
      <c r="A2761" s="39">
        <v>45191</v>
      </c>
      <c r="B2761" s="61">
        <f t="shared" si="258"/>
        <v>2023</v>
      </c>
      <c r="C2761" s="60" t="str">
        <f t="shared" si="259"/>
        <v>Setembro</v>
      </c>
      <c r="D2761" s="40" t="s">
        <v>1924</v>
      </c>
      <c r="E2761" s="40" t="s">
        <v>3022</v>
      </c>
      <c r="F2761" s="41">
        <v>22099.25</v>
      </c>
      <c r="G2761" s="42">
        <v>26222.97</v>
      </c>
      <c r="H2761" s="64">
        <f t="shared" si="260"/>
        <v>0.18659999773747984</v>
      </c>
      <c r="I2761" s="65">
        <f t="shared" si="261"/>
        <v>4123.7200000000012</v>
      </c>
      <c r="J2761" s="66" t="str">
        <f t="shared" si="262"/>
        <v>Resgatado</v>
      </c>
      <c r="K2761" s="40" t="s">
        <v>15533</v>
      </c>
      <c r="L2761" s="69" t="str">
        <f t="shared" si="263"/>
        <v>Dividendos Recebidos</v>
      </c>
    </row>
    <row r="2762" spans="1:12" ht="15" customHeight="1" x14ac:dyDescent="0.25">
      <c r="A2762" s="39">
        <v>45521</v>
      </c>
      <c r="B2762" s="61">
        <f t="shared" si="258"/>
        <v>2024</v>
      </c>
      <c r="C2762" s="60" t="str">
        <f t="shared" si="259"/>
        <v>Agosto</v>
      </c>
      <c r="D2762" s="40" t="s">
        <v>1925</v>
      </c>
      <c r="E2762" s="40" t="s">
        <v>4206</v>
      </c>
      <c r="F2762" s="41">
        <v>40422.06</v>
      </c>
      <c r="G2762" s="42">
        <v>39253.86</v>
      </c>
      <c r="H2762" s="64">
        <f t="shared" si="260"/>
        <v>-2.8900061006292038E-2</v>
      </c>
      <c r="I2762" s="65">
        <f t="shared" si="261"/>
        <v>-1168.1999999999971</v>
      </c>
      <c r="J2762" s="66" t="str">
        <f t="shared" si="262"/>
        <v>Ativo</v>
      </c>
      <c r="K2762" s="40" t="s">
        <v>15534</v>
      </c>
      <c r="L2762" s="69" t="str">
        <f t="shared" si="263"/>
        <v>Aguardando rentabilidade</v>
      </c>
    </row>
    <row r="2763" spans="1:12" ht="15" customHeight="1" x14ac:dyDescent="0.25">
      <c r="A2763" s="39">
        <v>44355</v>
      </c>
      <c r="B2763" s="61">
        <f t="shared" si="258"/>
        <v>2021</v>
      </c>
      <c r="C2763" s="60" t="str">
        <f t="shared" si="259"/>
        <v>Junho</v>
      </c>
      <c r="D2763" s="40" t="s">
        <v>1923</v>
      </c>
      <c r="E2763" s="40" t="s">
        <v>4207</v>
      </c>
      <c r="F2763" s="41">
        <v>15019.74</v>
      </c>
      <c r="G2763" s="42">
        <v>17337.29</v>
      </c>
      <c r="H2763" s="64">
        <f t="shared" si="260"/>
        <v>0.15430027417252237</v>
      </c>
      <c r="I2763" s="65">
        <f t="shared" si="261"/>
        <v>2317.5500000000011</v>
      </c>
      <c r="J2763" s="66" t="str">
        <f t="shared" si="262"/>
        <v>Resgatado</v>
      </c>
      <c r="K2763" s="40" t="s">
        <v>15532</v>
      </c>
      <c r="L2763" s="69" t="str">
        <f t="shared" si="263"/>
        <v>Dividendos Recebidos</v>
      </c>
    </row>
    <row r="2764" spans="1:12" ht="15" customHeight="1" x14ac:dyDescent="0.25">
      <c r="A2764" s="39">
        <v>44758</v>
      </c>
      <c r="B2764" s="61">
        <f t="shared" si="258"/>
        <v>2022</v>
      </c>
      <c r="C2764" s="60" t="str">
        <f t="shared" si="259"/>
        <v>Julho</v>
      </c>
      <c r="D2764" s="40" t="s">
        <v>1923</v>
      </c>
      <c r="E2764" s="40" t="s">
        <v>4208</v>
      </c>
      <c r="F2764" s="41">
        <v>8094.42</v>
      </c>
      <c r="G2764" s="42">
        <v>9251.11</v>
      </c>
      <c r="H2764" s="64">
        <f t="shared" si="260"/>
        <v>0.14289967656731434</v>
      </c>
      <c r="I2764" s="65">
        <f t="shared" si="261"/>
        <v>1156.6900000000005</v>
      </c>
      <c r="J2764" s="66" t="str">
        <f t="shared" si="262"/>
        <v>Pendente</v>
      </c>
      <c r="K2764" s="40" t="s">
        <v>15532</v>
      </c>
      <c r="L2764" s="69" t="str">
        <f t="shared" si="263"/>
        <v>Rendimento estável</v>
      </c>
    </row>
    <row r="2765" spans="1:12" x14ac:dyDescent="0.25">
      <c r="A2765" s="39">
        <v>44010</v>
      </c>
      <c r="B2765" s="61">
        <f t="shared" si="258"/>
        <v>2020</v>
      </c>
      <c r="C2765" s="60" t="str">
        <f t="shared" si="259"/>
        <v>Junho</v>
      </c>
      <c r="D2765" s="40" t="s">
        <v>1929</v>
      </c>
      <c r="E2765" s="40" t="s">
        <v>4209</v>
      </c>
      <c r="F2765" s="41">
        <v>21955.94</v>
      </c>
      <c r="G2765" s="42">
        <v>25010.01</v>
      </c>
      <c r="H2765" s="64">
        <f t="shared" si="260"/>
        <v>0.13909994288561545</v>
      </c>
      <c r="I2765" s="65">
        <f t="shared" si="261"/>
        <v>3054.0699999999997</v>
      </c>
      <c r="J2765" s="66" t="str">
        <f t="shared" si="262"/>
        <v>Pendente</v>
      </c>
      <c r="K2765" s="40" t="s">
        <v>15532</v>
      </c>
      <c r="L2765" s="69" t="str">
        <f t="shared" si="263"/>
        <v>Rendimento estável</v>
      </c>
    </row>
    <row r="2766" spans="1:12" ht="15" customHeight="1" x14ac:dyDescent="0.25">
      <c r="A2766" s="39">
        <v>45507</v>
      </c>
      <c r="B2766" s="61">
        <f t="shared" si="258"/>
        <v>2024</v>
      </c>
      <c r="C2766" s="60" t="str">
        <f t="shared" si="259"/>
        <v>Agosto</v>
      </c>
      <c r="D2766" s="40" t="s">
        <v>1924</v>
      </c>
      <c r="E2766" s="40" t="s">
        <v>4210</v>
      </c>
      <c r="F2766" s="41">
        <v>36630.93</v>
      </c>
      <c r="G2766" s="42">
        <v>37623.629999999997</v>
      </c>
      <c r="H2766" s="64">
        <f t="shared" si="260"/>
        <v>2.7100049056903473E-2</v>
      </c>
      <c r="I2766" s="65">
        <f t="shared" si="261"/>
        <v>992.69999999999709</v>
      </c>
      <c r="J2766" s="66" t="str">
        <f t="shared" si="262"/>
        <v>Ativo</v>
      </c>
      <c r="K2766" s="40" t="s">
        <v>15533</v>
      </c>
      <c r="L2766" s="69" t="str">
        <f t="shared" si="263"/>
        <v>Investimento de Longo Prazo</v>
      </c>
    </row>
    <row r="2767" spans="1:12" ht="15" customHeight="1" x14ac:dyDescent="0.25">
      <c r="A2767" s="39">
        <v>44943</v>
      </c>
      <c r="B2767" s="61">
        <f t="shared" si="258"/>
        <v>2023</v>
      </c>
      <c r="C2767" s="60" t="str">
        <f t="shared" si="259"/>
        <v>Janeiro</v>
      </c>
      <c r="D2767" s="40" t="s">
        <v>1930</v>
      </c>
      <c r="E2767" s="40" t="s">
        <v>4211</v>
      </c>
      <c r="F2767" s="41">
        <v>6192.37</v>
      </c>
      <c r="G2767" s="42">
        <v>7193.68</v>
      </c>
      <c r="H2767" s="64">
        <f t="shared" si="260"/>
        <v>0.16170060897523894</v>
      </c>
      <c r="I2767" s="65">
        <f t="shared" si="261"/>
        <v>1001.3100000000004</v>
      </c>
      <c r="J2767" s="66" t="str">
        <f t="shared" si="262"/>
        <v>Resgatado</v>
      </c>
      <c r="K2767" s="40" t="s">
        <v>15538</v>
      </c>
      <c r="L2767" s="69" t="str">
        <f t="shared" si="263"/>
        <v>Aplicação de Curto Prazo</v>
      </c>
    </row>
    <row r="2768" spans="1:12" ht="15" customHeight="1" x14ac:dyDescent="0.25">
      <c r="A2768" s="39">
        <v>44662</v>
      </c>
      <c r="B2768" s="61">
        <f t="shared" si="258"/>
        <v>2022</v>
      </c>
      <c r="C2768" s="60" t="str">
        <f t="shared" si="259"/>
        <v>Abril</v>
      </c>
      <c r="D2768" s="40" t="s">
        <v>1926</v>
      </c>
      <c r="E2768" s="40" t="s">
        <v>4212</v>
      </c>
      <c r="F2768" s="41">
        <v>18542.919999999998</v>
      </c>
      <c r="G2768" s="42">
        <v>21583.96</v>
      </c>
      <c r="H2768" s="64">
        <f t="shared" si="260"/>
        <v>0.16400006040041165</v>
      </c>
      <c r="I2768" s="65">
        <f t="shared" si="261"/>
        <v>3041.0400000000009</v>
      </c>
      <c r="J2768" s="66" t="str">
        <f t="shared" si="262"/>
        <v>Resgatado</v>
      </c>
      <c r="K2768" s="40" t="s">
        <v>15535</v>
      </c>
      <c r="L2768" s="69" t="str">
        <f t="shared" si="263"/>
        <v>Aplicação de Curto Prazo</v>
      </c>
    </row>
    <row r="2769" spans="1:12" ht="15" customHeight="1" x14ac:dyDescent="0.25">
      <c r="A2769" s="39">
        <v>44941</v>
      </c>
      <c r="B2769" s="61">
        <f t="shared" si="258"/>
        <v>2023</v>
      </c>
      <c r="C2769" s="60" t="str">
        <f t="shared" si="259"/>
        <v>Janeiro</v>
      </c>
      <c r="D2769" s="40" t="s">
        <v>1929</v>
      </c>
      <c r="E2769" s="40" t="s">
        <v>4213</v>
      </c>
      <c r="F2769" s="41">
        <v>17437.88</v>
      </c>
      <c r="G2769" s="42">
        <v>20215.73</v>
      </c>
      <c r="H2769" s="64">
        <f t="shared" si="260"/>
        <v>0.15929975432793428</v>
      </c>
      <c r="I2769" s="65">
        <f t="shared" si="261"/>
        <v>2777.8499999999985</v>
      </c>
      <c r="J2769" s="66" t="str">
        <f t="shared" si="262"/>
        <v>Resgatado</v>
      </c>
      <c r="K2769" s="40" t="s">
        <v>15532</v>
      </c>
      <c r="L2769" s="69" t="str">
        <f t="shared" si="263"/>
        <v>Dividendos Recebidos</v>
      </c>
    </row>
    <row r="2770" spans="1:12" ht="15" customHeight="1" x14ac:dyDescent="0.25">
      <c r="A2770" s="39">
        <v>44558</v>
      </c>
      <c r="B2770" s="61">
        <f t="shared" si="258"/>
        <v>2021</v>
      </c>
      <c r="C2770" s="60" t="str">
        <f t="shared" si="259"/>
        <v>Dezembro</v>
      </c>
      <c r="D2770" s="40" t="s">
        <v>1923</v>
      </c>
      <c r="E2770" s="40" t="s">
        <v>4214</v>
      </c>
      <c r="F2770" s="41">
        <v>27312.52</v>
      </c>
      <c r="G2770" s="42">
        <v>31466.75</v>
      </c>
      <c r="H2770" s="64">
        <f t="shared" si="260"/>
        <v>0.1520998428559503</v>
      </c>
      <c r="I2770" s="65">
        <f t="shared" si="261"/>
        <v>4154.2299999999996</v>
      </c>
      <c r="J2770" s="66" t="str">
        <f t="shared" si="262"/>
        <v>Resgatado</v>
      </c>
      <c r="K2770" s="40" t="s">
        <v>15532</v>
      </c>
      <c r="L2770" s="69" t="str">
        <f t="shared" si="263"/>
        <v>Dividendos Recebidos</v>
      </c>
    </row>
    <row r="2771" spans="1:12" x14ac:dyDescent="0.25">
      <c r="A2771" s="39">
        <v>44026</v>
      </c>
      <c r="B2771" s="61">
        <f t="shared" si="258"/>
        <v>2020</v>
      </c>
      <c r="C2771" s="60" t="str">
        <f t="shared" si="259"/>
        <v>Julho</v>
      </c>
      <c r="D2771" s="40" t="s">
        <v>1929</v>
      </c>
      <c r="E2771" s="40" t="s">
        <v>4215</v>
      </c>
      <c r="F2771" s="41">
        <v>29722.91</v>
      </c>
      <c r="G2771" s="42">
        <v>30662.15</v>
      </c>
      <c r="H2771" s="64">
        <f t="shared" si="260"/>
        <v>3.1599866904014499E-2</v>
      </c>
      <c r="I2771" s="65">
        <f t="shared" si="261"/>
        <v>939.2400000000016</v>
      </c>
      <c r="J2771" s="66" t="str">
        <f t="shared" si="262"/>
        <v>Ativo</v>
      </c>
      <c r="K2771" s="40" t="s">
        <v>15532</v>
      </c>
      <c r="L2771" s="69" t="str">
        <f t="shared" si="263"/>
        <v>Investimento de Longo Prazo</v>
      </c>
    </row>
    <row r="2772" spans="1:12" ht="15" customHeight="1" x14ac:dyDescent="0.25">
      <c r="A2772" s="39">
        <v>44643</v>
      </c>
      <c r="B2772" s="61">
        <f t="shared" si="258"/>
        <v>2022</v>
      </c>
      <c r="C2772" s="60" t="str">
        <f t="shared" si="259"/>
        <v>Março</v>
      </c>
      <c r="D2772" s="40" t="s">
        <v>1924</v>
      </c>
      <c r="E2772" s="40" t="s">
        <v>4216</v>
      </c>
      <c r="F2772" s="41">
        <v>39294.239999999998</v>
      </c>
      <c r="G2772" s="42">
        <v>43137.22</v>
      </c>
      <c r="H2772" s="64">
        <f t="shared" si="260"/>
        <v>9.7800084694347145E-2</v>
      </c>
      <c r="I2772" s="65">
        <f t="shared" si="261"/>
        <v>3842.9800000000032</v>
      </c>
      <c r="J2772" s="66" t="str">
        <f t="shared" si="262"/>
        <v>Pendente</v>
      </c>
      <c r="K2772" s="40" t="s">
        <v>15533</v>
      </c>
      <c r="L2772" s="69" t="str">
        <f t="shared" si="263"/>
        <v>Rendimento estável</v>
      </c>
    </row>
    <row r="2773" spans="1:12" ht="15" customHeight="1" x14ac:dyDescent="0.25">
      <c r="A2773" s="39">
        <v>45892</v>
      </c>
      <c r="B2773" s="61">
        <f t="shared" si="258"/>
        <v>2025</v>
      </c>
      <c r="C2773" s="60" t="str">
        <f t="shared" si="259"/>
        <v>Agosto</v>
      </c>
      <c r="D2773" s="40" t="s">
        <v>1925</v>
      </c>
      <c r="E2773" s="40" t="s">
        <v>4217</v>
      </c>
      <c r="F2773" s="41">
        <v>43735.48</v>
      </c>
      <c r="G2773" s="42">
        <v>42454.03</v>
      </c>
      <c r="H2773" s="64">
        <f t="shared" si="260"/>
        <v>-2.9300009969022961E-2</v>
      </c>
      <c r="I2773" s="65">
        <f t="shared" si="261"/>
        <v>-1281.4500000000044</v>
      </c>
      <c r="J2773" s="66" t="str">
        <f t="shared" si="262"/>
        <v>Ativo</v>
      </c>
      <c r="K2773" s="40" t="s">
        <v>15534</v>
      </c>
      <c r="L2773" s="69" t="str">
        <f t="shared" si="263"/>
        <v>Aguardando rentabilidade</v>
      </c>
    </row>
    <row r="2774" spans="1:12" ht="15" customHeight="1" x14ac:dyDescent="0.25">
      <c r="A2774" s="39">
        <v>44539</v>
      </c>
      <c r="B2774" s="61">
        <f t="shared" si="258"/>
        <v>2021</v>
      </c>
      <c r="C2774" s="60" t="str">
        <f t="shared" si="259"/>
        <v>Dezembro</v>
      </c>
      <c r="D2774" s="40" t="s">
        <v>1924</v>
      </c>
      <c r="E2774" s="40" t="s">
        <v>4218</v>
      </c>
      <c r="F2774" s="41">
        <v>33438.720000000001</v>
      </c>
      <c r="G2774" s="42">
        <v>36418.11</v>
      </c>
      <c r="H2774" s="64">
        <f t="shared" si="260"/>
        <v>8.9100001435461623E-2</v>
      </c>
      <c r="I2774" s="65">
        <f t="shared" si="261"/>
        <v>2979.3899999999994</v>
      </c>
      <c r="J2774" s="66" t="str">
        <f t="shared" si="262"/>
        <v>Pendente</v>
      </c>
      <c r="K2774" s="40" t="s">
        <v>15533</v>
      </c>
      <c r="L2774" s="69" t="str">
        <f t="shared" si="263"/>
        <v>Rendimento estável</v>
      </c>
    </row>
    <row r="2775" spans="1:12" ht="15" customHeight="1" x14ac:dyDescent="0.25">
      <c r="A2775" s="39">
        <v>44655</v>
      </c>
      <c r="B2775" s="61">
        <f t="shared" si="258"/>
        <v>2022</v>
      </c>
      <c r="C2775" s="60" t="str">
        <f t="shared" si="259"/>
        <v>Abril</v>
      </c>
      <c r="D2775" s="40" t="s">
        <v>1927</v>
      </c>
      <c r="E2775" s="40" t="s">
        <v>4219</v>
      </c>
      <c r="F2775" s="41">
        <v>18392.62</v>
      </c>
      <c r="G2775" s="42">
        <v>18624.37</v>
      </c>
      <c r="H2775" s="64">
        <f t="shared" si="260"/>
        <v>1.2600162456463518E-2</v>
      </c>
      <c r="I2775" s="65">
        <f t="shared" si="261"/>
        <v>231.75</v>
      </c>
      <c r="J2775" s="66" t="str">
        <f t="shared" si="262"/>
        <v>Ativo</v>
      </c>
      <c r="K2775" s="40" t="s">
        <v>15536</v>
      </c>
      <c r="L2775" s="69" t="str">
        <f t="shared" si="263"/>
        <v>Aguardando rentabilidade</v>
      </c>
    </row>
    <row r="2776" spans="1:12" ht="15" customHeight="1" x14ac:dyDescent="0.25">
      <c r="A2776" s="39">
        <v>45020</v>
      </c>
      <c r="B2776" s="61">
        <f t="shared" si="258"/>
        <v>2023</v>
      </c>
      <c r="C2776" s="60" t="str">
        <f t="shared" si="259"/>
        <v>Abril</v>
      </c>
      <c r="D2776" s="40" t="s">
        <v>1928</v>
      </c>
      <c r="E2776" s="40" t="s">
        <v>4053</v>
      </c>
      <c r="F2776" s="41">
        <v>4653.18</v>
      </c>
      <c r="G2776" s="42">
        <v>4710.88</v>
      </c>
      <c r="H2776" s="64">
        <f t="shared" si="260"/>
        <v>1.2400122067059476E-2</v>
      </c>
      <c r="I2776" s="65">
        <f t="shared" si="261"/>
        <v>57.699999999999818</v>
      </c>
      <c r="J2776" s="66" t="str">
        <f t="shared" si="262"/>
        <v>Ativo</v>
      </c>
      <c r="K2776" s="40" t="s">
        <v>15537</v>
      </c>
      <c r="L2776" s="69" t="str">
        <f t="shared" si="263"/>
        <v>Aguardando rentabilidade</v>
      </c>
    </row>
    <row r="2777" spans="1:12" ht="15" customHeight="1" x14ac:dyDescent="0.25">
      <c r="A2777" s="39">
        <v>45129</v>
      </c>
      <c r="B2777" s="61">
        <f t="shared" si="258"/>
        <v>2023</v>
      </c>
      <c r="C2777" s="60" t="str">
        <f t="shared" si="259"/>
        <v>Julho</v>
      </c>
      <c r="D2777" s="40" t="s">
        <v>1926</v>
      </c>
      <c r="E2777" s="40" t="s">
        <v>4220</v>
      </c>
      <c r="F2777" s="41">
        <v>21796.54</v>
      </c>
      <c r="G2777" s="42">
        <v>19861.009999999998</v>
      </c>
      <c r="H2777" s="64">
        <f t="shared" si="260"/>
        <v>-8.8799873741428795E-2</v>
      </c>
      <c r="I2777" s="65">
        <f t="shared" si="261"/>
        <v>-1935.5300000000025</v>
      </c>
      <c r="J2777" s="66" t="str">
        <f t="shared" si="262"/>
        <v>Pendente</v>
      </c>
      <c r="K2777" s="40" t="s">
        <v>15535</v>
      </c>
      <c r="L2777" s="69" t="str">
        <f t="shared" si="263"/>
        <v>Aguardando rentabilidade</v>
      </c>
    </row>
    <row r="2778" spans="1:12" ht="15" customHeight="1" x14ac:dyDescent="0.25">
      <c r="A2778" s="39">
        <v>45684</v>
      </c>
      <c r="B2778" s="61">
        <f t="shared" si="258"/>
        <v>2025</v>
      </c>
      <c r="C2778" s="60" t="str">
        <f t="shared" si="259"/>
        <v>Janeiro</v>
      </c>
      <c r="D2778" s="40" t="s">
        <v>1930</v>
      </c>
      <c r="E2778" s="40" t="s">
        <v>4221</v>
      </c>
      <c r="F2778" s="41">
        <v>10943</v>
      </c>
      <c r="G2778" s="42">
        <v>10487.77</v>
      </c>
      <c r="H2778" s="64">
        <f t="shared" si="260"/>
        <v>-4.1600109659142792E-2</v>
      </c>
      <c r="I2778" s="65">
        <f t="shared" si="261"/>
        <v>-455.22999999999956</v>
      </c>
      <c r="J2778" s="66" t="str">
        <f t="shared" si="262"/>
        <v>Ativo</v>
      </c>
      <c r="K2778" s="40" t="s">
        <v>15538</v>
      </c>
      <c r="L2778" s="69" t="str">
        <f t="shared" si="263"/>
        <v>Aguardando rentabilidade</v>
      </c>
    </row>
    <row r="2779" spans="1:12" ht="15" customHeight="1" x14ac:dyDescent="0.25">
      <c r="A2779" s="39">
        <v>44758</v>
      </c>
      <c r="B2779" s="61">
        <f t="shared" si="258"/>
        <v>2022</v>
      </c>
      <c r="C2779" s="60" t="str">
        <f t="shared" si="259"/>
        <v>Julho</v>
      </c>
      <c r="D2779" s="40" t="s">
        <v>1929</v>
      </c>
      <c r="E2779" s="40" t="s">
        <v>2826</v>
      </c>
      <c r="F2779" s="41">
        <v>34758.58</v>
      </c>
      <c r="G2779" s="42">
        <v>40907.370000000003</v>
      </c>
      <c r="H2779" s="64">
        <f t="shared" si="260"/>
        <v>0.17689991938681041</v>
      </c>
      <c r="I2779" s="65">
        <f t="shared" si="261"/>
        <v>6148.7900000000009</v>
      </c>
      <c r="J2779" s="66" t="str">
        <f t="shared" si="262"/>
        <v>Resgatado</v>
      </c>
      <c r="K2779" s="40" t="s">
        <v>15532</v>
      </c>
      <c r="L2779" s="69" t="str">
        <f t="shared" si="263"/>
        <v>Dividendos Recebidos</v>
      </c>
    </row>
    <row r="2780" spans="1:12" ht="15" customHeight="1" x14ac:dyDescent="0.25">
      <c r="A2780" s="39">
        <v>44765</v>
      </c>
      <c r="B2780" s="61">
        <f t="shared" si="258"/>
        <v>2022</v>
      </c>
      <c r="C2780" s="60" t="str">
        <f t="shared" si="259"/>
        <v>Julho</v>
      </c>
      <c r="D2780" s="40" t="s">
        <v>1930</v>
      </c>
      <c r="E2780" s="40" t="s">
        <v>4005</v>
      </c>
      <c r="F2780" s="41">
        <v>37467.14</v>
      </c>
      <c r="G2780" s="42">
        <v>36612.89</v>
      </c>
      <c r="H2780" s="64">
        <f t="shared" si="260"/>
        <v>-2.2799978861477017E-2</v>
      </c>
      <c r="I2780" s="65">
        <f t="shared" si="261"/>
        <v>-854.25</v>
      </c>
      <c r="J2780" s="66" t="str">
        <f t="shared" si="262"/>
        <v>Ativo</v>
      </c>
      <c r="K2780" s="40" t="s">
        <v>15538</v>
      </c>
      <c r="L2780" s="69" t="str">
        <f t="shared" si="263"/>
        <v>Aguardando rentabilidade</v>
      </c>
    </row>
    <row r="2781" spans="1:12" ht="15" customHeight="1" x14ac:dyDescent="0.25">
      <c r="A2781" s="39">
        <v>44463</v>
      </c>
      <c r="B2781" s="61">
        <f t="shared" si="258"/>
        <v>2021</v>
      </c>
      <c r="C2781" s="60" t="str">
        <f t="shared" si="259"/>
        <v>Setembro</v>
      </c>
      <c r="D2781" s="40" t="s">
        <v>1928</v>
      </c>
      <c r="E2781" s="40" t="s">
        <v>4222</v>
      </c>
      <c r="F2781" s="41">
        <v>19914.07</v>
      </c>
      <c r="G2781" s="42">
        <v>20625</v>
      </c>
      <c r="H2781" s="64">
        <f t="shared" si="260"/>
        <v>3.5699884553986219E-2</v>
      </c>
      <c r="I2781" s="65">
        <f t="shared" si="261"/>
        <v>710.93000000000029</v>
      </c>
      <c r="J2781" s="66" t="str">
        <f t="shared" si="262"/>
        <v>Ativo</v>
      </c>
      <c r="K2781" s="40" t="s">
        <v>15537</v>
      </c>
      <c r="L2781" s="69" t="str">
        <f t="shared" si="263"/>
        <v>Aguardando rentabilidade</v>
      </c>
    </row>
    <row r="2782" spans="1:12" ht="15" customHeight="1" x14ac:dyDescent="0.25">
      <c r="A2782" s="39">
        <v>45543</v>
      </c>
      <c r="B2782" s="61">
        <f t="shared" si="258"/>
        <v>2024</v>
      </c>
      <c r="C2782" s="60" t="str">
        <f t="shared" si="259"/>
        <v>Setembro</v>
      </c>
      <c r="D2782" s="40" t="s">
        <v>1930</v>
      </c>
      <c r="E2782" s="40" t="s">
        <v>4223</v>
      </c>
      <c r="F2782" s="41">
        <v>15528.78</v>
      </c>
      <c r="G2782" s="42">
        <v>17527.330000000002</v>
      </c>
      <c r="H2782" s="64">
        <f t="shared" si="260"/>
        <v>0.12869974331531525</v>
      </c>
      <c r="I2782" s="65">
        <f t="shared" si="261"/>
        <v>1998.5500000000011</v>
      </c>
      <c r="J2782" s="66" t="str">
        <f t="shared" si="262"/>
        <v>Pendente</v>
      </c>
      <c r="K2782" s="40" t="s">
        <v>15538</v>
      </c>
      <c r="L2782" s="69" t="str">
        <f t="shared" si="263"/>
        <v>Rendimento estável</v>
      </c>
    </row>
    <row r="2783" spans="1:12" x14ac:dyDescent="0.25">
      <c r="A2783" s="39">
        <v>44108</v>
      </c>
      <c r="B2783" s="61">
        <f t="shared" si="258"/>
        <v>2020</v>
      </c>
      <c r="C2783" s="60" t="str">
        <f t="shared" si="259"/>
        <v>Outubro</v>
      </c>
      <c r="D2783" s="40" t="s">
        <v>1925</v>
      </c>
      <c r="E2783" s="40" t="s">
        <v>4224</v>
      </c>
      <c r="F2783" s="41">
        <v>39105.760000000002</v>
      </c>
      <c r="G2783" s="42">
        <v>42421.93</v>
      </c>
      <c r="H2783" s="64">
        <f t="shared" si="260"/>
        <v>8.4800039687248072E-2</v>
      </c>
      <c r="I2783" s="65">
        <f t="shared" si="261"/>
        <v>3316.1699999999983</v>
      </c>
      <c r="J2783" s="66" t="str">
        <f t="shared" si="262"/>
        <v>Pendente</v>
      </c>
      <c r="K2783" s="40" t="s">
        <v>15534</v>
      </c>
      <c r="L2783" s="69" t="str">
        <f t="shared" si="263"/>
        <v>Rendimento estável</v>
      </c>
    </row>
    <row r="2784" spans="1:12" ht="15" customHeight="1" x14ac:dyDescent="0.25">
      <c r="A2784" s="39">
        <v>45316</v>
      </c>
      <c r="B2784" s="61">
        <f t="shared" si="258"/>
        <v>2024</v>
      </c>
      <c r="C2784" s="60" t="str">
        <f t="shared" si="259"/>
        <v>Janeiro</v>
      </c>
      <c r="D2784" s="40" t="s">
        <v>1924</v>
      </c>
      <c r="E2784" s="40" t="s">
        <v>4225</v>
      </c>
      <c r="F2784" s="41">
        <v>1028.5899999999999</v>
      </c>
      <c r="G2784" s="42">
        <v>1083.52</v>
      </c>
      <c r="H2784" s="64">
        <f t="shared" si="260"/>
        <v>5.3403202442178194E-2</v>
      </c>
      <c r="I2784" s="65">
        <f t="shared" si="261"/>
        <v>54.930000000000064</v>
      </c>
      <c r="J2784" s="66" t="str">
        <f t="shared" si="262"/>
        <v>Ativo</v>
      </c>
      <c r="K2784" s="40" t="s">
        <v>15533</v>
      </c>
      <c r="L2784" s="69" t="str">
        <f t="shared" si="263"/>
        <v>Investimento de Longo Prazo</v>
      </c>
    </row>
    <row r="2785" spans="1:12" ht="15" customHeight="1" x14ac:dyDescent="0.25">
      <c r="A2785" s="39">
        <v>44858</v>
      </c>
      <c r="B2785" s="61">
        <f t="shared" si="258"/>
        <v>2022</v>
      </c>
      <c r="C2785" s="60" t="str">
        <f t="shared" si="259"/>
        <v>Outubro</v>
      </c>
      <c r="D2785" s="40" t="s">
        <v>1923</v>
      </c>
      <c r="E2785" s="40" t="s">
        <v>4226</v>
      </c>
      <c r="F2785" s="41">
        <v>11635.98</v>
      </c>
      <c r="G2785" s="42">
        <v>13601.3</v>
      </c>
      <c r="H2785" s="64">
        <f t="shared" si="260"/>
        <v>0.16890025593031269</v>
      </c>
      <c r="I2785" s="65">
        <f t="shared" si="261"/>
        <v>1965.3199999999997</v>
      </c>
      <c r="J2785" s="66" t="str">
        <f t="shared" si="262"/>
        <v>Resgatado</v>
      </c>
      <c r="K2785" s="40" t="s">
        <v>15532</v>
      </c>
      <c r="L2785" s="69" t="str">
        <f t="shared" si="263"/>
        <v>Dividendos Recebidos</v>
      </c>
    </row>
    <row r="2786" spans="1:12" ht="15" customHeight="1" x14ac:dyDescent="0.25">
      <c r="A2786" s="39">
        <v>44587</v>
      </c>
      <c r="B2786" s="61">
        <f t="shared" si="258"/>
        <v>2022</v>
      </c>
      <c r="C2786" s="60" t="str">
        <f t="shared" si="259"/>
        <v>Janeiro</v>
      </c>
      <c r="D2786" s="40" t="s">
        <v>1926</v>
      </c>
      <c r="E2786" s="40" t="s">
        <v>2126</v>
      </c>
      <c r="F2786" s="41">
        <v>9782.23</v>
      </c>
      <c r="G2786" s="42">
        <v>10168.629999999999</v>
      </c>
      <c r="H2786" s="64">
        <f t="shared" si="260"/>
        <v>3.9500195763133732E-2</v>
      </c>
      <c r="I2786" s="65">
        <f t="shared" si="261"/>
        <v>386.39999999999964</v>
      </c>
      <c r="J2786" s="66" t="str">
        <f t="shared" si="262"/>
        <v>Ativo</v>
      </c>
      <c r="K2786" s="40" t="s">
        <v>15535</v>
      </c>
      <c r="L2786" s="69" t="str">
        <f t="shared" si="263"/>
        <v>Aguardando rentabilidade</v>
      </c>
    </row>
    <row r="2787" spans="1:12" ht="15" customHeight="1" x14ac:dyDescent="0.25">
      <c r="A2787" s="39">
        <v>45335</v>
      </c>
      <c r="B2787" s="61">
        <f t="shared" si="258"/>
        <v>2024</v>
      </c>
      <c r="C2787" s="60" t="str">
        <f t="shared" si="259"/>
        <v>Fevereiro</v>
      </c>
      <c r="D2787" s="40" t="s">
        <v>1926</v>
      </c>
      <c r="E2787" s="40" t="s">
        <v>2654</v>
      </c>
      <c r="F2787" s="41">
        <v>8874.61</v>
      </c>
      <c r="G2787" s="42">
        <v>8535.6</v>
      </c>
      <c r="H2787" s="64">
        <f t="shared" si="260"/>
        <v>-3.8199988506537212E-2</v>
      </c>
      <c r="I2787" s="65">
        <f t="shared" si="261"/>
        <v>-339.01000000000022</v>
      </c>
      <c r="J2787" s="66" t="str">
        <f t="shared" si="262"/>
        <v>Ativo</v>
      </c>
      <c r="K2787" s="40" t="s">
        <v>15535</v>
      </c>
      <c r="L2787" s="69" t="str">
        <f t="shared" si="263"/>
        <v>Aguardando rentabilidade</v>
      </c>
    </row>
    <row r="2788" spans="1:12" ht="15" customHeight="1" x14ac:dyDescent="0.25">
      <c r="A2788" s="39">
        <v>44283</v>
      </c>
      <c r="B2788" s="61">
        <f t="shared" si="258"/>
        <v>2021</v>
      </c>
      <c r="C2788" s="60" t="str">
        <f t="shared" si="259"/>
        <v>Março</v>
      </c>
      <c r="D2788" s="40" t="s">
        <v>1924</v>
      </c>
      <c r="E2788" s="40" t="s">
        <v>4227</v>
      </c>
      <c r="F2788" s="41">
        <v>23216.22</v>
      </c>
      <c r="G2788" s="42">
        <v>22347.93</v>
      </c>
      <c r="H2788" s="64">
        <f t="shared" si="260"/>
        <v>-3.7400145243282536E-2</v>
      </c>
      <c r="I2788" s="65">
        <f t="shared" si="261"/>
        <v>-868.29000000000087</v>
      </c>
      <c r="J2788" s="66" t="str">
        <f t="shared" si="262"/>
        <v>Ativo</v>
      </c>
      <c r="K2788" s="40" t="s">
        <v>15533</v>
      </c>
      <c r="L2788" s="69" t="str">
        <f t="shared" si="263"/>
        <v>Investimento de Longo Prazo</v>
      </c>
    </row>
    <row r="2789" spans="1:12" ht="15" customHeight="1" x14ac:dyDescent="0.25">
      <c r="A2789" s="39">
        <v>45651</v>
      </c>
      <c r="B2789" s="61">
        <f t="shared" si="258"/>
        <v>2024</v>
      </c>
      <c r="C2789" s="60" t="str">
        <f t="shared" si="259"/>
        <v>Dezembro</v>
      </c>
      <c r="D2789" s="40" t="s">
        <v>1927</v>
      </c>
      <c r="E2789" s="40" t="s">
        <v>4228</v>
      </c>
      <c r="F2789" s="41">
        <v>36129.43</v>
      </c>
      <c r="G2789" s="42">
        <v>38625.97</v>
      </c>
      <c r="H2789" s="64">
        <f t="shared" si="260"/>
        <v>6.9099899998422365E-2</v>
      </c>
      <c r="I2789" s="65">
        <f t="shared" si="261"/>
        <v>2496.5400000000009</v>
      </c>
      <c r="J2789" s="66" t="str">
        <f t="shared" si="262"/>
        <v>Ativo</v>
      </c>
      <c r="K2789" s="40" t="s">
        <v>15536</v>
      </c>
      <c r="L2789" s="69" t="str">
        <f t="shared" si="263"/>
        <v>Aguardando rentabilidade</v>
      </c>
    </row>
    <row r="2790" spans="1:12" ht="15" customHeight="1" x14ac:dyDescent="0.25">
      <c r="A2790" s="39">
        <v>44459</v>
      </c>
      <c r="B2790" s="61">
        <f t="shared" si="258"/>
        <v>2021</v>
      </c>
      <c r="C2790" s="60" t="str">
        <f t="shared" si="259"/>
        <v>Setembro</v>
      </c>
      <c r="D2790" s="40" t="s">
        <v>1930</v>
      </c>
      <c r="E2790" s="40" t="s">
        <v>3541</v>
      </c>
      <c r="F2790" s="41">
        <v>3808.54</v>
      </c>
      <c r="G2790" s="42">
        <v>3718.66</v>
      </c>
      <c r="H2790" s="64">
        <f t="shared" si="260"/>
        <v>-2.3599594595304266E-2</v>
      </c>
      <c r="I2790" s="65">
        <f t="shared" si="261"/>
        <v>-89.880000000000109</v>
      </c>
      <c r="J2790" s="66" t="str">
        <f t="shared" si="262"/>
        <v>Ativo</v>
      </c>
      <c r="K2790" s="40" t="s">
        <v>15538</v>
      </c>
      <c r="L2790" s="69" t="str">
        <f t="shared" si="263"/>
        <v>Aguardando rentabilidade</v>
      </c>
    </row>
    <row r="2791" spans="1:12" ht="15" customHeight="1" x14ac:dyDescent="0.25">
      <c r="A2791" s="39">
        <v>45266</v>
      </c>
      <c r="B2791" s="61">
        <f t="shared" si="258"/>
        <v>2023</v>
      </c>
      <c r="C2791" s="60" t="str">
        <f t="shared" si="259"/>
        <v>Dezembro</v>
      </c>
      <c r="D2791" s="40" t="s">
        <v>1927</v>
      </c>
      <c r="E2791" s="40" t="s">
        <v>3021</v>
      </c>
      <c r="F2791" s="41">
        <v>41848</v>
      </c>
      <c r="G2791" s="42">
        <v>46292.26</v>
      </c>
      <c r="H2791" s="64">
        <f t="shared" si="260"/>
        <v>0.10620005735041106</v>
      </c>
      <c r="I2791" s="65">
        <f t="shared" si="261"/>
        <v>4444.260000000002</v>
      </c>
      <c r="J2791" s="66" t="str">
        <f t="shared" si="262"/>
        <v>Pendente</v>
      </c>
      <c r="K2791" s="40" t="s">
        <v>15536</v>
      </c>
      <c r="L2791" s="69" t="str">
        <f t="shared" si="263"/>
        <v>Rendimento estável</v>
      </c>
    </row>
    <row r="2792" spans="1:12" x14ac:dyDescent="0.25">
      <c r="A2792" s="39">
        <v>43892</v>
      </c>
      <c r="B2792" s="61">
        <f t="shared" si="258"/>
        <v>2020</v>
      </c>
      <c r="C2792" s="60" t="str">
        <f t="shared" si="259"/>
        <v>Março</v>
      </c>
      <c r="D2792" s="40" t="s">
        <v>1924</v>
      </c>
      <c r="E2792" s="40" t="s">
        <v>4229</v>
      </c>
      <c r="F2792" s="41">
        <v>11865.15</v>
      </c>
      <c r="G2792" s="42">
        <v>13714.93</v>
      </c>
      <c r="H2792" s="64">
        <f t="shared" si="260"/>
        <v>0.15590026253355421</v>
      </c>
      <c r="I2792" s="65">
        <f t="shared" si="261"/>
        <v>1849.7800000000007</v>
      </c>
      <c r="J2792" s="66" t="str">
        <f t="shared" si="262"/>
        <v>Resgatado</v>
      </c>
      <c r="K2792" s="40" t="s">
        <v>15533</v>
      </c>
      <c r="L2792" s="69" t="str">
        <f t="shared" si="263"/>
        <v>Dividendos Recebidos</v>
      </c>
    </row>
    <row r="2793" spans="1:12" ht="15" customHeight="1" x14ac:dyDescent="0.25">
      <c r="A2793" s="39">
        <v>44544</v>
      </c>
      <c r="B2793" s="61">
        <f t="shared" si="258"/>
        <v>2021</v>
      </c>
      <c r="C2793" s="60" t="str">
        <f t="shared" si="259"/>
        <v>Dezembro</v>
      </c>
      <c r="D2793" s="40" t="s">
        <v>1930</v>
      </c>
      <c r="E2793" s="40" t="s">
        <v>4230</v>
      </c>
      <c r="F2793" s="41">
        <v>27260.14</v>
      </c>
      <c r="G2793" s="42">
        <v>31504.54</v>
      </c>
      <c r="H2793" s="64">
        <f t="shared" si="260"/>
        <v>0.15569986067569724</v>
      </c>
      <c r="I2793" s="65">
        <f t="shared" si="261"/>
        <v>4244.4000000000015</v>
      </c>
      <c r="J2793" s="66" t="str">
        <f t="shared" si="262"/>
        <v>Resgatado</v>
      </c>
      <c r="K2793" s="40" t="s">
        <v>15538</v>
      </c>
      <c r="L2793" s="69" t="str">
        <f t="shared" si="263"/>
        <v>Aplicação de Curto Prazo</v>
      </c>
    </row>
    <row r="2794" spans="1:12" x14ac:dyDescent="0.25">
      <c r="A2794" s="39">
        <v>44163</v>
      </c>
      <c r="B2794" s="61">
        <f t="shared" si="258"/>
        <v>2020</v>
      </c>
      <c r="C2794" s="60" t="str">
        <f t="shared" si="259"/>
        <v>Novembro</v>
      </c>
      <c r="D2794" s="40" t="s">
        <v>1927</v>
      </c>
      <c r="E2794" s="40" t="s">
        <v>4231</v>
      </c>
      <c r="F2794" s="41">
        <v>32616.48</v>
      </c>
      <c r="G2794" s="42">
        <v>35744.400000000001</v>
      </c>
      <c r="H2794" s="64">
        <f t="shared" si="260"/>
        <v>9.589998675516187E-2</v>
      </c>
      <c r="I2794" s="65">
        <f t="shared" si="261"/>
        <v>3127.9200000000019</v>
      </c>
      <c r="J2794" s="66" t="str">
        <f t="shared" si="262"/>
        <v>Pendente</v>
      </c>
      <c r="K2794" s="40" t="s">
        <v>15536</v>
      </c>
      <c r="L2794" s="69" t="str">
        <f t="shared" si="263"/>
        <v>Rendimento estável</v>
      </c>
    </row>
    <row r="2795" spans="1:12" ht="15" customHeight="1" x14ac:dyDescent="0.25">
      <c r="A2795" s="39">
        <v>44825</v>
      </c>
      <c r="B2795" s="61">
        <f t="shared" si="258"/>
        <v>2022</v>
      </c>
      <c r="C2795" s="60" t="str">
        <f t="shared" si="259"/>
        <v>Setembro</v>
      </c>
      <c r="D2795" s="40" t="s">
        <v>1927</v>
      </c>
      <c r="E2795" s="40" t="s">
        <v>4232</v>
      </c>
      <c r="F2795" s="41">
        <v>33715.85</v>
      </c>
      <c r="G2795" s="42">
        <v>36082.699999999997</v>
      </c>
      <c r="H2795" s="64">
        <f t="shared" si="260"/>
        <v>7.0199920808759045E-2</v>
      </c>
      <c r="I2795" s="65">
        <f t="shared" si="261"/>
        <v>2366.8499999999985</v>
      </c>
      <c r="J2795" s="66" t="str">
        <f t="shared" si="262"/>
        <v>Pendente</v>
      </c>
      <c r="K2795" s="40" t="s">
        <v>15536</v>
      </c>
      <c r="L2795" s="69" t="str">
        <f t="shared" si="263"/>
        <v>Rendimento estável</v>
      </c>
    </row>
    <row r="2796" spans="1:12" ht="15" customHeight="1" x14ac:dyDescent="0.25">
      <c r="A2796" s="39">
        <v>44943</v>
      </c>
      <c r="B2796" s="61">
        <f t="shared" si="258"/>
        <v>2023</v>
      </c>
      <c r="C2796" s="60" t="str">
        <f t="shared" si="259"/>
        <v>Janeiro</v>
      </c>
      <c r="D2796" s="40" t="s">
        <v>1929</v>
      </c>
      <c r="E2796" s="40" t="s">
        <v>4233</v>
      </c>
      <c r="F2796" s="41">
        <v>44268.32</v>
      </c>
      <c r="G2796" s="42">
        <v>43591.01</v>
      </c>
      <c r="H2796" s="64">
        <f t="shared" si="260"/>
        <v>-1.5300106261091401E-2</v>
      </c>
      <c r="I2796" s="65">
        <f t="shared" si="261"/>
        <v>-677.30999999999767</v>
      </c>
      <c r="J2796" s="66" t="str">
        <f t="shared" si="262"/>
        <v>Ativo</v>
      </c>
      <c r="K2796" s="40" t="s">
        <v>15532</v>
      </c>
      <c r="L2796" s="69" t="str">
        <f t="shared" si="263"/>
        <v>Investimento de Longo Prazo</v>
      </c>
    </row>
    <row r="2797" spans="1:12" ht="15" customHeight="1" x14ac:dyDescent="0.25">
      <c r="A2797" s="39">
        <v>45120</v>
      </c>
      <c r="B2797" s="61">
        <f t="shared" si="258"/>
        <v>2023</v>
      </c>
      <c r="C2797" s="60" t="str">
        <f t="shared" si="259"/>
        <v>Julho</v>
      </c>
      <c r="D2797" s="40" t="s">
        <v>1925</v>
      </c>
      <c r="E2797" s="40" t="s">
        <v>1987</v>
      </c>
      <c r="F2797" s="41">
        <v>7439.51</v>
      </c>
      <c r="G2797" s="42">
        <v>8675.2099999999991</v>
      </c>
      <c r="H2797" s="64">
        <f t="shared" si="260"/>
        <v>0.16609964903602506</v>
      </c>
      <c r="I2797" s="65">
        <f t="shared" si="261"/>
        <v>1235.6999999999989</v>
      </c>
      <c r="J2797" s="66" t="str">
        <f t="shared" si="262"/>
        <v>Resgatado</v>
      </c>
      <c r="K2797" s="40" t="s">
        <v>15534</v>
      </c>
      <c r="L2797" s="69" t="str">
        <f t="shared" si="263"/>
        <v>Aplicação de Curto Prazo</v>
      </c>
    </row>
    <row r="2798" spans="1:12" ht="15" customHeight="1" x14ac:dyDescent="0.25">
      <c r="A2798" s="39">
        <v>45428</v>
      </c>
      <c r="B2798" s="61">
        <f t="shared" si="258"/>
        <v>2024</v>
      </c>
      <c r="C2798" s="60" t="str">
        <f t="shared" si="259"/>
        <v>Maio</v>
      </c>
      <c r="D2798" s="40" t="s">
        <v>1923</v>
      </c>
      <c r="E2798" s="40" t="s">
        <v>1931</v>
      </c>
      <c r="F2798" s="41">
        <v>28846.58</v>
      </c>
      <c r="G2798" s="42">
        <v>33329.339999999997</v>
      </c>
      <c r="H2798" s="64">
        <f t="shared" si="260"/>
        <v>0.15540005088991465</v>
      </c>
      <c r="I2798" s="65">
        <f t="shared" si="261"/>
        <v>4482.7599999999948</v>
      </c>
      <c r="J2798" s="66" t="str">
        <f t="shared" si="262"/>
        <v>Resgatado</v>
      </c>
      <c r="K2798" s="40" t="s">
        <v>15532</v>
      </c>
      <c r="L2798" s="69" t="str">
        <f t="shared" si="263"/>
        <v>Dividendos Recebidos</v>
      </c>
    </row>
    <row r="2799" spans="1:12" ht="15" customHeight="1" x14ac:dyDescent="0.25">
      <c r="A2799" s="39">
        <v>45139</v>
      </c>
      <c r="B2799" s="61">
        <f t="shared" si="258"/>
        <v>2023</v>
      </c>
      <c r="C2799" s="60" t="str">
        <f t="shared" si="259"/>
        <v>Agosto</v>
      </c>
      <c r="D2799" s="40" t="s">
        <v>1925</v>
      </c>
      <c r="E2799" s="40" t="s">
        <v>3987</v>
      </c>
      <c r="F2799" s="41">
        <v>25331.18</v>
      </c>
      <c r="G2799" s="42">
        <v>30260.63</v>
      </c>
      <c r="H2799" s="64">
        <f t="shared" si="260"/>
        <v>0.19460009363953834</v>
      </c>
      <c r="I2799" s="65">
        <f t="shared" si="261"/>
        <v>4929.4500000000007</v>
      </c>
      <c r="J2799" s="66" t="str">
        <f t="shared" si="262"/>
        <v>Resgatado</v>
      </c>
      <c r="K2799" s="40" t="s">
        <v>15534</v>
      </c>
      <c r="L2799" s="69" t="str">
        <f t="shared" si="263"/>
        <v>Aplicação de Curto Prazo</v>
      </c>
    </row>
    <row r="2800" spans="1:12" ht="15" customHeight="1" x14ac:dyDescent="0.25">
      <c r="A2800" s="39">
        <v>45688</v>
      </c>
      <c r="B2800" s="61">
        <f t="shared" si="258"/>
        <v>2025</v>
      </c>
      <c r="C2800" s="60" t="str">
        <f t="shared" si="259"/>
        <v>Janeiro</v>
      </c>
      <c r="D2800" s="40" t="s">
        <v>1927</v>
      </c>
      <c r="E2800" s="40" t="s">
        <v>2282</v>
      </c>
      <c r="F2800" s="41">
        <v>23851.23</v>
      </c>
      <c r="G2800" s="42">
        <v>24414.12</v>
      </c>
      <c r="H2800" s="64">
        <f t="shared" si="260"/>
        <v>2.3600040752615251E-2</v>
      </c>
      <c r="I2800" s="65">
        <f t="shared" si="261"/>
        <v>562.88999999999942</v>
      </c>
      <c r="J2800" s="66" t="str">
        <f t="shared" si="262"/>
        <v>Ativo</v>
      </c>
      <c r="K2800" s="40" t="s">
        <v>15536</v>
      </c>
      <c r="L2800" s="69" t="str">
        <f t="shared" si="263"/>
        <v>Aguardando rentabilidade</v>
      </c>
    </row>
    <row r="2801" spans="1:12" x14ac:dyDescent="0.25">
      <c r="A2801" s="39">
        <v>43839</v>
      </c>
      <c r="B2801" s="61">
        <f t="shared" si="258"/>
        <v>2020</v>
      </c>
      <c r="C2801" s="60" t="str">
        <f t="shared" si="259"/>
        <v>Janeiro</v>
      </c>
      <c r="D2801" s="40" t="s">
        <v>1923</v>
      </c>
      <c r="E2801" s="40" t="s">
        <v>4234</v>
      </c>
      <c r="F2801" s="41">
        <v>28593.89</v>
      </c>
      <c r="G2801" s="42">
        <v>29388.799999999999</v>
      </c>
      <c r="H2801" s="64">
        <f t="shared" si="260"/>
        <v>2.7799995033904092E-2</v>
      </c>
      <c r="I2801" s="65">
        <f t="shared" si="261"/>
        <v>794.90999999999985</v>
      </c>
      <c r="J2801" s="66" t="str">
        <f t="shared" si="262"/>
        <v>Ativo</v>
      </c>
      <c r="K2801" s="40" t="s">
        <v>15532</v>
      </c>
      <c r="L2801" s="69" t="str">
        <f t="shared" si="263"/>
        <v>Investimento de Longo Prazo</v>
      </c>
    </row>
    <row r="2802" spans="1:12" ht="15" customHeight="1" x14ac:dyDescent="0.25">
      <c r="A2802" s="39">
        <v>44622</v>
      </c>
      <c r="B2802" s="61">
        <f t="shared" si="258"/>
        <v>2022</v>
      </c>
      <c r="C2802" s="60" t="str">
        <f t="shared" si="259"/>
        <v>Março</v>
      </c>
      <c r="D2802" s="40" t="s">
        <v>1923</v>
      </c>
      <c r="E2802" s="40" t="s">
        <v>4235</v>
      </c>
      <c r="F2802" s="41">
        <v>12735.02</v>
      </c>
      <c r="G2802" s="42">
        <v>13539.87</v>
      </c>
      <c r="H2802" s="64">
        <f t="shared" si="260"/>
        <v>6.3199743698871325E-2</v>
      </c>
      <c r="I2802" s="65">
        <f t="shared" si="261"/>
        <v>804.85000000000036</v>
      </c>
      <c r="J2802" s="66" t="str">
        <f t="shared" si="262"/>
        <v>Ativo</v>
      </c>
      <c r="K2802" s="40" t="s">
        <v>15532</v>
      </c>
      <c r="L2802" s="69" t="str">
        <f t="shared" si="263"/>
        <v>Investimento de Longo Prazo</v>
      </c>
    </row>
    <row r="2803" spans="1:12" ht="15" customHeight="1" x14ac:dyDescent="0.25">
      <c r="A2803" s="39">
        <v>45784</v>
      </c>
      <c r="B2803" s="61">
        <f t="shared" si="258"/>
        <v>2025</v>
      </c>
      <c r="C2803" s="60" t="str">
        <f t="shared" si="259"/>
        <v>Maio</v>
      </c>
      <c r="D2803" s="40" t="s">
        <v>1923</v>
      </c>
      <c r="E2803" s="40" t="s">
        <v>4236</v>
      </c>
      <c r="F2803" s="41">
        <v>18922.54</v>
      </c>
      <c r="G2803" s="42">
        <v>20050.32</v>
      </c>
      <c r="H2803" s="64">
        <f t="shared" si="260"/>
        <v>5.9599821165657402E-2</v>
      </c>
      <c r="I2803" s="65">
        <f t="shared" si="261"/>
        <v>1127.7799999999988</v>
      </c>
      <c r="J2803" s="66" t="str">
        <f t="shared" si="262"/>
        <v>Ativo</v>
      </c>
      <c r="K2803" s="40" t="s">
        <v>15532</v>
      </c>
      <c r="L2803" s="69" t="str">
        <f t="shared" si="263"/>
        <v>Investimento de Longo Prazo</v>
      </c>
    </row>
    <row r="2804" spans="1:12" x14ac:dyDescent="0.25">
      <c r="A2804" s="39">
        <v>43934</v>
      </c>
      <c r="B2804" s="61">
        <f t="shared" si="258"/>
        <v>2020</v>
      </c>
      <c r="C2804" s="60" t="str">
        <f t="shared" si="259"/>
        <v>Abril</v>
      </c>
      <c r="D2804" s="40" t="s">
        <v>1929</v>
      </c>
      <c r="E2804" s="40" t="s">
        <v>2024</v>
      </c>
      <c r="F2804" s="41">
        <v>7534.15</v>
      </c>
      <c r="G2804" s="42">
        <v>9010.84</v>
      </c>
      <c r="H2804" s="64">
        <f t="shared" si="260"/>
        <v>0.19599954872148823</v>
      </c>
      <c r="I2804" s="65">
        <f t="shared" si="261"/>
        <v>1476.6900000000005</v>
      </c>
      <c r="J2804" s="66" t="str">
        <f t="shared" si="262"/>
        <v>Resgatado</v>
      </c>
      <c r="K2804" s="40" t="s">
        <v>15532</v>
      </c>
      <c r="L2804" s="69" t="str">
        <f t="shared" si="263"/>
        <v>Dividendos Recebidos</v>
      </c>
    </row>
    <row r="2805" spans="1:12" x14ac:dyDescent="0.25">
      <c r="A2805" s="39">
        <v>44170</v>
      </c>
      <c r="B2805" s="61">
        <f t="shared" si="258"/>
        <v>2020</v>
      </c>
      <c r="C2805" s="60" t="str">
        <f t="shared" si="259"/>
        <v>Dezembro</v>
      </c>
      <c r="D2805" s="40" t="s">
        <v>1923</v>
      </c>
      <c r="E2805" s="40" t="s">
        <v>4237</v>
      </c>
      <c r="F2805" s="41">
        <v>3508.2</v>
      </c>
      <c r="G2805" s="42">
        <v>3480.13</v>
      </c>
      <c r="H2805" s="64">
        <f t="shared" si="260"/>
        <v>-8.0012542044352406E-3</v>
      </c>
      <c r="I2805" s="65">
        <f t="shared" si="261"/>
        <v>-28.069999999999709</v>
      </c>
      <c r="J2805" s="66" t="str">
        <f t="shared" si="262"/>
        <v>Ativo</v>
      </c>
      <c r="K2805" s="40" t="s">
        <v>15532</v>
      </c>
      <c r="L2805" s="69" t="str">
        <f t="shared" si="263"/>
        <v>Investimento de Longo Prazo</v>
      </c>
    </row>
    <row r="2806" spans="1:12" ht="15" customHeight="1" x14ac:dyDescent="0.25">
      <c r="A2806" s="39">
        <v>44953</v>
      </c>
      <c r="B2806" s="61">
        <f t="shared" si="258"/>
        <v>2023</v>
      </c>
      <c r="C2806" s="60" t="str">
        <f t="shared" si="259"/>
        <v>Janeiro</v>
      </c>
      <c r="D2806" s="40" t="s">
        <v>1924</v>
      </c>
      <c r="E2806" s="40" t="s">
        <v>4238</v>
      </c>
      <c r="F2806" s="41">
        <v>43983.79</v>
      </c>
      <c r="G2806" s="42">
        <v>41577.879999999997</v>
      </c>
      <c r="H2806" s="64">
        <f t="shared" si="260"/>
        <v>-5.4699924676795783E-2</v>
      </c>
      <c r="I2806" s="65">
        <f t="shared" si="261"/>
        <v>-2405.9100000000035</v>
      </c>
      <c r="J2806" s="66" t="str">
        <f t="shared" si="262"/>
        <v>Ativo</v>
      </c>
      <c r="K2806" s="40" t="s">
        <v>15533</v>
      </c>
      <c r="L2806" s="69" t="str">
        <f t="shared" si="263"/>
        <v>Investimento de Longo Prazo</v>
      </c>
    </row>
    <row r="2807" spans="1:12" x14ac:dyDescent="0.25">
      <c r="A2807" s="39">
        <v>43968</v>
      </c>
      <c r="B2807" s="61">
        <f t="shared" si="258"/>
        <v>2020</v>
      </c>
      <c r="C2807" s="60" t="str">
        <f t="shared" si="259"/>
        <v>Maio</v>
      </c>
      <c r="D2807" s="40" t="s">
        <v>1923</v>
      </c>
      <c r="E2807" s="40" t="s">
        <v>2368</v>
      </c>
      <c r="F2807" s="41">
        <v>23673.8</v>
      </c>
      <c r="G2807" s="42">
        <v>25489.58</v>
      </c>
      <c r="H2807" s="64">
        <f t="shared" si="260"/>
        <v>7.6699980569236978E-2</v>
      </c>
      <c r="I2807" s="65">
        <f t="shared" si="261"/>
        <v>1815.7800000000025</v>
      </c>
      <c r="J2807" s="66" t="str">
        <f t="shared" si="262"/>
        <v>Pendente</v>
      </c>
      <c r="K2807" s="40" t="s">
        <v>15532</v>
      </c>
      <c r="L2807" s="69" t="str">
        <f t="shared" si="263"/>
        <v>Rendimento estável</v>
      </c>
    </row>
    <row r="2808" spans="1:12" ht="15" customHeight="1" x14ac:dyDescent="0.25">
      <c r="A2808" s="39">
        <v>45570</v>
      </c>
      <c r="B2808" s="61">
        <f t="shared" si="258"/>
        <v>2024</v>
      </c>
      <c r="C2808" s="60" t="str">
        <f t="shared" si="259"/>
        <v>Outubro</v>
      </c>
      <c r="D2808" s="40" t="s">
        <v>1925</v>
      </c>
      <c r="E2808" s="40" t="s">
        <v>4239</v>
      </c>
      <c r="F2808" s="41">
        <v>34736.82</v>
      </c>
      <c r="G2808" s="42">
        <v>33705.14</v>
      </c>
      <c r="H2808" s="64">
        <f t="shared" si="260"/>
        <v>-2.9699897687813687E-2</v>
      </c>
      <c r="I2808" s="65">
        <f t="shared" si="261"/>
        <v>-1031.6800000000003</v>
      </c>
      <c r="J2808" s="66" t="str">
        <f t="shared" si="262"/>
        <v>Ativo</v>
      </c>
      <c r="K2808" s="40" t="s">
        <v>15534</v>
      </c>
      <c r="L2808" s="69" t="str">
        <f t="shared" si="263"/>
        <v>Aguardando rentabilidade</v>
      </c>
    </row>
    <row r="2809" spans="1:12" x14ac:dyDescent="0.25">
      <c r="A2809" s="39">
        <v>44167</v>
      </c>
      <c r="B2809" s="61">
        <f t="shared" si="258"/>
        <v>2020</v>
      </c>
      <c r="C2809" s="60" t="str">
        <f t="shared" si="259"/>
        <v>Dezembro</v>
      </c>
      <c r="D2809" s="40" t="s">
        <v>1929</v>
      </c>
      <c r="E2809" s="40" t="s">
        <v>4240</v>
      </c>
      <c r="F2809" s="41">
        <v>47189.66</v>
      </c>
      <c r="G2809" s="42">
        <v>49888.91</v>
      </c>
      <c r="H2809" s="64">
        <f t="shared" si="260"/>
        <v>5.7200030684688125E-2</v>
      </c>
      <c r="I2809" s="65">
        <f t="shared" si="261"/>
        <v>2699.25</v>
      </c>
      <c r="J2809" s="66" t="str">
        <f t="shared" si="262"/>
        <v>Ativo</v>
      </c>
      <c r="K2809" s="40" t="s">
        <v>15532</v>
      </c>
      <c r="L2809" s="69" t="str">
        <f t="shared" si="263"/>
        <v>Investimento de Longo Prazo</v>
      </c>
    </row>
    <row r="2810" spans="1:12" ht="15" customHeight="1" x14ac:dyDescent="0.25">
      <c r="A2810" s="39">
        <v>45041</v>
      </c>
      <c r="B2810" s="61">
        <f t="shared" si="258"/>
        <v>2023</v>
      </c>
      <c r="C2810" s="60" t="str">
        <f t="shared" si="259"/>
        <v>Abril</v>
      </c>
      <c r="D2810" s="40" t="s">
        <v>1929</v>
      </c>
      <c r="E2810" s="40" t="s">
        <v>4241</v>
      </c>
      <c r="F2810" s="41">
        <v>25856.42</v>
      </c>
      <c r="G2810" s="42">
        <v>23454.36</v>
      </c>
      <c r="H2810" s="64">
        <f t="shared" si="260"/>
        <v>-9.2899945158687783E-2</v>
      </c>
      <c r="I2810" s="65">
        <f t="shared" si="261"/>
        <v>-2402.0599999999977</v>
      </c>
      <c r="J2810" s="66" t="str">
        <f t="shared" si="262"/>
        <v>Ativo</v>
      </c>
      <c r="K2810" s="40" t="s">
        <v>15532</v>
      </c>
      <c r="L2810" s="69" t="str">
        <f t="shared" si="263"/>
        <v>Investimento de Longo Prazo</v>
      </c>
    </row>
    <row r="2811" spans="1:12" ht="15" customHeight="1" x14ac:dyDescent="0.25">
      <c r="A2811" s="39">
        <v>45331</v>
      </c>
      <c r="B2811" s="61">
        <f t="shared" si="258"/>
        <v>2024</v>
      </c>
      <c r="C2811" s="60" t="str">
        <f t="shared" si="259"/>
        <v>Fevereiro</v>
      </c>
      <c r="D2811" s="40" t="s">
        <v>1928</v>
      </c>
      <c r="E2811" s="40" t="s">
        <v>2848</v>
      </c>
      <c r="F2811" s="41">
        <v>36337.46</v>
      </c>
      <c r="G2811" s="42">
        <v>35501.699999999997</v>
      </c>
      <c r="H2811" s="64">
        <f t="shared" si="260"/>
        <v>-2.2999956518700043E-2</v>
      </c>
      <c r="I2811" s="65">
        <f t="shared" si="261"/>
        <v>-835.76000000000204</v>
      </c>
      <c r="J2811" s="66" t="str">
        <f t="shared" si="262"/>
        <v>Ativo</v>
      </c>
      <c r="K2811" s="40" t="s">
        <v>15537</v>
      </c>
      <c r="L2811" s="69" t="str">
        <f t="shared" si="263"/>
        <v>Aguardando rentabilidade</v>
      </c>
    </row>
    <row r="2812" spans="1:12" ht="15" customHeight="1" x14ac:dyDescent="0.25">
      <c r="A2812" s="39">
        <v>44432</v>
      </c>
      <c r="B2812" s="61">
        <f t="shared" si="258"/>
        <v>2021</v>
      </c>
      <c r="C2812" s="60" t="str">
        <f t="shared" si="259"/>
        <v>Agosto</v>
      </c>
      <c r="D2812" s="40" t="s">
        <v>1925</v>
      </c>
      <c r="E2812" s="40" t="s">
        <v>4242</v>
      </c>
      <c r="F2812" s="41">
        <v>11049.89</v>
      </c>
      <c r="G2812" s="42">
        <v>11964.82</v>
      </c>
      <c r="H2812" s="64">
        <f t="shared" si="260"/>
        <v>8.2799919275214531E-2</v>
      </c>
      <c r="I2812" s="65">
        <f t="shared" si="261"/>
        <v>914.93000000000029</v>
      </c>
      <c r="J2812" s="66" t="str">
        <f t="shared" si="262"/>
        <v>Pendente</v>
      </c>
      <c r="K2812" s="40" t="s">
        <v>15534</v>
      </c>
      <c r="L2812" s="69" t="str">
        <f t="shared" si="263"/>
        <v>Rendimento estável</v>
      </c>
    </row>
    <row r="2813" spans="1:12" ht="15" customHeight="1" x14ac:dyDescent="0.25">
      <c r="A2813" s="39">
        <v>44389</v>
      </c>
      <c r="B2813" s="61">
        <f t="shared" si="258"/>
        <v>2021</v>
      </c>
      <c r="C2813" s="60" t="str">
        <f t="shared" si="259"/>
        <v>Julho</v>
      </c>
      <c r="D2813" s="40" t="s">
        <v>1925</v>
      </c>
      <c r="E2813" s="40" t="s">
        <v>4243</v>
      </c>
      <c r="F2813" s="41">
        <v>3634.14</v>
      </c>
      <c r="G2813" s="42">
        <v>3870.72</v>
      </c>
      <c r="H2813" s="64">
        <f t="shared" si="260"/>
        <v>6.5099308226980776E-2</v>
      </c>
      <c r="I2813" s="65">
        <f t="shared" si="261"/>
        <v>236.57999999999993</v>
      </c>
      <c r="J2813" s="66" t="str">
        <f t="shared" si="262"/>
        <v>Ativo</v>
      </c>
      <c r="K2813" s="40" t="s">
        <v>15534</v>
      </c>
      <c r="L2813" s="69" t="str">
        <f t="shared" si="263"/>
        <v>Aguardando rentabilidade</v>
      </c>
    </row>
    <row r="2814" spans="1:12" ht="15" customHeight="1" x14ac:dyDescent="0.25">
      <c r="A2814" s="39">
        <v>44713</v>
      </c>
      <c r="B2814" s="61">
        <f t="shared" si="258"/>
        <v>2022</v>
      </c>
      <c r="C2814" s="60" t="str">
        <f t="shared" si="259"/>
        <v>Junho</v>
      </c>
      <c r="D2814" s="40" t="s">
        <v>1930</v>
      </c>
      <c r="E2814" s="40" t="s">
        <v>4244</v>
      </c>
      <c r="F2814" s="41">
        <v>22942.25</v>
      </c>
      <c r="G2814" s="42">
        <v>22637.119999999999</v>
      </c>
      <c r="H2814" s="64">
        <f t="shared" si="260"/>
        <v>-1.329991609367002E-2</v>
      </c>
      <c r="I2814" s="65">
        <f t="shared" si="261"/>
        <v>-305.13000000000102</v>
      </c>
      <c r="J2814" s="66" t="str">
        <f t="shared" si="262"/>
        <v>Ativo</v>
      </c>
      <c r="K2814" s="40" t="s">
        <v>15538</v>
      </c>
      <c r="L2814" s="69" t="str">
        <f t="shared" si="263"/>
        <v>Aguardando rentabilidade</v>
      </c>
    </row>
    <row r="2815" spans="1:12" ht="15" customHeight="1" x14ac:dyDescent="0.25">
      <c r="A2815" s="39">
        <v>45272</v>
      </c>
      <c r="B2815" s="61">
        <f t="shared" si="258"/>
        <v>2023</v>
      </c>
      <c r="C2815" s="60" t="str">
        <f t="shared" si="259"/>
        <v>Dezembro</v>
      </c>
      <c r="D2815" s="40" t="s">
        <v>1923</v>
      </c>
      <c r="E2815" s="40" t="s">
        <v>4245</v>
      </c>
      <c r="F2815" s="41">
        <v>45188.9</v>
      </c>
      <c r="G2815" s="42">
        <v>46205.65</v>
      </c>
      <c r="H2815" s="64">
        <f t="shared" si="260"/>
        <v>2.2499994467667945E-2</v>
      </c>
      <c r="I2815" s="65">
        <f t="shared" si="261"/>
        <v>1016.75</v>
      </c>
      <c r="J2815" s="66" t="str">
        <f t="shared" si="262"/>
        <v>Ativo</v>
      </c>
      <c r="K2815" s="40" t="s">
        <v>15532</v>
      </c>
      <c r="L2815" s="69" t="str">
        <f t="shared" si="263"/>
        <v>Investimento de Longo Prazo</v>
      </c>
    </row>
    <row r="2816" spans="1:12" ht="15" customHeight="1" x14ac:dyDescent="0.25">
      <c r="A2816" s="39">
        <v>45560</v>
      </c>
      <c r="B2816" s="61">
        <f t="shared" si="258"/>
        <v>2024</v>
      </c>
      <c r="C2816" s="60" t="str">
        <f t="shared" si="259"/>
        <v>Setembro</v>
      </c>
      <c r="D2816" s="40" t="s">
        <v>1924</v>
      </c>
      <c r="E2816" s="40" t="s">
        <v>4246</v>
      </c>
      <c r="F2816" s="41">
        <v>20320.43</v>
      </c>
      <c r="G2816" s="42">
        <v>23108.39</v>
      </c>
      <c r="H2816" s="64">
        <f t="shared" si="260"/>
        <v>0.13719985256217507</v>
      </c>
      <c r="I2816" s="65">
        <f t="shared" si="261"/>
        <v>2787.9599999999991</v>
      </c>
      <c r="J2816" s="66" t="str">
        <f t="shared" si="262"/>
        <v>Pendente</v>
      </c>
      <c r="K2816" s="40" t="s">
        <v>15533</v>
      </c>
      <c r="L2816" s="69" t="str">
        <f t="shared" si="263"/>
        <v>Rendimento estável</v>
      </c>
    </row>
    <row r="2817" spans="1:12" ht="15" customHeight="1" x14ac:dyDescent="0.25">
      <c r="A2817" s="39">
        <v>45467</v>
      </c>
      <c r="B2817" s="61">
        <f t="shared" si="258"/>
        <v>2024</v>
      </c>
      <c r="C2817" s="60" t="str">
        <f t="shared" si="259"/>
        <v>Junho</v>
      </c>
      <c r="D2817" s="40" t="s">
        <v>1926</v>
      </c>
      <c r="E2817" s="40" t="s">
        <v>4247</v>
      </c>
      <c r="F2817" s="41">
        <v>23431.11</v>
      </c>
      <c r="G2817" s="42">
        <v>27779.919999999998</v>
      </c>
      <c r="H2817" s="64">
        <f t="shared" si="260"/>
        <v>0.18559982860393714</v>
      </c>
      <c r="I2817" s="65">
        <f t="shared" si="261"/>
        <v>4348.8099999999977</v>
      </c>
      <c r="J2817" s="66" t="str">
        <f t="shared" si="262"/>
        <v>Resgatado</v>
      </c>
      <c r="K2817" s="40" t="s">
        <v>15535</v>
      </c>
      <c r="L2817" s="69" t="str">
        <f t="shared" si="263"/>
        <v>Aplicação de Curto Prazo</v>
      </c>
    </row>
    <row r="2818" spans="1:12" ht="15" customHeight="1" x14ac:dyDescent="0.25">
      <c r="A2818" s="39">
        <v>44347</v>
      </c>
      <c r="B2818" s="61">
        <f t="shared" ref="B2818:B2881" si="264">YEAR(A2818)</f>
        <v>2021</v>
      </c>
      <c r="C2818" s="60" t="str">
        <f t="shared" ref="C2818:C2881" si="265">PROPER(TEXT(A2818,"mmmm"))</f>
        <v>Maio</v>
      </c>
      <c r="D2818" s="40" t="s">
        <v>1924</v>
      </c>
      <c r="E2818" s="40" t="s">
        <v>4248</v>
      </c>
      <c r="F2818" s="41">
        <v>23326.6</v>
      </c>
      <c r="G2818" s="42">
        <v>27970.93</v>
      </c>
      <c r="H2818" s="64">
        <f t="shared" ref="H2818:H2881" si="266">(G2818-F2818)/F2818</f>
        <v>0.19910016890588436</v>
      </c>
      <c r="I2818" s="65">
        <f t="shared" ref="I2818:I2881" si="267">G2818-F2818</f>
        <v>4644.3300000000017</v>
      </c>
      <c r="J2818" s="66" t="str">
        <f t="shared" ref="J2818:J2881" si="268">IF(AND(OR($D2818="Ações",$D2818="Criptomoedas",$D2818="ETFs",$D2818="Fundos",$D2818="Imóveis"),$H2818&lt;=-10%),"Resgatado",IF(AND(OR($D2818="Ações",$D2818="Criptomoedas",$D2818="ETFs",$D2818="Fundos",$D2818="Imóveis"),$H2818&lt;=-5%),"Pendente",IF(AND(OR($D2818="Ações",$D2818="Criptomoedas",$D2818="ETFs",$D2818="Fundos",$D2818="Imóveis"),$H2818&lt;=-3%),"Ativo",IF(AND(OR($D2818="Ações",$D2818="Criptomoedas",$D2818="ETFs",$D2818="Fundos",$D2818="Imóveis"),$H2818&lt;=7%),"Ativo",IF(AND(OR($D2818="Ações",$D2818="Criptomoedas",$D2818="ETFs",$D2818="Fundos",$D2818="Imóveis"),$H2818&lt;=15%),"Pendente",IF(AND(OR($D2818="Ações",$D2818="Criptomoedas",$D2818="ETFs",$D2818="Fundos",$D2818="Imóveis"),$H2818&lt;=20%),"Resgatado",IF(AND(OR($D2818="Poupança",$D2818="Renda Fixa",$D2818="Tesouro Direto"),$H2818&lt;=7%),"Ativo",IF(AND(OR($D2818="Poupança",$D2818="Renda Fixa",$D2818="Tesouro Direto"),$H2818&lt;=15%),"Pendente",IF(AND(OR($D2818="Poupança",$D2818="Renda Fixa",$D2818="Tesouro Direto"),$H2818&lt;=20%),"Resgatado","")))))))))</f>
        <v>Resgatado</v>
      </c>
      <c r="K2818" s="40" t="s">
        <v>15533</v>
      </c>
      <c r="L2818" s="69" t="str">
        <f t="shared" ref="L2818:L2881" si="269">IF(AND(OR($D2818="Ações",$D2818="Criptomoedas",$D2818="ETFs",$D2818="Fundos",$D2818="Imóveis"),$H2818&lt;=-10%),"Resgate realizado",IF(AND(OR($D2818="Ações",$D2818="Criptomoedas",$D2818="ETFs",$D2818="Fundos",$D2818="Imóveis"),$H2818&lt;=-5%),"Aguardando rentabilidade",IF(AND(OR($D2818="Ações",$D2818="Criptomoedas",$D2818="ETFs",$D2818="Fundos",$D2818="Imóveis"),$H2818&lt;=-3%),"Aguardando rentabilidade",IF(AND(OR($D2818="Ações",$D2818="Criptomoedas",$D2818="ETFs",$D2818="Fundos",$D2818="Imóveis"),$H2818&lt;=7%),"Aguardando rentabilidade",IF(AND(OR($D2818="Ações",$D2818="Criptomoedas",$D2818="ETFs",$D2818="Fundos",$D2818="Imóveis"),$H2818&lt;=15%),"Rendimento estável",IF(AND(OR($D2818="Ações",$D2818="Criptomoedas",$D2818="ETFs",$D2818="Fundos",$D2818="Imóveis"),$H2818&lt;=20%),"Aplicação de Curto Prazo",IF(AND(OR($D2818="Poupança",$D2818="Renda Fixa",$D2818="Tesouro Direto"),$H2818&lt;=7%),"Investimento de Longo Prazo",IF(AND(OR($D2818="Poupança",$D2818="Renda Fixa",$D2818="Tesouro Direto"),$H2818&lt;=15%),"Rendimento estável",IF(AND(OR($D2818="Poupança",$D2818="Renda Fixa",$D2818="Tesouro Direto"),$H2818&lt;=20%),"Dividendos Recebidos","")))))))))</f>
        <v>Dividendos Recebidos</v>
      </c>
    </row>
    <row r="2819" spans="1:12" ht="15" customHeight="1" x14ac:dyDescent="0.25">
      <c r="A2819" s="39">
        <v>45111</v>
      </c>
      <c r="B2819" s="61">
        <f t="shared" si="264"/>
        <v>2023</v>
      </c>
      <c r="C2819" s="60" t="str">
        <f t="shared" si="265"/>
        <v>Julho</v>
      </c>
      <c r="D2819" s="40" t="s">
        <v>1930</v>
      </c>
      <c r="E2819" s="40" t="s">
        <v>4249</v>
      </c>
      <c r="F2819" s="41">
        <v>20977.54</v>
      </c>
      <c r="G2819" s="42">
        <v>24140.95</v>
      </c>
      <c r="H2819" s="64">
        <f t="shared" si="266"/>
        <v>0.15079985546446339</v>
      </c>
      <c r="I2819" s="65">
        <f t="shared" si="267"/>
        <v>3163.41</v>
      </c>
      <c r="J2819" s="66" t="str">
        <f t="shared" si="268"/>
        <v>Resgatado</v>
      </c>
      <c r="K2819" s="40" t="s">
        <v>15538</v>
      </c>
      <c r="L2819" s="69" t="str">
        <f t="shared" si="269"/>
        <v>Aplicação de Curto Prazo</v>
      </c>
    </row>
    <row r="2820" spans="1:12" x14ac:dyDescent="0.25">
      <c r="A2820" s="39">
        <v>43892</v>
      </c>
      <c r="B2820" s="61">
        <f t="shared" si="264"/>
        <v>2020</v>
      </c>
      <c r="C2820" s="60" t="str">
        <f t="shared" si="265"/>
        <v>Março</v>
      </c>
      <c r="D2820" s="40" t="s">
        <v>1924</v>
      </c>
      <c r="E2820" s="40" t="s">
        <v>4250</v>
      </c>
      <c r="F2820" s="41">
        <v>38656.35</v>
      </c>
      <c r="G2820" s="42">
        <v>35436.28</v>
      </c>
      <c r="H2820" s="64">
        <f t="shared" si="266"/>
        <v>-8.3299897688219396E-2</v>
      </c>
      <c r="I2820" s="65">
        <f t="shared" si="267"/>
        <v>-3220.0699999999997</v>
      </c>
      <c r="J2820" s="66" t="str">
        <f t="shared" si="268"/>
        <v>Ativo</v>
      </c>
      <c r="K2820" s="40" t="s">
        <v>15533</v>
      </c>
      <c r="L2820" s="69" t="str">
        <f t="shared" si="269"/>
        <v>Investimento de Longo Prazo</v>
      </c>
    </row>
    <row r="2821" spans="1:12" ht="15" customHeight="1" x14ac:dyDescent="0.25">
      <c r="A2821" s="39">
        <v>45800</v>
      </c>
      <c r="B2821" s="61">
        <f t="shared" si="264"/>
        <v>2025</v>
      </c>
      <c r="C2821" s="60" t="str">
        <f t="shared" si="265"/>
        <v>Maio</v>
      </c>
      <c r="D2821" s="40" t="s">
        <v>1927</v>
      </c>
      <c r="E2821" s="40" t="s">
        <v>4251</v>
      </c>
      <c r="F2821" s="41">
        <v>49576.14</v>
      </c>
      <c r="G2821" s="42">
        <v>47047.76</v>
      </c>
      <c r="H2821" s="64">
        <f t="shared" si="266"/>
        <v>-5.0999936663080211E-2</v>
      </c>
      <c r="I2821" s="65">
        <f t="shared" si="267"/>
        <v>-2528.3799999999974</v>
      </c>
      <c r="J2821" s="66" t="str">
        <f t="shared" si="268"/>
        <v>Pendente</v>
      </c>
      <c r="K2821" s="40" t="s">
        <v>15536</v>
      </c>
      <c r="L2821" s="69" t="str">
        <f t="shared" si="269"/>
        <v>Aguardando rentabilidade</v>
      </c>
    </row>
    <row r="2822" spans="1:12" ht="15" customHeight="1" x14ac:dyDescent="0.25">
      <c r="A2822" s="39">
        <v>44713</v>
      </c>
      <c r="B2822" s="61">
        <f t="shared" si="264"/>
        <v>2022</v>
      </c>
      <c r="C2822" s="60" t="str">
        <f t="shared" si="265"/>
        <v>Junho</v>
      </c>
      <c r="D2822" s="40" t="s">
        <v>1927</v>
      </c>
      <c r="E2822" s="40" t="s">
        <v>4252</v>
      </c>
      <c r="F2822" s="41">
        <v>2652.45</v>
      </c>
      <c r="G2822" s="42">
        <v>2684.81</v>
      </c>
      <c r="H2822" s="64">
        <f t="shared" si="266"/>
        <v>1.2200041471092812E-2</v>
      </c>
      <c r="I2822" s="65">
        <f t="shared" si="267"/>
        <v>32.360000000000127</v>
      </c>
      <c r="J2822" s="66" t="str">
        <f t="shared" si="268"/>
        <v>Ativo</v>
      </c>
      <c r="K2822" s="40" t="s">
        <v>15536</v>
      </c>
      <c r="L2822" s="69" t="str">
        <f t="shared" si="269"/>
        <v>Aguardando rentabilidade</v>
      </c>
    </row>
    <row r="2823" spans="1:12" ht="15" customHeight="1" x14ac:dyDescent="0.25">
      <c r="A2823" s="39">
        <v>45121</v>
      </c>
      <c r="B2823" s="61">
        <f t="shared" si="264"/>
        <v>2023</v>
      </c>
      <c r="C2823" s="60" t="str">
        <f t="shared" si="265"/>
        <v>Julho</v>
      </c>
      <c r="D2823" s="40" t="s">
        <v>1928</v>
      </c>
      <c r="E2823" s="40" t="s">
        <v>4253</v>
      </c>
      <c r="F2823" s="41">
        <v>33344.94</v>
      </c>
      <c r="G2823" s="42">
        <v>39673.81</v>
      </c>
      <c r="H2823" s="64">
        <f t="shared" si="266"/>
        <v>0.1898000116359482</v>
      </c>
      <c r="I2823" s="65">
        <f t="shared" si="267"/>
        <v>6328.8699999999953</v>
      </c>
      <c r="J2823" s="66" t="str">
        <f t="shared" si="268"/>
        <v>Resgatado</v>
      </c>
      <c r="K2823" s="40" t="s">
        <v>15537</v>
      </c>
      <c r="L2823" s="69" t="str">
        <f t="shared" si="269"/>
        <v>Aplicação de Curto Prazo</v>
      </c>
    </row>
    <row r="2824" spans="1:12" ht="15" customHeight="1" x14ac:dyDescent="0.25">
      <c r="A2824" s="39">
        <v>44661</v>
      </c>
      <c r="B2824" s="61">
        <f t="shared" si="264"/>
        <v>2022</v>
      </c>
      <c r="C2824" s="60" t="str">
        <f t="shared" si="265"/>
        <v>Abril</v>
      </c>
      <c r="D2824" s="40" t="s">
        <v>1923</v>
      </c>
      <c r="E2824" s="40" t="s">
        <v>4254</v>
      </c>
      <c r="F2824" s="41">
        <v>17211.45</v>
      </c>
      <c r="G2824" s="42">
        <v>16595.28</v>
      </c>
      <c r="H2824" s="64">
        <f t="shared" si="266"/>
        <v>-3.5800005229077267E-2</v>
      </c>
      <c r="I2824" s="65">
        <f t="shared" si="267"/>
        <v>-616.17000000000189</v>
      </c>
      <c r="J2824" s="66" t="str">
        <f t="shared" si="268"/>
        <v>Ativo</v>
      </c>
      <c r="K2824" s="40" t="s">
        <v>15532</v>
      </c>
      <c r="L2824" s="69" t="str">
        <f t="shared" si="269"/>
        <v>Investimento de Longo Prazo</v>
      </c>
    </row>
    <row r="2825" spans="1:12" ht="15" customHeight="1" x14ac:dyDescent="0.25">
      <c r="A2825" s="39">
        <v>45116</v>
      </c>
      <c r="B2825" s="61">
        <f t="shared" si="264"/>
        <v>2023</v>
      </c>
      <c r="C2825" s="60" t="str">
        <f t="shared" si="265"/>
        <v>Julho</v>
      </c>
      <c r="D2825" s="40" t="s">
        <v>1927</v>
      </c>
      <c r="E2825" s="40" t="s">
        <v>2352</v>
      </c>
      <c r="F2825" s="41">
        <v>3599.65</v>
      </c>
      <c r="G2825" s="42">
        <v>4021.53</v>
      </c>
      <c r="H2825" s="64">
        <f t="shared" si="266"/>
        <v>0.11720028336088234</v>
      </c>
      <c r="I2825" s="65">
        <f t="shared" si="267"/>
        <v>421.88000000000011</v>
      </c>
      <c r="J2825" s="66" t="str">
        <f t="shared" si="268"/>
        <v>Pendente</v>
      </c>
      <c r="K2825" s="40" t="s">
        <v>15536</v>
      </c>
      <c r="L2825" s="69" t="str">
        <f t="shared" si="269"/>
        <v>Rendimento estável</v>
      </c>
    </row>
    <row r="2826" spans="1:12" ht="15" customHeight="1" x14ac:dyDescent="0.25">
      <c r="A2826" s="39">
        <v>44397</v>
      </c>
      <c r="B2826" s="61">
        <f t="shared" si="264"/>
        <v>2021</v>
      </c>
      <c r="C2826" s="60" t="str">
        <f t="shared" si="265"/>
        <v>Julho</v>
      </c>
      <c r="D2826" s="40" t="s">
        <v>1923</v>
      </c>
      <c r="E2826" s="40" t="s">
        <v>2415</v>
      </c>
      <c r="F2826" s="41">
        <v>35131.589999999997</v>
      </c>
      <c r="G2826" s="42">
        <v>32170</v>
      </c>
      <c r="H2826" s="64">
        <f t="shared" si="266"/>
        <v>-8.4299913553585154E-2</v>
      </c>
      <c r="I2826" s="65">
        <f t="shared" si="267"/>
        <v>-2961.5899999999965</v>
      </c>
      <c r="J2826" s="66" t="str">
        <f t="shared" si="268"/>
        <v>Ativo</v>
      </c>
      <c r="K2826" s="40" t="s">
        <v>15532</v>
      </c>
      <c r="L2826" s="69" t="str">
        <f t="shared" si="269"/>
        <v>Investimento de Longo Prazo</v>
      </c>
    </row>
    <row r="2827" spans="1:12" ht="15" customHeight="1" x14ac:dyDescent="0.25">
      <c r="A2827" s="39">
        <v>44320</v>
      </c>
      <c r="B2827" s="61">
        <f t="shared" si="264"/>
        <v>2021</v>
      </c>
      <c r="C2827" s="60" t="str">
        <f t="shared" si="265"/>
        <v>Maio</v>
      </c>
      <c r="D2827" s="40" t="s">
        <v>1927</v>
      </c>
      <c r="E2827" s="40" t="s">
        <v>4255</v>
      </c>
      <c r="F2827" s="41">
        <v>8814.6</v>
      </c>
      <c r="G2827" s="42">
        <v>10346.58</v>
      </c>
      <c r="H2827" s="64">
        <f t="shared" si="266"/>
        <v>0.17380028588931992</v>
      </c>
      <c r="I2827" s="65">
        <f t="shared" si="267"/>
        <v>1531.9799999999996</v>
      </c>
      <c r="J2827" s="66" t="str">
        <f t="shared" si="268"/>
        <v>Resgatado</v>
      </c>
      <c r="K2827" s="40" t="s">
        <v>15536</v>
      </c>
      <c r="L2827" s="69" t="str">
        <f t="shared" si="269"/>
        <v>Aplicação de Curto Prazo</v>
      </c>
    </row>
    <row r="2828" spans="1:12" ht="15" customHeight="1" x14ac:dyDescent="0.25">
      <c r="A2828" s="39">
        <v>45792</v>
      </c>
      <c r="B2828" s="61">
        <f t="shared" si="264"/>
        <v>2025</v>
      </c>
      <c r="C2828" s="60" t="str">
        <f t="shared" si="265"/>
        <v>Maio</v>
      </c>
      <c r="D2828" s="40" t="s">
        <v>1923</v>
      </c>
      <c r="E2828" s="40" t="s">
        <v>2564</v>
      </c>
      <c r="F2828" s="41">
        <v>24936.15</v>
      </c>
      <c r="G2828" s="42">
        <v>28883.54</v>
      </c>
      <c r="H2828" s="64">
        <f t="shared" si="266"/>
        <v>0.15829989793933705</v>
      </c>
      <c r="I2828" s="65">
        <f t="shared" si="267"/>
        <v>3947.3899999999994</v>
      </c>
      <c r="J2828" s="66" t="str">
        <f t="shared" si="268"/>
        <v>Resgatado</v>
      </c>
      <c r="K2828" s="40" t="s">
        <v>15532</v>
      </c>
      <c r="L2828" s="69" t="str">
        <f t="shared" si="269"/>
        <v>Dividendos Recebidos</v>
      </c>
    </row>
    <row r="2829" spans="1:12" x14ac:dyDescent="0.25">
      <c r="A2829" s="39">
        <v>44091</v>
      </c>
      <c r="B2829" s="61">
        <f t="shared" si="264"/>
        <v>2020</v>
      </c>
      <c r="C2829" s="60" t="str">
        <f t="shared" si="265"/>
        <v>Setembro</v>
      </c>
      <c r="D2829" s="40" t="s">
        <v>1927</v>
      </c>
      <c r="E2829" s="40" t="s">
        <v>3455</v>
      </c>
      <c r="F2829" s="41">
        <v>33625.83</v>
      </c>
      <c r="G2829" s="42">
        <v>33968.81</v>
      </c>
      <c r="H2829" s="64">
        <f t="shared" si="266"/>
        <v>1.0199896924477281E-2</v>
      </c>
      <c r="I2829" s="65">
        <f t="shared" si="267"/>
        <v>342.97999999999593</v>
      </c>
      <c r="J2829" s="66" t="str">
        <f t="shared" si="268"/>
        <v>Ativo</v>
      </c>
      <c r="K2829" s="40" t="s">
        <v>15536</v>
      </c>
      <c r="L2829" s="69" t="str">
        <f t="shared" si="269"/>
        <v>Aguardando rentabilidade</v>
      </c>
    </row>
    <row r="2830" spans="1:12" ht="15" customHeight="1" x14ac:dyDescent="0.25">
      <c r="A2830" s="39">
        <v>44997</v>
      </c>
      <c r="B2830" s="61">
        <f t="shared" si="264"/>
        <v>2023</v>
      </c>
      <c r="C2830" s="60" t="str">
        <f t="shared" si="265"/>
        <v>Março</v>
      </c>
      <c r="D2830" s="40" t="s">
        <v>1924</v>
      </c>
      <c r="E2830" s="40" t="s">
        <v>3121</v>
      </c>
      <c r="F2830" s="41">
        <v>28381.58</v>
      </c>
      <c r="G2830" s="42">
        <v>29105.31</v>
      </c>
      <c r="H2830" s="64">
        <f t="shared" si="266"/>
        <v>2.5499989782105138E-2</v>
      </c>
      <c r="I2830" s="65">
        <f t="shared" si="267"/>
        <v>723.72999999999956</v>
      </c>
      <c r="J2830" s="66" t="str">
        <f t="shared" si="268"/>
        <v>Ativo</v>
      </c>
      <c r="K2830" s="40" t="s">
        <v>15533</v>
      </c>
      <c r="L2830" s="69" t="str">
        <f t="shared" si="269"/>
        <v>Investimento de Longo Prazo</v>
      </c>
    </row>
    <row r="2831" spans="1:12" ht="15" customHeight="1" x14ac:dyDescent="0.25">
      <c r="A2831" s="39">
        <v>44444</v>
      </c>
      <c r="B2831" s="61">
        <f t="shared" si="264"/>
        <v>2021</v>
      </c>
      <c r="C2831" s="60" t="str">
        <f t="shared" si="265"/>
        <v>Setembro</v>
      </c>
      <c r="D2831" s="40" t="s">
        <v>1928</v>
      </c>
      <c r="E2831" s="40" t="s">
        <v>4256</v>
      </c>
      <c r="F2831" s="41">
        <v>41084.49</v>
      </c>
      <c r="G2831" s="42">
        <v>48541.32</v>
      </c>
      <c r="H2831" s="64">
        <f t="shared" si="266"/>
        <v>0.18149987988167804</v>
      </c>
      <c r="I2831" s="65">
        <f t="shared" si="267"/>
        <v>7456.8300000000017</v>
      </c>
      <c r="J2831" s="66" t="str">
        <f t="shared" si="268"/>
        <v>Resgatado</v>
      </c>
      <c r="K2831" s="40" t="s">
        <v>15537</v>
      </c>
      <c r="L2831" s="69" t="str">
        <f t="shared" si="269"/>
        <v>Aplicação de Curto Prazo</v>
      </c>
    </row>
    <row r="2832" spans="1:12" x14ac:dyDescent="0.25">
      <c r="A2832" s="39">
        <v>44060</v>
      </c>
      <c r="B2832" s="61">
        <f t="shared" si="264"/>
        <v>2020</v>
      </c>
      <c r="C2832" s="60" t="str">
        <f t="shared" si="265"/>
        <v>Agosto</v>
      </c>
      <c r="D2832" s="40" t="s">
        <v>1927</v>
      </c>
      <c r="E2832" s="40" t="s">
        <v>4257</v>
      </c>
      <c r="F2832" s="41">
        <v>22569.4</v>
      </c>
      <c r="G2832" s="42">
        <v>24469.74</v>
      </c>
      <c r="H2832" s="64">
        <f t="shared" si="266"/>
        <v>8.4199845808927129E-2</v>
      </c>
      <c r="I2832" s="65">
        <f t="shared" si="267"/>
        <v>1900.3400000000001</v>
      </c>
      <c r="J2832" s="66" t="str">
        <f t="shared" si="268"/>
        <v>Pendente</v>
      </c>
      <c r="K2832" s="40" t="s">
        <v>15536</v>
      </c>
      <c r="L2832" s="69" t="str">
        <f t="shared" si="269"/>
        <v>Rendimento estável</v>
      </c>
    </row>
    <row r="2833" spans="1:12" ht="15" customHeight="1" x14ac:dyDescent="0.25">
      <c r="A2833" s="39">
        <v>44239</v>
      </c>
      <c r="B2833" s="61">
        <f t="shared" si="264"/>
        <v>2021</v>
      </c>
      <c r="C2833" s="60" t="str">
        <f t="shared" si="265"/>
        <v>Fevereiro</v>
      </c>
      <c r="D2833" s="40" t="s">
        <v>1925</v>
      </c>
      <c r="E2833" s="40" t="s">
        <v>4161</v>
      </c>
      <c r="F2833" s="41">
        <v>31611.11</v>
      </c>
      <c r="G2833" s="42">
        <v>29275.05</v>
      </c>
      <c r="H2833" s="64">
        <f t="shared" si="266"/>
        <v>-7.3899967448153553E-2</v>
      </c>
      <c r="I2833" s="65">
        <f t="shared" si="267"/>
        <v>-2336.0600000000013</v>
      </c>
      <c r="J2833" s="66" t="str">
        <f t="shared" si="268"/>
        <v>Pendente</v>
      </c>
      <c r="K2833" s="40" t="s">
        <v>15534</v>
      </c>
      <c r="L2833" s="69" t="str">
        <f t="shared" si="269"/>
        <v>Aguardando rentabilidade</v>
      </c>
    </row>
    <row r="2834" spans="1:12" x14ac:dyDescent="0.25">
      <c r="A2834" s="39">
        <v>43996</v>
      </c>
      <c r="B2834" s="61">
        <f t="shared" si="264"/>
        <v>2020</v>
      </c>
      <c r="C2834" s="60" t="str">
        <f t="shared" si="265"/>
        <v>Junho</v>
      </c>
      <c r="D2834" s="40" t="s">
        <v>1925</v>
      </c>
      <c r="E2834" s="40" t="s">
        <v>4258</v>
      </c>
      <c r="F2834" s="41">
        <v>11634.38</v>
      </c>
      <c r="G2834" s="42">
        <v>11571.55</v>
      </c>
      <c r="H2834" s="64">
        <f t="shared" si="266"/>
        <v>-5.4003737199575684E-3</v>
      </c>
      <c r="I2834" s="65">
        <f t="shared" si="267"/>
        <v>-62.829999999999927</v>
      </c>
      <c r="J2834" s="66" t="str">
        <f t="shared" si="268"/>
        <v>Ativo</v>
      </c>
      <c r="K2834" s="40" t="s">
        <v>15534</v>
      </c>
      <c r="L2834" s="69" t="str">
        <f t="shared" si="269"/>
        <v>Aguardando rentabilidade</v>
      </c>
    </row>
    <row r="2835" spans="1:12" ht="15" customHeight="1" x14ac:dyDescent="0.25">
      <c r="A2835" s="39">
        <v>45859</v>
      </c>
      <c r="B2835" s="61">
        <f t="shared" si="264"/>
        <v>2025</v>
      </c>
      <c r="C2835" s="60" t="str">
        <f t="shared" si="265"/>
        <v>Julho</v>
      </c>
      <c r="D2835" s="40" t="s">
        <v>1930</v>
      </c>
      <c r="E2835" s="40" t="s">
        <v>4259</v>
      </c>
      <c r="F2835" s="41">
        <v>2515.0500000000002</v>
      </c>
      <c r="G2835" s="42">
        <v>3011.27</v>
      </c>
      <c r="H2835" s="64">
        <f t="shared" si="266"/>
        <v>0.19730025248006988</v>
      </c>
      <c r="I2835" s="65">
        <f t="shared" si="267"/>
        <v>496.2199999999998</v>
      </c>
      <c r="J2835" s="66" t="str">
        <f t="shared" si="268"/>
        <v>Resgatado</v>
      </c>
      <c r="K2835" s="40" t="s">
        <v>15538</v>
      </c>
      <c r="L2835" s="69" t="str">
        <f t="shared" si="269"/>
        <v>Aplicação de Curto Prazo</v>
      </c>
    </row>
    <row r="2836" spans="1:12" ht="15" customHeight="1" x14ac:dyDescent="0.25">
      <c r="A2836" s="39">
        <v>44738</v>
      </c>
      <c r="B2836" s="61">
        <f t="shared" si="264"/>
        <v>2022</v>
      </c>
      <c r="C2836" s="60" t="str">
        <f t="shared" si="265"/>
        <v>Junho</v>
      </c>
      <c r="D2836" s="40" t="s">
        <v>1924</v>
      </c>
      <c r="E2836" s="40" t="s">
        <v>4260</v>
      </c>
      <c r="F2836" s="41">
        <v>49154.720000000001</v>
      </c>
      <c r="G2836" s="42">
        <v>45959.66</v>
      </c>
      <c r="H2836" s="64">
        <f t="shared" si="266"/>
        <v>-6.5000065100564053E-2</v>
      </c>
      <c r="I2836" s="65">
        <f t="shared" si="267"/>
        <v>-3195.0599999999977</v>
      </c>
      <c r="J2836" s="66" t="str">
        <f t="shared" si="268"/>
        <v>Ativo</v>
      </c>
      <c r="K2836" s="40" t="s">
        <v>15533</v>
      </c>
      <c r="L2836" s="69" t="str">
        <f t="shared" si="269"/>
        <v>Investimento de Longo Prazo</v>
      </c>
    </row>
    <row r="2837" spans="1:12" ht="15" customHeight="1" x14ac:dyDescent="0.25">
      <c r="A2837" s="39">
        <v>44569</v>
      </c>
      <c r="B2837" s="61">
        <f t="shared" si="264"/>
        <v>2022</v>
      </c>
      <c r="C2837" s="60" t="str">
        <f t="shared" si="265"/>
        <v>Janeiro</v>
      </c>
      <c r="D2837" s="40" t="s">
        <v>1926</v>
      </c>
      <c r="E2837" s="40" t="s">
        <v>3971</v>
      </c>
      <c r="F2837" s="41">
        <v>32388.68</v>
      </c>
      <c r="G2837" s="42">
        <v>29512.57</v>
      </c>
      <c r="H2837" s="64">
        <f t="shared" si="266"/>
        <v>-8.8799852294073126E-2</v>
      </c>
      <c r="I2837" s="65">
        <f t="shared" si="267"/>
        <v>-2876.1100000000006</v>
      </c>
      <c r="J2837" s="66" t="str">
        <f t="shared" si="268"/>
        <v>Pendente</v>
      </c>
      <c r="K2837" s="40" t="s">
        <v>15535</v>
      </c>
      <c r="L2837" s="69" t="str">
        <f t="shared" si="269"/>
        <v>Aguardando rentabilidade</v>
      </c>
    </row>
    <row r="2838" spans="1:12" x14ac:dyDescent="0.25">
      <c r="A2838" s="39">
        <v>44087</v>
      </c>
      <c r="B2838" s="61">
        <f t="shared" si="264"/>
        <v>2020</v>
      </c>
      <c r="C2838" s="60" t="str">
        <f t="shared" si="265"/>
        <v>Setembro</v>
      </c>
      <c r="D2838" s="40" t="s">
        <v>1929</v>
      </c>
      <c r="E2838" s="40" t="s">
        <v>4261</v>
      </c>
      <c r="F2838" s="41">
        <v>17538.37</v>
      </c>
      <c r="G2838" s="42">
        <v>18287.259999999998</v>
      </c>
      <c r="H2838" s="64">
        <f t="shared" si="266"/>
        <v>4.2700091285564137E-2</v>
      </c>
      <c r="I2838" s="65">
        <f t="shared" si="267"/>
        <v>748.88999999999942</v>
      </c>
      <c r="J2838" s="66" t="str">
        <f t="shared" si="268"/>
        <v>Ativo</v>
      </c>
      <c r="K2838" s="40" t="s">
        <v>15532</v>
      </c>
      <c r="L2838" s="69" t="str">
        <f t="shared" si="269"/>
        <v>Investimento de Longo Prazo</v>
      </c>
    </row>
    <row r="2839" spans="1:12" ht="15" customHeight="1" x14ac:dyDescent="0.25">
      <c r="A2839" s="39">
        <v>44620</v>
      </c>
      <c r="B2839" s="61">
        <f t="shared" si="264"/>
        <v>2022</v>
      </c>
      <c r="C2839" s="60" t="str">
        <f t="shared" si="265"/>
        <v>Fevereiro</v>
      </c>
      <c r="D2839" s="40" t="s">
        <v>1927</v>
      </c>
      <c r="E2839" s="40" t="s">
        <v>4262</v>
      </c>
      <c r="F2839" s="41">
        <v>31410.28</v>
      </c>
      <c r="G2839" s="42">
        <v>28526.82</v>
      </c>
      <c r="H2839" s="64">
        <f t="shared" si="266"/>
        <v>-9.1799882076823228E-2</v>
      </c>
      <c r="I2839" s="65">
        <f t="shared" si="267"/>
        <v>-2883.4599999999991</v>
      </c>
      <c r="J2839" s="66" t="str">
        <f t="shared" si="268"/>
        <v>Pendente</v>
      </c>
      <c r="K2839" s="40" t="s">
        <v>15536</v>
      </c>
      <c r="L2839" s="69" t="str">
        <f t="shared" si="269"/>
        <v>Aguardando rentabilidade</v>
      </c>
    </row>
    <row r="2840" spans="1:12" ht="15" customHeight="1" x14ac:dyDescent="0.25">
      <c r="A2840" s="39">
        <v>44832</v>
      </c>
      <c r="B2840" s="61">
        <f t="shared" si="264"/>
        <v>2022</v>
      </c>
      <c r="C2840" s="60" t="str">
        <f t="shared" si="265"/>
        <v>Setembro</v>
      </c>
      <c r="D2840" s="40" t="s">
        <v>1928</v>
      </c>
      <c r="E2840" s="40" t="s">
        <v>4263</v>
      </c>
      <c r="F2840" s="41">
        <v>6494.82</v>
      </c>
      <c r="G2840" s="42">
        <v>6921.53</v>
      </c>
      <c r="H2840" s="64">
        <f t="shared" si="266"/>
        <v>6.5700050193846796E-2</v>
      </c>
      <c r="I2840" s="65">
        <f t="shared" si="267"/>
        <v>426.71000000000004</v>
      </c>
      <c r="J2840" s="66" t="str">
        <f t="shared" si="268"/>
        <v>Ativo</v>
      </c>
      <c r="K2840" s="40" t="s">
        <v>15537</v>
      </c>
      <c r="L2840" s="69" t="str">
        <f t="shared" si="269"/>
        <v>Aguardando rentabilidade</v>
      </c>
    </row>
    <row r="2841" spans="1:12" ht="15" customHeight="1" x14ac:dyDescent="0.25">
      <c r="A2841" s="39">
        <v>44583</v>
      </c>
      <c r="B2841" s="61">
        <f t="shared" si="264"/>
        <v>2022</v>
      </c>
      <c r="C2841" s="60" t="str">
        <f t="shared" si="265"/>
        <v>Janeiro</v>
      </c>
      <c r="D2841" s="40" t="s">
        <v>1925</v>
      </c>
      <c r="E2841" s="40" t="s">
        <v>3947</v>
      </c>
      <c r="F2841" s="41">
        <v>11688.92</v>
      </c>
      <c r="G2841" s="42">
        <v>12904.57</v>
      </c>
      <c r="H2841" s="64">
        <f t="shared" si="266"/>
        <v>0.10400019847855915</v>
      </c>
      <c r="I2841" s="65">
        <f t="shared" si="267"/>
        <v>1215.6499999999996</v>
      </c>
      <c r="J2841" s="66" t="str">
        <f t="shared" si="268"/>
        <v>Pendente</v>
      </c>
      <c r="K2841" s="40" t="s">
        <v>15534</v>
      </c>
      <c r="L2841" s="69" t="str">
        <f t="shared" si="269"/>
        <v>Rendimento estável</v>
      </c>
    </row>
    <row r="2842" spans="1:12" ht="15" customHeight="1" x14ac:dyDescent="0.25">
      <c r="A2842" s="39">
        <v>44234</v>
      </c>
      <c r="B2842" s="61">
        <f t="shared" si="264"/>
        <v>2021</v>
      </c>
      <c r="C2842" s="60" t="str">
        <f t="shared" si="265"/>
        <v>Fevereiro</v>
      </c>
      <c r="D2842" s="40" t="s">
        <v>1926</v>
      </c>
      <c r="E2842" s="40" t="s">
        <v>4264</v>
      </c>
      <c r="F2842" s="41">
        <v>10273.26</v>
      </c>
      <c r="G2842" s="42">
        <v>9910.61</v>
      </c>
      <c r="H2842" s="64">
        <f t="shared" si="266"/>
        <v>-3.5300381767812715E-2</v>
      </c>
      <c r="I2842" s="65">
        <f t="shared" si="267"/>
        <v>-362.64999999999964</v>
      </c>
      <c r="J2842" s="66" t="str">
        <f t="shared" si="268"/>
        <v>Ativo</v>
      </c>
      <c r="K2842" s="40" t="s">
        <v>15535</v>
      </c>
      <c r="L2842" s="69" t="str">
        <f t="shared" si="269"/>
        <v>Aguardando rentabilidade</v>
      </c>
    </row>
    <row r="2843" spans="1:12" ht="15" customHeight="1" x14ac:dyDescent="0.25">
      <c r="A2843" s="39">
        <v>44642</v>
      </c>
      <c r="B2843" s="61">
        <f t="shared" si="264"/>
        <v>2022</v>
      </c>
      <c r="C2843" s="60" t="str">
        <f t="shared" si="265"/>
        <v>Março</v>
      </c>
      <c r="D2843" s="40" t="s">
        <v>1927</v>
      </c>
      <c r="E2843" s="40" t="s">
        <v>3701</v>
      </c>
      <c r="F2843" s="41">
        <v>11069.57</v>
      </c>
      <c r="G2843" s="42">
        <v>10126.44</v>
      </c>
      <c r="H2843" s="64">
        <f t="shared" si="266"/>
        <v>-8.5200238130297673E-2</v>
      </c>
      <c r="I2843" s="65">
        <f t="shared" si="267"/>
        <v>-943.1299999999992</v>
      </c>
      <c r="J2843" s="66" t="str">
        <f t="shared" si="268"/>
        <v>Pendente</v>
      </c>
      <c r="K2843" s="40" t="s">
        <v>15536</v>
      </c>
      <c r="L2843" s="69" t="str">
        <f t="shared" si="269"/>
        <v>Aguardando rentabilidade</v>
      </c>
    </row>
    <row r="2844" spans="1:12" ht="15" customHeight="1" x14ac:dyDescent="0.25">
      <c r="A2844" s="39">
        <v>45570</v>
      </c>
      <c r="B2844" s="61">
        <f t="shared" si="264"/>
        <v>2024</v>
      </c>
      <c r="C2844" s="60" t="str">
        <f t="shared" si="265"/>
        <v>Outubro</v>
      </c>
      <c r="D2844" s="40" t="s">
        <v>1930</v>
      </c>
      <c r="E2844" s="40" t="s">
        <v>3029</v>
      </c>
      <c r="F2844" s="41">
        <v>16803.759999999998</v>
      </c>
      <c r="G2844" s="42">
        <v>18064.04</v>
      </c>
      <c r="H2844" s="64">
        <f t="shared" si="266"/>
        <v>7.4999880979019135E-2</v>
      </c>
      <c r="I2844" s="65">
        <f t="shared" si="267"/>
        <v>1260.2800000000025</v>
      </c>
      <c r="J2844" s="66" t="str">
        <f t="shared" si="268"/>
        <v>Pendente</v>
      </c>
      <c r="K2844" s="40" t="s">
        <v>15538</v>
      </c>
      <c r="L2844" s="69" t="str">
        <f t="shared" si="269"/>
        <v>Rendimento estável</v>
      </c>
    </row>
    <row r="2845" spans="1:12" ht="15" customHeight="1" x14ac:dyDescent="0.25">
      <c r="A2845" s="39">
        <v>45359</v>
      </c>
      <c r="B2845" s="61">
        <f t="shared" si="264"/>
        <v>2024</v>
      </c>
      <c r="C2845" s="60" t="str">
        <f t="shared" si="265"/>
        <v>Março</v>
      </c>
      <c r="D2845" s="40" t="s">
        <v>1924</v>
      </c>
      <c r="E2845" s="40" t="s">
        <v>4265</v>
      </c>
      <c r="F2845" s="41">
        <v>33766.480000000003</v>
      </c>
      <c r="G2845" s="42">
        <v>31851.919999999998</v>
      </c>
      <c r="H2845" s="64">
        <f t="shared" si="266"/>
        <v>-5.6700017295258635E-2</v>
      </c>
      <c r="I2845" s="65">
        <f t="shared" si="267"/>
        <v>-1914.5600000000049</v>
      </c>
      <c r="J2845" s="66" t="str">
        <f t="shared" si="268"/>
        <v>Ativo</v>
      </c>
      <c r="K2845" s="40" t="s">
        <v>15533</v>
      </c>
      <c r="L2845" s="69" t="str">
        <f t="shared" si="269"/>
        <v>Investimento de Longo Prazo</v>
      </c>
    </row>
    <row r="2846" spans="1:12" ht="15" customHeight="1" x14ac:dyDescent="0.25">
      <c r="A2846" s="39">
        <v>45387</v>
      </c>
      <c r="B2846" s="61">
        <f t="shared" si="264"/>
        <v>2024</v>
      </c>
      <c r="C2846" s="60" t="str">
        <f t="shared" si="265"/>
        <v>Abril</v>
      </c>
      <c r="D2846" s="40" t="s">
        <v>1927</v>
      </c>
      <c r="E2846" s="40" t="s">
        <v>4266</v>
      </c>
      <c r="F2846" s="41">
        <v>22944.3</v>
      </c>
      <c r="G2846" s="42">
        <v>25000.11</v>
      </c>
      <c r="H2846" s="64">
        <f t="shared" si="266"/>
        <v>8.9600031380342893E-2</v>
      </c>
      <c r="I2846" s="65">
        <f t="shared" si="267"/>
        <v>2055.8100000000013</v>
      </c>
      <c r="J2846" s="66" t="str">
        <f t="shared" si="268"/>
        <v>Pendente</v>
      </c>
      <c r="K2846" s="40" t="s">
        <v>15536</v>
      </c>
      <c r="L2846" s="69" t="str">
        <f t="shared" si="269"/>
        <v>Rendimento estável</v>
      </c>
    </row>
    <row r="2847" spans="1:12" ht="15" customHeight="1" x14ac:dyDescent="0.25">
      <c r="A2847" s="39">
        <v>45261</v>
      </c>
      <c r="B2847" s="61">
        <f t="shared" si="264"/>
        <v>2023</v>
      </c>
      <c r="C2847" s="60" t="str">
        <f t="shared" si="265"/>
        <v>Dezembro</v>
      </c>
      <c r="D2847" s="40" t="s">
        <v>1925</v>
      </c>
      <c r="E2847" s="40" t="s">
        <v>4267</v>
      </c>
      <c r="F2847" s="41">
        <v>31826.17</v>
      </c>
      <c r="G2847" s="42">
        <v>29407.38</v>
      </c>
      <c r="H2847" s="64">
        <f t="shared" si="266"/>
        <v>-7.6000033934337602E-2</v>
      </c>
      <c r="I2847" s="65">
        <f t="shared" si="267"/>
        <v>-2418.7899999999972</v>
      </c>
      <c r="J2847" s="66" t="str">
        <f t="shared" si="268"/>
        <v>Pendente</v>
      </c>
      <c r="K2847" s="40" t="s">
        <v>15534</v>
      </c>
      <c r="L2847" s="69" t="str">
        <f t="shared" si="269"/>
        <v>Aguardando rentabilidade</v>
      </c>
    </row>
    <row r="2848" spans="1:12" ht="15" customHeight="1" x14ac:dyDescent="0.25">
      <c r="A2848" s="39">
        <v>44509</v>
      </c>
      <c r="B2848" s="61">
        <f t="shared" si="264"/>
        <v>2021</v>
      </c>
      <c r="C2848" s="60" t="str">
        <f t="shared" si="265"/>
        <v>Novembro</v>
      </c>
      <c r="D2848" s="40" t="s">
        <v>1926</v>
      </c>
      <c r="E2848" s="40" t="s">
        <v>3704</v>
      </c>
      <c r="F2848" s="41">
        <v>36550.51</v>
      </c>
      <c r="G2848" s="42">
        <v>38250.11</v>
      </c>
      <c r="H2848" s="64">
        <f t="shared" si="266"/>
        <v>4.6500035156828136E-2</v>
      </c>
      <c r="I2848" s="65">
        <f t="shared" si="267"/>
        <v>1699.5999999999985</v>
      </c>
      <c r="J2848" s="66" t="str">
        <f t="shared" si="268"/>
        <v>Ativo</v>
      </c>
      <c r="K2848" s="40" t="s">
        <v>15535</v>
      </c>
      <c r="L2848" s="69" t="str">
        <f t="shared" si="269"/>
        <v>Aguardando rentabilidade</v>
      </c>
    </row>
    <row r="2849" spans="1:12" ht="15" customHeight="1" x14ac:dyDescent="0.25">
      <c r="A2849" s="39">
        <v>45455</v>
      </c>
      <c r="B2849" s="61">
        <f t="shared" si="264"/>
        <v>2024</v>
      </c>
      <c r="C2849" s="60" t="str">
        <f t="shared" si="265"/>
        <v>Junho</v>
      </c>
      <c r="D2849" s="40" t="s">
        <v>1927</v>
      </c>
      <c r="E2849" s="40" t="s">
        <v>4268</v>
      </c>
      <c r="F2849" s="41">
        <v>43989.02</v>
      </c>
      <c r="G2849" s="42">
        <v>44701.64</v>
      </c>
      <c r="H2849" s="64">
        <f t="shared" si="266"/>
        <v>1.6199951715223541E-2</v>
      </c>
      <c r="I2849" s="65">
        <f t="shared" si="267"/>
        <v>712.62000000000262</v>
      </c>
      <c r="J2849" s="66" t="str">
        <f t="shared" si="268"/>
        <v>Ativo</v>
      </c>
      <c r="K2849" s="40" t="s">
        <v>15536</v>
      </c>
      <c r="L2849" s="69" t="str">
        <f t="shared" si="269"/>
        <v>Aguardando rentabilidade</v>
      </c>
    </row>
    <row r="2850" spans="1:12" ht="15" customHeight="1" x14ac:dyDescent="0.25">
      <c r="A2850" s="39">
        <v>45585</v>
      </c>
      <c r="B2850" s="61">
        <f t="shared" si="264"/>
        <v>2024</v>
      </c>
      <c r="C2850" s="60" t="str">
        <f t="shared" si="265"/>
        <v>Outubro</v>
      </c>
      <c r="D2850" s="40" t="s">
        <v>1930</v>
      </c>
      <c r="E2850" s="40" t="s">
        <v>4269</v>
      </c>
      <c r="F2850" s="41">
        <v>42180.69</v>
      </c>
      <c r="G2850" s="42">
        <v>44471.1</v>
      </c>
      <c r="H2850" s="64">
        <f t="shared" si="266"/>
        <v>5.4299965221052481E-2</v>
      </c>
      <c r="I2850" s="65">
        <f t="shared" si="267"/>
        <v>2290.4099999999962</v>
      </c>
      <c r="J2850" s="66" t="str">
        <f t="shared" si="268"/>
        <v>Ativo</v>
      </c>
      <c r="K2850" s="40" t="s">
        <v>15538</v>
      </c>
      <c r="L2850" s="69" t="str">
        <f t="shared" si="269"/>
        <v>Aguardando rentabilidade</v>
      </c>
    </row>
    <row r="2851" spans="1:12" ht="15" customHeight="1" x14ac:dyDescent="0.25">
      <c r="A2851" s="39">
        <v>45222</v>
      </c>
      <c r="B2851" s="61">
        <f t="shared" si="264"/>
        <v>2023</v>
      </c>
      <c r="C2851" s="60" t="str">
        <f t="shared" si="265"/>
        <v>Outubro</v>
      </c>
      <c r="D2851" s="40" t="s">
        <v>1927</v>
      </c>
      <c r="E2851" s="40" t="s">
        <v>4270</v>
      </c>
      <c r="F2851" s="41">
        <v>3041.35</v>
      </c>
      <c r="G2851" s="42">
        <v>3447.37</v>
      </c>
      <c r="H2851" s="64">
        <f t="shared" si="266"/>
        <v>0.13349992601969521</v>
      </c>
      <c r="I2851" s="65">
        <f t="shared" si="267"/>
        <v>406.02</v>
      </c>
      <c r="J2851" s="66" t="str">
        <f t="shared" si="268"/>
        <v>Pendente</v>
      </c>
      <c r="K2851" s="40" t="s">
        <v>15536</v>
      </c>
      <c r="L2851" s="69" t="str">
        <f t="shared" si="269"/>
        <v>Rendimento estável</v>
      </c>
    </row>
    <row r="2852" spans="1:12" ht="15" customHeight="1" x14ac:dyDescent="0.25">
      <c r="A2852" s="39">
        <v>44362</v>
      </c>
      <c r="B2852" s="61">
        <f t="shared" si="264"/>
        <v>2021</v>
      </c>
      <c r="C2852" s="60" t="str">
        <f t="shared" si="265"/>
        <v>Junho</v>
      </c>
      <c r="D2852" s="40" t="s">
        <v>1926</v>
      </c>
      <c r="E2852" s="40" t="s">
        <v>4271</v>
      </c>
      <c r="F2852" s="41">
        <v>49195.4</v>
      </c>
      <c r="G2852" s="42">
        <v>46922.57</v>
      </c>
      <c r="H2852" s="64">
        <f t="shared" si="266"/>
        <v>-4.6200051224301493E-2</v>
      </c>
      <c r="I2852" s="65">
        <f t="shared" si="267"/>
        <v>-2272.8300000000017</v>
      </c>
      <c r="J2852" s="66" t="str">
        <f t="shared" si="268"/>
        <v>Ativo</v>
      </c>
      <c r="K2852" s="40" t="s">
        <v>15535</v>
      </c>
      <c r="L2852" s="69" t="str">
        <f t="shared" si="269"/>
        <v>Aguardando rentabilidade</v>
      </c>
    </row>
    <row r="2853" spans="1:12" ht="15" customHeight="1" x14ac:dyDescent="0.25">
      <c r="A2853" s="39">
        <v>45701</v>
      </c>
      <c r="B2853" s="61">
        <f t="shared" si="264"/>
        <v>2025</v>
      </c>
      <c r="C2853" s="60" t="str">
        <f t="shared" si="265"/>
        <v>Fevereiro</v>
      </c>
      <c r="D2853" s="40" t="s">
        <v>1928</v>
      </c>
      <c r="E2853" s="40" t="s">
        <v>4272</v>
      </c>
      <c r="F2853" s="41">
        <v>27046.27</v>
      </c>
      <c r="G2853" s="42">
        <v>30091.68</v>
      </c>
      <c r="H2853" s="64">
        <f t="shared" si="266"/>
        <v>0.11259999992605264</v>
      </c>
      <c r="I2853" s="65">
        <f t="shared" si="267"/>
        <v>3045.41</v>
      </c>
      <c r="J2853" s="66" t="str">
        <f t="shared" si="268"/>
        <v>Pendente</v>
      </c>
      <c r="K2853" s="40" t="s">
        <v>15537</v>
      </c>
      <c r="L2853" s="69" t="str">
        <f t="shared" si="269"/>
        <v>Rendimento estável</v>
      </c>
    </row>
    <row r="2854" spans="1:12" ht="15" customHeight="1" x14ac:dyDescent="0.25">
      <c r="A2854" s="39">
        <v>45626</v>
      </c>
      <c r="B2854" s="61">
        <f t="shared" si="264"/>
        <v>2024</v>
      </c>
      <c r="C2854" s="60" t="str">
        <f t="shared" si="265"/>
        <v>Novembro</v>
      </c>
      <c r="D2854" s="40" t="s">
        <v>1926</v>
      </c>
      <c r="E2854" s="40" t="s">
        <v>4273</v>
      </c>
      <c r="F2854" s="41">
        <v>1113.28</v>
      </c>
      <c r="G2854" s="42">
        <v>1058.17</v>
      </c>
      <c r="H2854" s="64">
        <f t="shared" si="266"/>
        <v>-4.9502371371083556E-2</v>
      </c>
      <c r="I2854" s="65">
        <f t="shared" si="267"/>
        <v>-55.1099999999999</v>
      </c>
      <c r="J2854" s="66" t="str">
        <f t="shared" si="268"/>
        <v>Ativo</v>
      </c>
      <c r="K2854" s="40" t="s">
        <v>15535</v>
      </c>
      <c r="L2854" s="69" t="str">
        <f t="shared" si="269"/>
        <v>Aguardando rentabilidade</v>
      </c>
    </row>
    <row r="2855" spans="1:12" ht="15" customHeight="1" x14ac:dyDescent="0.25">
      <c r="A2855" s="39">
        <v>45369</v>
      </c>
      <c r="B2855" s="61">
        <f t="shared" si="264"/>
        <v>2024</v>
      </c>
      <c r="C2855" s="60" t="str">
        <f t="shared" si="265"/>
        <v>Março</v>
      </c>
      <c r="D2855" s="40" t="s">
        <v>1929</v>
      </c>
      <c r="E2855" s="40" t="s">
        <v>4274</v>
      </c>
      <c r="F2855" s="41">
        <v>2156.8000000000002</v>
      </c>
      <c r="G2855" s="42">
        <v>2572.63</v>
      </c>
      <c r="H2855" s="64">
        <f t="shared" si="266"/>
        <v>0.19279951780415425</v>
      </c>
      <c r="I2855" s="65">
        <f t="shared" si="267"/>
        <v>415.82999999999993</v>
      </c>
      <c r="J2855" s="66" t="str">
        <f t="shared" si="268"/>
        <v>Resgatado</v>
      </c>
      <c r="K2855" s="40" t="s">
        <v>15532</v>
      </c>
      <c r="L2855" s="69" t="str">
        <f t="shared" si="269"/>
        <v>Dividendos Recebidos</v>
      </c>
    </row>
    <row r="2856" spans="1:12" ht="15" customHeight="1" x14ac:dyDescent="0.25">
      <c r="A2856" s="39">
        <v>44412</v>
      </c>
      <c r="B2856" s="61">
        <f t="shared" si="264"/>
        <v>2021</v>
      </c>
      <c r="C2856" s="60" t="str">
        <f t="shared" si="265"/>
        <v>Agosto</v>
      </c>
      <c r="D2856" s="40" t="s">
        <v>1927</v>
      </c>
      <c r="E2856" s="40" t="s">
        <v>4275</v>
      </c>
      <c r="F2856" s="41">
        <v>42208.639999999999</v>
      </c>
      <c r="G2856" s="42">
        <v>42871.32</v>
      </c>
      <c r="H2856" s="64">
        <f t="shared" si="266"/>
        <v>1.5700103106852065E-2</v>
      </c>
      <c r="I2856" s="65">
        <f t="shared" si="267"/>
        <v>662.68000000000029</v>
      </c>
      <c r="J2856" s="66" t="str">
        <f t="shared" si="268"/>
        <v>Ativo</v>
      </c>
      <c r="K2856" s="40" t="s">
        <v>15536</v>
      </c>
      <c r="L2856" s="69" t="str">
        <f t="shared" si="269"/>
        <v>Aguardando rentabilidade</v>
      </c>
    </row>
    <row r="2857" spans="1:12" x14ac:dyDescent="0.25">
      <c r="A2857" s="39">
        <v>44086</v>
      </c>
      <c r="B2857" s="61">
        <f t="shared" si="264"/>
        <v>2020</v>
      </c>
      <c r="C2857" s="60" t="str">
        <f t="shared" si="265"/>
        <v>Setembro</v>
      </c>
      <c r="D2857" s="40" t="s">
        <v>1926</v>
      </c>
      <c r="E2857" s="40" t="s">
        <v>3399</v>
      </c>
      <c r="F2857" s="41">
        <v>19983.580000000002</v>
      </c>
      <c r="G2857" s="42">
        <v>23268.880000000001</v>
      </c>
      <c r="H2857" s="64">
        <f t="shared" si="266"/>
        <v>0.16439997237732173</v>
      </c>
      <c r="I2857" s="65">
        <f t="shared" si="267"/>
        <v>3285.2999999999993</v>
      </c>
      <c r="J2857" s="66" t="str">
        <f t="shared" si="268"/>
        <v>Resgatado</v>
      </c>
      <c r="K2857" s="40" t="s">
        <v>15535</v>
      </c>
      <c r="L2857" s="69" t="str">
        <f t="shared" si="269"/>
        <v>Aplicação de Curto Prazo</v>
      </c>
    </row>
    <row r="2858" spans="1:12" x14ac:dyDescent="0.25">
      <c r="A2858" s="39">
        <v>44045</v>
      </c>
      <c r="B2858" s="61">
        <f t="shared" si="264"/>
        <v>2020</v>
      </c>
      <c r="C2858" s="60" t="str">
        <f t="shared" si="265"/>
        <v>Agosto</v>
      </c>
      <c r="D2858" s="40" t="s">
        <v>1930</v>
      </c>
      <c r="E2858" s="40" t="s">
        <v>4276</v>
      </c>
      <c r="F2858" s="41">
        <v>5059.58</v>
      </c>
      <c r="G2858" s="42">
        <v>6051.76</v>
      </c>
      <c r="H2858" s="64">
        <f t="shared" si="266"/>
        <v>0.19609928096798554</v>
      </c>
      <c r="I2858" s="65">
        <f t="shared" si="267"/>
        <v>992.18000000000029</v>
      </c>
      <c r="J2858" s="66" t="str">
        <f t="shared" si="268"/>
        <v>Resgatado</v>
      </c>
      <c r="K2858" s="40" t="s">
        <v>15538</v>
      </c>
      <c r="L2858" s="69" t="str">
        <f t="shared" si="269"/>
        <v>Aplicação de Curto Prazo</v>
      </c>
    </row>
    <row r="2859" spans="1:12" ht="15" customHeight="1" x14ac:dyDescent="0.25">
      <c r="A2859" s="39">
        <v>44800</v>
      </c>
      <c r="B2859" s="61">
        <f t="shared" si="264"/>
        <v>2022</v>
      </c>
      <c r="C2859" s="60" t="str">
        <f t="shared" si="265"/>
        <v>Agosto</v>
      </c>
      <c r="D2859" s="40" t="s">
        <v>1930</v>
      </c>
      <c r="E2859" s="40" t="s">
        <v>2864</v>
      </c>
      <c r="F2859" s="41">
        <v>17781.099999999999</v>
      </c>
      <c r="G2859" s="42">
        <v>18344.759999999998</v>
      </c>
      <c r="H2859" s="64">
        <f t="shared" si="266"/>
        <v>3.169995107164348E-2</v>
      </c>
      <c r="I2859" s="65">
        <f t="shared" si="267"/>
        <v>563.65999999999985</v>
      </c>
      <c r="J2859" s="66" t="str">
        <f t="shared" si="268"/>
        <v>Ativo</v>
      </c>
      <c r="K2859" s="40" t="s">
        <v>15538</v>
      </c>
      <c r="L2859" s="69" t="str">
        <f t="shared" si="269"/>
        <v>Aguardando rentabilidade</v>
      </c>
    </row>
    <row r="2860" spans="1:12" ht="15" customHeight="1" x14ac:dyDescent="0.25">
      <c r="A2860" s="39">
        <v>44943</v>
      </c>
      <c r="B2860" s="61">
        <f t="shared" si="264"/>
        <v>2023</v>
      </c>
      <c r="C2860" s="60" t="str">
        <f t="shared" si="265"/>
        <v>Janeiro</v>
      </c>
      <c r="D2860" s="40" t="s">
        <v>1923</v>
      </c>
      <c r="E2860" s="40" t="s">
        <v>4277</v>
      </c>
      <c r="F2860" s="41">
        <v>1392.52</v>
      </c>
      <c r="G2860" s="42">
        <v>1325.26</v>
      </c>
      <c r="H2860" s="64">
        <f t="shared" si="266"/>
        <v>-4.8300922069341903E-2</v>
      </c>
      <c r="I2860" s="65">
        <f t="shared" si="267"/>
        <v>-67.259999999999991</v>
      </c>
      <c r="J2860" s="66" t="str">
        <f t="shared" si="268"/>
        <v>Ativo</v>
      </c>
      <c r="K2860" s="40" t="s">
        <v>15532</v>
      </c>
      <c r="L2860" s="69" t="str">
        <f t="shared" si="269"/>
        <v>Investimento de Longo Prazo</v>
      </c>
    </row>
    <row r="2861" spans="1:12" ht="15" customHeight="1" x14ac:dyDescent="0.25">
      <c r="A2861" s="39">
        <v>45600</v>
      </c>
      <c r="B2861" s="61">
        <f t="shared" si="264"/>
        <v>2024</v>
      </c>
      <c r="C2861" s="60" t="str">
        <f t="shared" si="265"/>
        <v>Novembro</v>
      </c>
      <c r="D2861" s="40" t="s">
        <v>1924</v>
      </c>
      <c r="E2861" s="40" t="s">
        <v>4278</v>
      </c>
      <c r="F2861" s="41">
        <v>27766.38</v>
      </c>
      <c r="G2861" s="42">
        <v>29168.58</v>
      </c>
      <c r="H2861" s="64">
        <f t="shared" si="266"/>
        <v>5.0499921127637119E-2</v>
      </c>
      <c r="I2861" s="65">
        <f t="shared" si="267"/>
        <v>1402.2000000000007</v>
      </c>
      <c r="J2861" s="66" t="str">
        <f t="shared" si="268"/>
        <v>Ativo</v>
      </c>
      <c r="K2861" s="40" t="s">
        <v>15533</v>
      </c>
      <c r="L2861" s="69" t="str">
        <f t="shared" si="269"/>
        <v>Investimento de Longo Prazo</v>
      </c>
    </row>
    <row r="2862" spans="1:12" ht="15" customHeight="1" x14ac:dyDescent="0.25">
      <c r="A2862" s="39">
        <v>45915</v>
      </c>
      <c r="B2862" s="61">
        <f t="shared" si="264"/>
        <v>2025</v>
      </c>
      <c r="C2862" s="60" t="str">
        <f t="shared" si="265"/>
        <v>Setembro</v>
      </c>
      <c r="D2862" s="40" t="s">
        <v>1923</v>
      </c>
      <c r="E2862" s="40" t="s">
        <v>2152</v>
      </c>
      <c r="F2862" s="41">
        <v>10028.370000000001</v>
      </c>
      <c r="G2862" s="42">
        <v>11124.47</v>
      </c>
      <c r="H2862" s="64">
        <f t="shared" si="266"/>
        <v>0.10929991613791658</v>
      </c>
      <c r="I2862" s="65">
        <f t="shared" si="267"/>
        <v>1096.0999999999985</v>
      </c>
      <c r="J2862" s="66" t="str">
        <f t="shared" si="268"/>
        <v>Pendente</v>
      </c>
      <c r="K2862" s="40" t="s">
        <v>15532</v>
      </c>
      <c r="L2862" s="69" t="str">
        <f t="shared" si="269"/>
        <v>Rendimento estável</v>
      </c>
    </row>
    <row r="2863" spans="1:12" ht="15" customHeight="1" x14ac:dyDescent="0.25">
      <c r="A2863" s="39">
        <v>44591</v>
      </c>
      <c r="B2863" s="61">
        <f t="shared" si="264"/>
        <v>2022</v>
      </c>
      <c r="C2863" s="60" t="str">
        <f t="shared" si="265"/>
        <v>Janeiro</v>
      </c>
      <c r="D2863" s="40" t="s">
        <v>1924</v>
      </c>
      <c r="E2863" s="40" t="s">
        <v>4279</v>
      </c>
      <c r="F2863" s="41">
        <v>31964.28</v>
      </c>
      <c r="G2863" s="42">
        <v>34748.370000000003</v>
      </c>
      <c r="H2863" s="64">
        <f t="shared" si="266"/>
        <v>8.7100037917325332E-2</v>
      </c>
      <c r="I2863" s="65">
        <f t="shared" si="267"/>
        <v>2784.0900000000038</v>
      </c>
      <c r="J2863" s="66" t="str">
        <f t="shared" si="268"/>
        <v>Pendente</v>
      </c>
      <c r="K2863" s="40" t="s">
        <v>15533</v>
      </c>
      <c r="L2863" s="69" t="str">
        <f t="shared" si="269"/>
        <v>Rendimento estável</v>
      </c>
    </row>
    <row r="2864" spans="1:12" ht="15" customHeight="1" x14ac:dyDescent="0.25">
      <c r="A2864" s="39">
        <v>45170</v>
      </c>
      <c r="B2864" s="61">
        <f t="shared" si="264"/>
        <v>2023</v>
      </c>
      <c r="C2864" s="60" t="str">
        <f t="shared" si="265"/>
        <v>Setembro</v>
      </c>
      <c r="D2864" s="40" t="s">
        <v>1924</v>
      </c>
      <c r="E2864" s="40" t="s">
        <v>4280</v>
      </c>
      <c r="F2864" s="41">
        <v>41571.57</v>
      </c>
      <c r="G2864" s="42">
        <v>42519.4</v>
      </c>
      <c r="H2864" s="64">
        <f t="shared" si="266"/>
        <v>2.279995679739788E-2</v>
      </c>
      <c r="I2864" s="65">
        <f t="shared" si="267"/>
        <v>947.83000000000175</v>
      </c>
      <c r="J2864" s="66" t="str">
        <f t="shared" si="268"/>
        <v>Ativo</v>
      </c>
      <c r="K2864" s="40" t="s">
        <v>15533</v>
      </c>
      <c r="L2864" s="69" t="str">
        <f t="shared" si="269"/>
        <v>Investimento de Longo Prazo</v>
      </c>
    </row>
    <row r="2865" spans="1:12" ht="15" customHeight="1" x14ac:dyDescent="0.25">
      <c r="A2865" s="39">
        <v>45831</v>
      </c>
      <c r="B2865" s="61">
        <f t="shared" si="264"/>
        <v>2025</v>
      </c>
      <c r="C2865" s="60" t="str">
        <f t="shared" si="265"/>
        <v>Junho</v>
      </c>
      <c r="D2865" s="40" t="s">
        <v>1926</v>
      </c>
      <c r="E2865" s="40" t="s">
        <v>4281</v>
      </c>
      <c r="F2865" s="41">
        <v>15356.46</v>
      </c>
      <c r="G2865" s="42">
        <v>17701.39</v>
      </c>
      <c r="H2865" s="64">
        <f t="shared" si="266"/>
        <v>0.15269990609815026</v>
      </c>
      <c r="I2865" s="65">
        <f t="shared" si="267"/>
        <v>2344.9300000000003</v>
      </c>
      <c r="J2865" s="66" t="str">
        <f t="shared" si="268"/>
        <v>Resgatado</v>
      </c>
      <c r="K2865" s="40" t="s">
        <v>15535</v>
      </c>
      <c r="L2865" s="69" t="str">
        <f t="shared" si="269"/>
        <v>Aplicação de Curto Prazo</v>
      </c>
    </row>
    <row r="2866" spans="1:12" x14ac:dyDescent="0.25">
      <c r="A2866" s="39">
        <v>44065</v>
      </c>
      <c r="B2866" s="61">
        <f t="shared" si="264"/>
        <v>2020</v>
      </c>
      <c r="C2866" s="60" t="str">
        <f t="shared" si="265"/>
        <v>Agosto</v>
      </c>
      <c r="D2866" s="40" t="s">
        <v>1928</v>
      </c>
      <c r="E2866" s="40" t="s">
        <v>3069</v>
      </c>
      <c r="F2866" s="41">
        <v>2281.31</v>
      </c>
      <c r="G2866" s="42">
        <v>2574.46</v>
      </c>
      <c r="H2866" s="64">
        <f t="shared" si="266"/>
        <v>0.12850072984381786</v>
      </c>
      <c r="I2866" s="65">
        <f t="shared" si="267"/>
        <v>293.15000000000009</v>
      </c>
      <c r="J2866" s="66" t="str">
        <f t="shared" si="268"/>
        <v>Pendente</v>
      </c>
      <c r="K2866" s="40" t="s">
        <v>15537</v>
      </c>
      <c r="L2866" s="69" t="str">
        <f t="shared" si="269"/>
        <v>Rendimento estável</v>
      </c>
    </row>
    <row r="2867" spans="1:12" x14ac:dyDescent="0.25">
      <c r="A2867" s="39">
        <v>44107</v>
      </c>
      <c r="B2867" s="61">
        <f t="shared" si="264"/>
        <v>2020</v>
      </c>
      <c r="C2867" s="60" t="str">
        <f t="shared" si="265"/>
        <v>Outubro</v>
      </c>
      <c r="D2867" s="40" t="s">
        <v>1927</v>
      </c>
      <c r="E2867" s="40" t="s">
        <v>3292</v>
      </c>
      <c r="F2867" s="41">
        <v>35480.480000000003</v>
      </c>
      <c r="G2867" s="42">
        <v>38737.589999999997</v>
      </c>
      <c r="H2867" s="64">
        <f t="shared" si="266"/>
        <v>9.1800054565214256E-2</v>
      </c>
      <c r="I2867" s="65">
        <f t="shared" si="267"/>
        <v>3257.1099999999933</v>
      </c>
      <c r="J2867" s="66" t="str">
        <f t="shared" si="268"/>
        <v>Pendente</v>
      </c>
      <c r="K2867" s="40" t="s">
        <v>15536</v>
      </c>
      <c r="L2867" s="69" t="str">
        <f t="shared" si="269"/>
        <v>Rendimento estável</v>
      </c>
    </row>
    <row r="2868" spans="1:12" x14ac:dyDescent="0.25">
      <c r="A2868" s="39">
        <v>43914</v>
      </c>
      <c r="B2868" s="61">
        <f t="shared" si="264"/>
        <v>2020</v>
      </c>
      <c r="C2868" s="60" t="str">
        <f t="shared" si="265"/>
        <v>Março</v>
      </c>
      <c r="D2868" s="40" t="s">
        <v>1923</v>
      </c>
      <c r="E2868" s="40" t="s">
        <v>4282</v>
      </c>
      <c r="F2868" s="41">
        <v>15792.82</v>
      </c>
      <c r="G2868" s="42">
        <v>16096.04</v>
      </c>
      <c r="H2868" s="64">
        <f t="shared" si="266"/>
        <v>1.9199864242105031E-2</v>
      </c>
      <c r="I2868" s="65">
        <f t="shared" si="267"/>
        <v>303.22000000000116</v>
      </c>
      <c r="J2868" s="66" t="str">
        <f t="shared" si="268"/>
        <v>Ativo</v>
      </c>
      <c r="K2868" s="40" t="s">
        <v>15532</v>
      </c>
      <c r="L2868" s="69" t="str">
        <f t="shared" si="269"/>
        <v>Investimento de Longo Prazo</v>
      </c>
    </row>
    <row r="2869" spans="1:12" ht="15" customHeight="1" x14ac:dyDescent="0.25">
      <c r="A2869" s="39">
        <v>44868</v>
      </c>
      <c r="B2869" s="61">
        <f t="shared" si="264"/>
        <v>2022</v>
      </c>
      <c r="C2869" s="60" t="str">
        <f t="shared" si="265"/>
        <v>Novembro</v>
      </c>
      <c r="D2869" s="40" t="s">
        <v>1929</v>
      </c>
      <c r="E2869" s="40" t="s">
        <v>4283</v>
      </c>
      <c r="F2869" s="41">
        <v>24618.95</v>
      </c>
      <c r="G2869" s="42">
        <v>25419.07</v>
      </c>
      <c r="H2869" s="64">
        <f t="shared" si="266"/>
        <v>3.2500167553855826E-2</v>
      </c>
      <c r="I2869" s="65">
        <f t="shared" si="267"/>
        <v>800.11999999999898</v>
      </c>
      <c r="J2869" s="66" t="str">
        <f t="shared" si="268"/>
        <v>Ativo</v>
      </c>
      <c r="K2869" s="40" t="s">
        <v>15532</v>
      </c>
      <c r="L2869" s="69" t="str">
        <f t="shared" si="269"/>
        <v>Investimento de Longo Prazo</v>
      </c>
    </row>
    <row r="2870" spans="1:12" ht="15" customHeight="1" x14ac:dyDescent="0.25">
      <c r="A2870" s="39">
        <v>45009</v>
      </c>
      <c r="B2870" s="61">
        <f t="shared" si="264"/>
        <v>2023</v>
      </c>
      <c r="C2870" s="60" t="str">
        <f t="shared" si="265"/>
        <v>Março</v>
      </c>
      <c r="D2870" s="40" t="s">
        <v>1929</v>
      </c>
      <c r="E2870" s="40" t="s">
        <v>4284</v>
      </c>
      <c r="F2870" s="41">
        <v>39705.51</v>
      </c>
      <c r="G2870" s="42">
        <v>41341.379999999997</v>
      </c>
      <c r="H2870" s="64">
        <f t="shared" si="266"/>
        <v>4.1200075254038931E-2</v>
      </c>
      <c r="I2870" s="65">
        <f t="shared" si="267"/>
        <v>1635.8699999999953</v>
      </c>
      <c r="J2870" s="66" t="str">
        <f t="shared" si="268"/>
        <v>Ativo</v>
      </c>
      <c r="K2870" s="40" t="s">
        <v>15532</v>
      </c>
      <c r="L2870" s="69" t="str">
        <f t="shared" si="269"/>
        <v>Investimento de Longo Prazo</v>
      </c>
    </row>
    <row r="2871" spans="1:12" x14ac:dyDescent="0.25">
      <c r="A2871" s="39">
        <v>43854</v>
      </c>
      <c r="B2871" s="61">
        <f t="shared" si="264"/>
        <v>2020</v>
      </c>
      <c r="C2871" s="60" t="str">
        <f t="shared" si="265"/>
        <v>Janeiro</v>
      </c>
      <c r="D2871" s="40" t="s">
        <v>1930</v>
      </c>
      <c r="E2871" s="40" t="s">
        <v>4285</v>
      </c>
      <c r="F2871" s="41">
        <v>28151.17</v>
      </c>
      <c r="G2871" s="42">
        <v>29536.21</v>
      </c>
      <c r="H2871" s="64">
        <f t="shared" si="266"/>
        <v>4.9200086532815546E-2</v>
      </c>
      <c r="I2871" s="65">
        <f t="shared" si="267"/>
        <v>1385.0400000000009</v>
      </c>
      <c r="J2871" s="66" t="str">
        <f t="shared" si="268"/>
        <v>Ativo</v>
      </c>
      <c r="K2871" s="40" t="s">
        <v>15538</v>
      </c>
      <c r="L2871" s="69" t="str">
        <f t="shared" si="269"/>
        <v>Aguardando rentabilidade</v>
      </c>
    </row>
    <row r="2872" spans="1:12" ht="15" customHeight="1" x14ac:dyDescent="0.25">
      <c r="A2872" s="39">
        <v>44525</v>
      </c>
      <c r="B2872" s="61">
        <f t="shared" si="264"/>
        <v>2021</v>
      </c>
      <c r="C2872" s="60" t="str">
        <f t="shared" si="265"/>
        <v>Novembro</v>
      </c>
      <c r="D2872" s="40" t="s">
        <v>1930</v>
      </c>
      <c r="E2872" s="40" t="s">
        <v>4286</v>
      </c>
      <c r="F2872" s="41">
        <v>23109.67</v>
      </c>
      <c r="G2872" s="42">
        <v>24299.82</v>
      </c>
      <c r="H2872" s="64">
        <f t="shared" si="266"/>
        <v>5.1500086327498466E-2</v>
      </c>
      <c r="I2872" s="65">
        <f t="shared" si="267"/>
        <v>1190.1500000000015</v>
      </c>
      <c r="J2872" s="66" t="str">
        <f t="shared" si="268"/>
        <v>Ativo</v>
      </c>
      <c r="K2872" s="40" t="s">
        <v>15538</v>
      </c>
      <c r="L2872" s="69" t="str">
        <f t="shared" si="269"/>
        <v>Aguardando rentabilidade</v>
      </c>
    </row>
    <row r="2873" spans="1:12" ht="15" customHeight="1" x14ac:dyDescent="0.25">
      <c r="A2873" s="39">
        <v>44586</v>
      </c>
      <c r="B2873" s="61">
        <f t="shared" si="264"/>
        <v>2022</v>
      </c>
      <c r="C2873" s="60" t="str">
        <f t="shared" si="265"/>
        <v>Janeiro</v>
      </c>
      <c r="D2873" s="40" t="s">
        <v>1926</v>
      </c>
      <c r="E2873" s="40" t="s">
        <v>4287</v>
      </c>
      <c r="F2873" s="41">
        <v>47686.34</v>
      </c>
      <c r="G2873" s="42">
        <v>47047.34</v>
      </c>
      <c r="H2873" s="64">
        <f t="shared" si="266"/>
        <v>-1.3400063833793913E-2</v>
      </c>
      <c r="I2873" s="65">
        <f t="shared" si="267"/>
        <v>-639</v>
      </c>
      <c r="J2873" s="66" t="str">
        <f t="shared" si="268"/>
        <v>Ativo</v>
      </c>
      <c r="K2873" s="40" t="s">
        <v>15535</v>
      </c>
      <c r="L2873" s="69" t="str">
        <f t="shared" si="269"/>
        <v>Aguardando rentabilidade</v>
      </c>
    </row>
    <row r="2874" spans="1:12" ht="15" customHeight="1" x14ac:dyDescent="0.25">
      <c r="A2874" s="39">
        <v>44985</v>
      </c>
      <c r="B2874" s="61">
        <f t="shared" si="264"/>
        <v>2023</v>
      </c>
      <c r="C2874" s="60" t="str">
        <f t="shared" si="265"/>
        <v>Fevereiro</v>
      </c>
      <c r="D2874" s="40" t="s">
        <v>1930</v>
      </c>
      <c r="E2874" s="40" t="s">
        <v>4288</v>
      </c>
      <c r="F2874" s="41">
        <v>43099.45</v>
      </c>
      <c r="G2874" s="42">
        <v>40931.550000000003</v>
      </c>
      <c r="H2874" s="64">
        <f t="shared" si="266"/>
        <v>-5.029994582297441E-2</v>
      </c>
      <c r="I2874" s="65">
        <f t="shared" si="267"/>
        <v>-2167.8999999999942</v>
      </c>
      <c r="J2874" s="66" t="str">
        <f t="shared" si="268"/>
        <v>Pendente</v>
      </c>
      <c r="K2874" s="40" t="s">
        <v>15538</v>
      </c>
      <c r="L2874" s="69" t="str">
        <f t="shared" si="269"/>
        <v>Aguardando rentabilidade</v>
      </c>
    </row>
    <row r="2875" spans="1:12" ht="15" customHeight="1" x14ac:dyDescent="0.25">
      <c r="A2875" s="39">
        <v>44823</v>
      </c>
      <c r="B2875" s="61">
        <f t="shared" si="264"/>
        <v>2022</v>
      </c>
      <c r="C2875" s="60" t="str">
        <f t="shared" si="265"/>
        <v>Setembro</v>
      </c>
      <c r="D2875" s="40" t="s">
        <v>1925</v>
      </c>
      <c r="E2875" s="40" t="s">
        <v>4289</v>
      </c>
      <c r="F2875" s="41">
        <v>8418.51</v>
      </c>
      <c r="G2875" s="42">
        <v>8763.67</v>
      </c>
      <c r="H2875" s="64">
        <f t="shared" si="266"/>
        <v>4.1000129476593823E-2</v>
      </c>
      <c r="I2875" s="65">
        <f t="shared" si="267"/>
        <v>345.15999999999985</v>
      </c>
      <c r="J2875" s="66" t="str">
        <f t="shared" si="268"/>
        <v>Ativo</v>
      </c>
      <c r="K2875" s="40" t="s">
        <v>15534</v>
      </c>
      <c r="L2875" s="69" t="str">
        <f t="shared" si="269"/>
        <v>Aguardando rentabilidade</v>
      </c>
    </row>
    <row r="2876" spans="1:12" ht="15" customHeight="1" x14ac:dyDescent="0.25">
      <c r="A2876" s="39">
        <v>44297</v>
      </c>
      <c r="B2876" s="61">
        <f t="shared" si="264"/>
        <v>2021</v>
      </c>
      <c r="C2876" s="60" t="str">
        <f t="shared" si="265"/>
        <v>Abril</v>
      </c>
      <c r="D2876" s="40" t="s">
        <v>1927</v>
      </c>
      <c r="E2876" s="40" t="s">
        <v>2718</v>
      </c>
      <c r="F2876" s="41">
        <v>13495.25</v>
      </c>
      <c r="G2876" s="42">
        <v>12303.62</v>
      </c>
      <c r="H2876" s="64">
        <f t="shared" si="266"/>
        <v>-8.8299957392415793E-2</v>
      </c>
      <c r="I2876" s="65">
        <f t="shared" si="267"/>
        <v>-1191.6299999999992</v>
      </c>
      <c r="J2876" s="66" t="str">
        <f t="shared" si="268"/>
        <v>Pendente</v>
      </c>
      <c r="K2876" s="40" t="s">
        <v>15536</v>
      </c>
      <c r="L2876" s="69" t="str">
        <f t="shared" si="269"/>
        <v>Aguardando rentabilidade</v>
      </c>
    </row>
    <row r="2877" spans="1:12" ht="15" customHeight="1" x14ac:dyDescent="0.25">
      <c r="A2877" s="39">
        <v>45126</v>
      </c>
      <c r="B2877" s="61">
        <f t="shared" si="264"/>
        <v>2023</v>
      </c>
      <c r="C2877" s="60" t="str">
        <f t="shared" si="265"/>
        <v>Julho</v>
      </c>
      <c r="D2877" s="40" t="s">
        <v>1925</v>
      </c>
      <c r="E2877" s="40" t="s">
        <v>3991</v>
      </c>
      <c r="F2877" s="41">
        <v>16847.25</v>
      </c>
      <c r="G2877" s="42">
        <v>15679.74</v>
      </c>
      <c r="H2877" s="64">
        <f t="shared" si="266"/>
        <v>-6.9299737345857648E-2</v>
      </c>
      <c r="I2877" s="65">
        <f t="shared" si="267"/>
        <v>-1167.5100000000002</v>
      </c>
      <c r="J2877" s="66" t="str">
        <f t="shared" si="268"/>
        <v>Pendente</v>
      </c>
      <c r="K2877" s="40" t="s">
        <v>15534</v>
      </c>
      <c r="L2877" s="69" t="str">
        <f t="shared" si="269"/>
        <v>Aguardando rentabilidade</v>
      </c>
    </row>
    <row r="2878" spans="1:12" ht="15" customHeight="1" x14ac:dyDescent="0.25">
      <c r="A2878" s="39">
        <v>44743</v>
      </c>
      <c r="B2878" s="61">
        <f t="shared" si="264"/>
        <v>2022</v>
      </c>
      <c r="C2878" s="60" t="str">
        <f t="shared" si="265"/>
        <v>Julho</v>
      </c>
      <c r="D2878" s="40" t="s">
        <v>1926</v>
      </c>
      <c r="E2878" s="40" t="s">
        <v>4290</v>
      </c>
      <c r="F2878" s="41">
        <v>49023.02</v>
      </c>
      <c r="G2878" s="42">
        <v>48670.05</v>
      </c>
      <c r="H2878" s="64">
        <f t="shared" si="266"/>
        <v>-7.2000868163567631E-3</v>
      </c>
      <c r="I2878" s="65">
        <f t="shared" si="267"/>
        <v>-352.96999999999389</v>
      </c>
      <c r="J2878" s="66" t="str">
        <f t="shared" si="268"/>
        <v>Ativo</v>
      </c>
      <c r="K2878" s="40" t="s">
        <v>15535</v>
      </c>
      <c r="L2878" s="69" t="str">
        <f t="shared" si="269"/>
        <v>Aguardando rentabilidade</v>
      </c>
    </row>
    <row r="2879" spans="1:12" ht="15" customHeight="1" x14ac:dyDescent="0.25">
      <c r="A2879" s="39">
        <v>45387</v>
      </c>
      <c r="B2879" s="61">
        <f t="shared" si="264"/>
        <v>2024</v>
      </c>
      <c r="C2879" s="60" t="str">
        <f t="shared" si="265"/>
        <v>Abril</v>
      </c>
      <c r="D2879" s="40" t="s">
        <v>1926</v>
      </c>
      <c r="E2879" s="40" t="s">
        <v>4291</v>
      </c>
      <c r="F2879" s="41">
        <v>14711.43</v>
      </c>
      <c r="G2879" s="42">
        <v>15136.59</v>
      </c>
      <c r="H2879" s="64">
        <f t="shared" si="266"/>
        <v>2.8899977772385135E-2</v>
      </c>
      <c r="I2879" s="65">
        <f t="shared" si="267"/>
        <v>425.15999999999985</v>
      </c>
      <c r="J2879" s="66" t="str">
        <f t="shared" si="268"/>
        <v>Ativo</v>
      </c>
      <c r="K2879" s="40" t="s">
        <v>15535</v>
      </c>
      <c r="L2879" s="69" t="str">
        <f t="shared" si="269"/>
        <v>Aguardando rentabilidade</v>
      </c>
    </row>
    <row r="2880" spans="1:12" ht="15" customHeight="1" x14ac:dyDescent="0.25">
      <c r="A2880" s="39">
        <v>45224</v>
      </c>
      <c r="B2880" s="61">
        <f t="shared" si="264"/>
        <v>2023</v>
      </c>
      <c r="C2880" s="60" t="str">
        <f t="shared" si="265"/>
        <v>Outubro</v>
      </c>
      <c r="D2880" s="40" t="s">
        <v>1928</v>
      </c>
      <c r="E2880" s="40" t="s">
        <v>4292</v>
      </c>
      <c r="F2880" s="41">
        <v>28186.62</v>
      </c>
      <c r="G2880" s="42">
        <v>30977.1</v>
      </c>
      <c r="H2880" s="64">
        <f t="shared" si="266"/>
        <v>9.900016390755613E-2</v>
      </c>
      <c r="I2880" s="65">
        <f t="shared" si="267"/>
        <v>2790.4799999999996</v>
      </c>
      <c r="J2880" s="66" t="str">
        <f t="shared" si="268"/>
        <v>Pendente</v>
      </c>
      <c r="K2880" s="40" t="s">
        <v>15537</v>
      </c>
      <c r="L2880" s="69" t="str">
        <f t="shared" si="269"/>
        <v>Rendimento estável</v>
      </c>
    </row>
    <row r="2881" spans="1:12" x14ac:dyDescent="0.25">
      <c r="A2881" s="39">
        <v>44143</v>
      </c>
      <c r="B2881" s="61">
        <f t="shared" si="264"/>
        <v>2020</v>
      </c>
      <c r="C2881" s="60" t="str">
        <f t="shared" si="265"/>
        <v>Novembro</v>
      </c>
      <c r="D2881" s="40" t="s">
        <v>1924</v>
      </c>
      <c r="E2881" s="40" t="s">
        <v>4293</v>
      </c>
      <c r="F2881" s="41">
        <v>12393.08</v>
      </c>
      <c r="G2881" s="42">
        <v>14197.51</v>
      </c>
      <c r="H2881" s="64">
        <f t="shared" si="266"/>
        <v>0.14559980247041093</v>
      </c>
      <c r="I2881" s="65">
        <f t="shared" si="267"/>
        <v>1804.4300000000003</v>
      </c>
      <c r="J2881" s="66" t="str">
        <f t="shared" si="268"/>
        <v>Pendente</v>
      </c>
      <c r="K2881" s="40" t="s">
        <v>15533</v>
      </c>
      <c r="L2881" s="69" t="str">
        <f t="shared" si="269"/>
        <v>Rendimento estável</v>
      </c>
    </row>
    <row r="2882" spans="1:12" x14ac:dyDescent="0.25">
      <c r="A2882" s="39">
        <v>44089</v>
      </c>
      <c r="B2882" s="61">
        <f t="shared" ref="B2882:B2945" si="270">YEAR(A2882)</f>
        <v>2020</v>
      </c>
      <c r="C2882" s="60" t="str">
        <f t="shared" ref="C2882:C2945" si="271">PROPER(TEXT(A2882,"mmmm"))</f>
        <v>Setembro</v>
      </c>
      <c r="D2882" s="40" t="s">
        <v>1928</v>
      </c>
      <c r="E2882" s="40" t="s">
        <v>4148</v>
      </c>
      <c r="F2882" s="41">
        <v>9334.58</v>
      </c>
      <c r="G2882" s="42">
        <v>9595.01</v>
      </c>
      <c r="H2882" s="64">
        <f t="shared" ref="H2882:H2945" si="272">(G2882-F2882)/F2882</f>
        <v>2.789948771128431E-2</v>
      </c>
      <c r="I2882" s="65">
        <f t="shared" ref="I2882:I2945" si="273">G2882-F2882</f>
        <v>260.43000000000029</v>
      </c>
      <c r="J2882" s="66" t="str">
        <f t="shared" ref="J2882:J2945" si="274">IF(AND(OR($D2882="Ações",$D2882="Criptomoedas",$D2882="ETFs",$D2882="Fundos",$D2882="Imóveis"),$H2882&lt;=-10%),"Resgatado",IF(AND(OR($D2882="Ações",$D2882="Criptomoedas",$D2882="ETFs",$D2882="Fundos",$D2882="Imóveis"),$H2882&lt;=-5%),"Pendente",IF(AND(OR($D2882="Ações",$D2882="Criptomoedas",$D2882="ETFs",$D2882="Fundos",$D2882="Imóveis"),$H2882&lt;=-3%),"Ativo",IF(AND(OR($D2882="Ações",$D2882="Criptomoedas",$D2882="ETFs",$D2882="Fundos",$D2882="Imóveis"),$H2882&lt;=7%),"Ativo",IF(AND(OR($D2882="Ações",$D2882="Criptomoedas",$D2882="ETFs",$D2882="Fundos",$D2882="Imóveis"),$H2882&lt;=15%),"Pendente",IF(AND(OR($D2882="Ações",$D2882="Criptomoedas",$D2882="ETFs",$D2882="Fundos",$D2882="Imóveis"),$H2882&lt;=20%),"Resgatado",IF(AND(OR($D2882="Poupança",$D2882="Renda Fixa",$D2882="Tesouro Direto"),$H2882&lt;=7%),"Ativo",IF(AND(OR($D2882="Poupança",$D2882="Renda Fixa",$D2882="Tesouro Direto"),$H2882&lt;=15%),"Pendente",IF(AND(OR($D2882="Poupança",$D2882="Renda Fixa",$D2882="Tesouro Direto"),$H2882&lt;=20%),"Resgatado","")))))))))</f>
        <v>Ativo</v>
      </c>
      <c r="K2882" s="40" t="s">
        <v>15537</v>
      </c>
      <c r="L2882" s="69" t="str">
        <f t="shared" ref="L2882:L2945" si="275">IF(AND(OR($D2882="Ações",$D2882="Criptomoedas",$D2882="ETFs",$D2882="Fundos",$D2882="Imóveis"),$H2882&lt;=-10%),"Resgate realizado",IF(AND(OR($D2882="Ações",$D2882="Criptomoedas",$D2882="ETFs",$D2882="Fundos",$D2882="Imóveis"),$H2882&lt;=-5%),"Aguardando rentabilidade",IF(AND(OR($D2882="Ações",$D2882="Criptomoedas",$D2882="ETFs",$D2882="Fundos",$D2882="Imóveis"),$H2882&lt;=-3%),"Aguardando rentabilidade",IF(AND(OR($D2882="Ações",$D2882="Criptomoedas",$D2882="ETFs",$D2882="Fundos",$D2882="Imóveis"),$H2882&lt;=7%),"Aguardando rentabilidade",IF(AND(OR($D2882="Ações",$D2882="Criptomoedas",$D2882="ETFs",$D2882="Fundos",$D2882="Imóveis"),$H2882&lt;=15%),"Rendimento estável",IF(AND(OR($D2882="Ações",$D2882="Criptomoedas",$D2882="ETFs",$D2882="Fundos",$D2882="Imóveis"),$H2882&lt;=20%),"Aplicação de Curto Prazo",IF(AND(OR($D2882="Poupança",$D2882="Renda Fixa",$D2882="Tesouro Direto"),$H2882&lt;=7%),"Investimento de Longo Prazo",IF(AND(OR($D2882="Poupança",$D2882="Renda Fixa",$D2882="Tesouro Direto"),$H2882&lt;=15%),"Rendimento estável",IF(AND(OR($D2882="Poupança",$D2882="Renda Fixa",$D2882="Tesouro Direto"),$H2882&lt;=20%),"Dividendos Recebidos","")))))))))</f>
        <v>Aguardando rentabilidade</v>
      </c>
    </row>
    <row r="2883" spans="1:12" ht="15" customHeight="1" x14ac:dyDescent="0.25">
      <c r="A2883" s="39">
        <v>44438</v>
      </c>
      <c r="B2883" s="61">
        <f t="shared" si="270"/>
        <v>2021</v>
      </c>
      <c r="C2883" s="60" t="str">
        <f t="shared" si="271"/>
        <v>Agosto</v>
      </c>
      <c r="D2883" s="40" t="s">
        <v>1928</v>
      </c>
      <c r="E2883" s="40" t="s">
        <v>4294</v>
      </c>
      <c r="F2883" s="41">
        <v>10728.82</v>
      </c>
      <c r="G2883" s="42">
        <v>10898.34</v>
      </c>
      <c r="H2883" s="64">
        <f t="shared" si="272"/>
        <v>1.5800432852820762E-2</v>
      </c>
      <c r="I2883" s="65">
        <f t="shared" si="273"/>
        <v>169.52000000000044</v>
      </c>
      <c r="J2883" s="66" t="str">
        <f t="shared" si="274"/>
        <v>Ativo</v>
      </c>
      <c r="K2883" s="40" t="s">
        <v>15537</v>
      </c>
      <c r="L2883" s="69" t="str">
        <f t="shared" si="275"/>
        <v>Aguardando rentabilidade</v>
      </c>
    </row>
    <row r="2884" spans="1:12" ht="15" customHeight="1" x14ac:dyDescent="0.25">
      <c r="A2884" s="39">
        <v>45374</v>
      </c>
      <c r="B2884" s="61">
        <f t="shared" si="270"/>
        <v>2024</v>
      </c>
      <c r="C2884" s="60" t="str">
        <f t="shared" si="271"/>
        <v>Março</v>
      </c>
      <c r="D2884" s="40" t="s">
        <v>1928</v>
      </c>
      <c r="E2884" s="40" t="s">
        <v>4295</v>
      </c>
      <c r="F2884" s="41">
        <v>34520.42</v>
      </c>
      <c r="G2884" s="42">
        <v>33892.15</v>
      </c>
      <c r="H2884" s="64">
        <f t="shared" si="272"/>
        <v>-1.8199952376013875E-2</v>
      </c>
      <c r="I2884" s="65">
        <f t="shared" si="273"/>
        <v>-628.2699999999968</v>
      </c>
      <c r="J2884" s="66" t="str">
        <f t="shared" si="274"/>
        <v>Ativo</v>
      </c>
      <c r="K2884" s="40" t="s">
        <v>15537</v>
      </c>
      <c r="L2884" s="69" t="str">
        <f t="shared" si="275"/>
        <v>Aguardando rentabilidade</v>
      </c>
    </row>
    <row r="2885" spans="1:12" x14ac:dyDescent="0.25">
      <c r="A2885" s="39">
        <v>44103</v>
      </c>
      <c r="B2885" s="61">
        <f t="shared" si="270"/>
        <v>2020</v>
      </c>
      <c r="C2885" s="60" t="str">
        <f t="shared" si="271"/>
        <v>Setembro</v>
      </c>
      <c r="D2885" s="40" t="s">
        <v>1924</v>
      </c>
      <c r="E2885" s="40" t="s">
        <v>4296</v>
      </c>
      <c r="F2885" s="41">
        <v>28208.55</v>
      </c>
      <c r="G2885" s="42">
        <v>26166.25</v>
      </c>
      <c r="H2885" s="64">
        <f t="shared" si="272"/>
        <v>-7.240003474123978E-2</v>
      </c>
      <c r="I2885" s="65">
        <f t="shared" si="273"/>
        <v>-2042.2999999999993</v>
      </c>
      <c r="J2885" s="66" t="str">
        <f t="shared" si="274"/>
        <v>Ativo</v>
      </c>
      <c r="K2885" s="40" t="s">
        <v>15533</v>
      </c>
      <c r="L2885" s="69" t="str">
        <f t="shared" si="275"/>
        <v>Investimento de Longo Prazo</v>
      </c>
    </row>
    <row r="2886" spans="1:12" ht="15" customHeight="1" x14ac:dyDescent="0.25">
      <c r="A2886" s="39">
        <v>44576</v>
      </c>
      <c r="B2886" s="61">
        <f t="shared" si="270"/>
        <v>2022</v>
      </c>
      <c r="C2886" s="60" t="str">
        <f t="shared" si="271"/>
        <v>Janeiro</v>
      </c>
      <c r="D2886" s="40" t="s">
        <v>1930</v>
      </c>
      <c r="E2886" s="40" t="s">
        <v>4297</v>
      </c>
      <c r="F2886" s="41">
        <v>18630.38</v>
      </c>
      <c r="G2886" s="42">
        <v>18874.439999999999</v>
      </c>
      <c r="H2886" s="64">
        <f t="shared" si="272"/>
        <v>1.3100108532407694E-2</v>
      </c>
      <c r="I2886" s="65">
        <f t="shared" si="273"/>
        <v>244.05999999999767</v>
      </c>
      <c r="J2886" s="66" t="str">
        <f t="shared" si="274"/>
        <v>Ativo</v>
      </c>
      <c r="K2886" s="40" t="s">
        <v>15538</v>
      </c>
      <c r="L2886" s="69" t="str">
        <f t="shared" si="275"/>
        <v>Aguardando rentabilidade</v>
      </c>
    </row>
    <row r="2887" spans="1:12" x14ac:dyDescent="0.25">
      <c r="A2887" s="39">
        <v>44162</v>
      </c>
      <c r="B2887" s="61">
        <f t="shared" si="270"/>
        <v>2020</v>
      </c>
      <c r="C2887" s="60" t="str">
        <f t="shared" si="271"/>
        <v>Novembro</v>
      </c>
      <c r="D2887" s="40" t="s">
        <v>1927</v>
      </c>
      <c r="E2887" s="40" t="s">
        <v>4298</v>
      </c>
      <c r="F2887" s="41">
        <v>8161.45</v>
      </c>
      <c r="G2887" s="42">
        <v>9623.17</v>
      </c>
      <c r="H2887" s="64">
        <f t="shared" si="272"/>
        <v>0.17910052747979835</v>
      </c>
      <c r="I2887" s="65">
        <f t="shared" si="273"/>
        <v>1461.7200000000003</v>
      </c>
      <c r="J2887" s="66" t="str">
        <f t="shared" si="274"/>
        <v>Resgatado</v>
      </c>
      <c r="K2887" s="40" t="s">
        <v>15536</v>
      </c>
      <c r="L2887" s="69" t="str">
        <f t="shared" si="275"/>
        <v>Aplicação de Curto Prazo</v>
      </c>
    </row>
    <row r="2888" spans="1:12" x14ac:dyDescent="0.25">
      <c r="A2888" s="39">
        <v>43901</v>
      </c>
      <c r="B2888" s="61">
        <f t="shared" si="270"/>
        <v>2020</v>
      </c>
      <c r="C2888" s="60" t="str">
        <f t="shared" si="271"/>
        <v>Março</v>
      </c>
      <c r="D2888" s="40" t="s">
        <v>1929</v>
      </c>
      <c r="E2888" s="40" t="s">
        <v>4299</v>
      </c>
      <c r="F2888" s="41">
        <v>849.02</v>
      </c>
      <c r="G2888" s="42">
        <v>827.79</v>
      </c>
      <c r="H2888" s="64">
        <f t="shared" si="272"/>
        <v>-2.5005300228498763E-2</v>
      </c>
      <c r="I2888" s="65">
        <f t="shared" si="273"/>
        <v>-21.230000000000018</v>
      </c>
      <c r="J2888" s="66" t="str">
        <f t="shared" si="274"/>
        <v>Ativo</v>
      </c>
      <c r="K2888" s="40" t="s">
        <v>15532</v>
      </c>
      <c r="L2888" s="69" t="str">
        <f t="shared" si="275"/>
        <v>Investimento de Longo Prazo</v>
      </c>
    </row>
    <row r="2889" spans="1:12" ht="15" customHeight="1" x14ac:dyDescent="0.25">
      <c r="A2889" s="39">
        <v>44813</v>
      </c>
      <c r="B2889" s="61">
        <f t="shared" si="270"/>
        <v>2022</v>
      </c>
      <c r="C2889" s="60" t="str">
        <f t="shared" si="271"/>
        <v>Setembro</v>
      </c>
      <c r="D2889" s="40" t="s">
        <v>1926</v>
      </c>
      <c r="E2889" s="40" t="s">
        <v>3642</v>
      </c>
      <c r="F2889" s="41">
        <v>48359.31</v>
      </c>
      <c r="G2889" s="42">
        <v>49321.66</v>
      </c>
      <c r="H2889" s="64">
        <f t="shared" si="272"/>
        <v>1.9899994437472451E-2</v>
      </c>
      <c r="I2889" s="65">
        <f t="shared" si="273"/>
        <v>962.35000000000582</v>
      </c>
      <c r="J2889" s="66" t="str">
        <f t="shared" si="274"/>
        <v>Ativo</v>
      </c>
      <c r="K2889" s="40" t="s">
        <v>15535</v>
      </c>
      <c r="L2889" s="69" t="str">
        <f t="shared" si="275"/>
        <v>Aguardando rentabilidade</v>
      </c>
    </row>
    <row r="2890" spans="1:12" ht="15" customHeight="1" x14ac:dyDescent="0.25">
      <c r="A2890" s="39">
        <v>45722</v>
      </c>
      <c r="B2890" s="61">
        <f t="shared" si="270"/>
        <v>2025</v>
      </c>
      <c r="C2890" s="60" t="str">
        <f t="shared" si="271"/>
        <v>Março</v>
      </c>
      <c r="D2890" s="40" t="s">
        <v>1930</v>
      </c>
      <c r="E2890" s="40" t="s">
        <v>4300</v>
      </c>
      <c r="F2890" s="41">
        <v>6581.91</v>
      </c>
      <c r="G2890" s="42">
        <v>6910.35</v>
      </c>
      <c r="H2890" s="64">
        <f t="shared" si="272"/>
        <v>4.9900408847887698E-2</v>
      </c>
      <c r="I2890" s="65">
        <f t="shared" si="273"/>
        <v>328.44000000000051</v>
      </c>
      <c r="J2890" s="66" t="str">
        <f t="shared" si="274"/>
        <v>Ativo</v>
      </c>
      <c r="K2890" s="40" t="s">
        <v>15538</v>
      </c>
      <c r="L2890" s="69" t="str">
        <f t="shared" si="275"/>
        <v>Aguardando rentabilidade</v>
      </c>
    </row>
    <row r="2891" spans="1:12" ht="15" customHeight="1" x14ac:dyDescent="0.25">
      <c r="A2891" s="39">
        <v>44575</v>
      </c>
      <c r="B2891" s="61">
        <f t="shared" si="270"/>
        <v>2022</v>
      </c>
      <c r="C2891" s="60" t="str">
        <f t="shared" si="271"/>
        <v>Janeiro</v>
      </c>
      <c r="D2891" s="40" t="s">
        <v>1928</v>
      </c>
      <c r="E2891" s="40" t="s">
        <v>4301</v>
      </c>
      <c r="F2891" s="41">
        <v>37507.94</v>
      </c>
      <c r="G2891" s="42">
        <v>37639.22</v>
      </c>
      <c r="H2891" s="64">
        <f t="shared" si="272"/>
        <v>3.5000589208577923E-3</v>
      </c>
      <c r="I2891" s="65">
        <f t="shared" si="273"/>
        <v>131.27999999999884</v>
      </c>
      <c r="J2891" s="66" t="str">
        <f t="shared" si="274"/>
        <v>Ativo</v>
      </c>
      <c r="K2891" s="40" t="s">
        <v>15537</v>
      </c>
      <c r="L2891" s="69" t="str">
        <f t="shared" si="275"/>
        <v>Aguardando rentabilidade</v>
      </c>
    </row>
    <row r="2892" spans="1:12" ht="15" customHeight="1" x14ac:dyDescent="0.25">
      <c r="A2892" s="39">
        <v>44214</v>
      </c>
      <c r="B2892" s="61">
        <f t="shared" si="270"/>
        <v>2021</v>
      </c>
      <c r="C2892" s="60" t="str">
        <f t="shared" si="271"/>
        <v>Janeiro</v>
      </c>
      <c r="D2892" s="40" t="s">
        <v>1927</v>
      </c>
      <c r="E2892" s="40" t="s">
        <v>3699</v>
      </c>
      <c r="F2892" s="41">
        <v>957.43</v>
      </c>
      <c r="G2892" s="42">
        <v>925.45</v>
      </c>
      <c r="H2892" s="64">
        <f t="shared" si="272"/>
        <v>-3.3401919722590587E-2</v>
      </c>
      <c r="I2892" s="65">
        <f t="shared" si="273"/>
        <v>-31.979999999999905</v>
      </c>
      <c r="J2892" s="66" t="str">
        <f t="shared" si="274"/>
        <v>Ativo</v>
      </c>
      <c r="K2892" s="40" t="s">
        <v>15536</v>
      </c>
      <c r="L2892" s="69" t="str">
        <f t="shared" si="275"/>
        <v>Aguardando rentabilidade</v>
      </c>
    </row>
    <row r="2893" spans="1:12" ht="15" customHeight="1" x14ac:dyDescent="0.25">
      <c r="A2893" s="39">
        <v>45172</v>
      </c>
      <c r="B2893" s="61">
        <f t="shared" si="270"/>
        <v>2023</v>
      </c>
      <c r="C2893" s="60" t="str">
        <f t="shared" si="271"/>
        <v>Setembro</v>
      </c>
      <c r="D2893" s="40" t="s">
        <v>1923</v>
      </c>
      <c r="E2893" s="40" t="s">
        <v>3867</v>
      </c>
      <c r="F2893" s="41">
        <v>35617.1</v>
      </c>
      <c r="G2893" s="42">
        <v>39641.83</v>
      </c>
      <c r="H2893" s="64">
        <f t="shared" si="272"/>
        <v>0.11299993542427664</v>
      </c>
      <c r="I2893" s="65">
        <f t="shared" si="273"/>
        <v>4024.7300000000032</v>
      </c>
      <c r="J2893" s="66" t="str">
        <f t="shared" si="274"/>
        <v>Pendente</v>
      </c>
      <c r="K2893" s="40" t="s">
        <v>15532</v>
      </c>
      <c r="L2893" s="69" t="str">
        <f t="shared" si="275"/>
        <v>Rendimento estável</v>
      </c>
    </row>
    <row r="2894" spans="1:12" ht="15" customHeight="1" x14ac:dyDescent="0.25">
      <c r="A2894" s="39">
        <v>44201</v>
      </c>
      <c r="B2894" s="61">
        <f t="shared" si="270"/>
        <v>2021</v>
      </c>
      <c r="C2894" s="60" t="str">
        <f t="shared" si="271"/>
        <v>Janeiro</v>
      </c>
      <c r="D2894" s="40" t="s">
        <v>1924</v>
      </c>
      <c r="E2894" s="40" t="s">
        <v>3982</v>
      </c>
      <c r="F2894" s="41">
        <v>6588.75</v>
      </c>
      <c r="G2894" s="42">
        <v>6607.2</v>
      </c>
      <c r="H2894" s="64">
        <f t="shared" si="272"/>
        <v>2.8002276607854023E-3</v>
      </c>
      <c r="I2894" s="65">
        <f t="shared" si="273"/>
        <v>18.449999999999818</v>
      </c>
      <c r="J2894" s="66" t="str">
        <f t="shared" si="274"/>
        <v>Ativo</v>
      </c>
      <c r="K2894" s="40" t="s">
        <v>15533</v>
      </c>
      <c r="L2894" s="69" t="str">
        <f t="shared" si="275"/>
        <v>Investimento de Longo Prazo</v>
      </c>
    </row>
    <row r="2895" spans="1:12" ht="15" customHeight="1" x14ac:dyDescent="0.25">
      <c r="A2895" s="39">
        <v>45001</v>
      </c>
      <c r="B2895" s="61">
        <f t="shared" si="270"/>
        <v>2023</v>
      </c>
      <c r="C2895" s="60" t="str">
        <f t="shared" si="271"/>
        <v>Março</v>
      </c>
      <c r="D2895" s="40" t="s">
        <v>1929</v>
      </c>
      <c r="E2895" s="40" t="s">
        <v>4302</v>
      </c>
      <c r="F2895" s="41">
        <v>48394.69</v>
      </c>
      <c r="G2895" s="42">
        <v>47523.59</v>
      </c>
      <c r="H2895" s="64">
        <f t="shared" si="272"/>
        <v>-1.7999908667665931E-2</v>
      </c>
      <c r="I2895" s="65">
        <f t="shared" si="273"/>
        <v>-871.10000000000582</v>
      </c>
      <c r="J2895" s="66" t="str">
        <f t="shared" si="274"/>
        <v>Ativo</v>
      </c>
      <c r="K2895" s="40" t="s">
        <v>15532</v>
      </c>
      <c r="L2895" s="69" t="str">
        <f t="shared" si="275"/>
        <v>Investimento de Longo Prazo</v>
      </c>
    </row>
    <row r="2896" spans="1:12" ht="15" customHeight="1" x14ac:dyDescent="0.25">
      <c r="A2896" s="39">
        <v>44881</v>
      </c>
      <c r="B2896" s="61">
        <f t="shared" si="270"/>
        <v>2022</v>
      </c>
      <c r="C2896" s="60" t="str">
        <f t="shared" si="271"/>
        <v>Novembro</v>
      </c>
      <c r="D2896" s="40" t="s">
        <v>1928</v>
      </c>
      <c r="E2896" s="40" t="s">
        <v>4303</v>
      </c>
      <c r="F2896" s="41">
        <v>39871.980000000003</v>
      </c>
      <c r="G2896" s="42">
        <v>47152.6</v>
      </c>
      <c r="H2896" s="64">
        <f t="shared" si="272"/>
        <v>0.18259991101520404</v>
      </c>
      <c r="I2896" s="65">
        <f t="shared" si="273"/>
        <v>7280.6199999999953</v>
      </c>
      <c r="J2896" s="66" t="str">
        <f t="shared" si="274"/>
        <v>Resgatado</v>
      </c>
      <c r="K2896" s="40" t="s">
        <v>15537</v>
      </c>
      <c r="L2896" s="69" t="str">
        <f t="shared" si="275"/>
        <v>Aplicação de Curto Prazo</v>
      </c>
    </row>
    <row r="2897" spans="1:12" x14ac:dyDescent="0.25">
      <c r="A2897" s="39">
        <v>44037</v>
      </c>
      <c r="B2897" s="61">
        <f t="shared" si="270"/>
        <v>2020</v>
      </c>
      <c r="C2897" s="60" t="str">
        <f t="shared" si="271"/>
        <v>Julho</v>
      </c>
      <c r="D2897" s="40" t="s">
        <v>1924</v>
      </c>
      <c r="E2897" s="40" t="s">
        <v>4304</v>
      </c>
      <c r="F2897" s="41">
        <v>48317.35</v>
      </c>
      <c r="G2897" s="42">
        <v>56077.120000000003</v>
      </c>
      <c r="H2897" s="64">
        <f t="shared" si="272"/>
        <v>0.16060007430043255</v>
      </c>
      <c r="I2897" s="65">
        <f t="shared" si="273"/>
        <v>7759.7700000000041</v>
      </c>
      <c r="J2897" s="66" t="str">
        <f t="shared" si="274"/>
        <v>Resgatado</v>
      </c>
      <c r="K2897" s="40" t="s">
        <v>15533</v>
      </c>
      <c r="L2897" s="69" t="str">
        <f t="shared" si="275"/>
        <v>Dividendos Recebidos</v>
      </c>
    </row>
    <row r="2898" spans="1:12" ht="15" customHeight="1" x14ac:dyDescent="0.25">
      <c r="A2898" s="39">
        <v>45247</v>
      </c>
      <c r="B2898" s="61">
        <f t="shared" si="270"/>
        <v>2023</v>
      </c>
      <c r="C2898" s="60" t="str">
        <f t="shared" si="271"/>
        <v>Novembro</v>
      </c>
      <c r="D2898" s="40" t="s">
        <v>1928</v>
      </c>
      <c r="E2898" s="40" t="s">
        <v>4305</v>
      </c>
      <c r="F2898" s="41">
        <v>19583.599999999999</v>
      </c>
      <c r="G2898" s="42">
        <v>19440.64</v>
      </c>
      <c r="H2898" s="64">
        <f t="shared" si="272"/>
        <v>-7.2999857023223072E-3</v>
      </c>
      <c r="I2898" s="65">
        <f t="shared" si="273"/>
        <v>-142.95999999999913</v>
      </c>
      <c r="J2898" s="66" t="str">
        <f t="shared" si="274"/>
        <v>Ativo</v>
      </c>
      <c r="K2898" s="40" t="s">
        <v>15537</v>
      </c>
      <c r="L2898" s="69" t="str">
        <f t="shared" si="275"/>
        <v>Aguardando rentabilidade</v>
      </c>
    </row>
    <row r="2899" spans="1:12" ht="15" customHeight="1" x14ac:dyDescent="0.25">
      <c r="A2899" s="39">
        <v>44652</v>
      </c>
      <c r="B2899" s="61">
        <f t="shared" si="270"/>
        <v>2022</v>
      </c>
      <c r="C2899" s="60" t="str">
        <f t="shared" si="271"/>
        <v>Abril</v>
      </c>
      <c r="D2899" s="40" t="s">
        <v>1924</v>
      </c>
      <c r="E2899" s="40" t="s">
        <v>2248</v>
      </c>
      <c r="F2899" s="41">
        <v>32200.36</v>
      </c>
      <c r="G2899" s="42">
        <v>32329.16</v>
      </c>
      <c r="H2899" s="64">
        <f t="shared" si="272"/>
        <v>3.9999552800030584E-3</v>
      </c>
      <c r="I2899" s="65">
        <f t="shared" si="273"/>
        <v>128.79999999999927</v>
      </c>
      <c r="J2899" s="66" t="str">
        <f t="shared" si="274"/>
        <v>Ativo</v>
      </c>
      <c r="K2899" s="40" t="s">
        <v>15533</v>
      </c>
      <c r="L2899" s="69" t="str">
        <f t="shared" si="275"/>
        <v>Investimento de Longo Prazo</v>
      </c>
    </row>
    <row r="2900" spans="1:12" ht="15" customHeight="1" x14ac:dyDescent="0.25">
      <c r="A2900" s="39">
        <v>45451</v>
      </c>
      <c r="B2900" s="61">
        <f t="shared" si="270"/>
        <v>2024</v>
      </c>
      <c r="C2900" s="60" t="str">
        <f t="shared" si="271"/>
        <v>Junho</v>
      </c>
      <c r="D2900" s="40" t="s">
        <v>1924</v>
      </c>
      <c r="E2900" s="40" t="s">
        <v>2391</v>
      </c>
      <c r="F2900" s="41">
        <v>28209.48</v>
      </c>
      <c r="G2900" s="42">
        <v>26522.55</v>
      </c>
      <c r="H2900" s="64">
        <f t="shared" si="272"/>
        <v>-5.980010975033926E-2</v>
      </c>
      <c r="I2900" s="65">
        <f t="shared" si="273"/>
        <v>-1686.9300000000003</v>
      </c>
      <c r="J2900" s="66" t="str">
        <f t="shared" si="274"/>
        <v>Ativo</v>
      </c>
      <c r="K2900" s="40" t="s">
        <v>15533</v>
      </c>
      <c r="L2900" s="69" t="str">
        <f t="shared" si="275"/>
        <v>Investimento de Longo Prazo</v>
      </c>
    </row>
    <row r="2901" spans="1:12" ht="15" customHeight="1" x14ac:dyDescent="0.25">
      <c r="A2901" s="39">
        <v>44730</v>
      </c>
      <c r="B2901" s="61">
        <f t="shared" si="270"/>
        <v>2022</v>
      </c>
      <c r="C2901" s="60" t="str">
        <f t="shared" si="271"/>
        <v>Junho</v>
      </c>
      <c r="D2901" s="40" t="s">
        <v>1923</v>
      </c>
      <c r="E2901" s="40" t="s">
        <v>3375</v>
      </c>
      <c r="F2901" s="41">
        <v>18750.669999999998</v>
      </c>
      <c r="G2901" s="42">
        <v>18581.91</v>
      </c>
      <c r="H2901" s="64">
        <f t="shared" si="272"/>
        <v>-9.0002117257675807E-3</v>
      </c>
      <c r="I2901" s="65">
        <f t="shared" si="273"/>
        <v>-168.7599999999984</v>
      </c>
      <c r="J2901" s="66" t="str">
        <f t="shared" si="274"/>
        <v>Ativo</v>
      </c>
      <c r="K2901" s="40" t="s">
        <v>15532</v>
      </c>
      <c r="L2901" s="69" t="str">
        <f t="shared" si="275"/>
        <v>Investimento de Longo Prazo</v>
      </c>
    </row>
    <row r="2902" spans="1:12" ht="15" customHeight="1" x14ac:dyDescent="0.25">
      <c r="A2902" s="39">
        <v>45749</v>
      </c>
      <c r="B2902" s="61">
        <f t="shared" si="270"/>
        <v>2025</v>
      </c>
      <c r="C2902" s="60" t="str">
        <f t="shared" si="271"/>
        <v>Abril</v>
      </c>
      <c r="D2902" s="40" t="s">
        <v>1926</v>
      </c>
      <c r="E2902" s="40" t="s">
        <v>2045</v>
      </c>
      <c r="F2902" s="41">
        <v>36254.68</v>
      </c>
      <c r="G2902" s="42">
        <v>42824.03</v>
      </c>
      <c r="H2902" s="64">
        <f t="shared" si="272"/>
        <v>0.18120005472396938</v>
      </c>
      <c r="I2902" s="65">
        <f t="shared" si="273"/>
        <v>6569.3499999999985</v>
      </c>
      <c r="J2902" s="66" t="str">
        <f t="shared" si="274"/>
        <v>Resgatado</v>
      </c>
      <c r="K2902" s="40" t="s">
        <v>15535</v>
      </c>
      <c r="L2902" s="69" t="str">
        <f t="shared" si="275"/>
        <v>Aplicação de Curto Prazo</v>
      </c>
    </row>
    <row r="2903" spans="1:12" ht="15" customHeight="1" x14ac:dyDescent="0.25">
      <c r="A2903" s="39">
        <v>44900</v>
      </c>
      <c r="B2903" s="61">
        <f t="shared" si="270"/>
        <v>2022</v>
      </c>
      <c r="C2903" s="60" t="str">
        <f t="shared" si="271"/>
        <v>Dezembro</v>
      </c>
      <c r="D2903" s="40" t="s">
        <v>1923</v>
      </c>
      <c r="E2903" s="40" t="s">
        <v>4306</v>
      </c>
      <c r="F2903" s="41">
        <v>44945.61</v>
      </c>
      <c r="G2903" s="42">
        <v>41089.279999999999</v>
      </c>
      <c r="H2903" s="64">
        <f t="shared" si="272"/>
        <v>-8.5799925732457552E-2</v>
      </c>
      <c r="I2903" s="65">
        <f t="shared" si="273"/>
        <v>-3856.3300000000017</v>
      </c>
      <c r="J2903" s="66" t="str">
        <f t="shared" si="274"/>
        <v>Ativo</v>
      </c>
      <c r="K2903" s="40" t="s">
        <v>15532</v>
      </c>
      <c r="L2903" s="69" t="str">
        <f t="shared" si="275"/>
        <v>Investimento de Longo Prazo</v>
      </c>
    </row>
    <row r="2904" spans="1:12" ht="15" customHeight="1" x14ac:dyDescent="0.25">
      <c r="A2904" s="39">
        <v>45254</v>
      </c>
      <c r="B2904" s="61">
        <f t="shared" si="270"/>
        <v>2023</v>
      </c>
      <c r="C2904" s="60" t="str">
        <f t="shared" si="271"/>
        <v>Novembro</v>
      </c>
      <c r="D2904" s="40" t="s">
        <v>1924</v>
      </c>
      <c r="E2904" s="40" t="s">
        <v>4307</v>
      </c>
      <c r="F2904" s="41">
        <v>8941.93</v>
      </c>
      <c r="G2904" s="42">
        <v>8402.73</v>
      </c>
      <c r="H2904" s="64">
        <f t="shared" si="272"/>
        <v>-6.0300181280775036E-2</v>
      </c>
      <c r="I2904" s="65">
        <f t="shared" si="273"/>
        <v>-539.20000000000073</v>
      </c>
      <c r="J2904" s="66" t="str">
        <f t="shared" si="274"/>
        <v>Ativo</v>
      </c>
      <c r="K2904" s="40" t="s">
        <v>15533</v>
      </c>
      <c r="L2904" s="69" t="str">
        <f t="shared" si="275"/>
        <v>Investimento de Longo Prazo</v>
      </c>
    </row>
    <row r="2905" spans="1:12" ht="15" customHeight="1" x14ac:dyDescent="0.25">
      <c r="A2905" s="39">
        <v>44684</v>
      </c>
      <c r="B2905" s="61">
        <f t="shared" si="270"/>
        <v>2022</v>
      </c>
      <c r="C2905" s="60" t="str">
        <f t="shared" si="271"/>
        <v>Maio</v>
      </c>
      <c r="D2905" s="40" t="s">
        <v>1923</v>
      </c>
      <c r="E2905" s="40" t="s">
        <v>4308</v>
      </c>
      <c r="F2905" s="41">
        <v>31169.81</v>
      </c>
      <c r="G2905" s="42">
        <v>35973.08</v>
      </c>
      <c r="H2905" s="64">
        <f t="shared" si="272"/>
        <v>0.15410007311562054</v>
      </c>
      <c r="I2905" s="65">
        <f t="shared" si="273"/>
        <v>4803.2700000000004</v>
      </c>
      <c r="J2905" s="66" t="str">
        <f t="shared" si="274"/>
        <v>Resgatado</v>
      </c>
      <c r="K2905" s="40" t="s">
        <v>15532</v>
      </c>
      <c r="L2905" s="69" t="str">
        <f t="shared" si="275"/>
        <v>Dividendos Recebidos</v>
      </c>
    </row>
    <row r="2906" spans="1:12" ht="15" customHeight="1" x14ac:dyDescent="0.25">
      <c r="A2906" s="39">
        <v>44642</v>
      </c>
      <c r="B2906" s="61">
        <f t="shared" si="270"/>
        <v>2022</v>
      </c>
      <c r="C2906" s="60" t="str">
        <f t="shared" si="271"/>
        <v>Março</v>
      </c>
      <c r="D2906" s="40" t="s">
        <v>1927</v>
      </c>
      <c r="E2906" s="40" t="s">
        <v>4309</v>
      </c>
      <c r="F2906" s="41">
        <v>27444.48</v>
      </c>
      <c r="G2906" s="42">
        <v>32845.550000000003</v>
      </c>
      <c r="H2906" s="64">
        <f t="shared" si="272"/>
        <v>0.19679986649410022</v>
      </c>
      <c r="I2906" s="65">
        <f t="shared" si="273"/>
        <v>5401.0700000000033</v>
      </c>
      <c r="J2906" s="66" t="str">
        <f t="shared" si="274"/>
        <v>Resgatado</v>
      </c>
      <c r="K2906" s="40" t="s">
        <v>15536</v>
      </c>
      <c r="L2906" s="69" t="str">
        <f t="shared" si="275"/>
        <v>Aplicação de Curto Prazo</v>
      </c>
    </row>
    <row r="2907" spans="1:12" ht="15" customHeight="1" x14ac:dyDescent="0.25">
      <c r="A2907" s="39">
        <v>44966</v>
      </c>
      <c r="B2907" s="61">
        <f t="shared" si="270"/>
        <v>2023</v>
      </c>
      <c r="C2907" s="60" t="str">
        <f t="shared" si="271"/>
        <v>Fevereiro</v>
      </c>
      <c r="D2907" s="40" t="s">
        <v>1923</v>
      </c>
      <c r="E2907" s="40" t="s">
        <v>4310</v>
      </c>
      <c r="F2907" s="41">
        <v>1927.95</v>
      </c>
      <c r="G2907" s="42">
        <v>1748.07</v>
      </c>
      <c r="H2907" s="64">
        <f t="shared" si="272"/>
        <v>-9.3301174822998573E-2</v>
      </c>
      <c r="I2907" s="65">
        <f t="shared" si="273"/>
        <v>-179.88000000000011</v>
      </c>
      <c r="J2907" s="66" t="str">
        <f t="shared" si="274"/>
        <v>Ativo</v>
      </c>
      <c r="K2907" s="40" t="s">
        <v>15532</v>
      </c>
      <c r="L2907" s="69" t="str">
        <f t="shared" si="275"/>
        <v>Investimento de Longo Prazo</v>
      </c>
    </row>
    <row r="2908" spans="1:12" ht="15" customHeight="1" x14ac:dyDescent="0.25">
      <c r="A2908" s="39">
        <v>45867</v>
      </c>
      <c r="B2908" s="61">
        <f t="shared" si="270"/>
        <v>2025</v>
      </c>
      <c r="C2908" s="60" t="str">
        <f t="shared" si="271"/>
        <v>Julho</v>
      </c>
      <c r="D2908" s="40" t="s">
        <v>1927</v>
      </c>
      <c r="E2908" s="40" t="s">
        <v>4311</v>
      </c>
      <c r="F2908" s="41">
        <v>36641.730000000003</v>
      </c>
      <c r="G2908" s="42">
        <v>39356.879999999997</v>
      </c>
      <c r="H2908" s="64">
        <f t="shared" si="272"/>
        <v>7.4099940150205629E-2</v>
      </c>
      <c r="I2908" s="65">
        <f t="shared" si="273"/>
        <v>2715.1499999999942</v>
      </c>
      <c r="J2908" s="66" t="str">
        <f t="shared" si="274"/>
        <v>Pendente</v>
      </c>
      <c r="K2908" s="40" t="s">
        <v>15536</v>
      </c>
      <c r="L2908" s="69" t="str">
        <f t="shared" si="275"/>
        <v>Rendimento estável</v>
      </c>
    </row>
    <row r="2909" spans="1:12" ht="15" customHeight="1" x14ac:dyDescent="0.25">
      <c r="A2909" s="39">
        <v>45487</v>
      </c>
      <c r="B2909" s="61">
        <f t="shared" si="270"/>
        <v>2024</v>
      </c>
      <c r="C2909" s="60" t="str">
        <f t="shared" si="271"/>
        <v>Julho</v>
      </c>
      <c r="D2909" s="40" t="s">
        <v>1927</v>
      </c>
      <c r="E2909" s="40" t="s">
        <v>4009</v>
      </c>
      <c r="F2909" s="41">
        <v>3781.34</v>
      </c>
      <c r="G2909" s="42">
        <v>4041.5</v>
      </c>
      <c r="H2909" s="64">
        <f t="shared" si="272"/>
        <v>6.8801007050410659E-2</v>
      </c>
      <c r="I2909" s="65">
        <f t="shared" si="273"/>
        <v>260.15999999999985</v>
      </c>
      <c r="J2909" s="66" t="str">
        <f t="shared" si="274"/>
        <v>Ativo</v>
      </c>
      <c r="K2909" s="40" t="s">
        <v>15536</v>
      </c>
      <c r="L2909" s="69" t="str">
        <f t="shared" si="275"/>
        <v>Aguardando rentabilidade</v>
      </c>
    </row>
    <row r="2910" spans="1:12" ht="15" customHeight="1" x14ac:dyDescent="0.25">
      <c r="A2910" s="39">
        <v>44294</v>
      </c>
      <c r="B2910" s="61">
        <f t="shared" si="270"/>
        <v>2021</v>
      </c>
      <c r="C2910" s="60" t="str">
        <f t="shared" si="271"/>
        <v>Abril</v>
      </c>
      <c r="D2910" s="40" t="s">
        <v>1923</v>
      </c>
      <c r="E2910" s="40" t="s">
        <v>4312</v>
      </c>
      <c r="F2910" s="41">
        <v>10501.73</v>
      </c>
      <c r="G2910" s="42">
        <v>11741.98</v>
      </c>
      <c r="H2910" s="64">
        <f t="shared" si="272"/>
        <v>0.118099589305762</v>
      </c>
      <c r="I2910" s="65">
        <f t="shared" si="273"/>
        <v>1240.25</v>
      </c>
      <c r="J2910" s="66" t="str">
        <f t="shared" si="274"/>
        <v>Pendente</v>
      </c>
      <c r="K2910" s="40" t="s">
        <v>15532</v>
      </c>
      <c r="L2910" s="69" t="str">
        <f t="shared" si="275"/>
        <v>Rendimento estável</v>
      </c>
    </row>
    <row r="2911" spans="1:12" ht="15" customHeight="1" x14ac:dyDescent="0.25">
      <c r="A2911" s="39">
        <v>45366</v>
      </c>
      <c r="B2911" s="61">
        <f t="shared" si="270"/>
        <v>2024</v>
      </c>
      <c r="C2911" s="60" t="str">
        <f t="shared" si="271"/>
        <v>Março</v>
      </c>
      <c r="D2911" s="40" t="s">
        <v>1925</v>
      </c>
      <c r="E2911" s="40" t="s">
        <v>4313</v>
      </c>
      <c r="F2911" s="41">
        <v>37921.199999999997</v>
      </c>
      <c r="G2911" s="42">
        <v>40810.800000000003</v>
      </c>
      <c r="H2911" s="64">
        <f t="shared" si="272"/>
        <v>7.6200120249359363E-2</v>
      </c>
      <c r="I2911" s="65">
        <f t="shared" si="273"/>
        <v>2889.6000000000058</v>
      </c>
      <c r="J2911" s="66" t="str">
        <f t="shared" si="274"/>
        <v>Pendente</v>
      </c>
      <c r="K2911" s="40" t="s">
        <v>15534</v>
      </c>
      <c r="L2911" s="69" t="str">
        <f t="shared" si="275"/>
        <v>Rendimento estável</v>
      </c>
    </row>
    <row r="2912" spans="1:12" x14ac:dyDescent="0.25">
      <c r="A2912" s="39">
        <v>43878</v>
      </c>
      <c r="B2912" s="61">
        <f t="shared" si="270"/>
        <v>2020</v>
      </c>
      <c r="C2912" s="60" t="str">
        <f t="shared" si="271"/>
        <v>Fevereiro</v>
      </c>
      <c r="D2912" s="40" t="s">
        <v>1927</v>
      </c>
      <c r="E2912" s="40" t="s">
        <v>4314</v>
      </c>
      <c r="F2912" s="41">
        <v>9916.7999999999993</v>
      </c>
      <c r="G2912" s="42">
        <v>10540.57</v>
      </c>
      <c r="H2912" s="64">
        <f t="shared" si="272"/>
        <v>6.2900330751855485E-2</v>
      </c>
      <c r="I2912" s="65">
        <f t="shared" si="273"/>
        <v>623.77000000000044</v>
      </c>
      <c r="J2912" s="66" t="str">
        <f t="shared" si="274"/>
        <v>Ativo</v>
      </c>
      <c r="K2912" s="40" t="s">
        <v>15536</v>
      </c>
      <c r="L2912" s="69" t="str">
        <f t="shared" si="275"/>
        <v>Aguardando rentabilidade</v>
      </c>
    </row>
    <row r="2913" spans="1:12" ht="15" customHeight="1" x14ac:dyDescent="0.25">
      <c r="A2913" s="39">
        <v>44754</v>
      </c>
      <c r="B2913" s="61">
        <f t="shared" si="270"/>
        <v>2022</v>
      </c>
      <c r="C2913" s="60" t="str">
        <f t="shared" si="271"/>
        <v>Julho</v>
      </c>
      <c r="D2913" s="40" t="s">
        <v>1927</v>
      </c>
      <c r="E2913" s="40" t="s">
        <v>4315</v>
      </c>
      <c r="F2913" s="41">
        <v>44161.46</v>
      </c>
      <c r="G2913" s="42">
        <v>40186.93</v>
      </c>
      <c r="H2913" s="64">
        <f t="shared" si="272"/>
        <v>-8.9999968298149532E-2</v>
      </c>
      <c r="I2913" s="65">
        <f t="shared" si="273"/>
        <v>-3974.5299999999988</v>
      </c>
      <c r="J2913" s="66" t="str">
        <f t="shared" si="274"/>
        <v>Pendente</v>
      </c>
      <c r="K2913" s="40" t="s">
        <v>15536</v>
      </c>
      <c r="L2913" s="69" t="str">
        <f t="shared" si="275"/>
        <v>Aguardando rentabilidade</v>
      </c>
    </row>
    <row r="2914" spans="1:12" ht="15" customHeight="1" x14ac:dyDescent="0.25">
      <c r="A2914" s="39">
        <v>45254</v>
      </c>
      <c r="B2914" s="61">
        <f t="shared" si="270"/>
        <v>2023</v>
      </c>
      <c r="C2914" s="60" t="str">
        <f t="shared" si="271"/>
        <v>Novembro</v>
      </c>
      <c r="D2914" s="40" t="s">
        <v>1924</v>
      </c>
      <c r="E2914" s="40" t="s">
        <v>4316</v>
      </c>
      <c r="F2914" s="41">
        <v>35746</v>
      </c>
      <c r="G2914" s="42">
        <v>39867.51</v>
      </c>
      <c r="H2914" s="64">
        <f t="shared" si="272"/>
        <v>0.11529989369439943</v>
      </c>
      <c r="I2914" s="65">
        <f t="shared" si="273"/>
        <v>4121.510000000002</v>
      </c>
      <c r="J2914" s="66" t="str">
        <f t="shared" si="274"/>
        <v>Pendente</v>
      </c>
      <c r="K2914" s="40" t="s">
        <v>15533</v>
      </c>
      <c r="L2914" s="69" t="str">
        <f t="shared" si="275"/>
        <v>Rendimento estável</v>
      </c>
    </row>
    <row r="2915" spans="1:12" ht="15" customHeight="1" x14ac:dyDescent="0.25">
      <c r="A2915" s="39">
        <v>45413</v>
      </c>
      <c r="B2915" s="61">
        <f t="shared" si="270"/>
        <v>2024</v>
      </c>
      <c r="C2915" s="60" t="str">
        <f t="shared" si="271"/>
        <v>Maio</v>
      </c>
      <c r="D2915" s="40" t="s">
        <v>1928</v>
      </c>
      <c r="E2915" s="40" t="s">
        <v>1959</v>
      </c>
      <c r="F2915" s="41">
        <v>33602.81</v>
      </c>
      <c r="G2915" s="42">
        <v>38663.39</v>
      </c>
      <c r="H2915" s="64">
        <f t="shared" si="272"/>
        <v>0.15059990518650082</v>
      </c>
      <c r="I2915" s="65">
        <f t="shared" si="273"/>
        <v>5060.5800000000017</v>
      </c>
      <c r="J2915" s="66" t="str">
        <f t="shared" si="274"/>
        <v>Resgatado</v>
      </c>
      <c r="K2915" s="40" t="s">
        <v>15537</v>
      </c>
      <c r="L2915" s="69" t="str">
        <f t="shared" si="275"/>
        <v>Aplicação de Curto Prazo</v>
      </c>
    </row>
    <row r="2916" spans="1:12" x14ac:dyDescent="0.25">
      <c r="A2916" s="39">
        <v>44051</v>
      </c>
      <c r="B2916" s="61">
        <f t="shared" si="270"/>
        <v>2020</v>
      </c>
      <c r="C2916" s="60" t="str">
        <f t="shared" si="271"/>
        <v>Agosto</v>
      </c>
      <c r="D2916" s="40" t="s">
        <v>1923</v>
      </c>
      <c r="E2916" s="40" t="s">
        <v>4317</v>
      </c>
      <c r="F2916" s="41">
        <v>27915.49</v>
      </c>
      <c r="G2916" s="42">
        <v>26690</v>
      </c>
      <c r="H2916" s="64">
        <f t="shared" si="272"/>
        <v>-4.3899999605953595E-2</v>
      </c>
      <c r="I2916" s="65">
        <f t="shared" si="273"/>
        <v>-1225.4900000000016</v>
      </c>
      <c r="J2916" s="66" t="str">
        <f t="shared" si="274"/>
        <v>Ativo</v>
      </c>
      <c r="K2916" s="40" t="s">
        <v>15532</v>
      </c>
      <c r="L2916" s="69" t="str">
        <f t="shared" si="275"/>
        <v>Investimento de Longo Prazo</v>
      </c>
    </row>
    <row r="2917" spans="1:12" ht="15" customHeight="1" x14ac:dyDescent="0.25">
      <c r="A2917" s="39">
        <v>44845</v>
      </c>
      <c r="B2917" s="61">
        <f t="shared" si="270"/>
        <v>2022</v>
      </c>
      <c r="C2917" s="60" t="str">
        <f t="shared" si="271"/>
        <v>Outubro</v>
      </c>
      <c r="D2917" s="40" t="s">
        <v>1929</v>
      </c>
      <c r="E2917" s="40" t="s">
        <v>4318</v>
      </c>
      <c r="F2917" s="41">
        <v>10544.78</v>
      </c>
      <c r="G2917" s="42">
        <v>11566.57</v>
      </c>
      <c r="H2917" s="64">
        <f t="shared" si="272"/>
        <v>9.6900077573927476E-2</v>
      </c>
      <c r="I2917" s="65">
        <f t="shared" si="273"/>
        <v>1021.7899999999991</v>
      </c>
      <c r="J2917" s="66" t="str">
        <f t="shared" si="274"/>
        <v>Pendente</v>
      </c>
      <c r="K2917" s="40" t="s">
        <v>15532</v>
      </c>
      <c r="L2917" s="69" t="str">
        <f t="shared" si="275"/>
        <v>Rendimento estável</v>
      </c>
    </row>
    <row r="2918" spans="1:12" ht="15" customHeight="1" x14ac:dyDescent="0.25">
      <c r="A2918" s="39">
        <v>45383</v>
      </c>
      <c r="B2918" s="61">
        <f t="shared" si="270"/>
        <v>2024</v>
      </c>
      <c r="C2918" s="60" t="str">
        <f t="shared" si="271"/>
        <v>Abril</v>
      </c>
      <c r="D2918" s="40" t="s">
        <v>1930</v>
      </c>
      <c r="E2918" s="40" t="s">
        <v>4319</v>
      </c>
      <c r="F2918" s="41">
        <v>42105.17</v>
      </c>
      <c r="G2918" s="42">
        <v>46980.95</v>
      </c>
      <c r="H2918" s="64">
        <f t="shared" si="272"/>
        <v>0.11580003120756903</v>
      </c>
      <c r="I2918" s="65">
        <f t="shared" si="273"/>
        <v>4875.7799999999988</v>
      </c>
      <c r="J2918" s="66" t="str">
        <f t="shared" si="274"/>
        <v>Pendente</v>
      </c>
      <c r="K2918" s="40" t="s">
        <v>15538</v>
      </c>
      <c r="L2918" s="69" t="str">
        <f t="shared" si="275"/>
        <v>Rendimento estável</v>
      </c>
    </row>
    <row r="2919" spans="1:12" ht="15" customHeight="1" x14ac:dyDescent="0.25">
      <c r="A2919" s="39">
        <v>45200</v>
      </c>
      <c r="B2919" s="61">
        <f t="shared" si="270"/>
        <v>2023</v>
      </c>
      <c r="C2919" s="60" t="str">
        <f t="shared" si="271"/>
        <v>Outubro</v>
      </c>
      <c r="D2919" s="40" t="s">
        <v>1925</v>
      </c>
      <c r="E2919" s="40" t="s">
        <v>4320</v>
      </c>
      <c r="F2919" s="41">
        <v>21997.41</v>
      </c>
      <c r="G2919" s="42">
        <v>23337.05</v>
      </c>
      <c r="H2919" s="64">
        <f t="shared" si="272"/>
        <v>6.0899896851492948E-2</v>
      </c>
      <c r="I2919" s="65">
        <f t="shared" si="273"/>
        <v>1339.6399999999994</v>
      </c>
      <c r="J2919" s="66" t="str">
        <f t="shared" si="274"/>
        <v>Ativo</v>
      </c>
      <c r="K2919" s="40" t="s">
        <v>15534</v>
      </c>
      <c r="L2919" s="69" t="str">
        <f t="shared" si="275"/>
        <v>Aguardando rentabilidade</v>
      </c>
    </row>
    <row r="2920" spans="1:12" ht="15" customHeight="1" x14ac:dyDescent="0.25">
      <c r="A2920" s="39">
        <v>45857</v>
      </c>
      <c r="B2920" s="61">
        <f t="shared" si="270"/>
        <v>2025</v>
      </c>
      <c r="C2920" s="60" t="str">
        <f t="shared" si="271"/>
        <v>Julho</v>
      </c>
      <c r="D2920" s="40" t="s">
        <v>1928</v>
      </c>
      <c r="E2920" s="40" t="s">
        <v>4321</v>
      </c>
      <c r="F2920" s="41">
        <v>18185.47</v>
      </c>
      <c r="G2920" s="42">
        <v>19620.3</v>
      </c>
      <c r="H2920" s="64">
        <f t="shared" si="272"/>
        <v>7.8899802974572442E-2</v>
      </c>
      <c r="I2920" s="65">
        <f t="shared" si="273"/>
        <v>1434.8299999999981</v>
      </c>
      <c r="J2920" s="66" t="str">
        <f t="shared" si="274"/>
        <v>Pendente</v>
      </c>
      <c r="K2920" s="40" t="s">
        <v>15537</v>
      </c>
      <c r="L2920" s="69" t="str">
        <f t="shared" si="275"/>
        <v>Rendimento estável</v>
      </c>
    </row>
    <row r="2921" spans="1:12" ht="15" customHeight="1" x14ac:dyDescent="0.25">
      <c r="A2921" s="39">
        <v>45179</v>
      </c>
      <c r="B2921" s="61">
        <f t="shared" si="270"/>
        <v>2023</v>
      </c>
      <c r="C2921" s="60" t="str">
        <f t="shared" si="271"/>
        <v>Setembro</v>
      </c>
      <c r="D2921" s="40" t="s">
        <v>1923</v>
      </c>
      <c r="E2921" s="40" t="s">
        <v>4322</v>
      </c>
      <c r="F2921" s="41">
        <v>6034.84</v>
      </c>
      <c r="G2921" s="42">
        <v>7185.08</v>
      </c>
      <c r="H2921" s="64">
        <f t="shared" si="272"/>
        <v>0.19059991648494404</v>
      </c>
      <c r="I2921" s="65">
        <f t="shared" si="273"/>
        <v>1150.2399999999998</v>
      </c>
      <c r="J2921" s="66" t="str">
        <f t="shared" si="274"/>
        <v>Resgatado</v>
      </c>
      <c r="K2921" s="40" t="s">
        <v>15532</v>
      </c>
      <c r="L2921" s="69" t="str">
        <f t="shared" si="275"/>
        <v>Dividendos Recebidos</v>
      </c>
    </row>
    <row r="2922" spans="1:12" ht="15" customHeight="1" x14ac:dyDescent="0.25">
      <c r="A2922" s="39">
        <v>44719</v>
      </c>
      <c r="B2922" s="61">
        <f t="shared" si="270"/>
        <v>2022</v>
      </c>
      <c r="C2922" s="60" t="str">
        <f t="shared" si="271"/>
        <v>Junho</v>
      </c>
      <c r="D2922" s="40" t="s">
        <v>1930</v>
      </c>
      <c r="E2922" s="40" t="s">
        <v>3645</v>
      </c>
      <c r="F2922" s="41">
        <v>39656.129999999997</v>
      </c>
      <c r="G2922" s="42">
        <v>44129.34</v>
      </c>
      <c r="H2922" s="64">
        <f t="shared" si="272"/>
        <v>0.11279996308263059</v>
      </c>
      <c r="I2922" s="65">
        <f t="shared" si="273"/>
        <v>4473.2099999999991</v>
      </c>
      <c r="J2922" s="66" t="str">
        <f t="shared" si="274"/>
        <v>Pendente</v>
      </c>
      <c r="K2922" s="40" t="s">
        <v>15538</v>
      </c>
      <c r="L2922" s="69" t="str">
        <f t="shared" si="275"/>
        <v>Rendimento estável</v>
      </c>
    </row>
    <row r="2923" spans="1:12" ht="15" customHeight="1" x14ac:dyDescent="0.25">
      <c r="A2923" s="39">
        <v>44954</v>
      </c>
      <c r="B2923" s="61">
        <f t="shared" si="270"/>
        <v>2023</v>
      </c>
      <c r="C2923" s="60" t="str">
        <f t="shared" si="271"/>
        <v>Janeiro</v>
      </c>
      <c r="D2923" s="40" t="s">
        <v>1929</v>
      </c>
      <c r="E2923" s="40" t="s">
        <v>4323</v>
      </c>
      <c r="F2923" s="41">
        <v>36389.4</v>
      </c>
      <c r="G2923" s="42">
        <v>39493.42</v>
      </c>
      <c r="H2923" s="64">
        <f t="shared" si="272"/>
        <v>8.5300114868615495E-2</v>
      </c>
      <c r="I2923" s="65">
        <f t="shared" si="273"/>
        <v>3104.0199999999968</v>
      </c>
      <c r="J2923" s="66" t="str">
        <f t="shared" si="274"/>
        <v>Pendente</v>
      </c>
      <c r="K2923" s="40" t="s">
        <v>15532</v>
      </c>
      <c r="L2923" s="69" t="str">
        <f t="shared" si="275"/>
        <v>Rendimento estável</v>
      </c>
    </row>
    <row r="2924" spans="1:12" ht="15" customHeight="1" x14ac:dyDescent="0.25">
      <c r="A2924" s="39">
        <v>44524</v>
      </c>
      <c r="B2924" s="61">
        <f t="shared" si="270"/>
        <v>2021</v>
      </c>
      <c r="C2924" s="60" t="str">
        <f t="shared" si="271"/>
        <v>Novembro</v>
      </c>
      <c r="D2924" s="40" t="s">
        <v>1925</v>
      </c>
      <c r="E2924" s="40" t="s">
        <v>4324</v>
      </c>
      <c r="F2924" s="41">
        <v>49336.76</v>
      </c>
      <c r="G2924" s="42">
        <v>58843.95</v>
      </c>
      <c r="H2924" s="64">
        <f t="shared" si="272"/>
        <v>0.19269992597811439</v>
      </c>
      <c r="I2924" s="65">
        <f t="shared" si="273"/>
        <v>9507.1899999999951</v>
      </c>
      <c r="J2924" s="66" t="str">
        <f t="shared" si="274"/>
        <v>Resgatado</v>
      </c>
      <c r="K2924" s="40" t="s">
        <v>15534</v>
      </c>
      <c r="L2924" s="69" t="str">
        <f t="shared" si="275"/>
        <v>Aplicação de Curto Prazo</v>
      </c>
    </row>
    <row r="2925" spans="1:12" ht="15" customHeight="1" x14ac:dyDescent="0.25">
      <c r="A2925" s="39">
        <v>44785</v>
      </c>
      <c r="B2925" s="61">
        <f t="shared" si="270"/>
        <v>2022</v>
      </c>
      <c r="C2925" s="60" t="str">
        <f t="shared" si="271"/>
        <v>Agosto</v>
      </c>
      <c r="D2925" s="40" t="s">
        <v>1929</v>
      </c>
      <c r="E2925" s="40" t="s">
        <v>4325</v>
      </c>
      <c r="F2925" s="41">
        <v>44716.67</v>
      </c>
      <c r="G2925" s="42">
        <v>52018.9</v>
      </c>
      <c r="H2925" s="64">
        <f t="shared" si="272"/>
        <v>0.16329995055535226</v>
      </c>
      <c r="I2925" s="65">
        <f t="shared" si="273"/>
        <v>7302.2300000000032</v>
      </c>
      <c r="J2925" s="66" t="str">
        <f t="shared" si="274"/>
        <v>Resgatado</v>
      </c>
      <c r="K2925" s="40" t="s">
        <v>15532</v>
      </c>
      <c r="L2925" s="69" t="str">
        <f t="shared" si="275"/>
        <v>Dividendos Recebidos</v>
      </c>
    </row>
    <row r="2926" spans="1:12" ht="15" customHeight="1" x14ac:dyDescent="0.25">
      <c r="A2926" s="39">
        <v>45730</v>
      </c>
      <c r="B2926" s="61">
        <f t="shared" si="270"/>
        <v>2025</v>
      </c>
      <c r="C2926" s="60" t="str">
        <f t="shared" si="271"/>
        <v>Março</v>
      </c>
      <c r="D2926" s="40" t="s">
        <v>1930</v>
      </c>
      <c r="E2926" s="40" t="s">
        <v>4326</v>
      </c>
      <c r="F2926" s="41">
        <v>4011.57</v>
      </c>
      <c r="G2926" s="42">
        <v>4625.74</v>
      </c>
      <c r="H2926" s="64">
        <f t="shared" si="272"/>
        <v>0.15309965923566074</v>
      </c>
      <c r="I2926" s="65">
        <f t="shared" si="273"/>
        <v>614.16999999999962</v>
      </c>
      <c r="J2926" s="66" t="str">
        <f t="shared" si="274"/>
        <v>Resgatado</v>
      </c>
      <c r="K2926" s="40" t="s">
        <v>15538</v>
      </c>
      <c r="L2926" s="69" t="str">
        <f t="shared" si="275"/>
        <v>Aplicação de Curto Prazo</v>
      </c>
    </row>
    <row r="2927" spans="1:12" x14ac:dyDescent="0.25">
      <c r="A2927" s="39">
        <v>43865</v>
      </c>
      <c r="B2927" s="61">
        <f t="shared" si="270"/>
        <v>2020</v>
      </c>
      <c r="C2927" s="60" t="str">
        <f t="shared" si="271"/>
        <v>Fevereiro</v>
      </c>
      <c r="D2927" s="40" t="s">
        <v>1924</v>
      </c>
      <c r="E2927" s="40" t="s">
        <v>4327</v>
      </c>
      <c r="F2927" s="41">
        <v>15726.57</v>
      </c>
      <c r="G2927" s="42">
        <v>17632.63</v>
      </c>
      <c r="H2927" s="64">
        <f t="shared" si="272"/>
        <v>0.12119998194138971</v>
      </c>
      <c r="I2927" s="65">
        <f t="shared" si="273"/>
        <v>1906.0600000000013</v>
      </c>
      <c r="J2927" s="66" t="str">
        <f t="shared" si="274"/>
        <v>Pendente</v>
      </c>
      <c r="K2927" s="40" t="s">
        <v>15533</v>
      </c>
      <c r="L2927" s="69" t="str">
        <f t="shared" si="275"/>
        <v>Rendimento estável</v>
      </c>
    </row>
    <row r="2928" spans="1:12" ht="15" customHeight="1" x14ac:dyDescent="0.25">
      <c r="A2928" s="39">
        <v>44675</v>
      </c>
      <c r="B2928" s="61">
        <f t="shared" si="270"/>
        <v>2022</v>
      </c>
      <c r="C2928" s="60" t="str">
        <f t="shared" si="271"/>
        <v>Abril</v>
      </c>
      <c r="D2928" s="40" t="s">
        <v>1923</v>
      </c>
      <c r="E2928" s="40" t="s">
        <v>4328</v>
      </c>
      <c r="F2928" s="41">
        <v>31295.29</v>
      </c>
      <c r="G2928" s="42">
        <v>37269.56</v>
      </c>
      <c r="H2928" s="64">
        <f t="shared" si="272"/>
        <v>0.19089997248787266</v>
      </c>
      <c r="I2928" s="65">
        <f t="shared" si="273"/>
        <v>5974.2699999999968</v>
      </c>
      <c r="J2928" s="66" t="str">
        <f t="shared" si="274"/>
        <v>Resgatado</v>
      </c>
      <c r="K2928" s="40" t="s">
        <v>15532</v>
      </c>
      <c r="L2928" s="69" t="str">
        <f t="shared" si="275"/>
        <v>Dividendos Recebidos</v>
      </c>
    </row>
    <row r="2929" spans="1:12" ht="15" customHeight="1" x14ac:dyDescent="0.25">
      <c r="A2929" s="39">
        <v>45254</v>
      </c>
      <c r="B2929" s="61">
        <f t="shared" si="270"/>
        <v>2023</v>
      </c>
      <c r="C2929" s="60" t="str">
        <f t="shared" si="271"/>
        <v>Novembro</v>
      </c>
      <c r="D2929" s="40" t="s">
        <v>1927</v>
      </c>
      <c r="E2929" s="40" t="s">
        <v>4329</v>
      </c>
      <c r="F2929" s="41">
        <v>4334.8599999999997</v>
      </c>
      <c r="G2929" s="42">
        <v>4851.58</v>
      </c>
      <c r="H2929" s="64">
        <f t="shared" si="272"/>
        <v>0.11920108146514542</v>
      </c>
      <c r="I2929" s="65">
        <f t="shared" si="273"/>
        <v>516.72000000000025</v>
      </c>
      <c r="J2929" s="66" t="str">
        <f t="shared" si="274"/>
        <v>Pendente</v>
      </c>
      <c r="K2929" s="40" t="s">
        <v>15536</v>
      </c>
      <c r="L2929" s="69" t="str">
        <f t="shared" si="275"/>
        <v>Rendimento estável</v>
      </c>
    </row>
    <row r="2930" spans="1:12" ht="15" customHeight="1" x14ac:dyDescent="0.25">
      <c r="A2930" s="39">
        <v>44743</v>
      </c>
      <c r="B2930" s="61">
        <f t="shared" si="270"/>
        <v>2022</v>
      </c>
      <c r="C2930" s="60" t="str">
        <f t="shared" si="271"/>
        <v>Julho</v>
      </c>
      <c r="D2930" s="40" t="s">
        <v>1929</v>
      </c>
      <c r="E2930" s="40" t="s">
        <v>4330</v>
      </c>
      <c r="F2930" s="41">
        <v>38311.53</v>
      </c>
      <c r="G2930" s="42">
        <v>38652.5</v>
      </c>
      <c r="H2930" s="64">
        <f t="shared" si="272"/>
        <v>8.8999316915821733E-3</v>
      </c>
      <c r="I2930" s="65">
        <f t="shared" si="273"/>
        <v>340.97000000000116</v>
      </c>
      <c r="J2930" s="66" t="str">
        <f t="shared" si="274"/>
        <v>Ativo</v>
      </c>
      <c r="K2930" s="40" t="s">
        <v>15532</v>
      </c>
      <c r="L2930" s="69" t="str">
        <f t="shared" si="275"/>
        <v>Investimento de Longo Prazo</v>
      </c>
    </row>
    <row r="2931" spans="1:12" ht="15" customHeight="1" x14ac:dyDescent="0.25">
      <c r="A2931" s="39">
        <v>44669</v>
      </c>
      <c r="B2931" s="61">
        <f t="shared" si="270"/>
        <v>2022</v>
      </c>
      <c r="C2931" s="60" t="str">
        <f t="shared" si="271"/>
        <v>Abril</v>
      </c>
      <c r="D2931" s="40" t="s">
        <v>1926</v>
      </c>
      <c r="E2931" s="40" t="s">
        <v>4331</v>
      </c>
      <c r="F2931" s="41">
        <v>19827.939999999999</v>
      </c>
      <c r="G2931" s="42">
        <v>19792.25</v>
      </c>
      <c r="H2931" s="64">
        <f t="shared" si="272"/>
        <v>-1.7999852733061878E-3</v>
      </c>
      <c r="I2931" s="65">
        <f t="shared" si="273"/>
        <v>-35.68999999999869</v>
      </c>
      <c r="J2931" s="66" t="str">
        <f t="shared" si="274"/>
        <v>Ativo</v>
      </c>
      <c r="K2931" s="40" t="s">
        <v>15535</v>
      </c>
      <c r="L2931" s="69" t="str">
        <f t="shared" si="275"/>
        <v>Aguardando rentabilidade</v>
      </c>
    </row>
    <row r="2932" spans="1:12" ht="15" customHeight="1" x14ac:dyDescent="0.25">
      <c r="A2932" s="39">
        <v>45100</v>
      </c>
      <c r="B2932" s="61">
        <f t="shared" si="270"/>
        <v>2023</v>
      </c>
      <c r="C2932" s="60" t="str">
        <f t="shared" si="271"/>
        <v>Junho</v>
      </c>
      <c r="D2932" s="40" t="s">
        <v>1924</v>
      </c>
      <c r="E2932" s="40" t="s">
        <v>4332</v>
      </c>
      <c r="F2932" s="41">
        <v>14431.1</v>
      </c>
      <c r="G2932" s="42">
        <v>14832.28</v>
      </c>
      <c r="H2932" s="64">
        <f t="shared" si="272"/>
        <v>2.7799682629875772E-2</v>
      </c>
      <c r="I2932" s="65">
        <f t="shared" si="273"/>
        <v>401.18000000000029</v>
      </c>
      <c r="J2932" s="66" t="str">
        <f t="shared" si="274"/>
        <v>Ativo</v>
      </c>
      <c r="K2932" s="40" t="s">
        <v>15533</v>
      </c>
      <c r="L2932" s="69" t="str">
        <f t="shared" si="275"/>
        <v>Investimento de Longo Prazo</v>
      </c>
    </row>
    <row r="2933" spans="1:12" ht="15" customHeight="1" x14ac:dyDescent="0.25">
      <c r="A2933" s="39">
        <v>44874</v>
      </c>
      <c r="B2933" s="61">
        <f t="shared" si="270"/>
        <v>2022</v>
      </c>
      <c r="C2933" s="60" t="str">
        <f t="shared" si="271"/>
        <v>Novembro</v>
      </c>
      <c r="D2933" s="40" t="s">
        <v>1927</v>
      </c>
      <c r="E2933" s="40" t="s">
        <v>3865</v>
      </c>
      <c r="F2933" s="41">
        <v>9142.5</v>
      </c>
      <c r="G2933" s="42">
        <v>8727.43</v>
      </c>
      <c r="H2933" s="64">
        <f t="shared" si="272"/>
        <v>-4.5400054689636281E-2</v>
      </c>
      <c r="I2933" s="65">
        <f t="shared" si="273"/>
        <v>-415.06999999999971</v>
      </c>
      <c r="J2933" s="66" t="str">
        <f t="shared" si="274"/>
        <v>Ativo</v>
      </c>
      <c r="K2933" s="40" t="s">
        <v>15536</v>
      </c>
      <c r="L2933" s="69" t="str">
        <f t="shared" si="275"/>
        <v>Aguardando rentabilidade</v>
      </c>
    </row>
    <row r="2934" spans="1:12" ht="15" customHeight="1" x14ac:dyDescent="0.25">
      <c r="A2934" s="39">
        <v>44839</v>
      </c>
      <c r="B2934" s="61">
        <f t="shared" si="270"/>
        <v>2022</v>
      </c>
      <c r="C2934" s="60" t="str">
        <f t="shared" si="271"/>
        <v>Outubro</v>
      </c>
      <c r="D2934" s="40" t="s">
        <v>1930</v>
      </c>
      <c r="E2934" s="40" t="s">
        <v>4333</v>
      </c>
      <c r="F2934" s="41">
        <v>44683.38</v>
      </c>
      <c r="G2934" s="42">
        <v>48789.78</v>
      </c>
      <c r="H2934" s="64">
        <f t="shared" si="272"/>
        <v>9.1899941320464154E-2</v>
      </c>
      <c r="I2934" s="65">
        <f t="shared" si="273"/>
        <v>4106.4000000000015</v>
      </c>
      <c r="J2934" s="66" t="str">
        <f t="shared" si="274"/>
        <v>Pendente</v>
      </c>
      <c r="K2934" s="40" t="s">
        <v>15538</v>
      </c>
      <c r="L2934" s="69" t="str">
        <f t="shared" si="275"/>
        <v>Rendimento estável</v>
      </c>
    </row>
    <row r="2935" spans="1:12" ht="15" customHeight="1" x14ac:dyDescent="0.25">
      <c r="A2935" s="39">
        <v>44465</v>
      </c>
      <c r="B2935" s="61">
        <f t="shared" si="270"/>
        <v>2021</v>
      </c>
      <c r="C2935" s="60" t="str">
        <f t="shared" si="271"/>
        <v>Setembro</v>
      </c>
      <c r="D2935" s="40" t="s">
        <v>1928</v>
      </c>
      <c r="E2935" s="40" t="s">
        <v>4334</v>
      </c>
      <c r="F2935" s="41">
        <v>17155.21</v>
      </c>
      <c r="G2935" s="42">
        <v>18337.2</v>
      </c>
      <c r="H2935" s="64">
        <f t="shared" si="272"/>
        <v>6.8899768641713016E-2</v>
      </c>
      <c r="I2935" s="65">
        <f t="shared" si="273"/>
        <v>1181.9900000000016</v>
      </c>
      <c r="J2935" s="66" t="str">
        <f t="shared" si="274"/>
        <v>Ativo</v>
      </c>
      <c r="K2935" s="40" t="s">
        <v>15537</v>
      </c>
      <c r="L2935" s="69" t="str">
        <f t="shared" si="275"/>
        <v>Aguardando rentabilidade</v>
      </c>
    </row>
    <row r="2936" spans="1:12" ht="15" customHeight="1" x14ac:dyDescent="0.25">
      <c r="A2936" s="39">
        <v>45670</v>
      </c>
      <c r="B2936" s="61">
        <f t="shared" si="270"/>
        <v>2025</v>
      </c>
      <c r="C2936" s="60" t="str">
        <f t="shared" si="271"/>
        <v>Janeiro</v>
      </c>
      <c r="D2936" s="40" t="s">
        <v>1928</v>
      </c>
      <c r="E2936" s="40" t="s">
        <v>3942</v>
      </c>
      <c r="F2936" s="41">
        <v>27481.55</v>
      </c>
      <c r="G2936" s="42">
        <v>27478.799999999999</v>
      </c>
      <c r="H2936" s="64">
        <f t="shared" si="272"/>
        <v>-1.000671359512109E-4</v>
      </c>
      <c r="I2936" s="65">
        <f t="shared" si="273"/>
        <v>-2.75</v>
      </c>
      <c r="J2936" s="66" t="str">
        <f t="shared" si="274"/>
        <v>Ativo</v>
      </c>
      <c r="K2936" s="40" t="s">
        <v>15537</v>
      </c>
      <c r="L2936" s="69" t="str">
        <f t="shared" si="275"/>
        <v>Aguardando rentabilidade</v>
      </c>
    </row>
    <row r="2937" spans="1:12" ht="15" customHeight="1" x14ac:dyDescent="0.25">
      <c r="A2937" s="39">
        <v>45146</v>
      </c>
      <c r="B2937" s="61">
        <f t="shared" si="270"/>
        <v>2023</v>
      </c>
      <c r="C2937" s="60" t="str">
        <f t="shared" si="271"/>
        <v>Agosto</v>
      </c>
      <c r="D2937" s="40" t="s">
        <v>1927</v>
      </c>
      <c r="E2937" s="40" t="s">
        <v>4335</v>
      </c>
      <c r="F2937" s="41">
        <v>6939.24</v>
      </c>
      <c r="G2937" s="42">
        <v>6971.16</v>
      </c>
      <c r="H2937" s="64">
        <f t="shared" si="272"/>
        <v>4.5999273695678591E-3</v>
      </c>
      <c r="I2937" s="65">
        <f t="shared" si="273"/>
        <v>31.920000000000073</v>
      </c>
      <c r="J2937" s="66" t="str">
        <f t="shared" si="274"/>
        <v>Ativo</v>
      </c>
      <c r="K2937" s="40" t="s">
        <v>15536</v>
      </c>
      <c r="L2937" s="69" t="str">
        <f t="shared" si="275"/>
        <v>Aguardando rentabilidade</v>
      </c>
    </row>
    <row r="2938" spans="1:12" ht="15" customHeight="1" x14ac:dyDescent="0.25">
      <c r="A2938" s="39">
        <v>44265</v>
      </c>
      <c r="B2938" s="61">
        <f t="shared" si="270"/>
        <v>2021</v>
      </c>
      <c r="C2938" s="60" t="str">
        <f t="shared" si="271"/>
        <v>Março</v>
      </c>
      <c r="D2938" s="40" t="s">
        <v>1927</v>
      </c>
      <c r="E2938" s="40" t="s">
        <v>2861</v>
      </c>
      <c r="F2938" s="41">
        <v>49755.12</v>
      </c>
      <c r="G2938" s="42">
        <v>54078.84</v>
      </c>
      <c r="H2938" s="64">
        <f t="shared" si="272"/>
        <v>8.6900001447087122E-2</v>
      </c>
      <c r="I2938" s="65">
        <f t="shared" si="273"/>
        <v>4323.7199999999939</v>
      </c>
      <c r="J2938" s="66" t="str">
        <f t="shared" si="274"/>
        <v>Pendente</v>
      </c>
      <c r="K2938" s="40" t="s">
        <v>15536</v>
      </c>
      <c r="L2938" s="69" t="str">
        <f t="shared" si="275"/>
        <v>Rendimento estável</v>
      </c>
    </row>
    <row r="2939" spans="1:12" ht="15" customHeight="1" x14ac:dyDescent="0.25">
      <c r="A2939" s="39">
        <v>45572</v>
      </c>
      <c r="B2939" s="61">
        <f t="shared" si="270"/>
        <v>2024</v>
      </c>
      <c r="C2939" s="60" t="str">
        <f t="shared" si="271"/>
        <v>Outubro</v>
      </c>
      <c r="D2939" s="40" t="s">
        <v>1926</v>
      </c>
      <c r="E2939" s="40" t="s">
        <v>3725</v>
      </c>
      <c r="F2939" s="41">
        <v>43561.65</v>
      </c>
      <c r="G2939" s="42">
        <v>48527.68</v>
      </c>
      <c r="H2939" s="64">
        <f t="shared" si="272"/>
        <v>0.114000043616346</v>
      </c>
      <c r="I2939" s="65">
        <f t="shared" si="273"/>
        <v>4966.0299999999988</v>
      </c>
      <c r="J2939" s="66" t="str">
        <f t="shared" si="274"/>
        <v>Pendente</v>
      </c>
      <c r="K2939" s="40" t="s">
        <v>15535</v>
      </c>
      <c r="L2939" s="69" t="str">
        <f t="shared" si="275"/>
        <v>Rendimento estável</v>
      </c>
    </row>
    <row r="2940" spans="1:12" ht="15" customHeight="1" x14ac:dyDescent="0.25">
      <c r="A2940" s="39">
        <v>44682</v>
      </c>
      <c r="B2940" s="61">
        <f t="shared" si="270"/>
        <v>2022</v>
      </c>
      <c r="C2940" s="60" t="str">
        <f t="shared" si="271"/>
        <v>Maio</v>
      </c>
      <c r="D2940" s="40" t="s">
        <v>1930</v>
      </c>
      <c r="E2940" s="40" t="s">
        <v>4336</v>
      </c>
      <c r="F2940" s="41">
        <v>20911.419999999998</v>
      </c>
      <c r="G2940" s="42">
        <v>20342.63</v>
      </c>
      <c r="H2940" s="64">
        <f t="shared" si="272"/>
        <v>-2.7199970159845543E-2</v>
      </c>
      <c r="I2940" s="65">
        <f t="shared" si="273"/>
        <v>-568.78999999999724</v>
      </c>
      <c r="J2940" s="66" t="str">
        <f t="shared" si="274"/>
        <v>Ativo</v>
      </c>
      <c r="K2940" s="40" t="s">
        <v>15538</v>
      </c>
      <c r="L2940" s="69" t="str">
        <f t="shared" si="275"/>
        <v>Aguardando rentabilidade</v>
      </c>
    </row>
    <row r="2941" spans="1:12" ht="15" customHeight="1" x14ac:dyDescent="0.25">
      <c r="A2941" s="39">
        <v>45674</v>
      </c>
      <c r="B2941" s="61">
        <f t="shared" si="270"/>
        <v>2025</v>
      </c>
      <c r="C2941" s="60" t="str">
        <f t="shared" si="271"/>
        <v>Janeiro</v>
      </c>
      <c r="D2941" s="40" t="s">
        <v>1928</v>
      </c>
      <c r="E2941" s="40" t="s">
        <v>4337</v>
      </c>
      <c r="F2941" s="41">
        <v>9869.34</v>
      </c>
      <c r="G2941" s="42">
        <v>9670.9699999999993</v>
      </c>
      <c r="H2941" s="64">
        <f t="shared" si="272"/>
        <v>-2.0099621656564755E-2</v>
      </c>
      <c r="I2941" s="65">
        <f t="shared" si="273"/>
        <v>-198.3700000000008</v>
      </c>
      <c r="J2941" s="66" t="str">
        <f t="shared" si="274"/>
        <v>Ativo</v>
      </c>
      <c r="K2941" s="40" t="s">
        <v>15537</v>
      </c>
      <c r="L2941" s="69" t="str">
        <f t="shared" si="275"/>
        <v>Aguardando rentabilidade</v>
      </c>
    </row>
    <row r="2942" spans="1:12" ht="15" customHeight="1" x14ac:dyDescent="0.25">
      <c r="A2942" s="39">
        <v>45145</v>
      </c>
      <c r="B2942" s="61">
        <f t="shared" si="270"/>
        <v>2023</v>
      </c>
      <c r="C2942" s="60" t="str">
        <f t="shared" si="271"/>
        <v>Agosto</v>
      </c>
      <c r="D2942" s="40" t="s">
        <v>1925</v>
      </c>
      <c r="E2942" s="40" t="s">
        <v>2762</v>
      </c>
      <c r="F2942" s="41">
        <v>26980.55</v>
      </c>
      <c r="G2942" s="42">
        <v>31405.360000000001</v>
      </c>
      <c r="H2942" s="64">
        <f t="shared" si="272"/>
        <v>0.16399999258725273</v>
      </c>
      <c r="I2942" s="65">
        <f t="shared" si="273"/>
        <v>4424.8100000000013</v>
      </c>
      <c r="J2942" s="66" t="str">
        <f t="shared" si="274"/>
        <v>Resgatado</v>
      </c>
      <c r="K2942" s="40" t="s">
        <v>15534</v>
      </c>
      <c r="L2942" s="69" t="str">
        <f t="shared" si="275"/>
        <v>Aplicação de Curto Prazo</v>
      </c>
    </row>
    <row r="2943" spans="1:12" x14ac:dyDescent="0.25">
      <c r="A2943" s="39">
        <v>44147</v>
      </c>
      <c r="B2943" s="61">
        <f t="shared" si="270"/>
        <v>2020</v>
      </c>
      <c r="C2943" s="60" t="str">
        <f t="shared" si="271"/>
        <v>Novembro</v>
      </c>
      <c r="D2943" s="40" t="s">
        <v>1929</v>
      </c>
      <c r="E2943" s="40" t="s">
        <v>4338</v>
      </c>
      <c r="F2943" s="41">
        <v>815.59</v>
      </c>
      <c r="G2943" s="42">
        <v>853.03</v>
      </c>
      <c r="H2943" s="64">
        <f t="shared" si="272"/>
        <v>4.5905418163537978E-2</v>
      </c>
      <c r="I2943" s="65">
        <f t="shared" si="273"/>
        <v>37.439999999999941</v>
      </c>
      <c r="J2943" s="66" t="str">
        <f t="shared" si="274"/>
        <v>Ativo</v>
      </c>
      <c r="K2943" s="40" t="s">
        <v>15532</v>
      </c>
      <c r="L2943" s="69" t="str">
        <f t="shared" si="275"/>
        <v>Investimento de Longo Prazo</v>
      </c>
    </row>
    <row r="2944" spans="1:12" ht="15" customHeight="1" x14ac:dyDescent="0.25">
      <c r="A2944" s="39">
        <v>45613</v>
      </c>
      <c r="B2944" s="61">
        <f t="shared" si="270"/>
        <v>2024</v>
      </c>
      <c r="C2944" s="60" t="str">
        <f t="shared" si="271"/>
        <v>Novembro</v>
      </c>
      <c r="D2944" s="40" t="s">
        <v>1928</v>
      </c>
      <c r="E2944" s="40" t="s">
        <v>4339</v>
      </c>
      <c r="F2944" s="41">
        <v>19118.93</v>
      </c>
      <c r="G2944" s="42">
        <v>21317.61</v>
      </c>
      <c r="H2944" s="64">
        <f t="shared" si="272"/>
        <v>0.11500015952775601</v>
      </c>
      <c r="I2944" s="65">
        <f t="shared" si="273"/>
        <v>2198.6800000000003</v>
      </c>
      <c r="J2944" s="66" t="str">
        <f t="shared" si="274"/>
        <v>Pendente</v>
      </c>
      <c r="K2944" s="40" t="s">
        <v>15537</v>
      </c>
      <c r="L2944" s="69" t="str">
        <f t="shared" si="275"/>
        <v>Rendimento estável</v>
      </c>
    </row>
    <row r="2945" spans="1:12" ht="15" customHeight="1" x14ac:dyDescent="0.25">
      <c r="A2945" s="39">
        <v>45927</v>
      </c>
      <c r="B2945" s="61">
        <f t="shared" si="270"/>
        <v>2025</v>
      </c>
      <c r="C2945" s="60" t="str">
        <f t="shared" si="271"/>
        <v>Setembro</v>
      </c>
      <c r="D2945" s="40" t="s">
        <v>1925</v>
      </c>
      <c r="E2945" s="40" t="s">
        <v>4340</v>
      </c>
      <c r="F2945" s="41">
        <v>42012.7</v>
      </c>
      <c r="G2945" s="42">
        <v>39550.76</v>
      </c>
      <c r="H2945" s="64">
        <f t="shared" si="272"/>
        <v>-5.8599899554182315E-2</v>
      </c>
      <c r="I2945" s="65">
        <f t="shared" si="273"/>
        <v>-2461.9399999999951</v>
      </c>
      <c r="J2945" s="66" t="str">
        <f t="shared" si="274"/>
        <v>Pendente</v>
      </c>
      <c r="K2945" s="40" t="s">
        <v>15534</v>
      </c>
      <c r="L2945" s="69" t="str">
        <f t="shared" si="275"/>
        <v>Aguardando rentabilidade</v>
      </c>
    </row>
    <row r="2946" spans="1:12" ht="15" customHeight="1" x14ac:dyDescent="0.25">
      <c r="A2946" s="39">
        <v>44574</v>
      </c>
      <c r="B2946" s="61">
        <f t="shared" ref="B2946:B3009" si="276">YEAR(A2946)</f>
        <v>2022</v>
      </c>
      <c r="C2946" s="60" t="str">
        <f t="shared" ref="C2946:C3009" si="277">PROPER(TEXT(A2946,"mmmm"))</f>
        <v>Janeiro</v>
      </c>
      <c r="D2946" s="40" t="s">
        <v>1930</v>
      </c>
      <c r="E2946" s="40" t="s">
        <v>4341</v>
      </c>
      <c r="F2946" s="41">
        <v>43270.42</v>
      </c>
      <c r="G2946" s="42">
        <v>50223.98</v>
      </c>
      <c r="H2946" s="64">
        <f t="shared" ref="H2946:H3009" si="278">(G2946-F2946)/F2946</f>
        <v>0.16070008102532873</v>
      </c>
      <c r="I2946" s="65">
        <f t="shared" ref="I2946:I3009" si="279">G2946-F2946</f>
        <v>6953.5600000000049</v>
      </c>
      <c r="J2946" s="66" t="str">
        <f t="shared" ref="J2946:J3009" si="280">IF(AND(OR($D2946="Ações",$D2946="Criptomoedas",$D2946="ETFs",$D2946="Fundos",$D2946="Imóveis"),$H2946&lt;=-10%),"Resgatado",IF(AND(OR($D2946="Ações",$D2946="Criptomoedas",$D2946="ETFs",$D2946="Fundos",$D2946="Imóveis"),$H2946&lt;=-5%),"Pendente",IF(AND(OR($D2946="Ações",$D2946="Criptomoedas",$D2946="ETFs",$D2946="Fundos",$D2946="Imóveis"),$H2946&lt;=-3%),"Ativo",IF(AND(OR($D2946="Ações",$D2946="Criptomoedas",$D2946="ETFs",$D2946="Fundos",$D2946="Imóveis"),$H2946&lt;=7%),"Ativo",IF(AND(OR($D2946="Ações",$D2946="Criptomoedas",$D2946="ETFs",$D2946="Fundos",$D2946="Imóveis"),$H2946&lt;=15%),"Pendente",IF(AND(OR($D2946="Ações",$D2946="Criptomoedas",$D2946="ETFs",$D2946="Fundos",$D2946="Imóveis"),$H2946&lt;=20%),"Resgatado",IF(AND(OR($D2946="Poupança",$D2946="Renda Fixa",$D2946="Tesouro Direto"),$H2946&lt;=7%),"Ativo",IF(AND(OR($D2946="Poupança",$D2946="Renda Fixa",$D2946="Tesouro Direto"),$H2946&lt;=15%),"Pendente",IF(AND(OR($D2946="Poupança",$D2946="Renda Fixa",$D2946="Tesouro Direto"),$H2946&lt;=20%),"Resgatado","")))))))))</f>
        <v>Resgatado</v>
      </c>
      <c r="K2946" s="40" t="s">
        <v>15538</v>
      </c>
      <c r="L2946" s="69" t="str">
        <f t="shared" ref="L2946:L3009" si="281">IF(AND(OR($D2946="Ações",$D2946="Criptomoedas",$D2946="ETFs",$D2946="Fundos",$D2946="Imóveis"),$H2946&lt;=-10%),"Resgate realizado",IF(AND(OR($D2946="Ações",$D2946="Criptomoedas",$D2946="ETFs",$D2946="Fundos",$D2946="Imóveis"),$H2946&lt;=-5%),"Aguardando rentabilidade",IF(AND(OR($D2946="Ações",$D2946="Criptomoedas",$D2946="ETFs",$D2946="Fundos",$D2946="Imóveis"),$H2946&lt;=-3%),"Aguardando rentabilidade",IF(AND(OR($D2946="Ações",$D2946="Criptomoedas",$D2946="ETFs",$D2946="Fundos",$D2946="Imóveis"),$H2946&lt;=7%),"Aguardando rentabilidade",IF(AND(OR($D2946="Ações",$D2946="Criptomoedas",$D2946="ETFs",$D2946="Fundos",$D2946="Imóveis"),$H2946&lt;=15%),"Rendimento estável",IF(AND(OR($D2946="Ações",$D2946="Criptomoedas",$D2946="ETFs",$D2946="Fundos",$D2946="Imóveis"),$H2946&lt;=20%),"Aplicação de Curto Prazo",IF(AND(OR($D2946="Poupança",$D2946="Renda Fixa",$D2946="Tesouro Direto"),$H2946&lt;=7%),"Investimento de Longo Prazo",IF(AND(OR($D2946="Poupança",$D2946="Renda Fixa",$D2946="Tesouro Direto"),$H2946&lt;=15%),"Rendimento estável",IF(AND(OR($D2946="Poupança",$D2946="Renda Fixa",$D2946="Tesouro Direto"),$H2946&lt;=20%),"Dividendos Recebidos","")))))))))</f>
        <v>Aplicação de Curto Prazo</v>
      </c>
    </row>
    <row r="2947" spans="1:12" ht="15" customHeight="1" x14ac:dyDescent="0.25">
      <c r="A2947" s="39">
        <v>44460</v>
      </c>
      <c r="B2947" s="61">
        <f t="shared" si="276"/>
        <v>2021</v>
      </c>
      <c r="C2947" s="60" t="str">
        <f t="shared" si="277"/>
        <v>Setembro</v>
      </c>
      <c r="D2947" s="40" t="s">
        <v>1927</v>
      </c>
      <c r="E2947" s="40" t="s">
        <v>4342</v>
      </c>
      <c r="F2947" s="41">
        <v>19592.78</v>
      </c>
      <c r="G2947" s="42">
        <v>23299.73</v>
      </c>
      <c r="H2947" s="64">
        <f t="shared" si="278"/>
        <v>0.18919979706810372</v>
      </c>
      <c r="I2947" s="65">
        <f t="shared" si="279"/>
        <v>3706.9500000000007</v>
      </c>
      <c r="J2947" s="66" t="str">
        <f t="shared" si="280"/>
        <v>Resgatado</v>
      </c>
      <c r="K2947" s="40" t="s">
        <v>15536</v>
      </c>
      <c r="L2947" s="69" t="str">
        <f t="shared" si="281"/>
        <v>Aplicação de Curto Prazo</v>
      </c>
    </row>
    <row r="2948" spans="1:12" ht="15" customHeight="1" x14ac:dyDescent="0.25">
      <c r="A2948" s="39">
        <v>45639</v>
      </c>
      <c r="B2948" s="61">
        <f t="shared" si="276"/>
        <v>2024</v>
      </c>
      <c r="C2948" s="60" t="str">
        <f t="shared" si="277"/>
        <v>Dezembro</v>
      </c>
      <c r="D2948" s="40" t="s">
        <v>1927</v>
      </c>
      <c r="E2948" s="40" t="s">
        <v>4343</v>
      </c>
      <c r="F2948" s="41">
        <v>1241.22</v>
      </c>
      <c r="G2948" s="42">
        <v>1329.97</v>
      </c>
      <c r="H2948" s="64">
        <f t="shared" si="278"/>
        <v>7.1502231675287214E-2</v>
      </c>
      <c r="I2948" s="65">
        <f t="shared" si="279"/>
        <v>88.75</v>
      </c>
      <c r="J2948" s="66" t="str">
        <f t="shared" si="280"/>
        <v>Pendente</v>
      </c>
      <c r="K2948" s="40" t="s">
        <v>15536</v>
      </c>
      <c r="L2948" s="69" t="str">
        <f t="shared" si="281"/>
        <v>Rendimento estável</v>
      </c>
    </row>
    <row r="2949" spans="1:12" x14ac:dyDescent="0.25">
      <c r="A2949" s="39">
        <v>44191</v>
      </c>
      <c r="B2949" s="61">
        <f t="shared" si="276"/>
        <v>2020</v>
      </c>
      <c r="C2949" s="60" t="str">
        <f t="shared" si="277"/>
        <v>Dezembro</v>
      </c>
      <c r="D2949" s="40" t="s">
        <v>1923</v>
      </c>
      <c r="E2949" s="40" t="s">
        <v>4344</v>
      </c>
      <c r="F2949" s="41">
        <v>22650.63</v>
      </c>
      <c r="G2949" s="42">
        <v>26931.599999999999</v>
      </c>
      <c r="H2949" s="64">
        <f t="shared" si="278"/>
        <v>0.18900004105846052</v>
      </c>
      <c r="I2949" s="65">
        <f t="shared" si="279"/>
        <v>4280.9699999999975</v>
      </c>
      <c r="J2949" s="66" t="str">
        <f t="shared" si="280"/>
        <v>Resgatado</v>
      </c>
      <c r="K2949" s="40" t="s">
        <v>15532</v>
      </c>
      <c r="L2949" s="69" t="str">
        <f t="shared" si="281"/>
        <v>Dividendos Recebidos</v>
      </c>
    </row>
    <row r="2950" spans="1:12" x14ac:dyDescent="0.25">
      <c r="A2950" s="39">
        <v>43981</v>
      </c>
      <c r="B2950" s="61">
        <f t="shared" si="276"/>
        <v>2020</v>
      </c>
      <c r="C2950" s="60" t="str">
        <f t="shared" si="277"/>
        <v>Maio</v>
      </c>
      <c r="D2950" s="40" t="s">
        <v>1924</v>
      </c>
      <c r="E2950" s="40" t="s">
        <v>4345</v>
      </c>
      <c r="F2950" s="41">
        <v>41531.599999999999</v>
      </c>
      <c r="G2950" s="42">
        <v>44380.67</v>
      </c>
      <c r="H2950" s="64">
        <f t="shared" si="278"/>
        <v>6.8600053934835162E-2</v>
      </c>
      <c r="I2950" s="65">
        <f t="shared" si="279"/>
        <v>2849.0699999999997</v>
      </c>
      <c r="J2950" s="66" t="str">
        <f t="shared" si="280"/>
        <v>Ativo</v>
      </c>
      <c r="K2950" s="40" t="s">
        <v>15533</v>
      </c>
      <c r="L2950" s="69" t="str">
        <f t="shared" si="281"/>
        <v>Investimento de Longo Prazo</v>
      </c>
    </row>
    <row r="2951" spans="1:12" ht="15" customHeight="1" x14ac:dyDescent="0.25">
      <c r="A2951" s="39">
        <v>44890</v>
      </c>
      <c r="B2951" s="61">
        <f t="shared" si="276"/>
        <v>2022</v>
      </c>
      <c r="C2951" s="60" t="str">
        <f t="shared" si="277"/>
        <v>Novembro</v>
      </c>
      <c r="D2951" s="40" t="s">
        <v>1929</v>
      </c>
      <c r="E2951" s="40" t="s">
        <v>2858</v>
      </c>
      <c r="F2951" s="41">
        <v>16315.75</v>
      </c>
      <c r="G2951" s="42">
        <v>17960.38</v>
      </c>
      <c r="H2951" s="64">
        <f t="shared" si="278"/>
        <v>0.10080014709713013</v>
      </c>
      <c r="I2951" s="65">
        <f t="shared" si="279"/>
        <v>1644.630000000001</v>
      </c>
      <c r="J2951" s="66" t="str">
        <f t="shared" si="280"/>
        <v>Pendente</v>
      </c>
      <c r="K2951" s="40" t="s">
        <v>15532</v>
      </c>
      <c r="L2951" s="69" t="str">
        <f t="shared" si="281"/>
        <v>Rendimento estável</v>
      </c>
    </row>
    <row r="2952" spans="1:12" ht="15" customHeight="1" x14ac:dyDescent="0.25">
      <c r="A2952" s="39">
        <v>45030</v>
      </c>
      <c r="B2952" s="61">
        <f t="shared" si="276"/>
        <v>2023</v>
      </c>
      <c r="C2952" s="60" t="str">
        <f t="shared" si="277"/>
        <v>Abril</v>
      </c>
      <c r="D2952" s="40" t="s">
        <v>1924</v>
      </c>
      <c r="E2952" s="40" t="s">
        <v>2411</v>
      </c>
      <c r="F2952" s="41">
        <v>40059.839999999997</v>
      </c>
      <c r="G2952" s="42">
        <v>44430.37</v>
      </c>
      <c r="H2952" s="64">
        <f t="shared" si="278"/>
        <v>0.10910003634562711</v>
      </c>
      <c r="I2952" s="65">
        <f t="shared" si="279"/>
        <v>4370.5300000000061</v>
      </c>
      <c r="J2952" s="66" t="str">
        <f t="shared" si="280"/>
        <v>Pendente</v>
      </c>
      <c r="K2952" s="40" t="s">
        <v>15533</v>
      </c>
      <c r="L2952" s="69" t="str">
        <f t="shared" si="281"/>
        <v>Rendimento estável</v>
      </c>
    </row>
    <row r="2953" spans="1:12" ht="15" customHeight="1" x14ac:dyDescent="0.25">
      <c r="A2953" s="39">
        <v>44248</v>
      </c>
      <c r="B2953" s="61">
        <f t="shared" si="276"/>
        <v>2021</v>
      </c>
      <c r="C2953" s="60" t="str">
        <f t="shared" si="277"/>
        <v>Fevereiro</v>
      </c>
      <c r="D2953" s="40" t="s">
        <v>1925</v>
      </c>
      <c r="E2953" s="40" t="s">
        <v>3296</v>
      </c>
      <c r="F2953" s="41">
        <v>10059.790000000001</v>
      </c>
      <c r="G2953" s="42">
        <v>10406.85</v>
      </c>
      <c r="H2953" s="64">
        <f t="shared" si="278"/>
        <v>3.4499726137424289E-2</v>
      </c>
      <c r="I2953" s="65">
        <f t="shared" si="279"/>
        <v>347.05999999999949</v>
      </c>
      <c r="J2953" s="66" t="str">
        <f t="shared" si="280"/>
        <v>Ativo</v>
      </c>
      <c r="K2953" s="40" t="s">
        <v>15534</v>
      </c>
      <c r="L2953" s="69" t="str">
        <f t="shared" si="281"/>
        <v>Aguardando rentabilidade</v>
      </c>
    </row>
    <row r="2954" spans="1:12" ht="15" customHeight="1" x14ac:dyDescent="0.25">
      <c r="A2954" s="39">
        <v>44288</v>
      </c>
      <c r="B2954" s="61">
        <f t="shared" si="276"/>
        <v>2021</v>
      </c>
      <c r="C2954" s="60" t="str">
        <f t="shared" si="277"/>
        <v>Abril</v>
      </c>
      <c r="D2954" s="40" t="s">
        <v>1929</v>
      </c>
      <c r="E2954" s="40" t="s">
        <v>3154</v>
      </c>
      <c r="F2954" s="41">
        <v>13306.98</v>
      </c>
      <c r="G2954" s="42">
        <v>14483.32</v>
      </c>
      <c r="H2954" s="64">
        <f t="shared" si="278"/>
        <v>8.8400223040840234E-2</v>
      </c>
      <c r="I2954" s="65">
        <f t="shared" si="279"/>
        <v>1176.3400000000001</v>
      </c>
      <c r="J2954" s="66" t="str">
        <f t="shared" si="280"/>
        <v>Pendente</v>
      </c>
      <c r="K2954" s="40" t="s">
        <v>15532</v>
      </c>
      <c r="L2954" s="69" t="str">
        <f t="shared" si="281"/>
        <v>Rendimento estável</v>
      </c>
    </row>
    <row r="2955" spans="1:12" ht="15" customHeight="1" x14ac:dyDescent="0.25">
      <c r="A2955" s="39">
        <v>45119</v>
      </c>
      <c r="B2955" s="61">
        <f t="shared" si="276"/>
        <v>2023</v>
      </c>
      <c r="C2955" s="60" t="str">
        <f t="shared" si="277"/>
        <v>Julho</v>
      </c>
      <c r="D2955" s="40" t="s">
        <v>1928</v>
      </c>
      <c r="E2955" s="40" t="s">
        <v>4346</v>
      </c>
      <c r="F2955" s="41">
        <v>43760.37</v>
      </c>
      <c r="G2955" s="42">
        <v>45996.52</v>
      </c>
      <c r="H2955" s="64">
        <f t="shared" si="278"/>
        <v>5.1099887866578687E-2</v>
      </c>
      <c r="I2955" s="65">
        <f t="shared" si="279"/>
        <v>2236.1499999999942</v>
      </c>
      <c r="J2955" s="66" t="str">
        <f t="shared" si="280"/>
        <v>Ativo</v>
      </c>
      <c r="K2955" s="40" t="s">
        <v>15537</v>
      </c>
      <c r="L2955" s="69" t="str">
        <f t="shared" si="281"/>
        <v>Aguardando rentabilidade</v>
      </c>
    </row>
    <row r="2956" spans="1:12" ht="15" customHeight="1" x14ac:dyDescent="0.25">
      <c r="A2956" s="39">
        <v>44986</v>
      </c>
      <c r="B2956" s="61">
        <f t="shared" si="276"/>
        <v>2023</v>
      </c>
      <c r="C2956" s="60" t="str">
        <f t="shared" si="277"/>
        <v>Março</v>
      </c>
      <c r="D2956" s="40" t="s">
        <v>1923</v>
      </c>
      <c r="E2956" s="40" t="s">
        <v>4347</v>
      </c>
      <c r="F2956" s="41">
        <v>35620.93</v>
      </c>
      <c r="G2956" s="42">
        <v>33804.26</v>
      </c>
      <c r="H2956" s="64">
        <f t="shared" si="278"/>
        <v>-5.1000072148593485E-2</v>
      </c>
      <c r="I2956" s="65">
        <f t="shared" si="279"/>
        <v>-1816.6699999999983</v>
      </c>
      <c r="J2956" s="66" t="str">
        <f t="shared" si="280"/>
        <v>Ativo</v>
      </c>
      <c r="K2956" s="40" t="s">
        <v>15532</v>
      </c>
      <c r="L2956" s="69" t="str">
        <f t="shared" si="281"/>
        <v>Investimento de Longo Prazo</v>
      </c>
    </row>
    <row r="2957" spans="1:12" ht="15" customHeight="1" x14ac:dyDescent="0.25">
      <c r="A2957" s="39">
        <v>44681</v>
      </c>
      <c r="B2957" s="61">
        <f t="shared" si="276"/>
        <v>2022</v>
      </c>
      <c r="C2957" s="60" t="str">
        <f t="shared" si="277"/>
        <v>Abril</v>
      </c>
      <c r="D2957" s="40" t="s">
        <v>1928</v>
      </c>
      <c r="E2957" s="40" t="s">
        <v>4348</v>
      </c>
      <c r="F2957" s="41">
        <v>1236.8599999999999</v>
      </c>
      <c r="G2957" s="42">
        <v>1341.62</v>
      </c>
      <c r="H2957" s="64">
        <f t="shared" si="278"/>
        <v>8.4698349045162755E-2</v>
      </c>
      <c r="I2957" s="65">
        <f t="shared" si="279"/>
        <v>104.75999999999999</v>
      </c>
      <c r="J2957" s="66" t="str">
        <f t="shared" si="280"/>
        <v>Pendente</v>
      </c>
      <c r="K2957" s="40" t="s">
        <v>15537</v>
      </c>
      <c r="L2957" s="69" t="str">
        <f t="shared" si="281"/>
        <v>Rendimento estável</v>
      </c>
    </row>
    <row r="2958" spans="1:12" ht="15" customHeight="1" x14ac:dyDescent="0.25">
      <c r="A2958" s="39">
        <v>45470</v>
      </c>
      <c r="B2958" s="61">
        <f t="shared" si="276"/>
        <v>2024</v>
      </c>
      <c r="C2958" s="60" t="str">
        <f t="shared" si="277"/>
        <v>Junho</v>
      </c>
      <c r="D2958" s="40" t="s">
        <v>1923</v>
      </c>
      <c r="E2958" s="40" t="s">
        <v>4349</v>
      </c>
      <c r="F2958" s="41">
        <v>738.23</v>
      </c>
      <c r="G2958" s="42">
        <v>793.67</v>
      </c>
      <c r="H2958" s="64">
        <f t="shared" si="278"/>
        <v>7.5098546523441126E-2</v>
      </c>
      <c r="I2958" s="65">
        <f t="shared" si="279"/>
        <v>55.439999999999941</v>
      </c>
      <c r="J2958" s="66" t="str">
        <f t="shared" si="280"/>
        <v>Pendente</v>
      </c>
      <c r="K2958" s="40" t="s">
        <v>15532</v>
      </c>
      <c r="L2958" s="69" t="str">
        <f t="shared" si="281"/>
        <v>Rendimento estável</v>
      </c>
    </row>
    <row r="2959" spans="1:12" ht="15" customHeight="1" x14ac:dyDescent="0.25">
      <c r="A2959" s="39">
        <v>44827</v>
      </c>
      <c r="B2959" s="61">
        <f t="shared" si="276"/>
        <v>2022</v>
      </c>
      <c r="C2959" s="60" t="str">
        <f t="shared" si="277"/>
        <v>Setembro</v>
      </c>
      <c r="D2959" s="40" t="s">
        <v>1923</v>
      </c>
      <c r="E2959" s="40" t="s">
        <v>3314</v>
      </c>
      <c r="F2959" s="41">
        <v>32275.279999999999</v>
      </c>
      <c r="G2959" s="42">
        <v>37494.19</v>
      </c>
      <c r="H2959" s="64">
        <f t="shared" si="278"/>
        <v>0.16169991398990199</v>
      </c>
      <c r="I2959" s="65">
        <f t="shared" si="279"/>
        <v>5218.9100000000035</v>
      </c>
      <c r="J2959" s="66" t="str">
        <f t="shared" si="280"/>
        <v>Resgatado</v>
      </c>
      <c r="K2959" s="40" t="s">
        <v>15532</v>
      </c>
      <c r="L2959" s="69" t="str">
        <f t="shared" si="281"/>
        <v>Dividendos Recebidos</v>
      </c>
    </row>
    <row r="2960" spans="1:12" x14ac:dyDescent="0.25">
      <c r="A2960" s="39">
        <v>44106</v>
      </c>
      <c r="B2960" s="61">
        <f t="shared" si="276"/>
        <v>2020</v>
      </c>
      <c r="C2960" s="60" t="str">
        <f t="shared" si="277"/>
        <v>Outubro</v>
      </c>
      <c r="D2960" s="40" t="s">
        <v>1923</v>
      </c>
      <c r="E2960" s="40" t="s">
        <v>4350</v>
      </c>
      <c r="F2960" s="41">
        <v>38093.74</v>
      </c>
      <c r="G2960" s="42">
        <v>38318.49</v>
      </c>
      <c r="H2960" s="64">
        <f t="shared" si="278"/>
        <v>5.8999195143349019E-3</v>
      </c>
      <c r="I2960" s="65">
        <f t="shared" si="279"/>
        <v>224.75</v>
      </c>
      <c r="J2960" s="66" t="str">
        <f t="shared" si="280"/>
        <v>Ativo</v>
      </c>
      <c r="K2960" s="40" t="s">
        <v>15532</v>
      </c>
      <c r="L2960" s="69" t="str">
        <f t="shared" si="281"/>
        <v>Investimento de Longo Prazo</v>
      </c>
    </row>
    <row r="2961" spans="1:12" ht="15" customHeight="1" x14ac:dyDescent="0.25">
      <c r="A2961" s="39">
        <v>45240</v>
      </c>
      <c r="B2961" s="61">
        <f t="shared" si="276"/>
        <v>2023</v>
      </c>
      <c r="C2961" s="60" t="str">
        <f t="shared" si="277"/>
        <v>Novembro</v>
      </c>
      <c r="D2961" s="40" t="s">
        <v>1929</v>
      </c>
      <c r="E2961" s="40" t="s">
        <v>4351</v>
      </c>
      <c r="F2961" s="41">
        <v>40901.08</v>
      </c>
      <c r="G2961" s="42">
        <v>40921.53</v>
      </c>
      <c r="H2961" s="64">
        <f t="shared" si="278"/>
        <v>4.9998679741456917E-4</v>
      </c>
      <c r="I2961" s="65">
        <f t="shared" si="279"/>
        <v>20.44999999999709</v>
      </c>
      <c r="J2961" s="66" t="str">
        <f t="shared" si="280"/>
        <v>Ativo</v>
      </c>
      <c r="K2961" s="40" t="s">
        <v>15532</v>
      </c>
      <c r="L2961" s="69" t="str">
        <f t="shared" si="281"/>
        <v>Investimento de Longo Prazo</v>
      </c>
    </row>
    <row r="2962" spans="1:12" ht="15" customHeight="1" x14ac:dyDescent="0.25">
      <c r="A2962" s="39">
        <v>44440</v>
      </c>
      <c r="B2962" s="61">
        <f t="shared" si="276"/>
        <v>2021</v>
      </c>
      <c r="C2962" s="60" t="str">
        <f t="shared" si="277"/>
        <v>Setembro</v>
      </c>
      <c r="D2962" s="40" t="s">
        <v>1924</v>
      </c>
      <c r="E2962" s="40" t="s">
        <v>4352</v>
      </c>
      <c r="F2962" s="41">
        <v>25349.42</v>
      </c>
      <c r="G2962" s="42">
        <v>23377.24</v>
      </c>
      <c r="H2962" s="64">
        <f t="shared" si="278"/>
        <v>-7.7799807648458896E-2</v>
      </c>
      <c r="I2962" s="65">
        <f t="shared" si="279"/>
        <v>-1972.1799999999967</v>
      </c>
      <c r="J2962" s="66" t="str">
        <f t="shared" si="280"/>
        <v>Ativo</v>
      </c>
      <c r="K2962" s="40" t="s">
        <v>15533</v>
      </c>
      <c r="L2962" s="69" t="str">
        <f t="shared" si="281"/>
        <v>Investimento de Longo Prazo</v>
      </c>
    </row>
    <row r="2963" spans="1:12" ht="15" customHeight="1" x14ac:dyDescent="0.25">
      <c r="A2963" s="39">
        <v>45871</v>
      </c>
      <c r="B2963" s="61">
        <f t="shared" si="276"/>
        <v>2025</v>
      </c>
      <c r="C2963" s="60" t="str">
        <f t="shared" si="277"/>
        <v>Agosto</v>
      </c>
      <c r="D2963" s="40" t="s">
        <v>1923</v>
      </c>
      <c r="E2963" s="40" t="s">
        <v>3691</v>
      </c>
      <c r="F2963" s="41">
        <v>46029.55</v>
      </c>
      <c r="G2963" s="42">
        <v>41840.86</v>
      </c>
      <c r="H2963" s="64">
        <f t="shared" si="278"/>
        <v>-9.1000020638915699E-2</v>
      </c>
      <c r="I2963" s="65">
        <f t="shared" si="279"/>
        <v>-4188.6900000000023</v>
      </c>
      <c r="J2963" s="66" t="str">
        <f t="shared" si="280"/>
        <v>Ativo</v>
      </c>
      <c r="K2963" s="40" t="s">
        <v>15532</v>
      </c>
      <c r="L2963" s="69" t="str">
        <f t="shared" si="281"/>
        <v>Investimento de Longo Prazo</v>
      </c>
    </row>
    <row r="2964" spans="1:12" ht="15" customHeight="1" x14ac:dyDescent="0.25">
      <c r="A2964" s="39">
        <v>44377</v>
      </c>
      <c r="B2964" s="61">
        <f t="shared" si="276"/>
        <v>2021</v>
      </c>
      <c r="C2964" s="60" t="str">
        <f t="shared" si="277"/>
        <v>Junho</v>
      </c>
      <c r="D2964" s="40" t="s">
        <v>1924</v>
      </c>
      <c r="E2964" s="40" t="s">
        <v>4353</v>
      </c>
      <c r="F2964" s="41">
        <v>17191.11</v>
      </c>
      <c r="G2964" s="42">
        <v>19305.62</v>
      </c>
      <c r="H2964" s="64">
        <f t="shared" si="278"/>
        <v>0.12300020184851347</v>
      </c>
      <c r="I2964" s="65">
        <f t="shared" si="279"/>
        <v>2114.5099999999984</v>
      </c>
      <c r="J2964" s="66" t="str">
        <f t="shared" si="280"/>
        <v>Pendente</v>
      </c>
      <c r="K2964" s="40" t="s">
        <v>15533</v>
      </c>
      <c r="L2964" s="69" t="str">
        <f t="shared" si="281"/>
        <v>Rendimento estável</v>
      </c>
    </row>
    <row r="2965" spans="1:12" ht="15" customHeight="1" x14ac:dyDescent="0.25">
      <c r="A2965" s="39">
        <v>44298</v>
      </c>
      <c r="B2965" s="61">
        <f t="shared" si="276"/>
        <v>2021</v>
      </c>
      <c r="C2965" s="60" t="str">
        <f t="shared" si="277"/>
        <v>Abril</v>
      </c>
      <c r="D2965" s="40" t="s">
        <v>1923</v>
      </c>
      <c r="E2965" s="40" t="s">
        <v>4354</v>
      </c>
      <c r="F2965" s="41">
        <v>36088.730000000003</v>
      </c>
      <c r="G2965" s="42">
        <v>36305.26</v>
      </c>
      <c r="H2965" s="64">
        <f t="shared" si="278"/>
        <v>5.9999340514337524E-3</v>
      </c>
      <c r="I2965" s="65">
        <f t="shared" si="279"/>
        <v>216.52999999999884</v>
      </c>
      <c r="J2965" s="66" t="str">
        <f t="shared" si="280"/>
        <v>Ativo</v>
      </c>
      <c r="K2965" s="40" t="s">
        <v>15532</v>
      </c>
      <c r="L2965" s="69" t="str">
        <f t="shared" si="281"/>
        <v>Investimento de Longo Prazo</v>
      </c>
    </row>
    <row r="2966" spans="1:12" ht="15" customHeight="1" x14ac:dyDescent="0.25">
      <c r="A2966" s="39">
        <v>45806</v>
      </c>
      <c r="B2966" s="61">
        <f t="shared" si="276"/>
        <v>2025</v>
      </c>
      <c r="C2966" s="60" t="str">
        <f t="shared" si="277"/>
        <v>Maio</v>
      </c>
      <c r="D2966" s="40" t="s">
        <v>1926</v>
      </c>
      <c r="E2966" s="40" t="s">
        <v>4355</v>
      </c>
      <c r="F2966" s="41">
        <v>27589.66</v>
      </c>
      <c r="G2966" s="42">
        <v>30174.81</v>
      </c>
      <c r="H2966" s="64">
        <f t="shared" si="278"/>
        <v>9.3699958607681336E-2</v>
      </c>
      <c r="I2966" s="65">
        <f t="shared" si="279"/>
        <v>2585.1500000000015</v>
      </c>
      <c r="J2966" s="66" t="str">
        <f t="shared" si="280"/>
        <v>Pendente</v>
      </c>
      <c r="K2966" s="40" t="s">
        <v>15535</v>
      </c>
      <c r="L2966" s="69" t="str">
        <f t="shared" si="281"/>
        <v>Rendimento estável</v>
      </c>
    </row>
    <row r="2967" spans="1:12" ht="15" customHeight="1" x14ac:dyDescent="0.25">
      <c r="A2967" s="39">
        <v>45707</v>
      </c>
      <c r="B2967" s="61">
        <f t="shared" si="276"/>
        <v>2025</v>
      </c>
      <c r="C2967" s="60" t="str">
        <f t="shared" si="277"/>
        <v>Fevereiro</v>
      </c>
      <c r="D2967" s="40" t="s">
        <v>1930</v>
      </c>
      <c r="E2967" s="40" t="s">
        <v>3145</v>
      </c>
      <c r="F2967" s="41">
        <v>34968.97</v>
      </c>
      <c r="G2967" s="42">
        <v>41399.760000000002</v>
      </c>
      <c r="H2967" s="64">
        <f t="shared" si="278"/>
        <v>0.18389989753773134</v>
      </c>
      <c r="I2967" s="65">
        <f t="shared" si="279"/>
        <v>6430.7900000000009</v>
      </c>
      <c r="J2967" s="66" t="str">
        <f t="shared" si="280"/>
        <v>Resgatado</v>
      </c>
      <c r="K2967" s="40" t="s">
        <v>15538</v>
      </c>
      <c r="L2967" s="69" t="str">
        <f t="shared" si="281"/>
        <v>Aplicação de Curto Prazo</v>
      </c>
    </row>
    <row r="2968" spans="1:12" ht="15" customHeight="1" x14ac:dyDescent="0.25">
      <c r="A2968" s="39">
        <v>45554</v>
      </c>
      <c r="B2968" s="61">
        <f t="shared" si="276"/>
        <v>2024</v>
      </c>
      <c r="C2968" s="60" t="str">
        <f t="shared" si="277"/>
        <v>Setembro</v>
      </c>
      <c r="D2968" s="40" t="s">
        <v>1929</v>
      </c>
      <c r="E2968" s="40" t="s">
        <v>4356</v>
      </c>
      <c r="F2968" s="41">
        <v>830.56</v>
      </c>
      <c r="G2968" s="42">
        <v>891.61</v>
      </c>
      <c r="H2968" s="64">
        <f t="shared" si="278"/>
        <v>7.3504623386630788E-2</v>
      </c>
      <c r="I2968" s="65">
        <f t="shared" si="279"/>
        <v>61.050000000000068</v>
      </c>
      <c r="J2968" s="66" t="str">
        <f t="shared" si="280"/>
        <v>Pendente</v>
      </c>
      <c r="K2968" s="40" t="s">
        <v>15532</v>
      </c>
      <c r="L2968" s="69" t="str">
        <f t="shared" si="281"/>
        <v>Rendimento estável</v>
      </c>
    </row>
    <row r="2969" spans="1:12" x14ac:dyDescent="0.25">
      <c r="A2969" s="39">
        <v>44107</v>
      </c>
      <c r="B2969" s="61">
        <f t="shared" si="276"/>
        <v>2020</v>
      </c>
      <c r="C2969" s="60" t="str">
        <f t="shared" si="277"/>
        <v>Outubro</v>
      </c>
      <c r="D2969" s="40" t="s">
        <v>1924</v>
      </c>
      <c r="E2969" s="40" t="s">
        <v>4357</v>
      </c>
      <c r="F2969" s="41">
        <v>1945.28</v>
      </c>
      <c r="G2969" s="42">
        <v>1769.62</v>
      </c>
      <c r="H2969" s="64">
        <f t="shared" si="278"/>
        <v>-9.0300625102813004E-2</v>
      </c>
      <c r="I2969" s="65">
        <f t="shared" si="279"/>
        <v>-175.66000000000008</v>
      </c>
      <c r="J2969" s="66" t="str">
        <f t="shared" si="280"/>
        <v>Ativo</v>
      </c>
      <c r="K2969" s="40" t="s">
        <v>15533</v>
      </c>
      <c r="L2969" s="69" t="str">
        <f t="shared" si="281"/>
        <v>Investimento de Longo Prazo</v>
      </c>
    </row>
    <row r="2970" spans="1:12" ht="15" customHeight="1" x14ac:dyDescent="0.25">
      <c r="A2970" s="39">
        <v>45894</v>
      </c>
      <c r="B2970" s="61">
        <f t="shared" si="276"/>
        <v>2025</v>
      </c>
      <c r="C2970" s="60" t="str">
        <f t="shared" si="277"/>
        <v>Agosto</v>
      </c>
      <c r="D2970" s="40" t="s">
        <v>1930</v>
      </c>
      <c r="E2970" s="40" t="s">
        <v>4358</v>
      </c>
      <c r="F2970" s="41">
        <v>39240.07</v>
      </c>
      <c r="G2970" s="42">
        <v>41582.699999999997</v>
      </c>
      <c r="H2970" s="64">
        <f t="shared" si="278"/>
        <v>5.969994447002764E-2</v>
      </c>
      <c r="I2970" s="65">
        <f t="shared" si="279"/>
        <v>2342.6299999999974</v>
      </c>
      <c r="J2970" s="66" t="str">
        <f t="shared" si="280"/>
        <v>Ativo</v>
      </c>
      <c r="K2970" s="40" t="s">
        <v>15538</v>
      </c>
      <c r="L2970" s="69" t="str">
        <f t="shared" si="281"/>
        <v>Aguardando rentabilidade</v>
      </c>
    </row>
    <row r="2971" spans="1:12" ht="15" customHeight="1" x14ac:dyDescent="0.25">
      <c r="A2971" s="39">
        <v>44652</v>
      </c>
      <c r="B2971" s="61">
        <f t="shared" si="276"/>
        <v>2022</v>
      </c>
      <c r="C2971" s="60" t="str">
        <f t="shared" si="277"/>
        <v>Abril</v>
      </c>
      <c r="D2971" s="40" t="s">
        <v>1929</v>
      </c>
      <c r="E2971" s="40" t="s">
        <v>4359</v>
      </c>
      <c r="F2971" s="41">
        <v>5373.31</v>
      </c>
      <c r="G2971" s="42">
        <v>6289.46</v>
      </c>
      <c r="H2971" s="64">
        <f t="shared" si="278"/>
        <v>0.17050012003774201</v>
      </c>
      <c r="I2971" s="65">
        <f t="shared" si="279"/>
        <v>916.14999999999964</v>
      </c>
      <c r="J2971" s="66" t="str">
        <f t="shared" si="280"/>
        <v>Resgatado</v>
      </c>
      <c r="K2971" s="40" t="s">
        <v>15532</v>
      </c>
      <c r="L2971" s="69" t="str">
        <f t="shared" si="281"/>
        <v>Dividendos Recebidos</v>
      </c>
    </row>
    <row r="2972" spans="1:12" ht="15" customHeight="1" x14ac:dyDescent="0.25">
      <c r="A2972" s="39">
        <v>44473</v>
      </c>
      <c r="B2972" s="61">
        <f t="shared" si="276"/>
        <v>2021</v>
      </c>
      <c r="C2972" s="60" t="str">
        <f t="shared" si="277"/>
        <v>Outubro</v>
      </c>
      <c r="D2972" s="40" t="s">
        <v>1926</v>
      </c>
      <c r="E2972" s="40" t="s">
        <v>4360</v>
      </c>
      <c r="F2972" s="41">
        <v>39912.870000000003</v>
      </c>
      <c r="G2972" s="42">
        <v>45041.67</v>
      </c>
      <c r="H2972" s="64">
        <f t="shared" si="278"/>
        <v>0.12849990491788726</v>
      </c>
      <c r="I2972" s="65">
        <f t="shared" si="279"/>
        <v>5128.7999999999956</v>
      </c>
      <c r="J2972" s="66" t="str">
        <f t="shared" si="280"/>
        <v>Pendente</v>
      </c>
      <c r="K2972" s="40" t="s">
        <v>15535</v>
      </c>
      <c r="L2972" s="69" t="str">
        <f t="shared" si="281"/>
        <v>Rendimento estável</v>
      </c>
    </row>
    <row r="2973" spans="1:12" ht="15" customHeight="1" x14ac:dyDescent="0.25">
      <c r="A2973" s="39">
        <v>45415</v>
      </c>
      <c r="B2973" s="61">
        <f t="shared" si="276"/>
        <v>2024</v>
      </c>
      <c r="C2973" s="60" t="str">
        <f t="shared" si="277"/>
        <v>Maio</v>
      </c>
      <c r="D2973" s="40" t="s">
        <v>1926</v>
      </c>
      <c r="E2973" s="40" t="s">
        <v>4361</v>
      </c>
      <c r="F2973" s="41">
        <v>1312.39</v>
      </c>
      <c r="G2973" s="42">
        <v>1421.19</v>
      </c>
      <c r="H2973" s="64">
        <f t="shared" si="278"/>
        <v>8.2902186087976851E-2</v>
      </c>
      <c r="I2973" s="65">
        <f t="shared" si="279"/>
        <v>108.79999999999995</v>
      </c>
      <c r="J2973" s="66" t="str">
        <f t="shared" si="280"/>
        <v>Pendente</v>
      </c>
      <c r="K2973" s="40" t="s">
        <v>15535</v>
      </c>
      <c r="L2973" s="69" t="str">
        <f t="shared" si="281"/>
        <v>Rendimento estável</v>
      </c>
    </row>
    <row r="2974" spans="1:12" ht="15" customHeight="1" x14ac:dyDescent="0.25">
      <c r="A2974" s="39">
        <v>45418</v>
      </c>
      <c r="B2974" s="61">
        <f t="shared" si="276"/>
        <v>2024</v>
      </c>
      <c r="C2974" s="60" t="str">
        <f t="shared" si="277"/>
        <v>Maio</v>
      </c>
      <c r="D2974" s="40" t="s">
        <v>1923</v>
      </c>
      <c r="E2974" s="40" t="s">
        <v>2477</v>
      </c>
      <c r="F2974" s="41">
        <v>23978.080000000002</v>
      </c>
      <c r="G2974" s="42">
        <v>26625.26</v>
      </c>
      <c r="H2974" s="64">
        <f t="shared" si="278"/>
        <v>0.11039999866544763</v>
      </c>
      <c r="I2974" s="65">
        <f t="shared" si="279"/>
        <v>2647.1799999999967</v>
      </c>
      <c r="J2974" s="66" t="str">
        <f t="shared" si="280"/>
        <v>Pendente</v>
      </c>
      <c r="K2974" s="40" t="s">
        <v>15532</v>
      </c>
      <c r="L2974" s="69" t="str">
        <f t="shared" si="281"/>
        <v>Rendimento estável</v>
      </c>
    </row>
    <row r="2975" spans="1:12" x14ac:dyDescent="0.25">
      <c r="A2975" s="39">
        <v>43871</v>
      </c>
      <c r="B2975" s="61">
        <f t="shared" si="276"/>
        <v>2020</v>
      </c>
      <c r="C2975" s="60" t="str">
        <f t="shared" si="277"/>
        <v>Fevereiro</v>
      </c>
      <c r="D2975" s="40" t="s">
        <v>1924</v>
      </c>
      <c r="E2975" s="40" t="s">
        <v>4362</v>
      </c>
      <c r="F2975" s="41">
        <v>45207.519999999997</v>
      </c>
      <c r="G2975" s="42">
        <v>51758.09</v>
      </c>
      <c r="H2975" s="64">
        <f t="shared" si="278"/>
        <v>0.1449000077863152</v>
      </c>
      <c r="I2975" s="65">
        <f t="shared" si="279"/>
        <v>6550.57</v>
      </c>
      <c r="J2975" s="66" t="str">
        <f t="shared" si="280"/>
        <v>Pendente</v>
      </c>
      <c r="K2975" s="40" t="s">
        <v>15533</v>
      </c>
      <c r="L2975" s="69" t="str">
        <f t="shared" si="281"/>
        <v>Rendimento estável</v>
      </c>
    </row>
    <row r="2976" spans="1:12" x14ac:dyDescent="0.25">
      <c r="A2976" s="39">
        <v>43840</v>
      </c>
      <c r="B2976" s="61">
        <f t="shared" si="276"/>
        <v>2020</v>
      </c>
      <c r="C2976" s="60" t="str">
        <f t="shared" si="277"/>
        <v>Janeiro</v>
      </c>
      <c r="D2976" s="40" t="s">
        <v>1930</v>
      </c>
      <c r="E2976" s="40" t="s">
        <v>4057</v>
      </c>
      <c r="F2976" s="41">
        <v>18076.580000000002</v>
      </c>
      <c r="G2976" s="42">
        <v>18927.990000000002</v>
      </c>
      <c r="H2976" s="64">
        <f t="shared" si="278"/>
        <v>4.710017049685282E-2</v>
      </c>
      <c r="I2976" s="65">
        <f t="shared" si="279"/>
        <v>851.40999999999985</v>
      </c>
      <c r="J2976" s="66" t="str">
        <f t="shared" si="280"/>
        <v>Ativo</v>
      </c>
      <c r="K2976" s="40" t="s">
        <v>15538</v>
      </c>
      <c r="L2976" s="69" t="str">
        <f t="shared" si="281"/>
        <v>Aguardando rentabilidade</v>
      </c>
    </row>
    <row r="2977" spans="1:12" x14ac:dyDescent="0.25">
      <c r="A2977" s="39">
        <v>44057</v>
      </c>
      <c r="B2977" s="61">
        <f t="shared" si="276"/>
        <v>2020</v>
      </c>
      <c r="C2977" s="60" t="str">
        <f t="shared" si="277"/>
        <v>Agosto</v>
      </c>
      <c r="D2977" s="40" t="s">
        <v>1924</v>
      </c>
      <c r="E2977" s="40" t="s">
        <v>4265</v>
      </c>
      <c r="F2977" s="41">
        <v>3590.15</v>
      </c>
      <c r="G2977" s="42">
        <v>4160.2700000000004</v>
      </c>
      <c r="H2977" s="64">
        <f t="shared" si="278"/>
        <v>0.1588011642967565</v>
      </c>
      <c r="I2977" s="65">
        <f t="shared" si="279"/>
        <v>570.12000000000035</v>
      </c>
      <c r="J2977" s="66" t="str">
        <f t="shared" si="280"/>
        <v>Resgatado</v>
      </c>
      <c r="K2977" s="40" t="s">
        <v>15533</v>
      </c>
      <c r="L2977" s="69" t="str">
        <f t="shared" si="281"/>
        <v>Dividendos Recebidos</v>
      </c>
    </row>
    <row r="2978" spans="1:12" ht="15" customHeight="1" x14ac:dyDescent="0.25">
      <c r="A2978" s="43">
        <v>45692</v>
      </c>
      <c r="B2978" s="62">
        <f t="shared" si="276"/>
        <v>2025</v>
      </c>
      <c r="C2978" s="60" t="str">
        <f t="shared" si="277"/>
        <v>Fevereiro</v>
      </c>
      <c r="D2978" s="44" t="s">
        <v>1926</v>
      </c>
      <c r="E2978" s="44" t="s">
        <v>4363</v>
      </c>
      <c r="F2978" s="45">
        <v>39907.69</v>
      </c>
      <c r="G2978" s="46">
        <v>41224.639999999999</v>
      </c>
      <c r="H2978" s="67">
        <f t="shared" si="278"/>
        <v>3.2999905531991378E-2</v>
      </c>
      <c r="I2978" s="68">
        <f t="shared" si="279"/>
        <v>1316.9499999999971</v>
      </c>
      <c r="J2978" s="66" t="str">
        <f t="shared" si="280"/>
        <v>Ativo</v>
      </c>
      <c r="K2978" s="44" t="s">
        <v>15535</v>
      </c>
      <c r="L2978" s="69" t="str">
        <f t="shared" si="281"/>
        <v>Aguardando rentabilidade</v>
      </c>
    </row>
    <row r="2979" spans="1:12" ht="15" customHeight="1" x14ac:dyDescent="0.25">
      <c r="A2979" s="39">
        <v>44261</v>
      </c>
      <c r="B2979" s="61">
        <f t="shared" si="276"/>
        <v>2021</v>
      </c>
      <c r="C2979" s="60" t="str">
        <f t="shared" si="277"/>
        <v>Março</v>
      </c>
      <c r="D2979" s="40" t="s">
        <v>1927</v>
      </c>
      <c r="E2979" s="40" t="s">
        <v>3720</v>
      </c>
      <c r="F2979" s="41">
        <v>8014.07</v>
      </c>
      <c r="G2979" s="42">
        <v>8873.98</v>
      </c>
      <c r="H2979" s="64">
        <f t="shared" si="278"/>
        <v>0.10730003606157669</v>
      </c>
      <c r="I2979" s="65">
        <f t="shared" si="279"/>
        <v>859.90999999999985</v>
      </c>
      <c r="J2979" s="66" t="str">
        <f t="shared" si="280"/>
        <v>Pendente</v>
      </c>
      <c r="K2979" s="40" t="s">
        <v>15536</v>
      </c>
      <c r="L2979" s="69" t="str">
        <f t="shared" si="281"/>
        <v>Rendimento estável</v>
      </c>
    </row>
    <row r="2980" spans="1:12" ht="15" customHeight="1" x14ac:dyDescent="0.25">
      <c r="A2980" s="39">
        <v>45377</v>
      </c>
      <c r="B2980" s="61">
        <f t="shared" si="276"/>
        <v>2024</v>
      </c>
      <c r="C2980" s="60" t="str">
        <f t="shared" si="277"/>
        <v>Março</v>
      </c>
      <c r="D2980" s="40" t="s">
        <v>1928</v>
      </c>
      <c r="E2980" s="40" t="s">
        <v>4364</v>
      </c>
      <c r="F2980" s="41">
        <v>47905.75</v>
      </c>
      <c r="G2980" s="42">
        <v>52763.39</v>
      </c>
      <c r="H2980" s="64">
        <f t="shared" si="278"/>
        <v>0.10139993633332114</v>
      </c>
      <c r="I2980" s="65">
        <f t="shared" si="279"/>
        <v>4857.6399999999994</v>
      </c>
      <c r="J2980" s="66" t="str">
        <f t="shared" si="280"/>
        <v>Pendente</v>
      </c>
      <c r="K2980" s="40" t="s">
        <v>15537</v>
      </c>
      <c r="L2980" s="69" t="str">
        <f t="shared" si="281"/>
        <v>Rendimento estável</v>
      </c>
    </row>
    <row r="2981" spans="1:12" ht="15" customHeight="1" x14ac:dyDescent="0.25">
      <c r="A2981" s="39">
        <v>45782</v>
      </c>
      <c r="B2981" s="61">
        <f t="shared" si="276"/>
        <v>2025</v>
      </c>
      <c r="C2981" s="60" t="str">
        <f t="shared" si="277"/>
        <v>Maio</v>
      </c>
      <c r="D2981" s="40" t="s">
        <v>1923</v>
      </c>
      <c r="E2981" s="40" t="s">
        <v>4365</v>
      </c>
      <c r="F2981" s="41">
        <v>13101.5</v>
      </c>
      <c r="G2981" s="42">
        <v>12390.09</v>
      </c>
      <c r="H2981" s="64">
        <f t="shared" si="278"/>
        <v>-5.4299889325649726E-2</v>
      </c>
      <c r="I2981" s="65">
        <f t="shared" si="279"/>
        <v>-711.40999999999985</v>
      </c>
      <c r="J2981" s="66" t="str">
        <f t="shared" si="280"/>
        <v>Ativo</v>
      </c>
      <c r="K2981" s="40" t="s">
        <v>15532</v>
      </c>
      <c r="L2981" s="69" t="str">
        <f t="shared" si="281"/>
        <v>Investimento de Longo Prazo</v>
      </c>
    </row>
    <row r="2982" spans="1:12" x14ac:dyDescent="0.25">
      <c r="A2982" s="39">
        <v>43903</v>
      </c>
      <c r="B2982" s="61">
        <f t="shared" si="276"/>
        <v>2020</v>
      </c>
      <c r="C2982" s="60" t="str">
        <f t="shared" si="277"/>
        <v>Março</v>
      </c>
      <c r="D2982" s="40" t="s">
        <v>1925</v>
      </c>
      <c r="E2982" s="40" t="s">
        <v>4366</v>
      </c>
      <c r="F2982" s="41">
        <v>5292.34</v>
      </c>
      <c r="G2982" s="42">
        <v>5233.07</v>
      </c>
      <c r="H2982" s="64">
        <f t="shared" si="278"/>
        <v>-1.119920488857489E-2</v>
      </c>
      <c r="I2982" s="65">
        <f t="shared" si="279"/>
        <v>-59.270000000000437</v>
      </c>
      <c r="J2982" s="66" t="str">
        <f t="shared" si="280"/>
        <v>Ativo</v>
      </c>
      <c r="K2982" s="40" t="s">
        <v>15534</v>
      </c>
      <c r="L2982" s="69" t="str">
        <f t="shared" si="281"/>
        <v>Aguardando rentabilidade</v>
      </c>
    </row>
    <row r="2983" spans="1:12" x14ac:dyDescent="0.25">
      <c r="A2983" s="39">
        <v>44120</v>
      </c>
      <c r="B2983" s="61">
        <f t="shared" si="276"/>
        <v>2020</v>
      </c>
      <c r="C2983" s="60" t="str">
        <f t="shared" si="277"/>
        <v>Outubro</v>
      </c>
      <c r="D2983" s="40" t="s">
        <v>1926</v>
      </c>
      <c r="E2983" s="40" t="s">
        <v>4367</v>
      </c>
      <c r="F2983" s="41">
        <v>41019.129999999997</v>
      </c>
      <c r="G2983" s="42">
        <v>43906.879999999997</v>
      </c>
      <c r="H2983" s="64">
        <f t="shared" si="278"/>
        <v>7.0400079182566772E-2</v>
      </c>
      <c r="I2983" s="65">
        <f t="shared" si="279"/>
        <v>2887.75</v>
      </c>
      <c r="J2983" s="66" t="str">
        <f t="shared" si="280"/>
        <v>Pendente</v>
      </c>
      <c r="K2983" s="40" t="s">
        <v>15535</v>
      </c>
      <c r="L2983" s="69" t="str">
        <f t="shared" si="281"/>
        <v>Rendimento estável</v>
      </c>
    </row>
    <row r="2984" spans="1:12" ht="15" customHeight="1" x14ac:dyDescent="0.25">
      <c r="A2984" s="39">
        <v>44935</v>
      </c>
      <c r="B2984" s="61">
        <f t="shared" si="276"/>
        <v>2023</v>
      </c>
      <c r="C2984" s="60" t="str">
        <f t="shared" si="277"/>
        <v>Janeiro</v>
      </c>
      <c r="D2984" s="40" t="s">
        <v>1925</v>
      </c>
      <c r="E2984" s="40" t="s">
        <v>4368</v>
      </c>
      <c r="F2984" s="41">
        <v>16351.27</v>
      </c>
      <c r="G2984" s="42">
        <v>19436.75</v>
      </c>
      <c r="H2984" s="64">
        <f t="shared" si="278"/>
        <v>0.18869971567957716</v>
      </c>
      <c r="I2984" s="65">
        <f t="shared" si="279"/>
        <v>3085.4799999999996</v>
      </c>
      <c r="J2984" s="66" t="str">
        <f t="shared" si="280"/>
        <v>Resgatado</v>
      </c>
      <c r="K2984" s="40" t="s">
        <v>15534</v>
      </c>
      <c r="L2984" s="69" t="str">
        <f t="shared" si="281"/>
        <v>Aplicação de Curto Prazo</v>
      </c>
    </row>
    <row r="2985" spans="1:12" ht="15" customHeight="1" x14ac:dyDescent="0.25">
      <c r="A2985" s="39">
        <v>45923</v>
      </c>
      <c r="B2985" s="61">
        <f t="shared" si="276"/>
        <v>2025</v>
      </c>
      <c r="C2985" s="60" t="str">
        <f t="shared" si="277"/>
        <v>Setembro</v>
      </c>
      <c r="D2985" s="40" t="s">
        <v>1926</v>
      </c>
      <c r="E2985" s="40" t="s">
        <v>4369</v>
      </c>
      <c r="F2985" s="41">
        <v>19970.18</v>
      </c>
      <c r="G2985" s="42">
        <v>20245.77</v>
      </c>
      <c r="H2985" s="64">
        <f t="shared" si="278"/>
        <v>1.3800075913186568E-2</v>
      </c>
      <c r="I2985" s="65">
        <f t="shared" si="279"/>
        <v>275.59000000000015</v>
      </c>
      <c r="J2985" s="66" t="str">
        <f t="shared" si="280"/>
        <v>Ativo</v>
      </c>
      <c r="K2985" s="40" t="s">
        <v>15535</v>
      </c>
      <c r="L2985" s="69" t="str">
        <f t="shared" si="281"/>
        <v>Aguardando rentabilidade</v>
      </c>
    </row>
    <row r="2986" spans="1:12" ht="15" customHeight="1" x14ac:dyDescent="0.25">
      <c r="A2986" s="39">
        <v>45656</v>
      </c>
      <c r="B2986" s="61">
        <f t="shared" si="276"/>
        <v>2024</v>
      </c>
      <c r="C2986" s="60" t="str">
        <f t="shared" si="277"/>
        <v>Dezembro</v>
      </c>
      <c r="D2986" s="40" t="s">
        <v>1929</v>
      </c>
      <c r="E2986" s="40" t="s">
        <v>4370</v>
      </c>
      <c r="F2986" s="41">
        <v>37346.01</v>
      </c>
      <c r="G2986" s="42">
        <v>42585.66</v>
      </c>
      <c r="H2986" s="64">
        <f t="shared" si="278"/>
        <v>0.14030012844745668</v>
      </c>
      <c r="I2986" s="65">
        <f t="shared" si="279"/>
        <v>5239.6500000000015</v>
      </c>
      <c r="J2986" s="66" t="str">
        <f t="shared" si="280"/>
        <v>Pendente</v>
      </c>
      <c r="K2986" s="40" t="s">
        <v>15532</v>
      </c>
      <c r="L2986" s="69" t="str">
        <f t="shared" si="281"/>
        <v>Rendimento estável</v>
      </c>
    </row>
    <row r="2987" spans="1:12" x14ac:dyDescent="0.25">
      <c r="A2987" s="39">
        <v>43912</v>
      </c>
      <c r="B2987" s="61">
        <f t="shared" si="276"/>
        <v>2020</v>
      </c>
      <c r="C2987" s="60" t="str">
        <f t="shared" si="277"/>
        <v>Março</v>
      </c>
      <c r="D2987" s="40" t="s">
        <v>1926</v>
      </c>
      <c r="E2987" s="40" t="s">
        <v>4371</v>
      </c>
      <c r="F2987" s="41">
        <v>30046.45</v>
      </c>
      <c r="G2987" s="42">
        <v>32200.78</v>
      </c>
      <c r="H2987" s="64">
        <f t="shared" si="278"/>
        <v>7.1699984523962007E-2</v>
      </c>
      <c r="I2987" s="65">
        <f t="shared" si="279"/>
        <v>2154.3299999999981</v>
      </c>
      <c r="J2987" s="66" t="str">
        <f t="shared" si="280"/>
        <v>Pendente</v>
      </c>
      <c r="K2987" s="40" t="s">
        <v>15535</v>
      </c>
      <c r="L2987" s="69" t="str">
        <f t="shared" si="281"/>
        <v>Rendimento estável</v>
      </c>
    </row>
    <row r="2988" spans="1:12" x14ac:dyDescent="0.25">
      <c r="A2988" s="39">
        <v>44042</v>
      </c>
      <c r="B2988" s="61">
        <f t="shared" si="276"/>
        <v>2020</v>
      </c>
      <c r="C2988" s="60" t="str">
        <f t="shared" si="277"/>
        <v>Julho</v>
      </c>
      <c r="D2988" s="40" t="s">
        <v>1923</v>
      </c>
      <c r="E2988" s="40" t="s">
        <v>2032</v>
      </c>
      <c r="F2988" s="41">
        <v>731.66</v>
      </c>
      <c r="G2988" s="42">
        <v>708.54</v>
      </c>
      <c r="H2988" s="64">
        <f t="shared" si="278"/>
        <v>-3.1599376759697137E-2</v>
      </c>
      <c r="I2988" s="65">
        <f t="shared" si="279"/>
        <v>-23.120000000000005</v>
      </c>
      <c r="J2988" s="66" t="str">
        <f t="shared" si="280"/>
        <v>Ativo</v>
      </c>
      <c r="K2988" s="40" t="s">
        <v>15532</v>
      </c>
      <c r="L2988" s="69" t="str">
        <f t="shared" si="281"/>
        <v>Investimento de Longo Prazo</v>
      </c>
    </row>
    <row r="2989" spans="1:12" ht="15" customHeight="1" x14ac:dyDescent="0.25">
      <c r="A2989" s="39">
        <v>45180</v>
      </c>
      <c r="B2989" s="61">
        <f t="shared" si="276"/>
        <v>2023</v>
      </c>
      <c r="C2989" s="60" t="str">
        <f t="shared" si="277"/>
        <v>Setembro</v>
      </c>
      <c r="D2989" s="40" t="s">
        <v>1929</v>
      </c>
      <c r="E2989" s="40" t="s">
        <v>2725</v>
      </c>
      <c r="F2989" s="41">
        <v>32210.45</v>
      </c>
      <c r="G2989" s="42">
        <v>37721.660000000003</v>
      </c>
      <c r="H2989" s="64">
        <f t="shared" si="278"/>
        <v>0.1711000622468796</v>
      </c>
      <c r="I2989" s="65">
        <f t="shared" si="279"/>
        <v>5511.2100000000028</v>
      </c>
      <c r="J2989" s="66" t="str">
        <f t="shared" si="280"/>
        <v>Resgatado</v>
      </c>
      <c r="K2989" s="40" t="s">
        <v>15532</v>
      </c>
      <c r="L2989" s="69" t="str">
        <f t="shared" si="281"/>
        <v>Dividendos Recebidos</v>
      </c>
    </row>
    <row r="2990" spans="1:12" ht="15" customHeight="1" x14ac:dyDescent="0.25">
      <c r="A2990" s="39">
        <v>45813</v>
      </c>
      <c r="B2990" s="61">
        <f t="shared" si="276"/>
        <v>2025</v>
      </c>
      <c r="C2990" s="60" t="str">
        <f t="shared" si="277"/>
        <v>Junho</v>
      </c>
      <c r="D2990" s="40" t="s">
        <v>1925</v>
      </c>
      <c r="E2990" s="40" t="s">
        <v>4372</v>
      </c>
      <c r="F2990" s="41">
        <v>18917.54</v>
      </c>
      <c r="G2990" s="42">
        <v>19432.099999999999</v>
      </c>
      <c r="H2990" s="64">
        <f t="shared" si="278"/>
        <v>2.7200153931219263E-2</v>
      </c>
      <c r="I2990" s="65">
        <f t="shared" si="279"/>
        <v>514.55999999999767</v>
      </c>
      <c r="J2990" s="66" t="str">
        <f t="shared" si="280"/>
        <v>Ativo</v>
      </c>
      <c r="K2990" s="40" t="s">
        <v>15534</v>
      </c>
      <c r="L2990" s="69" t="str">
        <f t="shared" si="281"/>
        <v>Aguardando rentabilidade</v>
      </c>
    </row>
    <row r="2991" spans="1:12" ht="15" customHeight="1" x14ac:dyDescent="0.25">
      <c r="A2991" s="39">
        <v>44975</v>
      </c>
      <c r="B2991" s="61">
        <f t="shared" si="276"/>
        <v>2023</v>
      </c>
      <c r="C2991" s="60" t="str">
        <f t="shared" si="277"/>
        <v>Fevereiro</v>
      </c>
      <c r="D2991" s="40" t="s">
        <v>1929</v>
      </c>
      <c r="E2991" s="40" t="s">
        <v>4373</v>
      </c>
      <c r="F2991" s="41">
        <v>43875.98</v>
      </c>
      <c r="G2991" s="42">
        <v>51668.35</v>
      </c>
      <c r="H2991" s="64">
        <f t="shared" si="278"/>
        <v>0.17759990773995235</v>
      </c>
      <c r="I2991" s="65">
        <f t="shared" si="279"/>
        <v>7792.3699999999953</v>
      </c>
      <c r="J2991" s="66" t="str">
        <f t="shared" si="280"/>
        <v>Resgatado</v>
      </c>
      <c r="K2991" s="40" t="s">
        <v>15532</v>
      </c>
      <c r="L2991" s="69" t="str">
        <f t="shared" si="281"/>
        <v>Dividendos Recebidos</v>
      </c>
    </row>
    <row r="2992" spans="1:12" ht="15" customHeight="1" x14ac:dyDescent="0.25">
      <c r="A2992" s="39">
        <v>44329</v>
      </c>
      <c r="B2992" s="61">
        <f t="shared" si="276"/>
        <v>2021</v>
      </c>
      <c r="C2992" s="60" t="str">
        <f t="shared" si="277"/>
        <v>Maio</v>
      </c>
      <c r="D2992" s="40" t="s">
        <v>1926</v>
      </c>
      <c r="E2992" s="40" t="s">
        <v>3812</v>
      </c>
      <c r="F2992" s="41">
        <v>9676.14</v>
      </c>
      <c r="G2992" s="42">
        <v>8909.7900000000009</v>
      </c>
      <c r="H2992" s="64">
        <f t="shared" si="278"/>
        <v>-7.9199970236065065E-2</v>
      </c>
      <c r="I2992" s="65">
        <f t="shared" si="279"/>
        <v>-766.34999999999854</v>
      </c>
      <c r="J2992" s="66" t="str">
        <f t="shared" si="280"/>
        <v>Pendente</v>
      </c>
      <c r="K2992" s="40" t="s">
        <v>15535</v>
      </c>
      <c r="L2992" s="69" t="str">
        <f t="shared" si="281"/>
        <v>Aguardando rentabilidade</v>
      </c>
    </row>
    <row r="2993" spans="1:12" ht="15" customHeight="1" x14ac:dyDescent="0.25">
      <c r="A2993" s="39">
        <v>44425</v>
      </c>
      <c r="B2993" s="61">
        <f t="shared" si="276"/>
        <v>2021</v>
      </c>
      <c r="C2993" s="60" t="str">
        <f t="shared" si="277"/>
        <v>Agosto</v>
      </c>
      <c r="D2993" s="40" t="s">
        <v>1927</v>
      </c>
      <c r="E2993" s="40" t="s">
        <v>4374</v>
      </c>
      <c r="F2993" s="41">
        <v>25301.360000000001</v>
      </c>
      <c r="G2993" s="42">
        <v>26404.5</v>
      </c>
      <c r="H2993" s="64">
        <f t="shared" si="278"/>
        <v>4.3600027824591221E-2</v>
      </c>
      <c r="I2993" s="65">
        <f t="shared" si="279"/>
        <v>1103.1399999999994</v>
      </c>
      <c r="J2993" s="66" t="str">
        <f t="shared" si="280"/>
        <v>Ativo</v>
      </c>
      <c r="K2993" s="40" t="s">
        <v>15536</v>
      </c>
      <c r="L2993" s="69" t="str">
        <f t="shared" si="281"/>
        <v>Aguardando rentabilidade</v>
      </c>
    </row>
    <row r="2994" spans="1:12" ht="15" customHeight="1" x14ac:dyDescent="0.25">
      <c r="A2994" s="39">
        <v>45027</v>
      </c>
      <c r="B2994" s="61">
        <f t="shared" si="276"/>
        <v>2023</v>
      </c>
      <c r="C2994" s="60" t="str">
        <f t="shared" si="277"/>
        <v>Abril</v>
      </c>
      <c r="D2994" s="40" t="s">
        <v>1928</v>
      </c>
      <c r="E2994" s="40" t="s">
        <v>2856</v>
      </c>
      <c r="F2994" s="41">
        <v>21420.2</v>
      </c>
      <c r="G2994" s="42">
        <v>20347.05</v>
      </c>
      <c r="H2994" s="64">
        <f t="shared" si="278"/>
        <v>-5.0099905696492163E-2</v>
      </c>
      <c r="I2994" s="65">
        <f t="shared" si="279"/>
        <v>-1073.1500000000015</v>
      </c>
      <c r="J2994" s="66" t="str">
        <f t="shared" si="280"/>
        <v>Pendente</v>
      </c>
      <c r="K2994" s="40" t="s">
        <v>15537</v>
      </c>
      <c r="L2994" s="69" t="str">
        <f t="shared" si="281"/>
        <v>Aguardando rentabilidade</v>
      </c>
    </row>
    <row r="2995" spans="1:12" ht="15" customHeight="1" x14ac:dyDescent="0.25">
      <c r="A2995" s="39">
        <v>45165</v>
      </c>
      <c r="B2995" s="61">
        <f t="shared" si="276"/>
        <v>2023</v>
      </c>
      <c r="C2995" s="60" t="str">
        <f t="shared" si="277"/>
        <v>Agosto</v>
      </c>
      <c r="D2995" s="40" t="s">
        <v>1924</v>
      </c>
      <c r="E2995" s="40" t="s">
        <v>2840</v>
      </c>
      <c r="F2995" s="41">
        <v>9704.0300000000007</v>
      </c>
      <c r="G2995" s="42">
        <v>10708.4</v>
      </c>
      <c r="H2995" s="64">
        <f t="shared" si="278"/>
        <v>0.10350029832966293</v>
      </c>
      <c r="I2995" s="65">
        <f t="shared" si="279"/>
        <v>1004.369999999999</v>
      </c>
      <c r="J2995" s="66" t="str">
        <f t="shared" si="280"/>
        <v>Pendente</v>
      </c>
      <c r="K2995" s="40" t="s">
        <v>15533</v>
      </c>
      <c r="L2995" s="69" t="str">
        <f t="shared" si="281"/>
        <v>Rendimento estável</v>
      </c>
    </row>
    <row r="2996" spans="1:12" x14ac:dyDescent="0.25">
      <c r="A2996" s="39">
        <v>43987</v>
      </c>
      <c r="B2996" s="61">
        <f t="shared" si="276"/>
        <v>2020</v>
      </c>
      <c r="C2996" s="60" t="str">
        <f t="shared" si="277"/>
        <v>Junho</v>
      </c>
      <c r="D2996" s="40" t="s">
        <v>1923</v>
      </c>
      <c r="E2996" s="40" t="s">
        <v>4155</v>
      </c>
      <c r="F2996" s="41">
        <v>48944.09</v>
      </c>
      <c r="G2996" s="42">
        <v>56618.52</v>
      </c>
      <c r="H2996" s="64">
        <f t="shared" si="278"/>
        <v>0.15679993233095152</v>
      </c>
      <c r="I2996" s="65">
        <f t="shared" si="279"/>
        <v>7674.43</v>
      </c>
      <c r="J2996" s="66" t="str">
        <f t="shared" si="280"/>
        <v>Resgatado</v>
      </c>
      <c r="K2996" s="40" t="s">
        <v>15532</v>
      </c>
      <c r="L2996" s="69" t="str">
        <f t="shared" si="281"/>
        <v>Dividendos Recebidos</v>
      </c>
    </row>
    <row r="2997" spans="1:12" ht="15" customHeight="1" x14ac:dyDescent="0.25">
      <c r="A2997" s="39">
        <v>44497</v>
      </c>
      <c r="B2997" s="61">
        <f t="shared" si="276"/>
        <v>2021</v>
      </c>
      <c r="C2997" s="60" t="str">
        <f t="shared" si="277"/>
        <v>Outubro</v>
      </c>
      <c r="D2997" s="40" t="s">
        <v>1925</v>
      </c>
      <c r="E2997" s="40" t="s">
        <v>4375</v>
      </c>
      <c r="F2997" s="41">
        <v>16503.25</v>
      </c>
      <c r="G2997" s="42">
        <v>17486.84</v>
      </c>
      <c r="H2997" s="64">
        <f t="shared" si="278"/>
        <v>5.9599775801736032E-2</v>
      </c>
      <c r="I2997" s="65">
        <f t="shared" si="279"/>
        <v>983.59000000000015</v>
      </c>
      <c r="J2997" s="66" t="str">
        <f t="shared" si="280"/>
        <v>Ativo</v>
      </c>
      <c r="K2997" s="40" t="s">
        <v>15534</v>
      </c>
      <c r="L2997" s="69" t="str">
        <f t="shared" si="281"/>
        <v>Aguardando rentabilidade</v>
      </c>
    </row>
    <row r="2998" spans="1:12" ht="15" customHeight="1" x14ac:dyDescent="0.25">
      <c r="A2998" s="39">
        <v>44816</v>
      </c>
      <c r="B2998" s="61">
        <f t="shared" si="276"/>
        <v>2022</v>
      </c>
      <c r="C2998" s="60" t="str">
        <f t="shared" si="277"/>
        <v>Setembro</v>
      </c>
      <c r="D2998" s="40" t="s">
        <v>1928</v>
      </c>
      <c r="E2998" s="40" t="s">
        <v>3878</v>
      </c>
      <c r="F2998" s="41">
        <v>22604.81</v>
      </c>
      <c r="G2998" s="42">
        <v>22211.49</v>
      </c>
      <c r="H2998" s="64">
        <f t="shared" si="278"/>
        <v>-1.7399836583452798E-2</v>
      </c>
      <c r="I2998" s="65">
        <f t="shared" si="279"/>
        <v>-393.31999999999971</v>
      </c>
      <c r="J2998" s="66" t="str">
        <f t="shared" si="280"/>
        <v>Ativo</v>
      </c>
      <c r="K2998" s="40" t="s">
        <v>15537</v>
      </c>
      <c r="L2998" s="69" t="str">
        <f t="shared" si="281"/>
        <v>Aguardando rentabilidade</v>
      </c>
    </row>
    <row r="2999" spans="1:12" ht="15" customHeight="1" x14ac:dyDescent="0.25">
      <c r="A2999" s="39">
        <v>44538</v>
      </c>
      <c r="B2999" s="61">
        <f t="shared" si="276"/>
        <v>2021</v>
      </c>
      <c r="C2999" s="60" t="str">
        <f t="shared" si="277"/>
        <v>Dezembro</v>
      </c>
      <c r="D2999" s="40" t="s">
        <v>1923</v>
      </c>
      <c r="E2999" s="40" t="s">
        <v>4376</v>
      </c>
      <c r="F2999" s="41">
        <v>27490.720000000001</v>
      </c>
      <c r="G2999" s="42">
        <v>32342.83</v>
      </c>
      <c r="H2999" s="64">
        <f t="shared" si="278"/>
        <v>0.17649992433810394</v>
      </c>
      <c r="I2999" s="65">
        <f t="shared" si="279"/>
        <v>4852.1100000000006</v>
      </c>
      <c r="J2999" s="66" t="str">
        <f t="shared" si="280"/>
        <v>Resgatado</v>
      </c>
      <c r="K2999" s="40" t="s">
        <v>15532</v>
      </c>
      <c r="L2999" s="69" t="str">
        <f t="shared" si="281"/>
        <v>Dividendos Recebidos</v>
      </c>
    </row>
    <row r="3000" spans="1:12" x14ac:dyDescent="0.25">
      <c r="A3000" s="39">
        <v>43920</v>
      </c>
      <c r="B3000" s="61">
        <f t="shared" si="276"/>
        <v>2020</v>
      </c>
      <c r="C3000" s="60" t="str">
        <f t="shared" si="277"/>
        <v>Março</v>
      </c>
      <c r="D3000" s="40" t="s">
        <v>1927</v>
      </c>
      <c r="E3000" s="40" t="s">
        <v>4377</v>
      </c>
      <c r="F3000" s="41">
        <v>9065.9500000000007</v>
      </c>
      <c r="G3000" s="42">
        <v>8219.19</v>
      </c>
      <c r="H3000" s="64">
        <f t="shared" si="278"/>
        <v>-9.3400029781765856E-2</v>
      </c>
      <c r="I3000" s="65">
        <f t="shared" si="279"/>
        <v>-846.76000000000022</v>
      </c>
      <c r="J3000" s="66" t="str">
        <f t="shared" si="280"/>
        <v>Pendente</v>
      </c>
      <c r="K3000" s="40" t="s">
        <v>15536</v>
      </c>
      <c r="L3000" s="69" t="str">
        <f t="shared" si="281"/>
        <v>Aguardando rentabilidade</v>
      </c>
    </row>
    <row r="3001" spans="1:12" ht="15" customHeight="1" x14ac:dyDescent="0.25">
      <c r="A3001" s="39">
        <v>45345</v>
      </c>
      <c r="B3001" s="61">
        <f t="shared" si="276"/>
        <v>2024</v>
      </c>
      <c r="C3001" s="60" t="str">
        <f t="shared" si="277"/>
        <v>Fevereiro</v>
      </c>
      <c r="D3001" s="40" t="s">
        <v>1925</v>
      </c>
      <c r="E3001" s="40" t="s">
        <v>2453</v>
      </c>
      <c r="F3001" s="41">
        <v>29264.91</v>
      </c>
      <c r="G3001" s="42">
        <v>26434.99</v>
      </c>
      <c r="H3001" s="64">
        <f t="shared" si="278"/>
        <v>-9.6700109448482785E-2</v>
      </c>
      <c r="I3001" s="65">
        <f t="shared" si="279"/>
        <v>-2829.9199999999983</v>
      </c>
      <c r="J3001" s="66" t="str">
        <f t="shared" si="280"/>
        <v>Pendente</v>
      </c>
      <c r="K3001" s="40" t="s">
        <v>15534</v>
      </c>
      <c r="L3001" s="69" t="str">
        <f t="shared" si="281"/>
        <v>Aguardando rentabilidade</v>
      </c>
    </row>
    <row r="3002" spans="1:12" ht="15" customHeight="1" x14ac:dyDescent="0.25">
      <c r="A3002" s="39">
        <v>44977</v>
      </c>
      <c r="B3002" s="61">
        <f t="shared" si="276"/>
        <v>2023</v>
      </c>
      <c r="C3002" s="60" t="str">
        <f t="shared" si="277"/>
        <v>Fevereiro</v>
      </c>
      <c r="D3002" s="40" t="s">
        <v>1930</v>
      </c>
      <c r="E3002" s="40" t="s">
        <v>4201</v>
      </c>
      <c r="F3002" s="41">
        <v>40802.61</v>
      </c>
      <c r="G3002" s="42">
        <v>38603.35</v>
      </c>
      <c r="H3002" s="64">
        <f t="shared" si="278"/>
        <v>-5.3899983358907728E-2</v>
      </c>
      <c r="I3002" s="65">
        <f t="shared" si="279"/>
        <v>-2199.260000000002</v>
      </c>
      <c r="J3002" s="66" t="str">
        <f t="shared" si="280"/>
        <v>Pendente</v>
      </c>
      <c r="K3002" s="40" t="s">
        <v>15538</v>
      </c>
      <c r="L3002" s="69" t="str">
        <f t="shared" si="281"/>
        <v>Aguardando rentabilidade</v>
      </c>
    </row>
    <row r="3003" spans="1:12" ht="15" customHeight="1" x14ac:dyDescent="0.25">
      <c r="A3003" s="39">
        <v>44857</v>
      </c>
      <c r="B3003" s="61">
        <f t="shared" si="276"/>
        <v>2022</v>
      </c>
      <c r="C3003" s="60" t="str">
        <f t="shared" si="277"/>
        <v>Outubro</v>
      </c>
      <c r="D3003" s="40" t="s">
        <v>1924</v>
      </c>
      <c r="E3003" s="40" t="s">
        <v>4378</v>
      </c>
      <c r="F3003" s="41">
        <v>14559.1</v>
      </c>
      <c r="G3003" s="42">
        <v>16450.330000000002</v>
      </c>
      <c r="H3003" s="64">
        <f t="shared" si="278"/>
        <v>0.12990019987499238</v>
      </c>
      <c r="I3003" s="65">
        <f t="shared" si="279"/>
        <v>1891.2300000000014</v>
      </c>
      <c r="J3003" s="66" t="str">
        <f t="shared" si="280"/>
        <v>Pendente</v>
      </c>
      <c r="K3003" s="40" t="s">
        <v>15533</v>
      </c>
      <c r="L3003" s="69" t="str">
        <f t="shared" si="281"/>
        <v>Rendimento estável</v>
      </c>
    </row>
    <row r="3004" spans="1:12" ht="15" customHeight="1" x14ac:dyDescent="0.25">
      <c r="A3004" s="39">
        <v>45907</v>
      </c>
      <c r="B3004" s="61">
        <f t="shared" si="276"/>
        <v>2025</v>
      </c>
      <c r="C3004" s="60" t="str">
        <f t="shared" si="277"/>
        <v>Setembro</v>
      </c>
      <c r="D3004" s="40" t="s">
        <v>1926</v>
      </c>
      <c r="E3004" s="40" t="s">
        <v>4379</v>
      </c>
      <c r="F3004" s="41">
        <v>6671.91</v>
      </c>
      <c r="G3004" s="42">
        <v>6697.26</v>
      </c>
      <c r="H3004" s="64">
        <f t="shared" si="278"/>
        <v>3.7995116840605411E-3</v>
      </c>
      <c r="I3004" s="65">
        <f t="shared" si="279"/>
        <v>25.350000000000364</v>
      </c>
      <c r="J3004" s="66" t="str">
        <f t="shared" si="280"/>
        <v>Ativo</v>
      </c>
      <c r="K3004" s="40" t="s">
        <v>15535</v>
      </c>
      <c r="L3004" s="69" t="str">
        <f t="shared" si="281"/>
        <v>Aguardando rentabilidade</v>
      </c>
    </row>
    <row r="3005" spans="1:12" ht="15" customHeight="1" x14ac:dyDescent="0.25">
      <c r="A3005" s="39">
        <v>45218</v>
      </c>
      <c r="B3005" s="61">
        <f t="shared" si="276"/>
        <v>2023</v>
      </c>
      <c r="C3005" s="60" t="str">
        <f t="shared" si="277"/>
        <v>Outubro</v>
      </c>
      <c r="D3005" s="40" t="s">
        <v>1924</v>
      </c>
      <c r="E3005" s="40" t="s">
        <v>4380</v>
      </c>
      <c r="F3005" s="41">
        <v>15652.16</v>
      </c>
      <c r="G3005" s="42">
        <v>17965.55</v>
      </c>
      <c r="H3005" s="64">
        <f t="shared" si="278"/>
        <v>0.14780004804448713</v>
      </c>
      <c r="I3005" s="65">
        <f t="shared" si="279"/>
        <v>2313.3899999999994</v>
      </c>
      <c r="J3005" s="66" t="str">
        <f t="shared" si="280"/>
        <v>Pendente</v>
      </c>
      <c r="K3005" s="40" t="s">
        <v>15533</v>
      </c>
      <c r="L3005" s="69" t="str">
        <f t="shared" si="281"/>
        <v>Rendimento estável</v>
      </c>
    </row>
    <row r="3006" spans="1:12" ht="15" customHeight="1" x14ac:dyDescent="0.25">
      <c r="A3006" s="39">
        <v>45773</v>
      </c>
      <c r="B3006" s="61">
        <f t="shared" si="276"/>
        <v>2025</v>
      </c>
      <c r="C3006" s="60" t="str">
        <f t="shared" si="277"/>
        <v>Abril</v>
      </c>
      <c r="D3006" s="40" t="s">
        <v>1927</v>
      </c>
      <c r="E3006" s="40" t="s">
        <v>2602</v>
      </c>
      <c r="F3006" s="41">
        <v>36697.65</v>
      </c>
      <c r="G3006" s="42">
        <v>38132.53</v>
      </c>
      <c r="H3006" s="64">
        <f t="shared" si="278"/>
        <v>3.9100051365686832E-2</v>
      </c>
      <c r="I3006" s="65">
        <f t="shared" si="279"/>
        <v>1434.8799999999974</v>
      </c>
      <c r="J3006" s="66" t="str">
        <f t="shared" si="280"/>
        <v>Ativo</v>
      </c>
      <c r="K3006" s="40" t="s">
        <v>15536</v>
      </c>
      <c r="L3006" s="69" t="str">
        <f t="shared" si="281"/>
        <v>Aguardando rentabilidade</v>
      </c>
    </row>
    <row r="3007" spans="1:12" ht="15" customHeight="1" x14ac:dyDescent="0.25">
      <c r="A3007" s="39">
        <v>45520</v>
      </c>
      <c r="B3007" s="61">
        <f t="shared" si="276"/>
        <v>2024</v>
      </c>
      <c r="C3007" s="60" t="str">
        <f t="shared" si="277"/>
        <v>Agosto</v>
      </c>
      <c r="D3007" s="40" t="s">
        <v>1927</v>
      </c>
      <c r="E3007" s="40" t="s">
        <v>4381</v>
      </c>
      <c r="F3007" s="41">
        <v>44528.45</v>
      </c>
      <c r="G3007" s="42">
        <v>42591.46</v>
      </c>
      <c r="H3007" s="64">
        <f t="shared" si="278"/>
        <v>-4.350005445956457E-2</v>
      </c>
      <c r="I3007" s="65">
        <f t="shared" si="279"/>
        <v>-1936.989999999998</v>
      </c>
      <c r="J3007" s="66" t="str">
        <f t="shared" si="280"/>
        <v>Ativo</v>
      </c>
      <c r="K3007" s="40" t="s">
        <v>15536</v>
      </c>
      <c r="L3007" s="69" t="str">
        <f t="shared" si="281"/>
        <v>Aguardando rentabilidade</v>
      </c>
    </row>
    <row r="3008" spans="1:12" ht="15" customHeight="1" x14ac:dyDescent="0.25">
      <c r="A3008" s="39">
        <v>44392</v>
      </c>
      <c r="B3008" s="61">
        <f t="shared" si="276"/>
        <v>2021</v>
      </c>
      <c r="C3008" s="60" t="str">
        <f t="shared" si="277"/>
        <v>Julho</v>
      </c>
      <c r="D3008" s="40" t="s">
        <v>1928</v>
      </c>
      <c r="E3008" s="40" t="s">
        <v>4382</v>
      </c>
      <c r="F3008" s="41">
        <v>22709.45</v>
      </c>
      <c r="G3008" s="42">
        <v>26931.14</v>
      </c>
      <c r="H3008" s="64">
        <f t="shared" si="278"/>
        <v>0.18590014289205589</v>
      </c>
      <c r="I3008" s="65">
        <f t="shared" si="279"/>
        <v>4221.6899999999987</v>
      </c>
      <c r="J3008" s="66" t="str">
        <f t="shared" si="280"/>
        <v>Resgatado</v>
      </c>
      <c r="K3008" s="40" t="s">
        <v>15537</v>
      </c>
      <c r="L3008" s="69" t="str">
        <f t="shared" si="281"/>
        <v>Aplicação de Curto Prazo</v>
      </c>
    </row>
    <row r="3009" spans="1:12" ht="15" customHeight="1" x14ac:dyDescent="0.25">
      <c r="A3009" s="39">
        <v>45499</v>
      </c>
      <c r="B3009" s="61">
        <f t="shared" si="276"/>
        <v>2024</v>
      </c>
      <c r="C3009" s="60" t="str">
        <f t="shared" si="277"/>
        <v>Julho</v>
      </c>
      <c r="D3009" s="40" t="s">
        <v>1928</v>
      </c>
      <c r="E3009" s="40" t="s">
        <v>2068</v>
      </c>
      <c r="F3009" s="41">
        <v>33921.9</v>
      </c>
      <c r="G3009" s="42">
        <v>30980.87</v>
      </c>
      <c r="H3009" s="64">
        <f t="shared" si="278"/>
        <v>-8.6700037438940697E-2</v>
      </c>
      <c r="I3009" s="65">
        <f t="shared" si="279"/>
        <v>-2941.0300000000025</v>
      </c>
      <c r="J3009" s="66" t="str">
        <f t="shared" si="280"/>
        <v>Pendente</v>
      </c>
      <c r="K3009" s="40" t="s">
        <v>15537</v>
      </c>
      <c r="L3009" s="69" t="str">
        <f t="shared" si="281"/>
        <v>Aguardando rentabilidade</v>
      </c>
    </row>
    <row r="3010" spans="1:12" x14ac:dyDescent="0.25">
      <c r="A3010" s="39">
        <v>44088</v>
      </c>
      <c r="B3010" s="61">
        <f t="shared" ref="B3010:B3073" si="282">YEAR(A3010)</f>
        <v>2020</v>
      </c>
      <c r="C3010" s="60" t="str">
        <f t="shared" ref="C3010:C3073" si="283">PROPER(TEXT(A3010,"mmmm"))</f>
        <v>Setembro</v>
      </c>
      <c r="D3010" s="40" t="s">
        <v>1924</v>
      </c>
      <c r="E3010" s="40" t="s">
        <v>4383</v>
      </c>
      <c r="F3010" s="41">
        <v>20890.59</v>
      </c>
      <c r="G3010" s="42">
        <v>22731.05</v>
      </c>
      <c r="H3010" s="64">
        <f t="shared" ref="H3010:H3073" si="284">(G3010-F3010)/F3010</f>
        <v>8.8099953136795042E-2</v>
      </c>
      <c r="I3010" s="65">
        <f t="shared" ref="I3010:I3073" si="285">G3010-F3010</f>
        <v>1840.4599999999991</v>
      </c>
      <c r="J3010" s="66" t="str">
        <f t="shared" ref="J3010:J3073" si="286">IF(AND(OR($D3010="Ações",$D3010="Criptomoedas",$D3010="ETFs",$D3010="Fundos",$D3010="Imóveis"),$H3010&lt;=-10%),"Resgatado",IF(AND(OR($D3010="Ações",$D3010="Criptomoedas",$D3010="ETFs",$D3010="Fundos",$D3010="Imóveis"),$H3010&lt;=-5%),"Pendente",IF(AND(OR($D3010="Ações",$D3010="Criptomoedas",$D3010="ETFs",$D3010="Fundos",$D3010="Imóveis"),$H3010&lt;=-3%),"Ativo",IF(AND(OR($D3010="Ações",$D3010="Criptomoedas",$D3010="ETFs",$D3010="Fundos",$D3010="Imóveis"),$H3010&lt;=7%),"Ativo",IF(AND(OR($D3010="Ações",$D3010="Criptomoedas",$D3010="ETFs",$D3010="Fundos",$D3010="Imóveis"),$H3010&lt;=15%),"Pendente",IF(AND(OR($D3010="Ações",$D3010="Criptomoedas",$D3010="ETFs",$D3010="Fundos",$D3010="Imóveis"),$H3010&lt;=20%),"Resgatado",IF(AND(OR($D3010="Poupança",$D3010="Renda Fixa",$D3010="Tesouro Direto"),$H3010&lt;=7%),"Ativo",IF(AND(OR($D3010="Poupança",$D3010="Renda Fixa",$D3010="Tesouro Direto"),$H3010&lt;=15%),"Pendente",IF(AND(OR($D3010="Poupança",$D3010="Renda Fixa",$D3010="Tesouro Direto"),$H3010&lt;=20%),"Resgatado","")))))))))</f>
        <v>Pendente</v>
      </c>
      <c r="K3010" s="40" t="s">
        <v>15533</v>
      </c>
      <c r="L3010" s="69" t="str">
        <f t="shared" ref="L3010:L3073" si="287">IF(AND(OR($D3010="Ações",$D3010="Criptomoedas",$D3010="ETFs",$D3010="Fundos",$D3010="Imóveis"),$H3010&lt;=-10%),"Resgate realizado",IF(AND(OR($D3010="Ações",$D3010="Criptomoedas",$D3010="ETFs",$D3010="Fundos",$D3010="Imóveis"),$H3010&lt;=-5%),"Aguardando rentabilidade",IF(AND(OR($D3010="Ações",$D3010="Criptomoedas",$D3010="ETFs",$D3010="Fundos",$D3010="Imóveis"),$H3010&lt;=-3%),"Aguardando rentabilidade",IF(AND(OR($D3010="Ações",$D3010="Criptomoedas",$D3010="ETFs",$D3010="Fundos",$D3010="Imóveis"),$H3010&lt;=7%),"Aguardando rentabilidade",IF(AND(OR($D3010="Ações",$D3010="Criptomoedas",$D3010="ETFs",$D3010="Fundos",$D3010="Imóveis"),$H3010&lt;=15%),"Rendimento estável",IF(AND(OR($D3010="Ações",$D3010="Criptomoedas",$D3010="ETFs",$D3010="Fundos",$D3010="Imóveis"),$H3010&lt;=20%),"Aplicação de Curto Prazo",IF(AND(OR($D3010="Poupança",$D3010="Renda Fixa",$D3010="Tesouro Direto"),$H3010&lt;=7%),"Investimento de Longo Prazo",IF(AND(OR($D3010="Poupança",$D3010="Renda Fixa",$D3010="Tesouro Direto"),$H3010&lt;=15%),"Rendimento estável",IF(AND(OR($D3010="Poupança",$D3010="Renda Fixa",$D3010="Tesouro Direto"),$H3010&lt;=20%),"Dividendos Recebidos","")))))))))</f>
        <v>Rendimento estável</v>
      </c>
    </row>
    <row r="3011" spans="1:12" ht="15" customHeight="1" x14ac:dyDescent="0.25">
      <c r="A3011" s="39">
        <v>44530</v>
      </c>
      <c r="B3011" s="61">
        <f t="shared" si="282"/>
        <v>2021</v>
      </c>
      <c r="C3011" s="60" t="str">
        <f t="shared" si="283"/>
        <v>Novembro</v>
      </c>
      <c r="D3011" s="40" t="s">
        <v>1930</v>
      </c>
      <c r="E3011" s="40" t="s">
        <v>2943</v>
      </c>
      <c r="F3011" s="41">
        <v>10830.98</v>
      </c>
      <c r="G3011" s="42">
        <v>12015.89</v>
      </c>
      <c r="H3011" s="64">
        <f t="shared" si="284"/>
        <v>0.109400072754266</v>
      </c>
      <c r="I3011" s="65">
        <f t="shared" si="285"/>
        <v>1184.9099999999999</v>
      </c>
      <c r="J3011" s="66" t="str">
        <f t="shared" si="286"/>
        <v>Pendente</v>
      </c>
      <c r="K3011" s="40" t="s">
        <v>15538</v>
      </c>
      <c r="L3011" s="69" t="str">
        <f t="shared" si="287"/>
        <v>Rendimento estável</v>
      </c>
    </row>
    <row r="3012" spans="1:12" ht="15" customHeight="1" x14ac:dyDescent="0.25">
      <c r="A3012" s="39">
        <v>45269</v>
      </c>
      <c r="B3012" s="61">
        <f t="shared" si="282"/>
        <v>2023</v>
      </c>
      <c r="C3012" s="60" t="str">
        <f t="shared" si="283"/>
        <v>Dezembro</v>
      </c>
      <c r="D3012" s="40" t="s">
        <v>1930</v>
      </c>
      <c r="E3012" s="40" t="s">
        <v>4384</v>
      </c>
      <c r="F3012" s="41">
        <v>49024.160000000003</v>
      </c>
      <c r="G3012" s="42">
        <v>45411.08</v>
      </c>
      <c r="H3012" s="64">
        <f t="shared" si="284"/>
        <v>-7.369998792432142E-2</v>
      </c>
      <c r="I3012" s="65">
        <f t="shared" si="285"/>
        <v>-3613.0800000000017</v>
      </c>
      <c r="J3012" s="66" t="str">
        <f t="shared" si="286"/>
        <v>Pendente</v>
      </c>
      <c r="K3012" s="40" t="s">
        <v>15538</v>
      </c>
      <c r="L3012" s="69" t="str">
        <f t="shared" si="287"/>
        <v>Aguardando rentabilidade</v>
      </c>
    </row>
    <row r="3013" spans="1:12" ht="15" customHeight="1" x14ac:dyDescent="0.25">
      <c r="A3013" s="39">
        <v>44976</v>
      </c>
      <c r="B3013" s="61">
        <f t="shared" si="282"/>
        <v>2023</v>
      </c>
      <c r="C3013" s="60" t="str">
        <f t="shared" si="283"/>
        <v>Fevereiro</v>
      </c>
      <c r="D3013" s="40" t="s">
        <v>1927</v>
      </c>
      <c r="E3013" s="40" t="s">
        <v>4385</v>
      </c>
      <c r="F3013" s="41">
        <v>16690.71</v>
      </c>
      <c r="G3013" s="42">
        <v>15874.53</v>
      </c>
      <c r="H3013" s="64">
        <f t="shared" si="284"/>
        <v>-4.8900256489987456E-2</v>
      </c>
      <c r="I3013" s="65">
        <f t="shared" si="285"/>
        <v>-816.17999999999847</v>
      </c>
      <c r="J3013" s="66" t="str">
        <f t="shared" si="286"/>
        <v>Ativo</v>
      </c>
      <c r="K3013" s="40" t="s">
        <v>15536</v>
      </c>
      <c r="L3013" s="69" t="str">
        <f t="shared" si="287"/>
        <v>Aguardando rentabilidade</v>
      </c>
    </row>
    <row r="3014" spans="1:12" x14ac:dyDescent="0.25">
      <c r="A3014" s="39">
        <v>43995</v>
      </c>
      <c r="B3014" s="61">
        <f t="shared" si="282"/>
        <v>2020</v>
      </c>
      <c r="C3014" s="60" t="str">
        <f t="shared" si="283"/>
        <v>Junho</v>
      </c>
      <c r="D3014" s="40" t="s">
        <v>1925</v>
      </c>
      <c r="E3014" s="40" t="s">
        <v>2188</v>
      </c>
      <c r="F3014" s="41">
        <v>29166.639999999999</v>
      </c>
      <c r="G3014" s="42">
        <v>27539.14</v>
      </c>
      <c r="H3014" s="64">
        <f t="shared" si="284"/>
        <v>-5.5800051017189503E-2</v>
      </c>
      <c r="I3014" s="65">
        <f t="shared" si="285"/>
        <v>-1627.5</v>
      </c>
      <c r="J3014" s="66" t="str">
        <f t="shared" si="286"/>
        <v>Pendente</v>
      </c>
      <c r="K3014" s="40" t="s">
        <v>15534</v>
      </c>
      <c r="L3014" s="69" t="str">
        <f t="shared" si="287"/>
        <v>Aguardando rentabilidade</v>
      </c>
    </row>
    <row r="3015" spans="1:12" ht="15" customHeight="1" x14ac:dyDescent="0.25">
      <c r="A3015" s="39">
        <v>45773</v>
      </c>
      <c r="B3015" s="61">
        <f t="shared" si="282"/>
        <v>2025</v>
      </c>
      <c r="C3015" s="60" t="str">
        <f t="shared" si="283"/>
        <v>Abril</v>
      </c>
      <c r="D3015" s="40" t="s">
        <v>1926</v>
      </c>
      <c r="E3015" s="40" t="s">
        <v>4386</v>
      </c>
      <c r="F3015" s="41">
        <v>40637.68</v>
      </c>
      <c r="G3015" s="42">
        <v>46111.58</v>
      </c>
      <c r="H3015" s="64">
        <f t="shared" si="284"/>
        <v>0.13470011083309877</v>
      </c>
      <c r="I3015" s="65">
        <f t="shared" si="285"/>
        <v>5473.9000000000015</v>
      </c>
      <c r="J3015" s="66" t="str">
        <f t="shared" si="286"/>
        <v>Pendente</v>
      </c>
      <c r="K3015" s="40" t="s">
        <v>15535</v>
      </c>
      <c r="L3015" s="69" t="str">
        <f t="shared" si="287"/>
        <v>Rendimento estável</v>
      </c>
    </row>
    <row r="3016" spans="1:12" ht="15" customHeight="1" x14ac:dyDescent="0.25">
      <c r="A3016" s="39">
        <v>44615</v>
      </c>
      <c r="B3016" s="61">
        <f t="shared" si="282"/>
        <v>2022</v>
      </c>
      <c r="C3016" s="60" t="str">
        <f t="shared" si="283"/>
        <v>Fevereiro</v>
      </c>
      <c r="D3016" s="40" t="s">
        <v>1923</v>
      </c>
      <c r="E3016" s="40" t="s">
        <v>3561</v>
      </c>
      <c r="F3016" s="41">
        <v>29479.56</v>
      </c>
      <c r="G3016" s="42">
        <v>29349.85</v>
      </c>
      <c r="H3016" s="64">
        <f t="shared" si="284"/>
        <v>-4.3999978290043254E-3</v>
      </c>
      <c r="I3016" s="65">
        <f t="shared" si="285"/>
        <v>-129.71000000000276</v>
      </c>
      <c r="J3016" s="66" t="str">
        <f t="shared" si="286"/>
        <v>Ativo</v>
      </c>
      <c r="K3016" s="40" t="s">
        <v>15532</v>
      </c>
      <c r="L3016" s="69" t="str">
        <f t="shared" si="287"/>
        <v>Investimento de Longo Prazo</v>
      </c>
    </row>
    <row r="3017" spans="1:12" ht="15" customHeight="1" x14ac:dyDescent="0.25">
      <c r="A3017" s="39">
        <v>44953</v>
      </c>
      <c r="B3017" s="61">
        <f t="shared" si="282"/>
        <v>2023</v>
      </c>
      <c r="C3017" s="60" t="str">
        <f t="shared" si="283"/>
        <v>Janeiro</v>
      </c>
      <c r="D3017" s="40" t="s">
        <v>1923</v>
      </c>
      <c r="E3017" s="40" t="s">
        <v>3452</v>
      </c>
      <c r="F3017" s="41">
        <v>35117.82</v>
      </c>
      <c r="G3017" s="42">
        <v>41519.800000000003</v>
      </c>
      <c r="H3017" s="64">
        <f t="shared" si="284"/>
        <v>0.18230004026445842</v>
      </c>
      <c r="I3017" s="65">
        <f t="shared" si="285"/>
        <v>6401.9800000000032</v>
      </c>
      <c r="J3017" s="66" t="str">
        <f t="shared" si="286"/>
        <v>Resgatado</v>
      </c>
      <c r="K3017" s="40" t="s">
        <v>15532</v>
      </c>
      <c r="L3017" s="69" t="str">
        <f t="shared" si="287"/>
        <v>Dividendos Recebidos</v>
      </c>
    </row>
    <row r="3018" spans="1:12" ht="15" customHeight="1" x14ac:dyDescent="0.25">
      <c r="A3018" s="39">
        <v>45674</v>
      </c>
      <c r="B3018" s="61">
        <f t="shared" si="282"/>
        <v>2025</v>
      </c>
      <c r="C3018" s="60" t="str">
        <f t="shared" si="283"/>
        <v>Janeiro</v>
      </c>
      <c r="D3018" s="40" t="s">
        <v>1925</v>
      </c>
      <c r="E3018" s="40" t="s">
        <v>4387</v>
      </c>
      <c r="F3018" s="41">
        <v>20676.82</v>
      </c>
      <c r="G3018" s="42">
        <v>22006.34</v>
      </c>
      <c r="H3018" s="64">
        <f t="shared" si="284"/>
        <v>6.4300022924221448E-2</v>
      </c>
      <c r="I3018" s="65">
        <f t="shared" si="285"/>
        <v>1329.5200000000004</v>
      </c>
      <c r="J3018" s="66" t="str">
        <f t="shared" si="286"/>
        <v>Ativo</v>
      </c>
      <c r="K3018" s="40" t="s">
        <v>15534</v>
      </c>
      <c r="L3018" s="69" t="str">
        <f t="shared" si="287"/>
        <v>Aguardando rentabilidade</v>
      </c>
    </row>
    <row r="3019" spans="1:12" ht="15" customHeight="1" x14ac:dyDescent="0.25">
      <c r="A3019" s="39">
        <v>44800</v>
      </c>
      <c r="B3019" s="61">
        <f t="shared" si="282"/>
        <v>2022</v>
      </c>
      <c r="C3019" s="60" t="str">
        <f t="shared" si="283"/>
        <v>Agosto</v>
      </c>
      <c r="D3019" s="40" t="s">
        <v>1929</v>
      </c>
      <c r="E3019" s="40" t="s">
        <v>2247</v>
      </c>
      <c r="F3019" s="41">
        <v>48798.99</v>
      </c>
      <c r="G3019" s="42">
        <v>57943.92</v>
      </c>
      <c r="H3019" s="64">
        <f t="shared" si="284"/>
        <v>0.18739998512264291</v>
      </c>
      <c r="I3019" s="65">
        <f t="shared" si="285"/>
        <v>9144.93</v>
      </c>
      <c r="J3019" s="66" t="str">
        <f t="shared" si="286"/>
        <v>Resgatado</v>
      </c>
      <c r="K3019" s="40" t="s">
        <v>15532</v>
      </c>
      <c r="L3019" s="69" t="str">
        <f t="shared" si="287"/>
        <v>Dividendos Recebidos</v>
      </c>
    </row>
    <row r="3020" spans="1:12" x14ac:dyDescent="0.25">
      <c r="A3020" s="39">
        <v>44070</v>
      </c>
      <c r="B3020" s="61">
        <f t="shared" si="282"/>
        <v>2020</v>
      </c>
      <c r="C3020" s="60" t="str">
        <f t="shared" si="283"/>
        <v>Agosto</v>
      </c>
      <c r="D3020" s="40" t="s">
        <v>1924</v>
      </c>
      <c r="E3020" s="40" t="s">
        <v>4388</v>
      </c>
      <c r="F3020" s="41">
        <v>34480.85</v>
      </c>
      <c r="G3020" s="42">
        <v>39380.58</v>
      </c>
      <c r="H3020" s="64">
        <f t="shared" si="284"/>
        <v>0.14210003523695047</v>
      </c>
      <c r="I3020" s="65">
        <f t="shared" si="285"/>
        <v>4899.7300000000032</v>
      </c>
      <c r="J3020" s="66" t="str">
        <f t="shared" si="286"/>
        <v>Pendente</v>
      </c>
      <c r="K3020" s="40" t="s">
        <v>15533</v>
      </c>
      <c r="L3020" s="69" t="str">
        <f t="shared" si="287"/>
        <v>Rendimento estável</v>
      </c>
    </row>
    <row r="3021" spans="1:12" ht="15" customHeight="1" x14ac:dyDescent="0.25">
      <c r="A3021" s="39">
        <v>44413</v>
      </c>
      <c r="B3021" s="61">
        <f t="shared" si="282"/>
        <v>2021</v>
      </c>
      <c r="C3021" s="60" t="str">
        <f t="shared" si="283"/>
        <v>Agosto</v>
      </c>
      <c r="D3021" s="40" t="s">
        <v>1926</v>
      </c>
      <c r="E3021" s="40" t="s">
        <v>4389</v>
      </c>
      <c r="F3021" s="41">
        <v>4955.2</v>
      </c>
      <c r="G3021" s="42">
        <v>4758.4799999999996</v>
      </c>
      <c r="H3021" s="64">
        <f t="shared" si="284"/>
        <v>-3.9699709396189914E-2</v>
      </c>
      <c r="I3021" s="65">
        <f t="shared" si="285"/>
        <v>-196.72000000000025</v>
      </c>
      <c r="J3021" s="66" t="str">
        <f t="shared" si="286"/>
        <v>Ativo</v>
      </c>
      <c r="K3021" s="40" t="s">
        <v>15535</v>
      </c>
      <c r="L3021" s="69" t="str">
        <f t="shared" si="287"/>
        <v>Aguardando rentabilidade</v>
      </c>
    </row>
    <row r="3022" spans="1:12" x14ac:dyDescent="0.25">
      <c r="A3022" s="39">
        <v>44124</v>
      </c>
      <c r="B3022" s="61">
        <f t="shared" si="282"/>
        <v>2020</v>
      </c>
      <c r="C3022" s="60" t="str">
        <f t="shared" si="283"/>
        <v>Outubro</v>
      </c>
      <c r="D3022" s="40" t="s">
        <v>1924</v>
      </c>
      <c r="E3022" s="40" t="s">
        <v>4390</v>
      </c>
      <c r="F3022" s="41">
        <v>1219.4000000000001</v>
      </c>
      <c r="G3022" s="42">
        <v>1207.21</v>
      </c>
      <c r="H3022" s="64">
        <f t="shared" si="284"/>
        <v>-9.9967196982122791E-3</v>
      </c>
      <c r="I3022" s="65">
        <f t="shared" si="285"/>
        <v>-12.190000000000055</v>
      </c>
      <c r="J3022" s="66" t="str">
        <f t="shared" si="286"/>
        <v>Ativo</v>
      </c>
      <c r="K3022" s="40" t="s">
        <v>15533</v>
      </c>
      <c r="L3022" s="69" t="str">
        <f t="shared" si="287"/>
        <v>Investimento de Longo Prazo</v>
      </c>
    </row>
    <row r="3023" spans="1:12" ht="15" customHeight="1" x14ac:dyDescent="0.25">
      <c r="A3023" s="39">
        <v>44786</v>
      </c>
      <c r="B3023" s="61">
        <f t="shared" si="282"/>
        <v>2022</v>
      </c>
      <c r="C3023" s="60" t="str">
        <f t="shared" si="283"/>
        <v>Agosto</v>
      </c>
      <c r="D3023" s="40" t="s">
        <v>1930</v>
      </c>
      <c r="E3023" s="40" t="s">
        <v>4391</v>
      </c>
      <c r="F3023" s="41">
        <v>44739.4</v>
      </c>
      <c r="G3023" s="42">
        <v>42117.67</v>
      </c>
      <c r="H3023" s="64">
        <f t="shared" si="284"/>
        <v>-5.8600025927929365E-2</v>
      </c>
      <c r="I3023" s="65">
        <f t="shared" si="285"/>
        <v>-2621.7300000000032</v>
      </c>
      <c r="J3023" s="66" t="str">
        <f t="shared" si="286"/>
        <v>Pendente</v>
      </c>
      <c r="K3023" s="40" t="s">
        <v>15538</v>
      </c>
      <c r="L3023" s="69" t="str">
        <f t="shared" si="287"/>
        <v>Aguardando rentabilidade</v>
      </c>
    </row>
    <row r="3024" spans="1:12" x14ac:dyDescent="0.25">
      <c r="A3024" s="39">
        <v>44190</v>
      </c>
      <c r="B3024" s="61">
        <f t="shared" si="282"/>
        <v>2020</v>
      </c>
      <c r="C3024" s="60" t="str">
        <f t="shared" si="283"/>
        <v>Dezembro</v>
      </c>
      <c r="D3024" s="40" t="s">
        <v>1930</v>
      </c>
      <c r="E3024" s="40" t="s">
        <v>4392</v>
      </c>
      <c r="F3024" s="41">
        <v>41123.550000000003</v>
      </c>
      <c r="G3024" s="42">
        <v>40691.75</v>
      </c>
      <c r="H3024" s="64">
        <f t="shared" si="284"/>
        <v>-1.0500066263734597E-2</v>
      </c>
      <c r="I3024" s="65">
        <f t="shared" si="285"/>
        <v>-431.80000000000291</v>
      </c>
      <c r="J3024" s="66" t="str">
        <f t="shared" si="286"/>
        <v>Ativo</v>
      </c>
      <c r="K3024" s="40" t="s">
        <v>15538</v>
      </c>
      <c r="L3024" s="69" t="str">
        <f t="shared" si="287"/>
        <v>Aguardando rentabilidade</v>
      </c>
    </row>
    <row r="3025" spans="1:12" ht="15" customHeight="1" x14ac:dyDescent="0.25">
      <c r="A3025" s="39">
        <v>45400</v>
      </c>
      <c r="B3025" s="61">
        <f t="shared" si="282"/>
        <v>2024</v>
      </c>
      <c r="C3025" s="60" t="str">
        <f t="shared" si="283"/>
        <v>Abril</v>
      </c>
      <c r="D3025" s="40" t="s">
        <v>1930</v>
      </c>
      <c r="E3025" s="40" t="s">
        <v>2320</v>
      </c>
      <c r="F3025" s="41">
        <v>2142.2800000000002</v>
      </c>
      <c r="G3025" s="42">
        <v>2461.69</v>
      </c>
      <c r="H3025" s="64">
        <f t="shared" si="284"/>
        <v>0.14909815710364649</v>
      </c>
      <c r="I3025" s="65">
        <f t="shared" si="285"/>
        <v>319.40999999999985</v>
      </c>
      <c r="J3025" s="66" t="str">
        <f t="shared" si="286"/>
        <v>Pendente</v>
      </c>
      <c r="K3025" s="40" t="s">
        <v>15538</v>
      </c>
      <c r="L3025" s="69" t="str">
        <f t="shared" si="287"/>
        <v>Rendimento estável</v>
      </c>
    </row>
    <row r="3026" spans="1:12" x14ac:dyDescent="0.25">
      <c r="A3026" s="39">
        <v>44184</v>
      </c>
      <c r="B3026" s="61">
        <f t="shared" si="282"/>
        <v>2020</v>
      </c>
      <c r="C3026" s="60" t="str">
        <f t="shared" si="283"/>
        <v>Dezembro</v>
      </c>
      <c r="D3026" s="40" t="s">
        <v>1925</v>
      </c>
      <c r="E3026" s="40" t="s">
        <v>4393</v>
      </c>
      <c r="F3026" s="41">
        <v>27166.89</v>
      </c>
      <c r="G3026" s="42">
        <v>26118.25</v>
      </c>
      <c r="H3026" s="64">
        <f t="shared" si="284"/>
        <v>-3.85999280742109E-2</v>
      </c>
      <c r="I3026" s="65">
        <f t="shared" si="285"/>
        <v>-1048.6399999999994</v>
      </c>
      <c r="J3026" s="66" t="str">
        <f t="shared" si="286"/>
        <v>Ativo</v>
      </c>
      <c r="K3026" s="40" t="s">
        <v>15534</v>
      </c>
      <c r="L3026" s="69" t="str">
        <f t="shared" si="287"/>
        <v>Aguardando rentabilidade</v>
      </c>
    </row>
    <row r="3027" spans="1:12" x14ac:dyDescent="0.25">
      <c r="A3027" s="39">
        <v>44180</v>
      </c>
      <c r="B3027" s="61">
        <f t="shared" si="282"/>
        <v>2020</v>
      </c>
      <c r="C3027" s="60" t="str">
        <f t="shared" si="283"/>
        <v>Dezembro</v>
      </c>
      <c r="D3027" s="40" t="s">
        <v>1923</v>
      </c>
      <c r="E3027" s="40" t="s">
        <v>4394</v>
      </c>
      <c r="F3027" s="41">
        <v>35222.07</v>
      </c>
      <c r="G3027" s="42">
        <v>41294.35</v>
      </c>
      <c r="H3027" s="64">
        <f t="shared" si="284"/>
        <v>0.17239986179120076</v>
      </c>
      <c r="I3027" s="65">
        <f t="shared" si="285"/>
        <v>6072.2799999999988</v>
      </c>
      <c r="J3027" s="66" t="str">
        <f t="shared" si="286"/>
        <v>Resgatado</v>
      </c>
      <c r="K3027" s="40" t="s">
        <v>15532</v>
      </c>
      <c r="L3027" s="69" t="str">
        <f t="shared" si="287"/>
        <v>Dividendos Recebidos</v>
      </c>
    </row>
    <row r="3028" spans="1:12" ht="15" customHeight="1" x14ac:dyDescent="0.25">
      <c r="A3028" s="39">
        <v>45873</v>
      </c>
      <c r="B3028" s="61">
        <f t="shared" si="282"/>
        <v>2025</v>
      </c>
      <c r="C3028" s="60" t="str">
        <f t="shared" si="283"/>
        <v>Agosto</v>
      </c>
      <c r="D3028" s="40" t="s">
        <v>1930</v>
      </c>
      <c r="E3028" s="40" t="s">
        <v>4395</v>
      </c>
      <c r="F3028" s="41">
        <v>41355.199999999997</v>
      </c>
      <c r="G3028" s="42">
        <v>42955.65</v>
      </c>
      <c r="H3028" s="64">
        <f t="shared" si="284"/>
        <v>3.8700090919642618E-2</v>
      </c>
      <c r="I3028" s="65">
        <f t="shared" si="285"/>
        <v>1600.4500000000044</v>
      </c>
      <c r="J3028" s="66" t="str">
        <f t="shared" si="286"/>
        <v>Ativo</v>
      </c>
      <c r="K3028" s="40" t="s">
        <v>15538</v>
      </c>
      <c r="L3028" s="69" t="str">
        <f t="shared" si="287"/>
        <v>Aguardando rentabilidade</v>
      </c>
    </row>
    <row r="3029" spans="1:12" ht="15" customHeight="1" x14ac:dyDescent="0.25">
      <c r="A3029" s="39">
        <v>45082</v>
      </c>
      <c r="B3029" s="61">
        <f t="shared" si="282"/>
        <v>2023</v>
      </c>
      <c r="C3029" s="60" t="str">
        <f t="shared" si="283"/>
        <v>Junho</v>
      </c>
      <c r="D3029" s="40" t="s">
        <v>1925</v>
      </c>
      <c r="E3029" s="40" t="s">
        <v>4396</v>
      </c>
      <c r="F3029" s="41">
        <v>17989.05</v>
      </c>
      <c r="G3029" s="42">
        <v>20286.25</v>
      </c>
      <c r="H3029" s="64">
        <f t="shared" si="284"/>
        <v>0.1276999063319075</v>
      </c>
      <c r="I3029" s="65">
        <f t="shared" si="285"/>
        <v>2297.2000000000007</v>
      </c>
      <c r="J3029" s="66" t="str">
        <f t="shared" si="286"/>
        <v>Pendente</v>
      </c>
      <c r="K3029" s="40" t="s">
        <v>15534</v>
      </c>
      <c r="L3029" s="69" t="str">
        <f t="shared" si="287"/>
        <v>Rendimento estável</v>
      </c>
    </row>
    <row r="3030" spans="1:12" ht="15" customHeight="1" x14ac:dyDescent="0.25">
      <c r="A3030" s="39">
        <v>45779</v>
      </c>
      <c r="B3030" s="61">
        <f t="shared" si="282"/>
        <v>2025</v>
      </c>
      <c r="C3030" s="60" t="str">
        <f t="shared" si="283"/>
        <v>Maio</v>
      </c>
      <c r="D3030" s="40" t="s">
        <v>1928</v>
      </c>
      <c r="E3030" s="40" t="s">
        <v>3981</v>
      </c>
      <c r="F3030" s="41">
        <v>878.73</v>
      </c>
      <c r="G3030" s="42">
        <v>1043.8399999999999</v>
      </c>
      <c r="H3030" s="64">
        <f t="shared" si="284"/>
        <v>0.18789616833384531</v>
      </c>
      <c r="I3030" s="65">
        <f t="shared" si="285"/>
        <v>165.1099999999999</v>
      </c>
      <c r="J3030" s="66" t="str">
        <f t="shared" si="286"/>
        <v>Resgatado</v>
      </c>
      <c r="K3030" s="40" t="s">
        <v>15537</v>
      </c>
      <c r="L3030" s="69" t="str">
        <f t="shared" si="287"/>
        <v>Aplicação de Curto Prazo</v>
      </c>
    </row>
    <row r="3031" spans="1:12" ht="15" customHeight="1" x14ac:dyDescent="0.25">
      <c r="A3031" s="39">
        <v>44306</v>
      </c>
      <c r="B3031" s="61">
        <f t="shared" si="282"/>
        <v>2021</v>
      </c>
      <c r="C3031" s="60" t="str">
        <f t="shared" si="283"/>
        <v>Abril</v>
      </c>
      <c r="D3031" s="40" t="s">
        <v>1930</v>
      </c>
      <c r="E3031" s="40" t="s">
        <v>4397</v>
      </c>
      <c r="F3031" s="41">
        <v>42978.55</v>
      </c>
      <c r="G3031" s="42">
        <v>39995.839999999997</v>
      </c>
      <c r="H3031" s="64">
        <f t="shared" si="284"/>
        <v>-6.9399968123633915E-2</v>
      </c>
      <c r="I3031" s="65">
        <f t="shared" si="285"/>
        <v>-2982.7100000000064</v>
      </c>
      <c r="J3031" s="66" t="str">
        <f t="shared" si="286"/>
        <v>Pendente</v>
      </c>
      <c r="K3031" s="40" t="s">
        <v>15538</v>
      </c>
      <c r="L3031" s="69" t="str">
        <f t="shared" si="287"/>
        <v>Aguardando rentabilidade</v>
      </c>
    </row>
    <row r="3032" spans="1:12" ht="15" customHeight="1" x14ac:dyDescent="0.25">
      <c r="A3032" s="39">
        <v>45584</v>
      </c>
      <c r="B3032" s="61">
        <f t="shared" si="282"/>
        <v>2024</v>
      </c>
      <c r="C3032" s="60" t="str">
        <f t="shared" si="283"/>
        <v>Outubro</v>
      </c>
      <c r="D3032" s="40" t="s">
        <v>1928</v>
      </c>
      <c r="E3032" s="40" t="s">
        <v>4398</v>
      </c>
      <c r="F3032" s="41">
        <v>43274.2</v>
      </c>
      <c r="G3032" s="42">
        <v>48017.05</v>
      </c>
      <c r="H3032" s="64">
        <f t="shared" si="284"/>
        <v>0.10959994638837936</v>
      </c>
      <c r="I3032" s="65">
        <f t="shared" si="285"/>
        <v>4742.8500000000058</v>
      </c>
      <c r="J3032" s="66" t="str">
        <f t="shared" si="286"/>
        <v>Pendente</v>
      </c>
      <c r="K3032" s="40" t="s">
        <v>15537</v>
      </c>
      <c r="L3032" s="69" t="str">
        <f t="shared" si="287"/>
        <v>Rendimento estável</v>
      </c>
    </row>
    <row r="3033" spans="1:12" ht="15" customHeight="1" x14ac:dyDescent="0.25">
      <c r="A3033" s="39">
        <v>45892</v>
      </c>
      <c r="B3033" s="61">
        <f t="shared" si="282"/>
        <v>2025</v>
      </c>
      <c r="C3033" s="60" t="str">
        <f t="shared" si="283"/>
        <v>Agosto</v>
      </c>
      <c r="D3033" s="40" t="s">
        <v>1924</v>
      </c>
      <c r="E3033" s="40" t="s">
        <v>4399</v>
      </c>
      <c r="F3033" s="41">
        <v>32525.97</v>
      </c>
      <c r="G3033" s="42">
        <v>32151.919999999998</v>
      </c>
      <c r="H3033" s="64">
        <f t="shared" si="284"/>
        <v>-1.1500041351572387E-2</v>
      </c>
      <c r="I3033" s="65">
        <f t="shared" si="285"/>
        <v>-374.05000000000291</v>
      </c>
      <c r="J3033" s="66" t="str">
        <f t="shared" si="286"/>
        <v>Ativo</v>
      </c>
      <c r="K3033" s="40" t="s">
        <v>15533</v>
      </c>
      <c r="L3033" s="69" t="str">
        <f t="shared" si="287"/>
        <v>Investimento de Longo Prazo</v>
      </c>
    </row>
    <row r="3034" spans="1:12" ht="15" customHeight="1" x14ac:dyDescent="0.25">
      <c r="A3034" s="39">
        <v>45846</v>
      </c>
      <c r="B3034" s="61">
        <f t="shared" si="282"/>
        <v>2025</v>
      </c>
      <c r="C3034" s="60" t="str">
        <f t="shared" si="283"/>
        <v>Julho</v>
      </c>
      <c r="D3034" s="40" t="s">
        <v>1928</v>
      </c>
      <c r="E3034" s="40" t="s">
        <v>4116</v>
      </c>
      <c r="F3034" s="41">
        <v>25656.43</v>
      </c>
      <c r="G3034" s="42">
        <v>25425.52</v>
      </c>
      <c r="H3034" s="64">
        <f t="shared" si="284"/>
        <v>-9.0000830201239935E-3</v>
      </c>
      <c r="I3034" s="65">
        <f t="shared" si="285"/>
        <v>-230.90999999999985</v>
      </c>
      <c r="J3034" s="66" t="str">
        <f t="shared" si="286"/>
        <v>Ativo</v>
      </c>
      <c r="K3034" s="40" t="s">
        <v>15537</v>
      </c>
      <c r="L3034" s="69" t="str">
        <f t="shared" si="287"/>
        <v>Aguardando rentabilidade</v>
      </c>
    </row>
    <row r="3035" spans="1:12" ht="15" customHeight="1" x14ac:dyDescent="0.25">
      <c r="A3035" s="39">
        <v>44964</v>
      </c>
      <c r="B3035" s="61">
        <f t="shared" si="282"/>
        <v>2023</v>
      </c>
      <c r="C3035" s="60" t="str">
        <f t="shared" si="283"/>
        <v>Fevereiro</v>
      </c>
      <c r="D3035" s="40" t="s">
        <v>1925</v>
      </c>
      <c r="E3035" s="40" t="s">
        <v>3730</v>
      </c>
      <c r="F3035" s="41">
        <v>20687.57</v>
      </c>
      <c r="G3035" s="42">
        <v>20890.310000000001</v>
      </c>
      <c r="H3035" s="64">
        <f t="shared" si="284"/>
        <v>9.8000876855039807E-3</v>
      </c>
      <c r="I3035" s="65">
        <f t="shared" si="285"/>
        <v>202.7400000000016</v>
      </c>
      <c r="J3035" s="66" t="str">
        <f t="shared" si="286"/>
        <v>Ativo</v>
      </c>
      <c r="K3035" s="40" t="s">
        <v>15534</v>
      </c>
      <c r="L3035" s="69" t="str">
        <f t="shared" si="287"/>
        <v>Aguardando rentabilidade</v>
      </c>
    </row>
    <row r="3036" spans="1:12" ht="15" customHeight="1" x14ac:dyDescent="0.25">
      <c r="A3036" s="39">
        <v>45835</v>
      </c>
      <c r="B3036" s="61">
        <f t="shared" si="282"/>
        <v>2025</v>
      </c>
      <c r="C3036" s="60" t="str">
        <f t="shared" si="283"/>
        <v>Junho</v>
      </c>
      <c r="D3036" s="40" t="s">
        <v>1929</v>
      </c>
      <c r="E3036" s="40" t="s">
        <v>4400</v>
      </c>
      <c r="F3036" s="41">
        <v>6121.64</v>
      </c>
      <c r="G3036" s="42">
        <v>6806.65</v>
      </c>
      <c r="H3036" s="64">
        <f t="shared" si="284"/>
        <v>0.11189975235394425</v>
      </c>
      <c r="I3036" s="65">
        <f t="shared" si="285"/>
        <v>685.00999999999931</v>
      </c>
      <c r="J3036" s="66" t="str">
        <f t="shared" si="286"/>
        <v>Pendente</v>
      </c>
      <c r="K3036" s="40" t="s">
        <v>15532</v>
      </c>
      <c r="L3036" s="69" t="str">
        <f t="shared" si="287"/>
        <v>Rendimento estável</v>
      </c>
    </row>
    <row r="3037" spans="1:12" x14ac:dyDescent="0.25">
      <c r="A3037" s="39">
        <v>43949</v>
      </c>
      <c r="B3037" s="61">
        <f t="shared" si="282"/>
        <v>2020</v>
      </c>
      <c r="C3037" s="60" t="str">
        <f t="shared" si="283"/>
        <v>Abril</v>
      </c>
      <c r="D3037" s="40" t="s">
        <v>1924</v>
      </c>
      <c r="E3037" s="40" t="s">
        <v>4401</v>
      </c>
      <c r="F3037" s="41">
        <v>10731.84</v>
      </c>
      <c r="G3037" s="42">
        <v>10500.03</v>
      </c>
      <c r="H3037" s="64">
        <f t="shared" si="284"/>
        <v>-2.1600210215582741E-2</v>
      </c>
      <c r="I3037" s="65">
        <f t="shared" si="285"/>
        <v>-231.80999999999949</v>
      </c>
      <c r="J3037" s="66" t="str">
        <f t="shared" si="286"/>
        <v>Ativo</v>
      </c>
      <c r="K3037" s="40" t="s">
        <v>15533</v>
      </c>
      <c r="L3037" s="69" t="str">
        <f t="shared" si="287"/>
        <v>Investimento de Longo Prazo</v>
      </c>
    </row>
    <row r="3038" spans="1:12" ht="15" customHeight="1" x14ac:dyDescent="0.25">
      <c r="A3038" s="39">
        <v>45383</v>
      </c>
      <c r="B3038" s="61">
        <f t="shared" si="282"/>
        <v>2024</v>
      </c>
      <c r="C3038" s="60" t="str">
        <f t="shared" si="283"/>
        <v>Abril</v>
      </c>
      <c r="D3038" s="40" t="s">
        <v>1925</v>
      </c>
      <c r="E3038" s="40" t="s">
        <v>2694</v>
      </c>
      <c r="F3038" s="41">
        <v>20752.490000000002</v>
      </c>
      <c r="G3038" s="42">
        <v>22068.2</v>
      </c>
      <c r="H3038" s="64">
        <f t="shared" si="284"/>
        <v>6.3400102831033728E-2</v>
      </c>
      <c r="I3038" s="65">
        <f t="shared" si="285"/>
        <v>1315.7099999999991</v>
      </c>
      <c r="J3038" s="66" t="str">
        <f t="shared" si="286"/>
        <v>Ativo</v>
      </c>
      <c r="K3038" s="40" t="s">
        <v>15534</v>
      </c>
      <c r="L3038" s="69" t="str">
        <f t="shared" si="287"/>
        <v>Aguardando rentabilidade</v>
      </c>
    </row>
    <row r="3039" spans="1:12" ht="15" customHeight="1" x14ac:dyDescent="0.25">
      <c r="A3039" s="39">
        <v>44793</v>
      </c>
      <c r="B3039" s="61">
        <f t="shared" si="282"/>
        <v>2022</v>
      </c>
      <c r="C3039" s="60" t="str">
        <f t="shared" si="283"/>
        <v>Agosto</v>
      </c>
      <c r="D3039" s="40" t="s">
        <v>1929</v>
      </c>
      <c r="E3039" s="40" t="s">
        <v>4402</v>
      </c>
      <c r="F3039" s="41">
        <v>4654.22</v>
      </c>
      <c r="G3039" s="42">
        <v>4731.95</v>
      </c>
      <c r="H3039" s="64">
        <f t="shared" si="284"/>
        <v>1.670097245080799E-2</v>
      </c>
      <c r="I3039" s="65">
        <f t="shared" si="285"/>
        <v>77.729999999999563</v>
      </c>
      <c r="J3039" s="66" t="str">
        <f t="shared" si="286"/>
        <v>Ativo</v>
      </c>
      <c r="K3039" s="40" t="s">
        <v>15532</v>
      </c>
      <c r="L3039" s="69" t="str">
        <f t="shared" si="287"/>
        <v>Investimento de Longo Prazo</v>
      </c>
    </row>
    <row r="3040" spans="1:12" ht="15" customHeight="1" x14ac:dyDescent="0.25">
      <c r="A3040" s="39">
        <v>45140</v>
      </c>
      <c r="B3040" s="61">
        <f t="shared" si="282"/>
        <v>2023</v>
      </c>
      <c r="C3040" s="60" t="str">
        <f t="shared" si="283"/>
        <v>Agosto</v>
      </c>
      <c r="D3040" s="40" t="s">
        <v>1929</v>
      </c>
      <c r="E3040" s="40" t="s">
        <v>4403</v>
      </c>
      <c r="F3040" s="41">
        <v>3076.88</v>
      </c>
      <c r="G3040" s="42">
        <v>2806.73</v>
      </c>
      <c r="H3040" s="64">
        <f t="shared" si="284"/>
        <v>-8.7799979199708819E-2</v>
      </c>
      <c r="I3040" s="65">
        <f t="shared" si="285"/>
        <v>-270.15000000000009</v>
      </c>
      <c r="J3040" s="66" t="str">
        <f t="shared" si="286"/>
        <v>Ativo</v>
      </c>
      <c r="K3040" s="40" t="s">
        <v>15532</v>
      </c>
      <c r="L3040" s="69" t="str">
        <f t="shared" si="287"/>
        <v>Investimento de Longo Prazo</v>
      </c>
    </row>
    <row r="3041" spans="1:12" ht="15" customHeight="1" x14ac:dyDescent="0.25">
      <c r="A3041" s="39">
        <v>44378</v>
      </c>
      <c r="B3041" s="61">
        <f t="shared" si="282"/>
        <v>2021</v>
      </c>
      <c r="C3041" s="60" t="str">
        <f t="shared" si="283"/>
        <v>Julho</v>
      </c>
      <c r="D3041" s="40" t="s">
        <v>1926</v>
      </c>
      <c r="E3041" s="40" t="s">
        <v>4404</v>
      </c>
      <c r="F3041" s="41">
        <v>37661.699999999997</v>
      </c>
      <c r="G3041" s="42">
        <v>37096.769999999997</v>
      </c>
      <c r="H3041" s="64">
        <f t="shared" si="284"/>
        <v>-1.5000119484781631E-2</v>
      </c>
      <c r="I3041" s="65">
        <f t="shared" si="285"/>
        <v>-564.93000000000029</v>
      </c>
      <c r="J3041" s="66" t="str">
        <f t="shared" si="286"/>
        <v>Ativo</v>
      </c>
      <c r="K3041" s="40" t="s">
        <v>15535</v>
      </c>
      <c r="L3041" s="69" t="str">
        <f t="shared" si="287"/>
        <v>Aguardando rentabilidade</v>
      </c>
    </row>
    <row r="3042" spans="1:12" ht="15" customHeight="1" x14ac:dyDescent="0.25">
      <c r="A3042" s="39">
        <v>44314</v>
      </c>
      <c r="B3042" s="61">
        <f t="shared" si="282"/>
        <v>2021</v>
      </c>
      <c r="C3042" s="60" t="str">
        <f t="shared" si="283"/>
        <v>Abril</v>
      </c>
      <c r="D3042" s="40" t="s">
        <v>1930</v>
      </c>
      <c r="E3042" s="40" t="s">
        <v>4405</v>
      </c>
      <c r="F3042" s="41">
        <v>26733.43</v>
      </c>
      <c r="G3042" s="42">
        <v>24525.25</v>
      </c>
      <c r="H3042" s="64">
        <f t="shared" si="284"/>
        <v>-8.259995069843265E-2</v>
      </c>
      <c r="I3042" s="65">
        <f t="shared" si="285"/>
        <v>-2208.1800000000003</v>
      </c>
      <c r="J3042" s="66" t="str">
        <f t="shared" si="286"/>
        <v>Pendente</v>
      </c>
      <c r="K3042" s="40" t="s">
        <v>15538</v>
      </c>
      <c r="L3042" s="69" t="str">
        <f t="shared" si="287"/>
        <v>Aguardando rentabilidade</v>
      </c>
    </row>
    <row r="3043" spans="1:12" x14ac:dyDescent="0.25">
      <c r="A3043" s="39">
        <v>44053</v>
      </c>
      <c r="B3043" s="61">
        <f t="shared" si="282"/>
        <v>2020</v>
      </c>
      <c r="C3043" s="60" t="str">
        <f t="shared" si="283"/>
        <v>Agosto</v>
      </c>
      <c r="D3043" s="40" t="s">
        <v>1923</v>
      </c>
      <c r="E3043" s="40" t="s">
        <v>4406</v>
      </c>
      <c r="F3043" s="41">
        <v>4743.09</v>
      </c>
      <c r="G3043" s="42">
        <v>4818.9799999999996</v>
      </c>
      <c r="H3043" s="64">
        <f t="shared" si="284"/>
        <v>1.6000118066492396E-2</v>
      </c>
      <c r="I3043" s="65">
        <f t="shared" si="285"/>
        <v>75.889999999999418</v>
      </c>
      <c r="J3043" s="66" t="str">
        <f t="shared" si="286"/>
        <v>Ativo</v>
      </c>
      <c r="K3043" s="40" t="s">
        <v>15532</v>
      </c>
      <c r="L3043" s="69" t="str">
        <f t="shared" si="287"/>
        <v>Investimento de Longo Prazo</v>
      </c>
    </row>
    <row r="3044" spans="1:12" ht="15" customHeight="1" x14ac:dyDescent="0.25">
      <c r="A3044" s="39">
        <v>44547</v>
      </c>
      <c r="B3044" s="61">
        <f t="shared" si="282"/>
        <v>2021</v>
      </c>
      <c r="C3044" s="60" t="str">
        <f t="shared" si="283"/>
        <v>Dezembro</v>
      </c>
      <c r="D3044" s="40" t="s">
        <v>1923</v>
      </c>
      <c r="E3044" s="40" t="s">
        <v>4407</v>
      </c>
      <c r="F3044" s="41">
        <v>32876.019999999997</v>
      </c>
      <c r="G3044" s="42">
        <v>34036.54</v>
      </c>
      <c r="H3044" s="64">
        <f t="shared" si="284"/>
        <v>3.5299893356921068E-2</v>
      </c>
      <c r="I3044" s="65">
        <f t="shared" si="285"/>
        <v>1160.5200000000041</v>
      </c>
      <c r="J3044" s="66" t="str">
        <f t="shared" si="286"/>
        <v>Ativo</v>
      </c>
      <c r="K3044" s="40" t="s">
        <v>15532</v>
      </c>
      <c r="L3044" s="69" t="str">
        <f t="shared" si="287"/>
        <v>Investimento de Longo Prazo</v>
      </c>
    </row>
    <row r="3045" spans="1:12" ht="15" customHeight="1" x14ac:dyDescent="0.25">
      <c r="A3045" s="39">
        <v>45096</v>
      </c>
      <c r="B3045" s="61">
        <f t="shared" si="282"/>
        <v>2023</v>
      </c>
      <c r="C3045" s="60" t="str">
        <f t="shared" si="283"/>
        <v>Junho</v>
      </c>
      <c r="D3045" s="40" t="s">
        <v>1926</v>
      </c>
      <c r="E3045" s="40" t="s">
        <v>4408</v>
      </c>
      <c r="F3045" s="41">
        <v>6803.44</v>
      </c>
      <c r="G3045" s="42">
        <v>7280.36</v>
      </c>
      <c r="H3045" s="64">
        <f t="shared" si="284"/>
        <v>7.0099831849770131E-2</v>
      </c>
      <c r="I3045" s="65">
        <f t="shared" si="285"/>
        <v>476.92000000000007</v>
      </c>
      <c r="J3045" s="66" t="str">
        <f t="shared" si="286"/>
        <v>Pendente</v>
      </c>
      <c r="K3045" s="40" t="s">
        <v>15535</v>
      </c>
      <c r="L3045" s="69" t="str">
        <f t="shared" si="287"/>
        <v>Rendimento estável</v>
      </c>
    </row>
    <row r="3046" spans="1:12" ht="15" customHeight="1" x14ac:dyDescent="0.25">
      <c r="A3046" s="39">
        <v>44241</v>
      </c>
      <c r="B3046" s="61">
        <f t="shared" si="282"/>
        <v>2021</v>
      </c>
      <c r="C3046" s="60" t="str">
        <f t="shared" si="283"/>
        <v>Fevereiro</v>
      </c>
      <c r="D3046" s="40" t="s">
        <v>1929</v>
      </c>
      <c r="E3046" s="40" t="s">
        <v>4409</v>
      </c>
      <c r="F3046" s="41">
        <v>10747.1</v>
      </c>
      <c r="G3046" s="42">
        <v>12680.5</v>
      </c>
      <c r="H3046" s="64">
        <f t="shared" si="284"/>
        <v>0.17989969387090468</v>
      </c>
      <c r="I3046" s="65">
        <f t="shared" si="285"/>
        <v>1933.3999999999996</v>
      </c>
      <c r="J3046" s="66" t="str">
        <f t="shared" si="286"/>
        <v>Resgatado</v>
      </c>
      <c r="K3046" s="40" t="s">
        <v>15532</v>
      </c>
      <c r="L3046" s="69" t="str">
        <f t="shared" si="287"/>
        <v>Dividendos Recebidos</v>
      </c>
    </row>
    <row r="3047" spans="1:12" ht="15" customHeight="1" x14ac:dyDescent="0.25">
      <c r="A3047" s="39">
        <v>45128</v>
      </c>
      <c r="B3047" s="61">
        <f t="shared" si="282"/>
        <v>2023</v>
      </c>
      <c r="C3047" s="60" t="str">
        <f t="shared" si="283"/>
        <v>Julho</v>
      </c>
      <c r="D3047" s="40" t="s">
        <v>1924</v>
      </c>
      <c r="E3047" s="40" t="s">
        <v>4410</v>
      </c>
      <c r="F3047" s="41">
        <v>15292.83</v>
      </c>
      <c r="G3047" s="42">
        <v>14041.88</v>
      </c>
      <c r="H3047" s="64">
        <f t="shared" si="284"/>
        <v>-8.1799771526918225E-2</v>
      </c>
      <c r="I3047" s="65">
        <f t="shared" si="285"/>
        <v>-1250.9500000000007</v>
      </c>
      <c r="J3047" s="66" t="str">
        <f t="shared" si="286"/>
        <v>Ativo</v>
      </c>
      <c r="K3047" s="40" t="s">
        <v>15533</v>
      </c>
      <c r="L3047" s="69" t="str">
        <f t="shared" si="287"/>
        <v>Investimento de Longo Prazo</v>
      </c>
    </row>
    <row r="3048" spans="1:12" ht="15" customHeight="1" x14ac:dyDescent="0.25">
      <c r="A3048" s="39">
        <v>44292</v>
      </c>
      <c r="B3048" s="61">
        <f t="shared" si="282"/>
        <v>2021</v>
      </c>
      <c r="C3048" s="60" t="str">
        <f t="shared" si="283"/>
        <v>Abril</v>
      </c>
      <c r="D3048" s="40" t="s">
        <v>1923</v>
      </c>
      <c r="E3048" s="40" t="s">
        <v>4411</v>
      </c>
      <c r="F3048" s="41">
        <v>1532.56</v>
      </c>
      <c r="G3048" s="42">
        <v>1517.85</v>
      </c>
      <c r="H3048" s="64">
        <f t="shared" si="284"/>
        <v>-9.5983191522681244E-3</v>
      </c>
      <c r="I3048" s="65">
        <f t="shared" si="285"/>
        <v>-14.710000000000036</v>
      </c>
      <c r="J3048" s="66" t="str">
        <f t="shared" si="286"/>
        <v>Ativo</v>
      </c>
      <c r="K3048" s="40" t="s">
        <v>15532</v>
      </c>
      <c r="L3048" s="69" t="str">
        <f t="shared" si="287"/>
        <v>Investimento de Longo Prazo</v>
      </c>
    </row>
    <row r="3049" spans="1:12" ht="15" customHeight="1" x14ac:dyDescent="0.25">
      <c r="A3049" s="39">
        <v>44620</v>
      </c>
      <c r="B3049" s="61">
        <f t="shared" si="282"/>
        <v>2022</v>
      </c>
      <c r="C3049" s="60" t="str">
        <f t="shared" si="283"/>
        <v>Fevereiro</v>
      </c>
      <c r="D3049" s="40" t="s">
        <v>1923</v>
      </c>
      <c r="E3049" s="40" t="s">
        <v>4412</v>
      </c>
      <c r="F3049" s="41">
        <v>2186.8200000000002</v>
      </c>
      <c r="G3049" s="42">
        <v>2198.41</v>
      </c>
      <c r="H3049" s="64">
        <f t="shared" si="284"/>
        <v>5.2999332363887703E-3</v>
      </c>
      <c r="I3049" s="65">
        <f t="shared" si="285"/>
        <v>11.589999999999691</v>
      </c>
      <c r="J3049" s="66" t="str">
        <f t="shared" si="286"/>
        <v>Ativo</v>
      </c>
      <c r="K3049" s="40" t="s">
        <v>15532</v>
      </c>
      <c r="L3049" s="69" t="str">
        <f t="shared" si="287"/>
        <v>Investimento de Longo Prazo</v>
      </c>
    </row>
    <row r="3050" spans="1:12" ht="15" customHeight="1" x14ac:dyDescent="0.25">
      <c r="A3050" s="39">
        <v>45649</v>
      </c>
      <c r="B3050" s="61">
        <f t="shared" si="282"/>
        <v>2024</v>
      </c>
      <c r="C3050" s="60" t="str">
        <f t="shared" si="283"/>
        <v>Dezembro</v>
      </c>
      <c r="D3050" s="40" t="s">
        <v>1929</v>
      </c>
      <c r="E3050" s="40" t="s">
        <v>3999</v>
      </c>
      <c r="F3050" s="41">
        <v>14752.03</v>
      </c>
      <c r="G3050" s="42">
        <v>13810.85</v>
      </c>
      <c r="H3050" s="64">
        <f t="shared" si="284"/>
        <v>-6.3800032944618487E-2</v>
      </c>
      <c r="I3050" s="65">
        <f t="shared" si="285"/>
        <v>-941.18000000000029</v>
      </c>
      <c r="J3050" s="66" t="str">
        <f t="shared" si="286"/>
        <v>Ativo</v>
      </c>
      <c r="K3050" s="40" t="s">
        <v>15532</v>
      </c>
      <c r="L3050" s="69" t="str">
        <f t="shared" si="287"/>
        <v>Investimento de Longo Prazo</v>
      </c>
    </row>
    <row r="3051" spans="1:12" ht="15" customHeight="1" x14ac:dyDescent="0.25">
      <c r="A3051" s="39">
        <v>44717</v>
      </c>
      <c r="B3051" s="61">
        <f t="shared" si="282"/>
        <v>2022</v>
      </c>
      <c r="C3051" s="60" t="str">
        <f t="shared" si="283"/>
        <v>Junho</v>
      </c>
      <c r="D3051" s="40" t="s">
        <v>1927</v>
      </c>
      <c r="E3051" s="40" t="s">
        <v>4413</v>
      </c>
      <c r="F3051" s="41">
        <v>11364.28</v>
      </c>
      <c r="G3051" s="42">
        <v>11725.66</v>
      </c>
      <c r="H3051" s="64">
        <f t="shared" si="284"/>
        <v>3.1799638868454418E-2</v>
      </c>
      <c r="I3051" s="65">
        <f t="shared" si="285"/>
        <v>361.3799999999992</v>
      </c>
      <c r="J3051" s="66" t="str">
        <f t="shared" si="286"/>
        <v>Ativo</v>
      </c>
      <c r="K3051" s="40" t="s">
        <v>15536</v>
      </c>
      <c r="L3051" s="69" t="str">
        <f t="shared" si="287"/>
        <v>Aguardando rentabilidade</v>
      </c>
    </row>
    <row r="3052" spans="1:12" x14ac:dyDescent="0.25">
      <c r="A3052" s="39">
        <v>44191</v>
      </c>
      <c r="B3052" s="61">
        <f t="shared" si="282"/>
        <v>2020</v>
      </c>
      <c r="C3052" s="60" t="str">
        <f t="shared" si="283"/>
        <v>Dezembro</v>
      </c>
      <c r="D3052" s="40" t="s">
        <v>1925</v>
      </c>
      <c r="E3052" s="40" t="s">
        <v>3228</v>
      </c>
      <c r="F3052" s="41">
        <v>26161.3</v>
      </c>
      <c r="G3052" s="42">
        <v>30077.65</v>
      </c>
      <c r="H3052" s="64">
        <f t="shared" si="284"/>
        <v>0.14970012958071663</v>
      </c>
      <c r="I3052" s="65">
        <f t="shared" si="285"/>
        <v>3916.3500000000022</v>
      </c>
      <c r="J3052" s="66" t="str">
        <f t="shared" si="286"/>
        <v>Pendente</v>
      </c>
      <c r="K3052" s="40" t="s">
        <v>15534</v>
      </c>
      <c r="L3052" s="69" t="str">
        <f t="shared" si="287"/>
        <v>Rendimento estável</v>
      </c>
    </row>
    <row r="3053" spans="1:12" ht="15" customHeight="1" x14ac:dyDescent="0.25">
      <c r="A3053" s="39">
        <v>45466</v>
      </c>
      <c r="B3053" s="61">
        <f t="shared" si="282"/>
        <v>2024</v>
      </c>
      <c r="C3053" s="60" t="str">
        <f t="shared" si="283"/>
        <v>Junho</v>
      </c>
      <c r="D3053" s="40" t="s">
        <v>1930</v>
      </c>
      <c r="E3053" s="40" t="s">
        <v>4414</v>
      </c>
      <c r="F3053" s="41">
        <v>43138.06</v>
      </c>
      <c r="G3053" s="42">
        <v>40208.99</v>
      </c>
      <c r="H3053" s="64">
        <f t="shared" si="284"/>
        <v>-6.789990092275823E-2</v>
      </c>
      <c r="I3053" s="65">
        <f t="shared" si="285"/>
        <v>-2929.0699999999997</v>
      </c>
      <c r="J3053" s="66" t="str">
        <f t="shared" si="286"/>
        <v>Pendente</v>
      </c>
      <c r="K3053" s="40" t="s">
        <v>15538</v>
      </c>
      <c r="L3053" s="69" t="str">
        <f t="shared" si="287"/>
        <v>Aguardando rentabilidade</v>
      </c>
    </row>
    <row r="3054" spans="1:12" ht="15" customHeight="1" x14ac:dyDescent="0.25">
      <c r="A3054" s="39">
        <v>45222</v>
      </c>
      <c r="B3054" s="61">
        <f t="shared" si="282"/>
        <v>2023</v>
      </c>
      <c r="C3054" s="60" t="str">
        <f t="shared" si="283"/>
        <v>Outubro</v>
      </c>
      <c r="D3054" s="40" t="s">
        <v>1927</v>
      </c>
      <c r="E3054" s="40" t="s">
        <v>3040</v>
      </c>
      <c r="F3054" s="41">
        <v>42646.21</v>
      </c>
      <c r="G3054" s="42">
        <v>42821.06</v>
      </c>
      <c r="H3054" s="64">
        <f t="shared" si="284"/>
        <v>4.100012638872213E-3</v>
      </c>
      <c r="I3054" s="65">
        <f t="shared" si="285"/>
        <v>174.84999999999854</v>
      </c>
      <c r="J3054" s="66" t="str">
        <f t="shared" si="286"/>
        <v>Ativo</v>
      </c>
      <c r="K3054" s="40" t="s">
        <v>15536</v>
      </c>
      <c r="L3054" s="69" t="str">
        <f t="shared" si="287"/>
        <v>Aguardando rentabilidade</v>
      </c>
    </row>
    <row r="3055" spans="1:12" ht="15" customHeight="1" x14ac:dyDescent="0.25">
      <c r="A3055" s="39">
        <v>44226</v>
      </c>
      <c r="B3055" s="61">
        <f t="shared" si="282"/>
        <v>2021</v>
      </c>
      <c r="C3055" s="60" t="str">
        <f t="shared" si="283"/>
        <v>Janeiro</v>
      </c>
      <c r="D3055" s="40" t="s">
        <v>1923</v>
      </c>
      <c r="E3055" s="40" t="s">
        <v>4415</v>
      </c>
      <c r="F3055" s="41">
        <v>42934.19</v>
      </c>
      <c r="G3055" s="42">
        <v>41161.01</v>
      </c>
      <c r="H3055" s="64">
        <f t="shared" si="284"/>
        <v>-4.1299952322379908E-2</v>
      </c>
      <c r="I3055" s="65">
        <f t="shared" si="285"/>
        <v>-1773.1800000000003</v>
      </c>
      <c r="J3055" s="66" t="str">
        <f t="shared" si="286"/>
        <v>Ativo</v>
      </c>
      <c r="K3055" s="40" t="s">
        <v>15532</v>
      </c>
      <c r="L3055" s="69" t="str">
        <f t="shared" si="287"/>
        <v>Investimento de Longo Prazo</v>
      </c>
    </row>
    <row r="3056" spans="1:12" ht="15" customHeight="1" x14ac:dyDescent="0.25">
      <c r="A3056" s="39">
        <v>44491</v>
      </c>
      <c r="B3056" s="61">
        <f t="shared" si="282"/>
        <v>2021</v>
      </c>
      <c r="C3056" s="60" t="str">
        <f t="shared" si="283"/>
        <v>Outubro</v>
      </c>
      <c r="D3056" s="40" t="s">
        <v>1927</v>
      </c>
      <c r="E3056" s="40" t="s">
        <v>4081</v>
      </c>
      <c r="F3056" s="41">
        <v>34281.69</v>
      </c>
      <c r="G3056" s="42">
        <v>40270.699999999997</v>
      </c>
      <c r="H3056" s="64">
        <f t="shared" si="284"/>
        <v>0.17469996374157734</v>
      </c>
      <c r="I3056" s="65">
        <f t="shared" si="285"/>
        <v>5989.0099999999948</v>
      </c>
      <c r="J3056" s="66" t="str">
        <f t="shared" si="286"/>
        <v>Resgatado</v>
      </c>
      <c r="K3056" s="40" t="s">
        <v>15536</v>
      </c>
      <c r="L3056" s="69" t="str">
        <f t="shared" si="287"/>
        <v>Aplicação de Curto Prazo</v>
      </c>
    </row>
    <row r="3057" spans="1:12" ht="15" customHeight="1" x14ac:dyDescent="0.25">
      <c r="A3057" s="39">
        <v>44211</v>
      </c>
      <c r="B3057" s="61">
        <f t="shared" si="282"/>
        <v>2021</v>
      </c>
      <c r="C3057" s="60" t="str">
        <f t="shared" si="283"/>
        <v>Janeiro</v>
      </c>
      <c r="D3057" s="40" t="s">
        <v>1928</v>
      </c>
      <c r="E3057" s="40" t="s">
        <v>4416</v>
      </c>
      <c r="F3057" s="41">
        <v>38028.879999999997</v>
      </c>
      <c r="G3057" s="42">
        <v>41846.980000000003</v>
      </c>
      <c r="H3057" s="64">
        <f t="shared" si="284"/>
        <v>0.10040001178052065</v>
      </c>
      <c r="I3057" s="65">
        <f t="shared" si="285"/>
        <v>3818.1000000000058</v>
      </c>
      <c r="J3057" s="66" t="str">
        <f t="shared" si="286"/>
        <v>Pendente</v>
      </c>
      <c r="K3057" s="40" t="s">
        <v>15537</v>
      </c>
      <c r="L3057" s="69" t="str">
        <f t="shared" si="287"/>
        <v>Rendimento estável</v>
      </c>
    </row>
    <row r="3058" spans="1:12" ht="15" customHeight="1" x14ac:dyDescent="0.25">
      <c r="A3058" s="39">
        <v>45084</v>
      </c>
      <c r="B3058" s="61">
        <f t="shared" si="282"/>
        <v>2023</v>
      </c>
      <c r="C3058" s="60" t="str">
        <f t="shared" si="283"/>
        <v>Junho</v>
      </c>
      <c r="D3058" s="40" t="s">
        <v>1924</v>
      </c>
      <c r="E3058" s="40" t="s">
        <v>4417</v>
      </c>
      <c r="F3058" s="41">
        <v>40804.46</v>
      </c>
      <c r="G3058" s="42">
        <v>46304.9</v>
      </c>
      <c r="H3058" s="64">
        <f t="shared" si="284"/>
        <v>0.13479997039539313</v>
      </c>
      <c r="I3058" s="65">
        <f t="shared" si="285"/>
        <v>5500.4400000000023</v>
      </c>
      <c r="J3058" s="66" t="str">
        <f t="shared" si="286"/>
        <v>Pendente</v>
      </c>
      <c r="K3058" s="40" t="s">
        <v>15533</v>
      </c>
      <c r="L3058" s="69" t="str">
        <f t="shared" si="287"/>
        <v>Rendimento estável</v>
      </c>
    </row>
    <row r="3059" spans="1:12" x14ac:dyDescent="0.25">
      <c r="A3059" s="39">
        <v>43920</v>
      </c>
      <c r="B3059" s="61">
        <f t="shared" si="282"/>
        <v>2020</v>
      </c>
      <c r="C3059" s="60" t="str">
        <f t="shared" si="283"/>
        <v>Março</v>
      </c>
      <c r="D3059" s="40" t="s">
        <v>1930</v>
      </c>
      <c r="E3059" s="40" t="s">
        <v>2730</v>
      </c>
      <c r="F3059" s="41">
        <v>8448.86</v>
      </c>
      <c r="G3059" s="42">
        <v>8250.31</v>
      </c>
      <c r="H3059" s="64">
        <f t="shared" si="284"/>
        <v>-2.350021186290234E-2</v>
      </c>
      <c r="I3059" s="65">
        <f t="shared" si="285"/>
        <v>-198.55000000000109</v>
      </c>
      <c r="J3059" s="66" t="str">
        <f t="shared" si="286"/>
        <v>Ativo</v>
      </c>
      <c r="K3059" s="40" t="s">
        <v>15538</v>
      </c>
      <c r="L3059" s="69" t="str">
        <f t="shared" si="287"/>
        <v>Aguardando rentabilidade</v>
      </c>
    </row>
    <row r="3060" spans="1:12" x14ac:dyDescent="0.25">
      <c r="A3060" s="39">
        <v>43849</v>
      </c>
      <c r="B3060" s="61">
        <f t="shared" si="282"/>
        <v>2020</v>
      </c>
      <c r="C3060" s="60" t="str">
        <f t="shared" si="283"/>
        <v>Janeiro</v>
      </c>
      <c r="D3060" s="40" t="s">
        <v>1928</v>
      </c>
      <c r="E3060" s="40" t="s">
        <v>4301</v>
      </c>
      <c r="F3060" s="41">
        <v>32992.14</v>
      </c>
      <c r="G3060" s="42">
        <v>37086.46</v>
      </c>
      <c r="H3060" s="64">
        <f t="shared" si="284"/>
        <v>0.12409986136091808</v>
      </c>
      <c r="I3060" s="65">
        <f t="shared" si="285"/>
        <v>4094.3199999999997</v>
      </c>
      <c r="J3060" s="66" t="str">
        <f t="shared" si="286"/>
        <v>Pendente</v>
      </c>
      <c r="K3060" s="40" t="s">
        <v>15537</v>
      </c>
      <c r="L3060" s="69" t="str">
        <f t="shared" si="287"/>
        <v>Rendimento estável</v>
      </c>
    </row>
    <row r="3061" spans="1:12" ht="15" customHeight="1" x14ac:dyDescent="0.25">
      <c r="A3061" s="39">
        <v>45415</v>
      </c>
      <c r="B3061" s="61">
        <f t="shared" si="282"/>
        <v>2024</v>
      </c>
      <c r="C3061" s="60" t="str">
        <f t="shared" si="283"/>
        <v>Maio</v>
      </c>
      <c r="D3061" s="40" t="s">
        <v>1928</v>
      </c>
      <c r="E3061" s="40" t="s">
        <v>4418</v>
      </c>
      <c r="F3061" s="41">
        <v>6907.28</v>
      </c>
      <c r="G3061" s="42">
        <v>6948.72</v>
      </c>
      <c r="H3061" s="64">
        <f t="shared" si="284"/>
        <v>5.9994672287789859E-3</v>
      </c>
      <c r="I3061" s="65">
        <f t="shared" si="285"/>
        <v>41.440000000000509</v>
      </c>
      <c r="J3061" s="66" t="str">
        <f t="shared" si="286"/>
        <v>Ativo</v>
      </c>
      <c r="K3061" s="40" t="s">
        <v>15537</v>
      </c>
      <c r="L3061" s="69" t="str">
        <f t="shared" si="287"/>
        <v>Aguardando rentabilidade</v>
      </c>
    </row>
    <row r="3062" spans="1:12" x14ac:dyDescent="0.25">
      <c r="A3062" s="39">
        <v>44022</v>
      </c>
      <c r="B3062" s="61">
        <f t="shared" si="282"/>
        <v>2020</v>
      </c>
      <c r="C3062" s="60" t="str">
        <f t="shared" si="283"/>
        <v>Julho</v>
      </c>
      <c r="D3062" s="40" t="s">
        <v>1926</v>
      </c>
      <c r="E3062" s="40" t="s">
        <v>4419</v>
      </c>
      <c r="F3062" s="41">
        <v>43141.88</v>
      </c>
      <c r="G3062" s="42">
        <v>46705.4</v>
      </c>
      <c r="H3062" s="64">
        <f t="shared" si="284"/>
        <v>8.2600016503685147E-2</v>
      </c>
      <c r="I3062" s="65">
        <f t="shared" si="285"/>
        <v>3563.5200000000041</v>
      </c>
      <c r="J3062" s="66" t="str">
        <f t="shared" si="286"/>
        <v>Pendente</v>
      </c>
      <c r="K3062" s="40" t="s">
        <v>15535</v>
      </c>
      <c r="L3062" s="69" t="str">
        <f t="shared" si="287"/>
        <v>Rendimento estável</v>
      </c>
    </row>
    <row r="3063" spans="1:12" ht="15" customHeight="1" x14ac:dyDescent="0.25">
      <c r="A3063" s="39">
        <v>44277</v>
      </c>
      <c r="B3063" s="61">
        <f t="shared" si="282"/>
        <v>2021</v>
      </c>
      <c r="C3063" s="60" t="str">
        <f t="shared" si="283"/>
        <v>Março</v>
      </c>
      <c r="D3063" s="40" t="s">
        <v>1929</v>
      </c>
      <c r="E3063" s="40" t="s">
        <v>4420</v>
      </c>
      <c r="F3063" s="41">
        <v>4088.87</v>
      </c>
      <c r="G3063" s="42">
        <v>4668.26</v>
      </c>
      <c r="H3063" s="64">
        <f t="shared" si="284"/>
        <v>0.14169929589348654</v>
      </c>
      <c r="I3063" s="65">
        <f t="shared" si="285"/>
        <v>579.39000000000033</v>
      </c>
      <c r="J3063" s="66" t="str">
        <f t="shared" si="286"/>
        <v>Pendente</v>
      </c>
      <c r="K3063" s="40" t="s">
        <v>15532</v>
      </c>
      <c r="L3063" s="69" t="str">
        <f t="shared" si="287"/>
        <v>Rendimento estável</v>
      </c>
    </row>
    <row r="3064" spans="1:12" ht="15" customHeight="1" x14ac:dyDescent="0.25">
      <c r="A3064" s="39">
        <v>45101</v>
      </c>
      <c r="B3064" s="61">
        <f t="shared" si="282"/>
        <v>2023</v>
      </c>
      <c r="C3064" s="60" t="str">
        <f t="shared" si="283"/>
        <v>Junho</v>
      </c>
      <c r="D3064" s="40" t="s">
        <v>1925</v>
      </c>
      <c r="E3064" s="40" t="s">
        <v>4421</v>
      </c>
      <c r="F3064" s="41">
        <v>4010.64</v>
      </c>
      <c r="G3064" s="42">
        <v>4360.7700000000004</v>
      </c>
      <c r="H3064" s="64">
        <f t="shared" si="284"/>
        <v>8.7300281251870171E-2</v>
      </c>
      <c r="I3064" s="65">
        <f t="shared" si="285"/>
        <v>350.13000000000056</v>
      </c>
      <c r="J3064" s="66" t="str">
        <f t="shared" si="286"/>
        <v>Pendente</v>
      </c>
      <c r="K3064" s="40" t="s">
        <v>15534</v>
      </c>
      <c r="L3064" s="69" t="str">
        <f t="shared" si="287"/>
        <v>Rendimento estável</v>
      </c>
    </row>
    <row r="3065" spans="1:12" ht="15" customHeight="1" x14ac:dyDescent="0.25">
      <c r="A3065" s="39">
        <v>45543</v>
      </c>
      <c r="B3065" s="61">
        <f t="shared" si="282"/>
        <v>2024</v>
      </c>
      <c r="C3065" s="60" t="str">
        <f t="shared" si="283"/>
        <v>Setembro</v>
      </c>
      <c r="D3065" s="40" t="s">
        <v>1926</v>
      </c>
      <c r="E3065" s="40" t="s">
        <v>4422</v>
      </c>
      <c r="F3065" s="41">
        <v>38974.019999999997</v>
      </c>
      <c r="G3065" s="42">
        <v>46651.9</v>
      </c>
      <c r="H3065" s="64">
        <f t="shared" si="284"/>
        <v>0.19699995022325142</v>
      </c>
      <c r="I3065" s="65">
        <f t="shared" si="285"/>
        <v>7677.8800000000047</v>
      </c>
      <c r="J3065" s="66" t="str">
        <f t="shared" si="286"/>
        <v>Resgatado</v>
      </c>
      <c r="K3065" s="40" t="s">
        <v>15535</v>
      </c>
      <c r="L3065" s="69" t="str">
        <f t="shared" si="287"/>
        <v>Aplicação de Curto Prazo</v>
      </c>
    </row>
    <row r="3066" spans="1:12" ht="15" customHeight="1" x14ac:dyDescent="0.25">
      <c r="A3066" s="39">
        <v>45927</v>
      </c>
      <c r="B3066" s="61">
        <f t="shared" si="282"/>
        <v>2025</v>
      </c>
      <c r="C3066" s="60" t="str">
        <f t="shared" si="283"/>
        <v>Setembro</v>
      </c>
      <c r="D3066" s="40" t="s">
        <v>1930</v>
      </c>
      <c r="E3066" s="40" t="s">
        <v>1964</v>
      </c>
      <c r="F3066" s="41">
        <v>10106.59</v>
      </c>
      <c r="G3066" s="42">
        <v>11679.18</v>
      </c>
      <c r="H3066" s="64">
        <f t="shared" si="284"/>
        <v>0.15560045475279002</v>
      </c>
      <c r="I3066" s="65">
        <f t="shared" si="285"/>
        <v>1572.5900000000001</v>
      </c>
      <c r="J3066" s="66" t="str">
        <f t="shared" si="286"/>
        <v>Resgatado</v>
      </c>
      <c r="K3066" s="40" t="s">
        <v>15538</v>
      </c>
      <c r="L3066" s="69" t="str">
        <f t="shared" si="287"/>
        <v>Aplicação de Curto Prazo</v>
      </c>
    </row>
    <row r="3067" spans="1:12" ht="15" customHeight="1" x14ac:dyDescent="0.25">
      <c r="A3067" s="39">
        <v>45241</v>
      </c>
      <c r="B3067" s="61">
        <f t="shared" si="282"/>
        <v>2023</v>
      </c>
      <c r="C3067" s="60" t="str">
        <f t="shared" si="283"/>
        <v>Novembro</v>
      </c>
      <c r="D3067" s="40" t="s">
        <v>1925</v>
      </c>
      <c r="E3067" s="40" t="s">
        <v>4423</v>
      </c>
      <c r="F3067" s="41">
        <v>9384.1299999999992</v>
      </c>
      <c r="G3067" s="42">
        <v>8563.02</v>
      </c>
      <c r="H3067" s="64">
        <f t="shared" si="284"/>
        <v>-8.7499853476028025E-2</v>
      </c>
      <c r="I3067" s="65">
        <f t="shared" si="285"/>
        <v>-821.10999999999876</v>
      </c>
      <c r="J3067" s="66" t="str">
        <f t="shared" si="286"/>
        <v>Pendente</v>
      </c>
      <c r="K3067" s="40" t="s">
        <v>15534</v>
      </c>
      <c r="L3067" s="69" t="str">
        <f t="shared" si="287"/>
        <v>Aguardando rentabilidade</v>
      </c>
    </row>
    <row r="3068" spans="1:12" ht="15" customHeight="1" x14ac:dyDescent="0.25">
      <c r="A3068" s="39">
        <v>45782</v>
      </c>
      <c r="B3068" s="61">
        <f t="shared" si="282"/>
        <v>2025</v>
      </c>
      <c r="C3068" s="60" t="str">
        <f t="shared" si="283"/>
        <v>Maio</v>
      </c>
      <c r="D3068" s="40" t="s">
        <v>1929</v>
      </c>
      <c r="E3068" s="40" t="s">
        <v>2946</v>
      </c>
      <c r="F3068" s="41">
        <v>18582.59</v>
      </c>
      <c r="G3068" s="42">
        <v>17997.240000000002</v>
      </c>
      <c r="H3068" s="64">
        <f t="shared" si="284"/>
        <v>-3.1499914705108302E-2</v>
      </c>
      <c r="I3068" s="65">
        <f t="shared" si="285"/>
        <v>-585.34999999999854</v>
      </c>
      <c r="J3068" s="66" t="str">
        <f t="shared" si="286"/>
        <v>Ativo</v>
      </c>
      <c r="K3068" s="40" t="s">
        <v>15532</v>
      </c>
      <c r="L3068" s="69" t="str">
        <f t="shared" si="287"/>
        <v>Investimento de Longo Prazo</v>
      </c>
    </row>
    <row r="3069" spans="1:12" ht="15" customHeight="1" x14ac:dyDescent="0.25">
      <c r="A3069" s="39">
        <v>44264</v>
      </c>
      <c r="B3069" s="61">
        <f t="shared" si="282"/>
        <v>2021</v>
      </c>
      <c r="C3069" s="60" t="str">
        <f t="shared" si="283"/>
        <v>Março</v>
      </c>
      <c r="D3069" s="40" t="s">
        <v>1927</v>
      </c>
      <c r="E3069" s="40" t="s">
        <v>4424</v>
      </c>
      <c r="F3069" s="41">
        <v>21215.7</v>
      </c>
      <c r="G3069" s="42">
        <v>23517.599999999999</v>
      </c>
      <c r="H3069" s="64">
        <f t="shared" si="284"/>
        <v>0.1084998373845783</v>
      </c>
      <c r="I3069" s="65">
        <f t="shared" si="285"/>
        <v>2301.8999999999978</v>
      </c>
      <c r="J3069" s="66" t="str">
        <f t="shared" si="286"/>
        <v>Pendente</v>
      </c>
      <c r="K3069" s="40" t="s">
        <v>15536</v>
      </c>
      <c r="L3069" s="69" t="str">
        <f t="shared" si="287"/>
        <v>Rendimento estável</v>
      </c>
    </row>
    <row r="3070" spans="1:12" ht="15" customHeight="1" x14ac:dyDescent="0.25">
      <c r="A3070" s="39">
        <v>44930</v>
      </c>
      <c r="B3070" s="61">
        <f t="shared" si="282"/>
        <v>2023</v>
      </c>
      <c r="C3070" s="60" t="str">
        <f t="shared" si="283"/>
        <v>Janeiro</v>
      </c>
      <c r="D3070" s="40" t="s">
        <v>1928</v>
      </c>
      <c r="E3070" s="40" t="s">
        <v>4425</v>
      </c>
      <c r="F3070" s="41">
        <v>36141.51</v>
      </c>
      <c r="G3070" s="42">
        <v>43268.62</v>
      </c>
      <c r="H3070" s="64">
        <f t="shared" si="284"/>
        <v>0.1972001169845975</v>
      </c>
      <c r="I3070" s="65">
        <f t="shared" si="285"/>
        <v>7127.1100000000006</v>
      </c>
      <c r="J3070" s="66" t="str">
        <f t="shared" si="286"/>
        <v>Resgatado</v>
      </c>
      <c r="K3070" s="40" t="s">
        <v>15537</v>
      </c>
      <c r="L3070" s="69" t="str">
        <f t="shared" si="287"/>
        <v>Aplicação de Curto Prazo</v>
      </c>
    </row>
    <row r="3071" spans="1:12" ht="15" customHeight="1" x14ac:dyDescent="0.25">
      <c r="A3071" s="39">
        <v>45632</v>
      </c>
      <c r="B3071" s="61">
        <f t="shared" si="282"/>
        <v>2024</v>
      </c>
      <c r="C3071" s="60" t="str">
        <f t="shared" si="283"/>
        <v>Dezembro</v>
      </c>
      <c r="D3071" s="40" t="s">
        <v>1924</v>
      </c>
      <c r="E3071" s="40" t="s">
        <v>4426</v>
      </c>
      <c r="F3071" s="41">
        <v>23603.49</v>
      </c>
      <c r="G3071" s="42">
        <v>22871.78</v>
      </c>
      <c r="H3071" s="64">
        <f t="shared" si="284"/>
        <v>-3.1000076683575298E-2</v>
      </c>
      <c r="I3071" s="65">
        <f t="shared" si="285"/>
        <v>-731.71000000000276</v>
      </c>
      <c r="J3071" s="66" t="str">
        <f t="shared" si="286"/>
        <v>Ativo</v>
      </c>
      <c r="K3071" s="40" t="s">
        <v>15533</v>
      </c>
      <c r="L3071" s="69" t="str">
        <f t="shared" si="287"/>
        <v>Investimento de Longo Prazo</v>
      </c>
    </row>
    <row r="3072" spans="1:12" x14ac:dyDescent="0.25">
      <c r="A3072" s="39">
        <v>43914</v>
      </c>
      <c r="B3072" s="61">
        <f t="shared" si="282"/>
        <v>2020</v>
      </c>
      <c r="C3072" s="60" t="str">
        <f t="shared" si="283"/>
        <v>Março</v>
      </c>
      <c r="D3072" s="40" t="s">
        <v>1928</v>
      </c>
      <c r="E3072" s="40" t="s">
        <v>3215</v>
      </c>
      <c r="F3072" s="41">
        <v>20689.32</v>
      </c>
      <c r="G3072" s="42">
        <v>21082.42</v>
      </c>
      <c r="H3072" s="64">
        <f t="shared" si="284"/>
        <v>1.900014113561966E-2</v>
      </c>
      <c r="I3072" s="65">
        <f t="shared" si="285"/>
        <v>393.09999999999854</v>
      </c>
      <c r="J3072" s="66" t="str">
        <f t="shared" si="286"/>
        <v>Ativo</v>
      </c>
      <c r="K3072" s="40" t="s">
        <v>15537</v>
      </c>
      <c r="L3072" s="69" t="str">
        <f t="shared" si="287"/>
        <v>Aguardando rentabilidade</v>
      </c>
    </row>
    <row r="3073" spans="1:12" ht="15" customHeight="1" x14ac:dyDescent="0.25">
      <c r="A3073" s="39">
        <v>45856</v>
      </c>
      <c r="B3073" s="61">
        <f t="shared" si="282"/>
        <v>2025</v>
      </c>
      <c r="C3073" s="60" t="str">
        <f t="shared" si="283"/>
        <v>Julho</v>
      </c>
      <c r="D3073" s="40" t="s">
        <v>1929</v>
      </c>
      <c r="E3073" s="40" t="s">
        <v>4427</v>
      </c>
      <c r="F3073" s="41">
        <v>4294.34</v>
      </c>
      <c r="G3073" s="42">
        <v>4578.63</v>
      </c>
      <c r="H3073" s="64">
        <f t="shared" si="284"/>
        <v>6.6201092600958467E-2</v>
      </c>
      <c r="I3073" s="65">
        <f t="shared" si="285"/>
        <v>284.28999999999996</v>
      </c>
      <c r="J3073" s="66" t="str">
        <f t="shared" si="286"/>
        <v>Ativo</v>
      </c>
      <c r="K3073" s="40" t="s">
        <v>15532</v>
      </c>
      <c r="L3073" s="69" t="str">
        <f t="shared" si="287"/>
        <v>Investimento de Longo Prazo</v>
      </c>
    </row>
    <row r="3074" spans="1:12" ht="15" customHeight="1" x14ac:dyDescent="0.25">
      <c r="A3074" s="39">
        <v>44573</v>
      </c>
      <c r="B3074" s="61">
        <f t="shared" ref="B3074:B3137" si="288">YEAR(A3074)</f>
        <v>2022</v>
      </c>
      <c r="C3074" s="60" t="str">
        <f t="shared" ref="C3074:C3137" si="289">PROPER(TEXT(A3074,"mmmm"))</f>
        <v>Janeiro</v>
      </c>
      <c r="D3074" s="40" t="s">
        <v>1926</v>
      </c>
      <c r="E3074" s="40" t="s">
        <v>4428</v>
      </c>
      <c r="F3074" s="41">
        <v>17898.03</v>
      </c>
      <c r="G3074" s="42">
        <v>18998.759999999998</v>
      </c>
      <c r="H3074" s="64">
        <f t="shared" ref="H3074:H3137" si="290">(G3074-F3074)/F3074</f>
        <v>6.1500064532241799E-2</v>
      </c>
      <c r="I3074" s="65">
        <f t="shared" ref="I3074:I3137" si="291">G3074-F3074</f>
        <v>1100.7299999999996</v>
      </c>
      <c r="J3074" s="66" t="str">
        <f t="shared" ref="J3074:J3137" si="292">IF(AND(OR($D3074="Ações",$D3074="Criptomoedas",$D3074="ETFs",$D3074="Fundos",$D3074="Imóveis"),$H3074&lt;=-10%),"Resgatado",IF(AND(OR($D3074="Ações",$D3074="Criptomoedas",$D3074="ETFs",$D3074="Fundos",$D3074="Imóveis"),$H3074&lt;=-5%),"Pendente",IF(AND(OR($D3074="Ações",$D3074="Criptomoedas",$D3074="ETFs",$D3074="Fundos",$D3074="Imóveis"),$H3074&lt;=-3%),"Ativo",IF(AND(OR($D3074="Ações",$D3074="Criptomoedas",$D3074="ETFs",$D3074="Fundos",$D3074="Imóveis"),$H3074&lt;=7%),"Ativo",IF(AND(OR($D3074="Ações",$D3074="Criptomoedas",$D3074="ETFs",$D3074="Fundos",$D3074="Imóveis"),$H3074&lt;=15%),"Pendente",IF(AND(OR($D3074="Ações",$D3074="Criptomoedas",$D3074="ETFs",$D3074="Fundos",$D3074="Imóveis"),$H3074&lt;=20%),"Resgatado",IF(AND(OR($D3074="Poupança",$D3074="Renda Fixa",$D3074="Tesouro Direto"),$H3074&lt;=7%),"Ativo",IF(AND(OR($D3074="Poupança",$D3074="Renda Fixa",$D3074="Tesouro Direto"),$H3074&lt;=15%),"Pendente",IF(AND(OR($D3074="Poupança",$D3074="Renda Fixa",$D3074="Tesouro Direto"),$H3074&lt;=20%),"Resgatado","")))))))))</f>
        <v>Ativo</v>
      </c>
      <c r="K3074" s="40" t="s">
        <v>15535</v>
      </c>
      <c r="L3074" s="69" t="str">
        <f t="shared" ref="L3074:L3137" si="293">IF(AND(OR($D3074="Ações",$D3074="Criptomoedas",$D3074="ETFs",$D3074="Fundos",$D3074="Imóveis"),$H3074&lt;=-10%),"Resgate realizado",IF(AND(OR($D3074="Ações",$D3074="Criptomoedas",$D3074="ETFs",$D3074="Fundos",$D3074="Imóveis"),$H3074&lt;=-5%),"Aguardando rentabilidade",IF(AND(OR($D3074="Ações",$D3074="Criptomoedas",$D3074="ETFs",$D3074="Fundos",$D3074="Imóveis"),$H3074&lt;=-3%),"Aguardando rentabilidade",IF(AND(OR($D3074="Ações",$D3074="Criptomoedas",$D3074="ETFs",$D3074="Fundos",$D3074="Imóveis"),$H3074&lt;=7%),"Aguardando rentabilidade",IF(AND(OR($D3074="Ações",$D3074="Criptomoedas",$D3074="ETFs",$D3074="Fundos",$D3074="Imóveis"),$H3074&lt;=15%),"Rendimento estável",IF(AND(OR($D3074="Ações",$D3074="Criptomoedas",$D3074="ETFs",$D3074="Fundos",$D3074="Imóveis"),$H3074&lt;=20%),"Aplicação de Curto Prazo",IF(AND(OR($D3074="Poupança",$D3074="Renda Fixa",$D3074="Tesouro Direto"),$H3074&lt;=7%),"Investimento de Longo Prazo",IF(AND(OR($D3074="Poupança",$D3074="Renda Fixa",$D3074="Tesouro Direto"),$H3074&lt;=15%),"Rendimento estável",IF(AND(OR($D3074="Poupança",$D3074="Renda Fixa",$D3074="Tesouro Direto"),$H3074&lt;=20%),"Dividendos Recebidos","")))))))))</f>
        <v>Aguardando rentabilidade</v>
      </c>
    </row>
    <row r="3075" spans="1:12" x14ac:dyDescent="0.25">
      <c r="A3075" s="39">
        <v>44047</v>
      </c>
      <c r="B3075" s="61">
        <f t="shared" si="288"/>
        <v>2020</v>
      </c>
      <c r="C3075" s="60" t="str">
        <f t="shared" si="289"/>
        <v>Agosto</v>
      </c>
      <c r="D3075" s="40" t="s">
        <v>1929</v>
      </c>
      <c r="E3075" s="40" t="s">
        <v>4356</v>
      </c>
      <c r="F3075" s="41">
        <v>48174.32</v>
      </c>
      <c r="G3075" s="42">
        <v>57544.23</v>
      </c>
      <c r="H3075" s="64">
        <f t="shared" si="290"/>
        <v>0.19450009880782965</v>
      </c>
      <c r="I3075" s="65">
        <f t="shared" si="291"/>
        <v>9369.9100000000035</v>
      </c>
      <c r="J3075" s="66" t="str">
        <f t="shared" si="292"/>
        <v>Resgatado</v>
      </c>
      <c r="K3075" s="40" t="s">
        <v>15532</v>
      </c>
      <c r="L3075" s="69" t="str">
        <f t="shared" si="293"/>
        <v>Dividendos Recebidos</v>
      </c>
    </row>
    <row r="3076" spans="1:12" ht="15" customHeight="1" x14ac:dyDescent="0.25">
      <c r="A3076" s="39">
        <v>45180</v>
      </c>
      <c r="B3076" s="61">
        <f t="shared" si="288"/>
        <v>2023</v>
      </c>
      <c r="C3076" s="60" t="str">
        <f t="shared" si="289"/>
        <v>Setembro</v>
      </c>
      <c r="D3076" s="40" t="s">
        <v>1930</v>
      </c>
      <c r="E3076" s="40" t="s">
        <v>4429</v>
      </c>
      <c r="F3076" s="41">
        <v>36878.14</v>
      </c>
      <c r="G3076" s="42">
        <v>37372.31</v>
      </c>
      <c r="H3076" s="64">
        <f t="shared" si="290"/>
        <v>1.3400079288163618E-2</v>
      </c>
      <c r="I3076" s="65">
        <f t="shared" si="291"/>
        <v>494.16999999999825</v>
      </c>
      <c r="J3076" s="66" t="str">
        <f t="shared" si="292"/>
        <v>Ativo</v>
      </c>
      <c r="K3076" s="40" t="s">
        <v>15538</v>
      </c>
      <c r="L3076" s="69" t="str">
        <f t="shared" si="293"/>
        <v>Aguardando rentabilidade</v>
      </c>
    </row>
    <row r="3077" spans="1:12" ht="15" customHeight="1" x14ac:dyDescent="0.25">
      <c r="A3077" s="39">
        <v>45220</v>
      </c>
      <c r="B3077" s="61">
        <f t="shared" si="288"/>
        <v>2023</v>
      </c>
      <c r="C3077" s="60" t="str">
        <f t="shared" si="289"/>
        <v>Outubro</v>
      </c>
      <c r="D3077" s="40" t="s">
        <v>1928</v>
      </c>
      <c r="E3077" s="40" t="s">
        <v>2879</v>
      </c>
      <c r="F3077" s="41">
        <v>44408.19</v>
      </c>
      <c r="G3077" s="42">
        <v>52104.13</v>
      </c>
      <c r="H3077" s="64">
        <f t="shared" si="290"/>
        <v>0.17330001515486207</v>
      </c>
      <c r="I3077" s="65">
        <f t="shared" si="291"/>
        <v>7695.9399999999951</v>
      </c>
      <c r="J3077" s="66" t="str">
        <f t="shared" si="292"/>
        <v>Resgatado</v>
      </c>
      <c r="K3077" s="40" t="s">
        <v>15537</v>
      </c>
      <c r="L3077" s="69" t="str">
        <f t="shared" si="293"/>
        <v>Aplicação de Curto Prazo</v>
      </c>
    </row>
    <row r="3078" spans="1:12" ht="15" customHeight="1" x14ac:dyDescent="0.25">
      <c r="A3078" s="39">
        <v>45680</v>
      </c>
      <c r="B3078" s="61">
        <f t="shared" si="288"/>
        <v>2025</v>
      </c>
      <c r="C3078" s="60" t="str">
        <f t="shared" si="289"/>
        <v>Janeiro</v>
      </c>
      <c r="D3078" s="40" t="s">
        <v>1923</v>
      </c>
      <c r="E3078" s="40" t="s">
        <v>4430</v>
      </c>
      <c r="F3078" s="41">
        <v>25919.73</v>
      </c>
      <c r="G3078" s="42">
        <v>24818.14</v>
      </c>
      <c r="H3078" s="64">
        <f t="shared" si="290"/>
        <v>-4.250005690645698E-2</v>
      </c>
      <c r="I3078" s="65">
        <f t="shared" si="291"/>
        <v>-1101.5900000000001</v>
      </c>
      <c r="J3078" s="66" t="str">
        <f t="shared" si="292"/>
        <v>Ativo</v>
      </c>
      <c r="K3078" s="40" t="s">
        <v>15532</v>
      </c>
      <c r="L3078" s="69" t="str">
        <f t="shared" si="293"/>
        <v>Investimento de Longo Prazo</v>
      </c>
    </row>
    <row r="3079" spans="1:12" ht="15" customHeight="1" x14ac:dyDescent="0.25">
      <c r="A3079" s="39">
        <v>44322</v>
      </c>
      <c r="B3079" s="61">
        <f t="shared" si="288"/>
        <v>2021</v>
      </c>
      <c r="C3079" s="60" t="str">
        <f t="shared" si="289"/>
        <v>Maio</v>
      </c>
      <c r="D3079" s="40" t="s">
        <v>1924</v>
      </c>
      <c r="E3079" s="40" t="s">
        <v>4431</v>
      </c>
      <c r="F3079" s="41">
        <v>16933.919999999998</v>
      </c>
      <c r="G3079" s="42">
        <v>17049.07</v>
      </c>
      <c r="H3079" s="64">
        <f t="shared" si="290"/>
        <v>6.7999612611847381E-3</v>
      </c>
      <c r="I3079" s="65">
        <f t="shared" si="291"/>
        <v>115.15000000000146</v>
      </c>
      <c r="J3079" s="66" t="str">
        <f t="shared" si="292"/>
        <v>Ativo</v>
      </c>
      <c r="K3079" s="40" t="s">
        <v>15533</v>
      </c>
      <c r="L3079" s="69" t="str">
        <f t="shared" si="293"/>
        <v>Investimento de Longo Prazo</v>
      </c>
    </row>
    <row r="3080" spans="1:12" ht="15" customHeight="1" x14ac:dyDescent="0.25">
      <c r="A3080" s="39">
        <v>45291</v>
      </c>
      <c r="B3080" s="61">
        <f t="shared" si="288"/>
        <v>2023</v>
      </c>
      <c r="C3080" s="60" t="str">
        <f t="shared" si="289"/>
        <v>Dezembro</v>
      </c>
      <c r="D3080" s="40" t="s">
        <v>1924</v>
      </c>
      <c r="E3080" s="40" t="s">
        <v>3881</v>
      </c>
      <c r="F3080" s="41">
        <v>28056.61</v>
      </c>
      <c r="G3080" s="42">
        <v>31712.39</v>
      </c>
      <c r="H3080" s="64">
        <f t="shared" si="290"/>
        <v>0.13030013248214944</v>
      </c>
      <c r="I3080" s="65">
        <f t="shared" si="291"/>
        <v>3655.7799999999988</v>
      </c>
      <c r="J3080" s="66" t="str">
        <f t="shared" si="292"/>
        <v>Pendente</v>
      </c>
      <c r="K3080" s="40" t="s">
        <v>15533</v>
      </c>
      <c r="L3080" s="69" t="str">
        <f t="shared" si="293"/>
        <v>Rendimento estável</v>
      </c>
    </row>
    <row r="3081" spans="1:12" ht="15" customHeight="1" x14ac:dyDescent="0.25">
      <c r="A3081" s="39">
        <v>44462</v>
      </c>
      <c r="B3081" s="61">
        <f t="shared" si="288"/>
        <v>2021</v>
      </c>
      <c r="C3081" s="60" t="str">
        <f t="shared" si="289"/>
        <v>Setembro</v>
      </c>
      <c r="D3081" s="40" t="s">
        <v>1923</v>
      </c>
      <c r="E3081" s="40" t="s">
        <v>3004</v>
      </c>
      <c r="F3081" s="41">
        <v>49603.199999999997</v>
      </c>
      <c r="G3081" s="42">
        <v>49251.02</v>
      </c>
      <c r="H3081" s="64">
        <f t="shared" si="290"/>
        <v>-7.0999451648280816E-3</v>
      </c>
      <c r="I3081" s="65">
        <f t="shared" si="291"/>
        <v>-352.18000000000029</v>
      </c>
      <c r="J3081" s="66" t="str">
        <f t="shared" si="292"/>
        <v>Ativo</v>
      </c>
      <c r="K3081" s="40" t="s">
        <v>15532</v>
      </c>
      <c r="L3081" s="69" t="str">
        <f t="shared" si="293"/>
        <v>Investimento de Longo Prazo</v>
      </c>
    </row>
    <row r="3082" spans="1:12" x14ac:dyDescent="0.25">
      <c r="A3082" s="39">
        <v>44174</v>
      </c>
      <c r="B3082" s="61">
        <f t="shared" si="288"/>
        <v>2020</v>
      </c>
      <c r="C3082" s="60" t="str">
        <f t="shared" si="289"/>
        <v>Dezembro</v>
      </c>
      <c r="D3082" s="40" t="s">
        <v>1925</v>
      </c>
      <c r="E3082" s="40" t="s">
        <v>4432</v>
      </c>
      <c r="F3082" s="41">
        <v>37146.15</v>
      </c>
      <c r="G3082" s="42">
        <v>42907.519999999997</v>
      </c>
      <c r="H3082" s="64">
        <f t="shared" si="290"/>
        <v>0.15510005747567365</v>
      </c>
      <c r="I3082" s="65">
        <f t="shared" si="291"/>
        <v>5761.3699999999953</v>
      </c>
      <c r="J3082" s="66" t="str">
        <f t="shared" si="292"/>
        <v>Resgatado</v>
      </c>
      <c r="K3082" s="40" t="s">
        <v>15534</v>
      </c>
      <c r="L3082" s="69" t="str">
        <f t="shared" si="293"/>
        <v>Aplicação de Curto Prazo</v>
      </c>
    </row>
    <row r="3083" spans="1:12" ht="15" customHeight="1" x14ac:dyDescent="0.25">
      <c r="A3083" s="39">
        <v>45345</v>
      </c>
      <c r="B3083" s="61">
        <f t="shared" si="288"/>
        <v>2024</v>
      </c>
      <c r="C3083" s="60" t="str">
        <f t="shared" si="289"/>
        <v>Fevereiro</v>
      </c>
      <c r="D3083" s="40" t="s">
        <v>1925</v>
      </c>
      <c r="E3083" s="40" t="s">
        <v>4433</v>
      </c>
      <c r="F3083" s="41">
        <v>1213.1199999999999</v>
      </c>
      <c r="G3083" s="42">
        <v>1269.6500000000001</v>
      </c>
      <c r="H3083" s="64">
        <f t="shared" si="290"/>
        <v>4.6598852545502674E-2</v>
      </c>
      <c r="I3083" s="65">
        <f t="shared" si="291"/>
        <v>56.5300000000002</v>
      </c>
      <c r="J3083" s="66" t="str">
        <f t="shared" si="292"/>
        <v>Ativo</v>
      </c>
      <c r="K3083" s="40" t="s">
        <v>15534</v>
      </c>
      <c r="L3083" s="69" t="str">
        <f t="shared" si="293"/>
        <v>Aguardando rentabilidade</v>
      </c>
    </row>
    <row r="3084" spans="1:12" ht="15" customHeight="1" x14ac:dyDescent="0.25">
      <c r="A3084" s="39">
        <v>44815</v>
      </c>
      <c r="B3084" s="61">
        <f t="shared" si="288"/>
        <v>2022</v>
      </c>
      <c r="C3084" s="60" t="str">
        <f t="shared" si="289"/>
        <v>Setembro</v>
      </c>
      <c r="D3084" s="40" t="s">
        <v>1928</v>
      </c>
      <c r="E3084" s="40" t="s">
        <v>4434</v>
      </c>
      <c r="F3084" s="41">
        <v>27894.959999999999</v>
      </c>
      <c r="G3084" s="42">
        <v>33072.26</v>
      </c>
      <c r="H3084" s="64">
        <f t="shared" si="290"/>
        <v>0.18559983595602944</v>
      </c>
      <c r="I3084" s="65">
        <f t="shared" si="291"/>
        <v>5177.3000000000029</v>
      </c>
      <c r="J3084" s="66" t="str">
        <f t="shared" si="292"/>
        <v>Resgatado</v>
      </c>
      <c r="K3084" s="40" t="s">
        <v>15537</v>
      </c>
      <c r="L3084" s="69" t="str">
        <f t="shared" si="293"/>
        <v>Aplicação de Curto Prazo</v>
      </c>
    </row>
    <row r="3085" spans="1:12" ht="15" customHeight="1" x14ac:dyDescent="0.25">
      <c r="A3085" s="39">
        <v>44998</v>
      </c>
      <c r="B3085" s="61">
        <f t="shared" si="288"/>
        <v>2023</v>
      </c>
      <c r="C3085" s="60" t="str">
        <f t="shared" si="289"/>
        <v>Março</v>
      </c>
      <c r="D3085" s="40" t="s">
        <v>1923</v>
      </c>
      <c r="E3085" s="40" t="s">
        <v>2986</v>
      </c>
      <c r="F3085" s="41">
        <v>21339.51</v>
      </c>
      <c r="G3085" s="42">
        <v>19736.91</v>
      </c>
      <c r="H3085" s="64">
        <f t="shared" si="290"/>
        <v>-7.5100131165148534E-2</v>
      </c>
      <c r="I3085" s="65">
        <f t="shared" si="291"/>
        <v>-1602.5999999999985</v>
      </c>
      <c r="J3085" s="66" t="str">
        <f t="shared" si="292"/>
        <v>Ativo</v>
      </c>
      <c r="K3085" s="40" t="s">
        <v>15532</v>
      </c>
      <c r="L3085" s="69" t="str">
        <f t="shared" si="293"/>
        <v>Investimento de Longo Prazo</v>
      </c>
    </row>
    <row r="3086" spans="1:12" ht="15" customHeight="1" x14ac:dyDescent="0.25">
      <c r="A3086" s="39">
        <v>44532</v>
      </c>
      <c r="B3086" s="61">
        <f t="shared" si="288"/>
        <v>2021</v>
      </c>
      <c r="C3086" s="60" t="str">
        <f t="shared" si="289"/>
        <v>Dezembro</v>
      </c>
      <c r="D3086" s="40" t="s">
        <v>1925</v>
      </c>
      <c r="E3086" s="40" t="s">
        <v>3273</v>
      </c>
      <c r="F3086" s="41">
        <v>27470.71</v>
      </c>
      <c r="G3086" s="42">
        <v>32170.95</v>
      </c>
      <c r="H3086" s="64">
        <f t="shared" si="290"/>
        <v>0.17110005529525818</v>
      </c>
      <c r="I3086" s="65">
        <f t="shared" si="291"/>
        <v>4700.2400000000016</v>
      </c>
      <c r="J3086" s="66" t="str">
        <f t="shared" si="292"/>
        <v>Resgatado</v>
      </c>
      <c r="K3086" s="40" t="s">
        <v>15534</v>
      </c>
      <c r="L3086" s="69" t="str">
        <f t="shared" si="293"/>
        <v>Aplicação de Curto Prazo</v>
      </c>
    </row>
    <row r="3087" spans="1:12" ht="15" customHeight="1" x14ac:dyDescent="0.25">
      <c r="A3087" s="39">
        <v>44267</v>
      </c>
      <c r="B3087" s="61">
        <f t="shared" si="288"/>
        <v>2021</v>
      </c>
      <c r="C3087" s="60" t="str">
        <f t="shared" si="289"/>
        <v>Março</v>
      </c>
      <c r="D3087" s="40" t="s">
        <v>1924</v>
      </c>
      <c r="E3087" s="40" t="s">
        <v>2009</v>
      </c>
      <c r="F3087" s="41">
        <v>15008.19</v>
      </c>
      <c r="G3087" s="42">
        <v>14655.5</v>
      </c>
      <c r="H3087" s="64">
        <f t="shared" si="290"/>
        <v>-2.3499835756343738E-2</v>
      </c>
      <c r="I3087" s="65">
        <f t="shared" si="291"/>
        <v>-352.69000000000051</v>
      </c>
      <c r="J3087" s="66" t="str">
        <f t="shared" si="292"/>
        <v>Ativo</v>
      </c>
      <c r="K3087" s="40" t="s">
        <v>15533</v>
      </c>
      <c r="L3087" s="69" t="str">
        <f t="shared" si="293"/>
        <v>Investimento de Longo Prazo</v>
      </c>
    </row>
    <row r="3088" spans="1:12" x14ac:dyDescent="0.25">
      <c r="A3088" s="39">
        <v>43897</v>
      </c>
      <c r="B3088" s="61">
        <f t="shared" si="288"/>
        <v>2020</v>
      </c>
      <c r="C3088" s="60" t="str">
        <f t="shared" si="289"/>
        <v>Março</v>
      </c>
      <c r="D3088" s="40" t="s">
        <v>1924</v>
      </c>
      <c r="E3088" s="40" t="s">
        <v>4401</v>
      </c>
      <c r="F3088" s="41">
        <v>6943.27</v>
      </c>
      <c r="G3088" s="42">
        <v>7847.28</v>
      </c>
      <c r="H3088" s="64">
        <f t="shared" si="290"/>
        <v>0.13019945933256222</v>
      </c>
      <c r="I3088" s="65">
        <f t="shared" si="291"/>
        <v>904.00999999999931</v>
      </c>
      <c r="J3088" s="66" t="str">
        <f t="shared" si="292"/>
        <v>Pendente</v>
      </c>
      <c r="K3088" s="40" t="s">
        <v>15533</v>
      </c>
      <c r="L3088" s="69" t="str">
        <f t="shared" si="293"/>
        <v>Rendimento estável</v>
      </c>
    </row>
    <row r="3089" spans="1:12" ht="15" customHeight="1" x14ac:dyDescent="0.25">
      <c r="A3089" s="39">
        <v>44320</v>
      </c>
      <c r="B3089" s="61">
        <f t="shared" si="288"/>
        <v>2021</v>
      </c>
      <c r="C3089" s="60" t="str">
        <f t="shared" si="289"/>
        <v>Maio</v>
      </c>
      <c r="D3089" s="40" t="s">
        <v>1927</v>
      </c>
      <c r="E3089" s="40" t="s">
        <v>4068</v>
      </c>
      <c r="F3089" s="41">
        <v>47098.06</v>
      </c>
      <c r="G3089" s="42">
        <v>49391.74</v>
      </c>
      <c r="H3089" s="64">
        <f t="shared" si="290"/>
        <v>4.870009507822616E-2</v>
      </c>
      <c r="I3089" s="65">
        <f t="shared" si="291"/>
        <v>2293.6800000000003</v>
      </c>
      <c r="J3089" s="66" t="str">
        <f t="shared" si="292"/>
        <v>Ativo</v>
      </c>
      <c r="K3089" s="40" t="s">
        <v>15536</v>
      </c>
      <c r="L3089" s="69" t="str">
        <f t="shared" si="293"/>
        <v>Aguardando rentabilidade</v>
      </c>
    </row>
    <row r="3090" spans="1:12" ht="15" customHeight="1" x14ac:dyDescent="0.25">
      <c r="A3090" s="39">
        <v>45893</v>
      </c>
      <c r="B3090" s="61">
        <f t="shared" si="288"/>
        <v>2025</v>
      </c>
      <c r="C3090" s="60" t="str">
        <f t="shared" si="289"/>
        <v>Agosto</v>
      </c>
      <c r="D3090" s="40" t="s">
        <v>1930</v>
      </c>
      <c r="E3090" s="40" t="s">
        <v>2098</v>
      </c>
      <c r="F3090" s="41">
        <v>4872.2700000000004</v>
      </c>
      <c r="G3090" s="42">
        <v>5433.56</v>
      </c>
      <c r="H3090" s="64">
        <f t="shared" si="290"/>
        <v>0.11520092277316321</v>
      </c>
      <c r="I3090" s="65">
        <f t="shared" si="291"/>
        <v>561.29</v>
      </c>
      <c r="J3090" s="66" t="str">
        <f t="shared" si="292"/>
        <v>Pendente</v>
      </c>
      <c r="K3090" s="40" t="s">
        <v>15538</v>
      </c>
      <c r="L3090" s="69" t="str">
        <f t="shared" si="293"/>
        <v>Rendimento estável</v>
      </c>
    </row>
    <row r="3091" spans="1:12" ht="15" customHeight="1" x14ac:dyDescent="0.25">
      <c r="A3091" s="39">
        <v>44440</v>
      </c>
      <c r="B3091" s="61">
        <f t="shared" si="288"/>
        <v>2021</v>
      </c>
      <c r="C3091" s="60" t="str">
        <f t="shared" si="289"/>
        <v>Setembro</v>
      </c>
      <c r="D3091" s="40" t="s">
        <v>1929</v>
      </c>
      <c r="E3091" s="40" t="s">
        <v>4435</v>
      </c>
      <c r="F3091" s="41">
        <v>25230.83</v>
      </c>
      <c r="G3091" s="42">
        <v>25298.95</v>
      </c>
      <c r="H3091" s="64">
        <f t="shared" si="290"/>
        <v>2.6998715460410526E-3</v>
      </c>
      <c r="I3091" s="65">
        <f t="shared" si="291"/>
        <v>68.119999999998981</v>
      </c>
      <c r="J3091" s="66" t="str">
        <f t="shared" si="292"/>
        <v>Ativo</v>
      </c>
      <c r="K3091" s="40" t="s">
        <v>15532</v>
      </c>
      <c r="L3091" s="69" t="str">
        <f t="shared" si="293"/>
        <v>Investimento de Longo Prazo</v>
      </c>
    </row>
    <row r="3092" spans="1:12" x14ac:dyDescent="0.25">
      <c r="A3092" s="39">
        <v>43910</v>
      </c>
      <c r="B3092" s="61">
        <f t="shared" si="288"/>
        <v>2020</v>
      </c>
      <c r="C3092" s="60" t="str">
        <f t="shared" si="289"/>
        <v>Março</v>
      </c>
      <c r="D3092" s="40" t="s">
        <v>1924</v>
      </c>
      <c r="E3092" s="40" t="s">
        <v>3285</v>
      </c>
      <c r="F3092" s="41">
        <v>42837</v>
      </c>
      <c r="G3092" s="42">
        <v>42991.21</v>
      </c>
      <c r="H3092" s="64">
        <f t="shared" si="290"/>
        <v>3.5999252982234779E-3</v>
      </c>
      <c r="I3092" s="65">
        <f t="shared" si="291"/>
        <v>154.20999999999913</v>
      </c>
      <c r="J3092" s="66" t="str">
        <f t="shared" si="292"/>
        <v>Ativo</v>
      </c>
      <c r="K3092" s="40" t="s">
        <v>15533</v>
      </c>
      <c r="L3092" s="69" t="str">
        <f t="shared" si="293"/>
        <v>Investimento de Longo Prazo</v>
      </c>
    </row>
    <row r="3093" spans="1:12" ht="15" customHeight="1" x14ac:dyDescent="0.25">
      <c r="A3093" s="39">
        <v>45816</v>
      </c>
      <c r="B3093" s="61">
        <f t="shared" si="288"/>
        <v>2025</v>
      </c>
      <c r="C3093" s="60" t="str">
        <f t="shared" si="289"/>
        <v>Junho</v>
      </c>
      <c r="D3093" s="40" t="s">
        <v>1924</v>
      </c>
      <c r="E3093" s="40" t="s">
        <v>4436</v>
      </c>
      <c r="F3093" s="41">
        <v>43142.26</v>
      </c>
      <c r="G3093" s="42">
        <v>42926.55</v>
      </c>
      <c r="H3093" s="64">
        <f t="shared" si="290"/>
        <v>-4.9999698671325775E-3</v>
      </c>
      <c r="I3093" s="65">
        <f t="shared" si="291"/>
        <v>-215.70999999999913</v>
      </c>
      <c r="J3093" s="66" t="str">
        <f t="shared" si="292"/>
        <v>Ativo</v>
      </c>
      <c r="K3093" s="40" t="s">
        <v>15533</v>
      </c>
      <c r="L3093" s="69" t="str">
        <f t="shared" si="293"/>
        <v>Investimento de Longo Prazo</v>
      </c>
    </row>
    <row r="3094" spans="1:12" ht="15" customHeight="1" x14ac:dyDescent="0.25">
      <c r="A3094" s="39">
        <v>45391</v>
      </c>
      <c r="B3094" s="61">
        <f t="shared" si="288"/>
        <v>2024</v>
      </c>
      <c r="C3094" s="60" t="str">
        <f t="shared" si="289"/>
        <v>Abril</v>
      </c>
      <c r="D3094" s="40" t="s">
        <v>1928</v>
      </c>
      <c r="E3094" s="40" t="s">
        <v>4437</v>
      </c>
      <c r="F3094" s="41">
        <v>48742.96</v>
      </c>
      <c r="G3094" s="42">
        <v>48279.9</v>
      </c>
      <c r="H3094" s="64">
        <f t="shared" si="290"/>
        <v>-9.5000385696723724E-3</v>
      </c>
      <c r="I3094" s="65">
        <f t="shared" si="291"/>
        <v>-463.05999999999767</v>
      </c>
      <c r="J3094" s="66" t="str">
        <f t="shared" si="292"/>
        <v>Ativo</v>
      </c>
      <c r="K3094" s="40" t="s">
        <v>15537</v>
      </c>
      <c r="L3094" s="69" t="str">
        <f t="shared" si="293"/>
        <v>Aguardando rentabilidade</v>
      </c>
    </row>
    <row r="3095" spans="1:12" ht="15" customHeight="1" x14ac:dyDescent="0.25">
      <c r="A3095" s="39">
        <v>45477</v>
      </c>
      <c r="B3095" s="61">
        <f t="shared" si="288"/>
        <v>2024</v>
      </c>
      <c r="C3095" s="60" t="str">
        <f t="shared" si="289"/>
        <v>Julho</v>
      </c>
      <c r="D3095" s="40" t="s">
        <v>1930</v>
      </c>
      <c r="E3095" s="40" t="s">
        <v>4438</v>
      </c>
      <c r="F3095" s="41">
        <v>20848.599999999999</v>
      </c>
      <c r="G3095" s="42">
        <v>21294.76</v>
      </c>
      <c r="H3095" s="64">
        <f t="shared" si="290"/>
        <v>2.1399998081405941E-2</v>
      </c>
      <c r="I3095" s="65">
        <f t="shared" si="291"/>
        <v>446.15999999999985</v>
      </c>
      <c r="J3095" s="66" t="str">
        <f t="shared" si="292"/>
        <v>Ativo</v>
      </c>
      <c r="K3095" s="40" t="s">
        <v>15538</v>
      </c>
      <c r="L3095" s="69" t="str">
        <f t="shared" si="293"/>
        <v>Aguardando rentabilidade</v>
      </c>
    </row>
    <row r="3096" spans="1:12" ht="15" customHeight="1" x14ac:dyDescent="0.25">
      <c r="A3096" s="39">
        <v>44869</v>
      </c>
      <c r="B3096" s="61">
        <f t="shared" si="288"/>
        <v>2022</v>
      </c>
      <c r="C3096" s="60" t="str">
        <f t="shared" si="289"/>
        <v>Novembro</v>
      </c>
      <c r="D3096" s="40" t="s">
        <v>1924</v>
      </c>
      <c r="E3096" s="40" t="s">
        <v>4439</v>
      </c>
      <c r="F3096" s="41">
        <v>43340.87</v>
      </c>
      <c r="G3096" s="42">
        <v>43015.81</v>
      </c>
      <c r="H3096" s="64">
        <f t="shared" si="290"/>
        <v>-7.5000801783629382E-3</v>
      </c>
      <c r="I3096" s="65">
        <f t="shared" si="291"/>
        <v>-325.06000000000495</v>
      </c>
      <c r="J3096" s="66" t="str">
        <f t="shared" si="292"/>
        <v>Ativo</v>
      </c>
      <c r="K3096" s="40" t="s">
        <v>15533</v>
      </c>
      <c r="L3096" s="69" t="str">
        <f t="shared" si="293"/>
        <v>Investimento de Longo Prazo</v>
      </c>
    </row>
    <row r="3097" spans="1:12" ht="15" customHeight="1" x14ac:dyDescent="0.25">
      <c r="A3097" s="39">
        <v>45725</v>
      </c>
      <c r="B3097" s="61">
        <f t="shared" si="288"/>
        <v>2025</v>
      </c>
      <c r="C3097" s="60" t="str">
        <f t="shared" si="289"/>
        <v>Março</v>
      </c>
      <c r="D3097" s="40" t="s">
        <v>1927</v>
      </c>
      <c r="E3097" s="40" t="s">
        <v>4440</v>
      </c>
      <c r="F3097" s="41">
        <v>32643.3</v>
      </c>
      <c r="G3097" s="42">
        <v>32705.32</v>
      </c>
      <c r="H3097" s="64">
        <f t="shared" si="290"/>
        <v>1.8999304604620378E-3</v>
      </c>
      <c r="I3097" s="65">
        <f t="shared" si="291"/>
        <v>62.020000000000437</v>
      </c>
      <c r="J3097" s="66" t="str">
        <f t="shared" si="292"/>
        <v>Ativo</v>
      </c>
      <c r="K3097" s="40" t="s">
        <v>15536</v>
      </c>
      <c r="L3097" s="69" t="str">
        <f t="shared" si="293"/>
        <v>Aguardando rentabilidade</v>
      </c>
    </row>
    <row r="3098" spans="1:12" ht="15" customHeight="1" x14ac:dyDescent="0.25">
      <c r="A3098" s="39">
        <v>44324</v>
      </c>
      <c r="B3098" s="61">
        <f t="shared" si="288"/>
        <v>2021</v>
      </c>
      <c r="C3098" s="60" t="str">
        <f t="shared" si="289"/>
        <v>Maio</v>
      </c>
      <c r="D3098" s="40" t="s">
        <v>1929</v>
      </c>
      <c r="E3098" s="40" t="s">
        <v>4441</v>
      </c>
      <c r="F3098" s="41">
        <v>34919.410000000003</v>
      </c>
      <c r="G3098" s="42">
        <v>38324.050000000003</v>
      </c>
      <c r="H3098" s="64">
        <f t="shared" si="290"/>
        <v>9.749992912251379E-2</v>
      </c>
      <c r="I3098" s="65">
        <f t="shared" si="291"/>
        <v>3404.6399999999994</v>
      </c>
      <c r="J3098" s="66" t="str">
        <f t="shared" si="292"/>
        <v>Pendente</v>
      </c>
      <c r="K3098" s="40" t="s">
        <v>15532</v>
      </c>
      <c r="L3098" s="69" t="str">
        <f t="shared" si="293"/>
        <v>Rendimento estável</v>
      </c>
    </row>
    <row r="3099" spans="1:12" ht="15" customHeight="1" x14ac:dyDescent="0.25">
      <c r="A3099" s="39">
        <v>44619</v>
      </c>
      <c r="B3099" s="61">
        <f t="shared" si="288"/>
        <v>2022</v>
      </c>
      <c r="C3099" s="60" t="str">
        <f t="shared" si="289"/>
        <v>Fevereiro</v>
      </c>
      <c r="D3099" s="40" t="s">
        <v>1930</v>
      </c>
      <c r="E3099" s="40" t="s">
        <v>4442</v>
      </c>
      <c r="F3099" s="41">
        <v>2044.77</v>
      </c>
      <c r="G3099" s="42">
        <v>2050.29</v>
      </c>
      <c r="H3099" s="64">
        <f t="shared" si="290"/>
        <v>2.6995701228010884E-3</v>
      </c>
      <c r="I3099" s="65">
        <f t="shared" si="291"/>
        <v>5.5199999999999818</v>
      </c>
      <c r="J3099" s="66" t="str">
        <f t="shared" si="292"/>
        <v>Ativo</v>
      </c>
      <c r="K3099" s="40" t="s">
        <v>15538</v>
      </c>
      <c r="L3099" s="69" t="str">
        <f t="shared" si="293"/>
        <v>Aguardando rentabilidade</v>
      </c>
    </row>
    <row r="3100" spans="1:12" ht="15" customHeight="1" x14ac:dyDescent="0.25">
      <c r="A3100" s="39">
        <v>45344</v>
      </c>
      <c r="B3100" s="61">
        <f t="shared" si="288"/>
        <v>2024</v>
      </c>
      <c r="C3100" s="60" t="str">
        <f t="shared" si="289"/>
        <v>Fevereiro</v>
      </c>
      <c r="D3100" s="40" t="s">
        <v>1926</v>
      </c>
      <c r="E3100" s="40" t="s">
        <v>4443</v>
      </c>
      <c r="F3100" s="41">
        <v>25889.66</v>
      </c>
      <c r="G3100" s="42">
        <v>28721.99</v>
      </c>
      <c r="H3100" s="64">
        <f t="shared" si="290"/>
        <v>0.109400046196049</v>
      </c>
      <c r="I3100" s="65">
        <f t="shared" si="291"/>
        <v>2832.3300000000017</v>
      </c>
      <c r="J3100" s="66" t="str">
        <f t="shared" si="292"/>
        <v>Pendente</v>
      </c>
      <c r="K3100" s="40" t="s">
        <v>15535</v>
      </c>
      <c r="L3100" s="69" t="str">
        <f t="shared" si="293"/>
        <v>Rendimento estável</v>
      </c>
    </row>
    <row r="3101" spans="1:12" ht="15" customHeight="1" x14ac:dyDescent="0.25">
      <c r="A3101" s="39">
        <v>45370</v>
      </c>
      <c r="B3101" s="61">
        <f t="shared" si="288"/>
        <v>2024</v>
      </c>
      <c r="C3101" s="60" t="str">
        <f t="shared" si="289"/>
        <v>Março</v>
      </c>
      <c r="D3101" s="40" t="s">
        <v>1929</v>
      </c>
      <c r="E3101" s="40" t="s">
        <v>4444</v>
      </c>
      <c r="F3101" s="41">
        <v>11947.35</v>
      </c>
      <c r="G3101" s="42">
        <v>11775.31</v>
      </c>
      <c r="H3101" s="64">
        <f t="shared" si="290"/>
        <v>-1.4399845990952041E-2</v>
      </c>
      <c r="I3101" s="65">
        <f t="shared" si="291"/>
        <v>-172.04000000000087</v>
      </c>
      <c r="J3101" s="66" t="str">
        <f t="shared" si="292"/>
        <v>Ativo</v>
      </c>
      <c r="K3101" s="40" t="s">
        <v>15532</v>
      </c>
      <c r="L3101" s="69" t="str">
        <f t="shared" si="293"/>
        <v>Investimento de Longo Prazo</v>
      </c>
    </row>
    <row r="3102" spans="1:12" ht="15" customHeight="1" x14ac:dyDescent="0.25">
      <c r="A3102" s="39">
        <v>45413</v>
      </c>
      <c r="B3102" s="61">
        <f t="shared" si="288"/>
        <v>2024</v>
      </c>
      <c r="C3102" s="60" t="str">
        <f t="shared" si="289"/>
        <v>Maio</v>
      </c>
      <c r="D3102" s="40" t="s">
        <v>1923</v>
      </c>
      <c r="E3102" s="40" t="s">
        <v>1934</v>
      </c>
      <c r="F3102" s="41">
        <v>25538.83</v>
      </c>
      <c r="G3102" s="42">
        <v>23156.06</v>
      </c>
      <c r="H3102" s="64">
        <f t="shared" si="290"/>
        <v>-9.3299888835941203E-2</v>
      </c>
      <c r="I3102" s="65">
        <f t="shared" si="291"/>
        <v>-2382.7700000000004</v>
      </c>
      <c r="J3102" s="66" t="str">
        <f t="shared" si="292"/>
        <v>Ativo</v>
      </c>
      <c r="K3102" s="40" t="s">
        <v>15532</v>
      </c>
      <c r="L3102" s="69" t="str">
        <f t="shared" si="293"/>
        <v>Investimento de Longo Prazo</v>
      </c>
    </row>
    <row r="3103" spans="1:12" ht="15" customHeight="1" x14ac:dyDescent="0.25">
      <c r="A3103" s="39">
        <v>45156</v>
      </c>
      <c r="B3103" s="61">
        <f t="shared" si="288"/>
        <v>2023</v>
      </c>
      <c r="C3103" s="60" t="str">
        <f t="shared" si="289"/>
        <v>Agosto</v>
      </c>
      <c r="D3103" s="40" t="s">
        <v>1927</v>
      </c>
      <c r="E3103" s="40" t="s">
        <v>3427</v>
      </c>
      <c r="F3103" s="41">
        <v>41526.04</v>
      </c>
      <c r="G3103" s="42">
        <v>41779.35</v>
      </c>
      <c r="H3103" s="64">
        <f t="shared" si="290"/>
        <v>6.1000278379541532E-3</v>
      </c>
      <c r="I3103" s="65">
        <f t="shared" si="291"/>
        <v>253.30999999999767</v>
      </c>
      <c r="J3103" s="66" t="str">
        <f t="shared" si="292"/>
        <v>Ativo</v>
      </c>
      <c r="K3103" s="40" t="s">
        <v>15536</v>
      </c>
      <c r="L3103" s="69" t="str">
        <f t="shared" si="293"/>
        <v>Aguardando rentabilidade</v>
      </c>
    </row>
    <row r="3104" spans="1:12" x14ac:dyDescent="0.25">
      <c r="A3104" s="39">
        <v>43928</v>
      </c>
      <c r="B3104" s="61">
        <f t="shared" si="288"/>
        <v>2020</v>
      </c>
      <c r="C3104" s="60" t="str">
        <f t="shared" si="289"/>
        <v>Abril</v>
      </c>
      <c r="D3104" s="40" t="s">
        <v>1928</v>
      </c>
      <c r="E3104" s="40" t="s">
        <v>3158</v>
      </c>
      <c r="F3104" s="41">
        <v>21030.83</v>
      </c>
      <c r="G3104" s="42">
        <v>20894.13</v>
      </c>
      <c r="H3104" s="64">
        <f t="shared" si="290"/>
        <v>-6.499981218049916E-3</v>
      </c>
      <c r="I3104" s="65">
        <f t="shared" si="291"/>
        <v>-136.70000000000073</v>
      </c>
      <c r="J3104" s="66" t="str">
        <f t="shared" si="292"/>
        <v>Ativo</v>
      </c>
      <c r="K3104" s="40" t="s">
        <v>15537</v>
      </c>
      <c r="L3104" s="69" t="str">
        <f t="shared" si="293"/>
        <v>Aguardando rentabilidade</v>
      </c>
    </row>
    <row r="3105" spans="1:12" ht="15" customHeight="1" x14ac:dyDescent="0.25">
      <c r="A3105" s="39">
        <v>44392</v>
      </c>
      <c r="B3105" s="61">
        <f t="shared" si="288"/>
        <v>2021</v>
      </c>
      <c r="C3105" s="60" t="str">
        <f t="shared" si="289"/>
        <v>Julho</v>
      </c>
      <c r="D3105" s="40" t="s">
        <v>1927</v>
      </c>
      <c r="E3105" s="40" t="s">
        <v>4445</v>
      </c>
      <c r="F3105" s="41">
        <v>17804.080000000002</v>
      </c>
      <c r="G3105" s="42">
        <v>16442.07</v>
      </c>
      <c r="H3105" s="64">
        <f t="shared" si="290"/>
        <v>-7.6499880926169841E-2</v>
      </c>
      <c r="I3105" s="65">
        <f t="shared" si="291"/>
        <v>-1362.010000000002</v>
      </c>
      <c r="J3105" s="66" t="str">
        <f t="shared" si="292"/>
        <v>Pendente</v>
      </c>
      <c r="K3105" s="40" t="s">
        <v>15536</v>
      </c>
      <c r="L3105" s="69" t="str">
        <f t="shared" si="293"/>
        <v>Aguardando rentabilidade</v>
      </c>
    </row>
    <row r="3106" spans="1:12" x14ac:dyDescent="0.25">
      <c r="A3106" s="39">
        <v>43890</v>
      </c>
      <c r="B3106" s="61">
        <f t="shared" si="288"/>
        <v>2020</v>
      </c>
      <c r="C3106" s="60" t="str">
        <f t="shared" si="289"/>
        <v>Fevereiro</v>
      </c>
      <c r="D3106" s="40" t="s">
        <v>1926</v>
      </c>
      <c r="E3106" s="40" t="s">
        <v>4446</v>
      </c>
      <c r="F3106" s="41">
        <v>4589.21</v>
      </c>
      <c r="G3106" s="42">
        <v>4268.42</v>
      </c>
      <c r="H3106" s="64">
        <f t="shared" si="290"/>
        <v>-6.990091976614711E-2</v>
      </c>
      <c r="I3106" s="65">
        <f t="shared" si="291"/>
        <v>-320.78999999999996</v>
      </c>
      <c r="J3106" s="66" t="str">
        <f t="shared" si="292"/>
        <v>Pendente</v>
      </c>
      <c r="K3106" s="40" t="s">
        <v>15535</v>
      </c>
      <c r="L3106" s="69" t="str">
        <f t="shared" si="293"/>
        <v>Aguardando rentabilidade</v>
      </c>
    </row>
    <row r="3107" spans="1:12" ht="15" customHeight="1" x14ac:dyDescent="0.25">
      <c r="A3107" s="39">
        <v>45688</v>
      </c>
      <c r="B3107" s="61">
        <f t="shared" si="288"/>
        <v>2025</v>
      </c>
      <c r="C3107" s="60" t="str">
        <f t="shared" si="289"/>
        <v>Janeiro</v>
      </c>
      <c r="D3107" s="40" t="s">
        <v>1930</v>
      </c>
      <c r="E3107" s="40" t="s">
        <v>2184</v>
      </c>
      <c r="F3107" s="41">
        <v>40804.97</v>
      </c>
      <c r="G3107" s="42">
        <v>40927.379999999997</v>
      </c>
      <c r="H3107" s="64">
        <f t="shared" si="290"/>
        <v>2.9998796715203129E-3</v>
      </c>
      <c r="I3107" s="65">
        <f t="shared" si="291"/>
        <v>122.40999999999622</v>
      </c>
      <c r="J3107" s="66" t="str">
        <f t="shared" si="292"/>
        <v>Ativo</v>
      </c>
      <c r="K3107" s="40" t="s">
        <v>15538</v>
      </c>
      <c r="L3107" s="69" t="str">
        <f t="shared" si="293"/>
        <v>Aguardando rentabilidade</v>
      </c>
    </row>
    <row r="3108" spans="1:12" ht="15" customHeight="1" x14ac:dyDescent="0.25">
      <c r="A3108" s="39">
        <v>44757</v>
      </c>
      <c r="B3108" s="61">
        <f t="shared" si="288"/>
        <v>2022</v>
      </c>
      <c r="C3108" s="60" t="str">
        <f t="shared" si="289"/>
        <v>Julho</v>
      </c>
      <c r="D3108" s="40" t="s">
        <v>1926</v>
      </c>
      <c r="E3108" s="40" t="s">
        <v>2939</v>
      </c>
      <c r="F3108" s="41">
        <v>49440.44</v>
      </c>
      <c r="G3108" s="42">
        <v>45168.79</v>
      </c>
      <c r="H3108" s="64">
        <f t="shared" si="290"/>
        <v>-8.6399918770949477E-2</v>
      </c>
      <c r="I3108" s="65">
        <f t="shared" si="291"/>
        <v>-4271.6500000000015</v>
      </c>
      <c r="J3108" s="66" t="str">
        <f t="shared" si="292"/>
        <v>Pendente</v>
      </c>
      <c r="K3108" s="40" t="s">
        <v>15535</v>
      </c>
      <c r="L3108" s="69" t="str">
        <f t="shared" si="293"/>
        <v>Aguardando rentabilidade</v>
      </c>
    </row>
    <row r="3109" spans="1:12" ht="15" customHeight="1" x14ac:dyDescent="0.25">
      <c r="A3109" s="39">
        <v>45065</v>
      </c>
      <c r="B3109" s="61">
        <f t="shared" si="288"/>
        <v>2023</v>
      </c>
      <c r="C3109" s="60" t="str">
        <f t="shared" si="289"/>
        <v>Maio</v>
      </c>
      <c r="D3109" s="40" t="s">
        <v>1926</v>
      </c>
      <c r="E3109" s="40" t="s">
        <v>3704</v>
      </c>
      <c r="F3109" s="41">
        <v>8145.82</v>
      </c>
      <c r="G3109" s="42">
        <v>8905.01</v>
      </c>
      <c r="H3109" s="64">
        <f t="shared" si="290"/>
        <v>9.3199947948763975E-2</v>
      </c>
      <c r="I3109" s="65">
        <f t="shared" si="291"/>
        <v>759.19000000000051</v>
      </c>
      <c r="J3109" s="66" t="str">
        <f t="shared" si="292"/>
        <v>Pendente</v>
      </c>
      <c r="K3109" s="40" t="s">
        <v>15535</v>
      </c>
      <c r="L3109" s="69" t="str">
        <f t="shared" si="293"/>
        <v>Rendimento estável</v>
      </c>
    </row>
    <row r="3110" spans="1:12" ht="15" customHeight="1" x14ac:dyDescent="0.25">
      <c r="A3110" s="39">
        <v>45383</v>
      </c>
      <c r="B3110" s="61">
        <f t="shared" si="288"/>
        <v>2024</v>
      </c>
      <c r="C3110" s="60" t="str">
        <f t="shared" si="289"/>
        <v>Abril</v>
      </c>
      <c r="D3110" s="40" t="s">
        <v>1927</v>
      </c>
      <c r="E3110" s="40" t="s">
        <v>4231</v>
      </c>
      <c r="F3110" s="41">
        <v>29865.75</v>
      </c>
      <c r="G3110" s="42">
        <v>29352.06</v>
      </c>
      <c r="H3110" s="64">
        <f t="shared" si="290"/>
        <v>-1.7199969865146488E-2</v>
      </c>
      <c r="I3110" s="65">
        <f t="shared" si="291"/>
        <v>-513.68999999999869</v>
      </c>
      <c r="J3110" s="66" t="str">
        <f t="shared" si="292"/>
        <v>Ativo</v>
      </c>
      <c r="K3110" s="40" t="s">
        <v>15536</v>
      </c>
      <c r="L3110" s="69" t="str">
        <f t="shared" si="293"/>
        <v>Aguardando rentabilidade</v>
      </c>
    </row>
    <row r="3111" spans="1:12" ht="15" customHeight="1" x14ac:dyDescent="0.25">
      <c r="A3111" s="39">
        <v>45462</v>
      </c>
      <c r="B3111" s="61">
        <f t="shared" si="288"/>
        <v>2024</v>
      </c>
      <c r="C3111" s="60" t="str">
        <f t="shared" si="289"/>
        <v>Junho</v>
      </c>
      <c r="D3111" s="40" t="s">
        <v>1928</v>
      </c>
      <c r="E3111" s="40" t="s">
        <v>4447</v>
      </c>
      <c r="F3111" s="41">
        <v>35794.18</v>
      </c>
      <c r="G3111" s="42">
        <v>40658.61</v>
      </c>
      <c r="H3111" s="64">
        <f t="shared" si="290"/>
        <v>0.13590002620537753</v>
      </c>
      <c r="I3111" s="65">
        <f t="shared" si="291"/>
        <v>4864.43</v>
      </c>
      <c r="J3111" s="66" t="str">
        <f t="shared" si="292"/>
        <v>Pendente</v>
      </c>
      <c r="K3111" s="40" t="s">
        <v>15537</v>
      </c>
      <c r="L3111" s="69" t="str">
        <f t="shared" si="293"/>
        <v>Rendimento estável</v>
      </c>
    </row>
    <row r="3112" spans="1:12" ht="15" customHeight="1" x14ac:dyDescent="0.25">
      <c r="A3112" s="39">
        <v>45692</v>
      </c>
      <c r="B3112" s="61">
        <f t="shared" si="288"/>
        <v>2025</v>
      </c>
      <c r="C3112" s="60" t="str">
        <f t="shared" si="289"/>
        <v>Fevereiro</v>
      </c>
      <c r="D3112" s="40" t="s">
        <v>1928</v>
      </c>
      <c r="E3112" s="40" t="s">
        <v>3333</v>
      </c>
      <c r="F3112" s="41">
        <v>45037.41</v>
      </c>
      <c r="G3112" s="42">
        <v>50369.84</v>
      </c>
      <c r="H3112" s="64">
        <f t="shared" si="290"/>
        <v>0.11840001456566869</v>
      </c>
      <c r="I3112" s="65">
        <f t="shared" si="291"/>
        <v>5332.429999999993</v>
      </c>
      <c r="J3112" s="66" t="str">
        <f t="shared" si="292"/>
        <v>Pendente</v>
      </c>
      <c r="K3112" s="40" t="s">
        <v>15537</v>
      </c>
      <c r="L3112" s="69" t="str">
        <f t="shared" si="293"/>
        <v>Rendimento estável</v>
      </c>
    </row>
    <row r="3113" spans="1:12" ht="15" customHeight="1" x14ac:dyDescent="0.25">
      <c r="A3113" s="39">
        <v>44652</v>
      </c>
      <c r="B3113" s="61">
        <f t="shared" si="288"/>
        <v>2022</v>
      </c>
      <c r="C3113" s="60" t="str">
        <f t="shared" si="289"/>
        <v>Abril</v>
      </c>
      <c r="D3113" s="40" t="s">
        <v>1924</v>
      </c>
      <c r="E3113" s="40" t="s">
        <v>4448</v>
      </c>
      <c r="F3113" s="41">
        <v>26948.83</v>
      </c>
      <c r="G3113" s="42">
        <v>26735.93</v>
      </c>
      <c r="H3113" s="64">
        <f t="shared" si="290"/>
        <v>-7.9001574465385489E-3</v>
      </c>
      <c r="I3113" s="65">
        <f t="shared" si="291"/>
        <v>-212.90000000000146</v>
      </c>
      <c r="J3113" s="66" t="str">
        <f t="shared" si="292"/>
        <v>Ativo</v>
      </c>
      <c r="K3113" s="40" t="s">
        <v>15533</v>
      </c>
      <c r="L3113" s="69" t="str">
        <f t="shared" si="293"/>
        <v>Investimento de Longo Prazo</v>
      </c>
    </row>
    <row r="3114" spans="1:12" x14ac:dyDescent="0.25">
      <c r="A3114" s="39">
        <v>44097</v>
      </c>
      <c r="B3114" s="61">
        <f t="shared" si="288"/>
        <v>2020</v>
      </c>
      <c r="C3114" s="60" t="str">
        <f t="shared" si="289"/>
        <v>Setembro</v>
      </c>
      <c r="D3114" s="40" t="s">
        <v>1924</v>
      </c>
      <c r="E3114" s="40" t="s">
        <v>4449</v>
      </c>
      <c r="F3114" s="41">
        <v>42246.23</v>
      </c>
      <c r="G3114" s="42">
        <v>38101.870000000003</v>
      </c>
      <c r="H3114" s="64">
        <f t="shared" si="290"/>
        <v>-9.8100114495423621E-2</v>
      </c>
      <c r="I3114" s="65">
        <f t="shared" si="291"/>
        <v>-4144.3600000000006</v>
      </c>
      <c r="J3114" s="66" t="str">
        <f t="shared" si="292"/>
        <v>Ativo</v>
      </c>
      <c r="K3114" s="40" t="s">
        <v>15533</v>
      </c>
      <c r="L3114" s="69" t="str">
        <f t="shared" si="293"/>
        <v>Investimento de Longo Prazo</v>
      </c>
    </row>
    <row r="3115" spans="1:12" ht="15" customHeight="1" x14ac:dyDescent="0.25">
      <c r="A3115" s="39">
        <v>44256</v>
      </c>
      <c r="B3115" s="61">
        <f t="shared" si="288"/>
        <v>2021</v>
      </c>
      <c r="C3115" s="60" t="str">
        <f t="shared" si="289"/>
        <v>Março</v>
      </c>
      <c r="D3115" s="40" t="s">
        <v>1925</v>
      </c>
      <c r="E3115" s="40" t="s">
        <v>4157</v>
      </c>
      <c r="F3115" s="41">
        <v>29149.27</v>
      </c>
      <c r="G3115" s="42">
        <v>32778.35</v>
      </c>
      <c r="H3115" s="64">
        <f t="shared" si="290"/>
        <v>0.12449985883008384</v>
      </c>
      <c r="I3115" s="65">
        <f t="shared" si="291"/>
        <v>3629.0799999999981</v>
      </c>
      <c r="J3115" s="66" t="str">
        <f t="shared" si="292"/>
        <v>Pendente</v>
      </c>
      <c r="K3115" s="40" t="s">
        <v>15534</v>
      </c>
      <c r="L3115" s="69" t="str">
        <f t="shared" si="293"/>
        <v>Rendimento estável</v>
      </c>
    </row>
    <row r="3116" spans="1:12" x14ac:dyDescent="0.25">
      <c r="A3116" s="39">
        <v>43988</v>
      </c>
      <c r="B3116" s="61">
        <f t="shared" si="288"/>
        <v>2020</v>
      </c>
      <c r="C3116" s="60" t="str">
        <f t="shared" si="289"/>
        <v>Junho</v>
      </c>
      <c r="D3116" s="40" t="s">
        <v>1930</v>
      </c>
      <c r="E3116" s="40" t="s">
        <v>3132</v>
      </c>
      <c r="F3116" s="41">
        <v>26218.71</v>
      </c>
      <c r="G3116" s="42">
        <v>25995.85</v>
      </c>
      <c r="H3116" s="64">
        <f t="shared" si="290"/>
        <v>-8.5000368057772703E-3</v>
      </c>
      <c r="I3116" s="65">
        <f t="shared" si="291"/>
        <v>-222.86000000000058</v>
      </c>
      <c r="J3116" s="66" t="str">
        <f t="shared" si="292"/>
        <v>Ativo</v>
      </c>
      <c r="K3116" s="40" t="s">
        <v>15538</v>
      </c>
      <c r="L3116" s="69" t="str">
        <f t="shared" si="293"/>
        <v>Aguardando rentabilidade</v>
      </c>
    </row>
    <row r="3117" spans="1:12" ht="15" customHeight="1" x14ac:dyDescent="0.25">
      <c r="A3117" s="39">
        <v>44561</v>
      </c>
      <c r="B3117" s="61">
        <f t="shared" si="288"/>
        <v>2021</v>
      </c>
      <c r="C3117" s="60" t="str">
        <f t="shared" si="289"/>
        <v>Dezembro</v>
      </c>
      <c r="D3117" s="40" t="s">
        <v>1930</v>
      </c>
      <c r="E3117" s="40" t="s">
        <v>4450</v>
      </c>
      <c r="F3117" s="41">
        <v>45795.94</v>
      </c>
      <c r="G3117" s="42">
        <v>53654.52</v>
      </c>
      <c r="H3117" s="64">
        <f t="shared" si="290"/>
        <v>0.17159992785386638</v>
      </c>
      <c r="I3117" s="65">
        <f t="shared" si="291"/>
        <v>7858.5799999999945</v>
      </c>
      <c r="J3117" s="66" t="str">
        <f t="shared" si="292"/>
        <v>Resgatado</v>
      </c>
      <c r="K3117" s="40" t="s">
        <v>15538</v>
      </c>
      <c r="L3117" s="69" t="str">
        <f t="shared" si="293"/>
        <v>Aplicação de Curto Prazo</v>
      </c>
    </row>
    <row r="3118" spans="1:12" ht="15" customHeight="1" x14ac:dyDescent="0.25">
      <c r="A3118" s="39">
        <v>45241</v>
      </c>
      <c r="B3118" s="61">
        <f t="shared" si="288"/>
        <v>2023</v>
      </c>
      <c r="C3118" s="60" t="str">
        <f t="shared" si="289"/>
        <v>Novembro</v>
      </c>
      <c r="D3118" s="40" t="s">
        <v>1924</v>
      </c>
      <c r="E3118" s="40" t="s">
        <v>4451</v>
      </c>
      <c r="F3118" s="41">
        <v>14226.94</v>
      </c>
      <c r="G3118" s="42">
        <v>15081.98</v>
      </c>
      <c r="H3118" s="64">
        <f t="shared" si="290"/>
        <v>6.0100063682000417E-2</v>
      </c>
      <c r="I3118" s="65">
        <f t="shared" si="291"/>
        <v>855.03999999999905</v>
      </c>
      <c r="J3118" s="66" t="str">
        <f t="shared" si="292"/>
        <v>Ativo</v>
      </c>
      <c r="K3118" s="40" t="s">
        <v>15533</v>
      </c>
      <c r="L3118" s="69" t="str">
        <f t="shared" si="293"/>
        <v>Investimento de Longo Prazo</v>
      </c>
    </row>
    <row r="3119" spans="1:12" x14ac:dyDescent="0.25">
      <c r="A3119" s="39">
        <v>44159</v>
      </c>
      <c r="B3119" s="61">
        <f t="shared" si="288"/>
        <v>2020</v>
      </c>
      <c r="C3119" s="60" t="str">
        <f t="shared" si="289"/>
        <v>Novembro</v>
      </c>
      <c r="D3119" s="40" t="s">
        <v>1929</v>
      </c>
      <c r="E3119" s="40" t="s">
        <v>3125</v>
      </c>
      <c r="F3119" s="41">
        <v>4124.38</v>
      </c>
      <c r="G3119" s="42">
        <v>4387.5200000000004</v>
      </c>
      <c r="H3119" s="64">
        <f t="shared" si="290"/>
        <v>6.3801104650880944E-2</v>
      </c>
      <c r="I3119" s="65">
        <f t="shared" si="291"/>
        <v>263.14000000000033</v>
      </c>
      <c r="J3119" s="66" t="str">
        <f t="shared" si="292"/>
        <v>Ativo</v>
      </c>
      <c r="K3119" s="40" t="s">
        <v>15532</v>
      </c>
      <c r="L3119" s="69" t="str">
        <f t="shared" si="293"/>
        <v>Investimento de Longo Prazo</v>
      </c>
    </row>
    <row r="3120" spans="1:12" ht="15" customHeight="1" x14ac:dyDescent="0.25">
      <c r="A3120" s="39">
        <v>44442</v>
      </c>
      <c r="B3120" s="61">
        <f t="shared" si="288"/>
        <v>2021</v>
      </c>
      <c r="C3120" s="60" t="str">
        <f t="shared" si="289"/>
        <v>Setembro</v>
      </c>
      <c r="D3120" s="40" t="s">
        <v>1924</v>
      </c>
      <c r="E3120" s="40" t="s">
        <v>2342</v>
      </c>
      <c r="F3120" s="41">
        <v>23733.51</v>
      </c>
      <c r="G3120" s="42">
        <v>26916.17</v>
      </c>
      <c r="H3120" s="64">
        <f t="shared" si="290"/>
        <v>0.13409984448149473</v>
      </c>
      <c r="I3120" s="65">
        <f t="shared" si="291"/>
        <v>3182.66</v>
      </c>
      <c r="J3120" s="66" t="str">
        <f t="shared" si="292"/>
        <v>Pendente</v>
      </c>
      <c r="K3120" s="40" t="s">
        <v>15533</v>
      </c>
      <c r="L3120" s="69" t="str">
        <f t="shared" si="293"/>
        <v>Rendimento estável</v>
      </c>
    </row>
    <row r="3121" spans="1:12" ht="15" customHeight="1" x14ac:dyDescent="0.25">
      <c r="A3121" s="39">
        <v>45109</v>
      </c>
      <c r="B3121" s="61">
        <f t="shared" si="288"/>
        <v>2023</v>
      </c>
      <c r="C3121" s="60" t="str">
        <f t="shared" si="289"/>
        <v>Julho</v>
      </c>
      <c r="D3121" s="40" t="s">
        <v>1924</v>
      </c>
      <c r="E3121" s="40" t="s">
        <v>4452</v>
      </c>
      <c r="F3121" s="41">
        <v>34169.15</v>
      </c>
      <c r="G3121" s="42">
        <v>32990.31</v>
      </c>
      <c r="H3121" s="64">
        <f t="shared" si="290"/>
        <v>-3.4500126576166038E-2</v>
      </c>
      <c r="I3121" s="65">
        <f t="shared" si="291"/>
        <v>-1178.8400000000038</v>
      </c>
      <c r="J3121" s="66" t="str">
        <f t="shared" si="292"/>
        <v>Ativo</v>
      </c>
      <c r="K3121" s="40" t="s">
        <v>15533</v>
      </c>
      <c r="L3121" s="69" t="str">
        <f t="shared" si="293"/>
        <v>Investimento de Longo Prazo</v>
      </c>
    </row>
    <row r="3122" spans="1:12" ht="15" customHeight="1" x14ac:dyDescent="0.25">
      <c r="A3122" s="39">
        <v>45604</v>
      </c>
      <c r="B3122" s="61">
        <f t="shared" si="288"/>
        <v>2024</v>
      </c>
      <c r="C3122" s="60" t="str">
        <f t="shared" si="289"/>
        <v>Novembro</v>
      </c>
      <c r="D3122" s="40" t="s">
        <v>1930</v>
      </c>
      <c r="E3122" s="40" t="s">
        <v>4259</v>
      </c>
      <c r="F3122" s="41">
        <v>4164.9399999999996</v>
      </c>
      <c r="G3122" s="42">
        <v>4777.1899999999996</v>
      </c>
      <c r="H3122" s="64">
        <f t="shared" si="290"/>
        <v>0.14700091718007943</v>
      </c>
      <c r="I3122" s="65">
        <f t="shared" si="291"/>
        <v>612.25</v>
      </c>
      <c r="J3122" s="66" t="str">
        <f t="shared" si="292"/>
        <v>Pendente</v>
      </c>
      <c r="K3122" s="40" t="s">
        <v>15538</v>
      </c>
      <c r="L3122" s="69" t="str">
        <f t="shared" si="293"/>
        <v>Rendimento estável</v>
      </c>
    </row>
    <row r="3123" spans="1:12" ht="15" customHeight="1" x14ac:dyDescent="0.25">
      <c r="A3123" s="39">
        <v>44546</v>
      </c>
      <c r="B3123" s="61">
        <f t="shared" si="288"/>
        <v>2021</v>
      </c>
      <c r="C3123" s="60" t="str">
        <f t="shared" si="289"/>
        <v>Dezembro</v>
      </c>
      <c r="D3123" s="40" t="s">
        <v>1923</v>
      </c>
      <c r="E3123" s="40" t="s">
        <v>4328</v>
      </c>
      <c r="F3123" s="41">
        <v>26738.89</v>
      </c>
      <c r="G3123" s="42">
        <v>29557.17</v>
      </c>
      <c r="H3123" s="64">
        <f t="shared" si="290"/>
        <v>0.10540003717431796</v>
      </c>
      <c r="I3123" s="65">
        <f t="shared" si="291"/>
        <v>2818.2799999999988</v>
      </c>
      <c r="J3123" s="66" t="str">
        <f t="shared" si="292"/>
        <v>Pendente</v>
      </c>
      <c r="K3123" s="40" t="s">
        <v>15532</v>
      </c>
      <c r="L3123" s="69" t="str">
        <f t="shared" si="293"/>
        <v>Rendimento estável</v>
      </c>
    </row>
    <row r="3124" spans="1:12" ht="15" customHeight="1" x14ac:dyDescent="0.25">
      <c r="A3124" s="39">
        <v>45868</v>
      </c>
      <c r="B3124" s="61">
        <f t="shared" si="288"/>
        <v>2025</v>
      </c>
      <c r="C3124" s="60" t="str">
        <f t="shared" si="289"/>
        <v>Julho</v>
      </c>
      <c r="D3124" s="40" t="s">
        <v>1927</v>
      </c>
      <c r="E3124" s="40" t="s">
        <v>4453</v>
      </c>
      <c r="F3124" s="41">
        <v>35866.51</v>
      </c>
      <c r="G3124" s="42">
        <v>34435.440000000002</v>
      </c>
      <c r="H3124" s="64">
        <f t="shared" si="290"/>
        <v>-3.9899895473521109E-2</v>
      </c>
      <c r="I3124" s="65">
        <f t="shared" si="291"/>
        <v>-1431.0699999999997</v>
      </c>
      <c r="J3124" s="66" t="str">
        <f t="shared" si="292"/>
        <v>Ativo</v>
      </c>
      <c r="K3124" s="40" t="s">
        <v>15536</v>
      </c>
      <c r="L3124" s="69" t="str">
        <f t="shared" si="293"/>
        <v>Aguardando rentabilidade</v>
      </c>
    </row>
    <row r="3125" spans="1:12" ht="15" customHeight="1" x14ac:dyDescent="0.25">
      <c r="A3125" s="39">
        <v>44274</v>
      </c>
      <c r="B3125" s="61">
        <f t="shared" si="288"/>
        <v>2021</v>
      </c>
      <c r="C3125" s="60" t="str">
        <f t="shared" si="289"/>
        <v>Março</v>
      </c>
      <c r="D3125" s="40" t="s">
        <v>1926</v>
      </c>
      <c r="E3125" s="40" t="s">
        <v>4454</v>
      </c>
      <c r="F3125" s="41">
        <v>44324.08</v>
      </c>
      <c r="G3125" s="42">
        <v>41908.42</v>
      </c>
      <c r="H3125" s="64">
        <f t="shared" si="290"/>
        <v>-5.4499946755804142E-2</v>
      </c>
      <c r="I3125" s="65">
        <f t="shared" si="291"/>
        <v>-2415.6600000000035</v>
      </c>
      <c r="J3125" s="66" t="str">
        <f t="shared" si="292"/>
        <v>Pendente</v>
      </c>
      <c r="K3125" s="40" t="s">
        <v>15535</v>
      </c>
      <c r="L3125" s="69" t="str">
        <f t="shared" si="293"/>
        <v>Aguardando rentabilidade</v>
      </c>
    </row>
    <row r="3126" spans="1:12" ht="15" customHeight="1" x14ac:dyDescent="0.25">
      <c r="A3126" s="39">
        <v>44873</v>
      </c>
      <c r="B3126" s="61">
        <f t="shared" si="288"/>
        <v>2022</v>
      </c>
      <c r="C3126" s="60" t="str">
        <f t="shared" si="289"/>
        <v>Novembro</v>
      </c>
      <c r="D3126" s="40" t="s">
        <v>1923</v>
      </c>
      <c r="E3126" s="40" t="s">
        <v>4187</v>
      </c>
      <c r="F3126" s="41">
        <v>27029.42</v>
      </c>
      <c r="G3126" s="42">
        <v>25602.27</v>
      </c>
      <c r="H3126" s="64">
        <f t="shared" si="290"/>
        <v>-5.2799875099058653E-2</v>
      </c>
      <c r="I3126" s="65">
        <f t="shared" si="291"/>
        <v>-1427.1499999999978</v>
      </c>
      <c r="J3126" s="66" t="str">
        <f t="shared" si="292"/>
        <v>Ativo</v>
      </c>
      <c r="K3126" s="40" t="s">
        <v>15532</v>
      </c>
      <c r="L3126" s="69" t="str">
        <f t="shared" si="293"/>
        <v>Investimento de Longo Prazo</v>
      </c>
    </row>
    <row r="3127" spans="1:12" x14ac:dyDescent="0.25">
      <c r="A3127" s="39">
        <v>43929</v>
      </c>
      <c r="B3127" s="61">
        <f t="shared" si="288"/>
        <v>2020</v>
      </c>
      <c r="C3127" s="60" t="str">
        <f t="shared" si="289"/>
        <v>Abril</v>
      </c>
      <c r="D3127" s="40" t="s">
        <v>1929</v>
      </c>
      <c r="E3127" s="40" t="s">
        <v>4455</v>
      </c>
      <c r="F3127" s="41">
        <v>21140.93</v>
      </c>
      <c r="G3127" s="42">
        <v>19887.27</v>
      </c>
      <c r="H3127" s="64">
        <f t="shared" si="290"/>
        <v>-5.9300134856886608E-2</v>
      </c>
      <c r="I3127" s="65">
        <f t="shared" si="291"/>
        <v>-1253.6599999999999</v>
      </c>
      <c r="J3127" s="66" t="str">
        <f t="shared" si="292"/>
        <v>Ativo</v>
      </c>
      <c r="K3127" s="40" t="s">
        <v>15532</v>
      </c>
      <c r="L3127" s="69" t="str">
        <f t="shared" si="293"/>
        <v>Investimento de Longo Prazo</v>
      </c>
    </row>
    <row r="3128" spans="1:12" x14ac:dyDescent="0.25">
      <c r="A3128" s="39">
        <v>44101</v>
      </c>
      <c r="B3128" s="61">
        <f t="shared" si="288"/>
        <v>2020</v>
      </c>
      <c r="C3128" s="60" t="str">
        <f t="shared" si="289"/>
        <v>Setembro</v>
      </c>
      <c r="D3128" s="40" t="s">
        <v>1924</v>
      </c>
      <c r="E3128" s="40" t="s">
        <v>3858</v>
      </c>
      <c r="F3128" s="41">
        <v>29687.87</v>
      </c>
      <c r="G3128" s="42">
        <v>32083.68</v>
      </c>
      <c r="H3128" s="64">
        <f t="shared" si="290"/>
        <v>8.0699962644676132E-2</v>
      </c>
      <c r="I3128" s="65">
        <f t="shared" si="291"/>
        <v>2395.8100000000013</v>
      </c>
      <c r="J3128" s="66" t="str">
        <f t="shared" si="292"/>
        <v>Pendente</v>
      </c>
      <c r="K3128" s="40" t="s">
        <v>15533</v>
      </c>
      <c r="L3128" s="69" t="str">
        <f t="shared" si="293"/>
        <v>Rendimento estável</v>
      </c>
    </row>
    <row r="3129" spans="1:12" ht="15" customHeight="1" x14ac:dyDescent="0.25">
      <c r="A3129" s="39">
        <v>44989</v>
      </c>
      <c r="B3129" s="61">
        <f t="shared" si="288"/>
        <v>2023</v>
      </c>
      <c r="C3129" s="60" t="str">
        <f t="shared" si="289"/>
        <v>Março</v>
      </c>
      <c r="D3129" s="40" t="s">
        <v>1924</v>
      </c>
      <c r="E3129" s="40" t="s">
        <v>3305</v>
      </c>
      <c r="F3129" s="41">
        <v>18129.47</v>
      </c>
      <c r="G3129" s="42">
        <v>16515.95</v>
      </c>
      <c r="H3129" s="64">
        <f t="shared" si="290"/>
        <v>-8.8999843900566339E-2</v>
      </c>
      <c r="I3129" s="65">
        <f t="shared" si="291"/>
        <v>-1613.5200000000004</v>
      </c>
      <c r="J3129" s="66" t="str">
        <f t="shared" si="292"/>
        <v>Ativo</v>
      </c>
      <c r="K3129" s="40" t="s">
        <v>15533</v>
      </c>
      <c r="L3129" s="69" t="str">
        <f t="shared" si="293"/>
        <v>Investimento de Longo Prazo</v>
      </c>
    </row>
    <row r="3130" spans="1:12" ht="15" customHeight="1" x14ac:dyDescent="0.25">
      <c r="A3130" s="39">
        <v>44581</v>
      </c>
      <c r="B3130" s="61">
        <f t="shared" si="288"/>
        <v>2022</v>
      </c>
      <c r="C3130" s="60" t="str">
        <f t="shared" si="289"/>
        <v>Janeiro</v>
      </c>
      <c r="D3130" s="40" t="s">
        <v>1925</v>
      </c>
      <c r="E3130" s="40" t="s">
        <v>4433</v>
      </c>
      <c r="F3130" s="41">
        <v>18304.080000000002</v>
      </c>
      <c r="G3130" s="42">
        <v>17229.63</v>
      </c>
      <c r="H3130" s="64">
        <f t="shared" si="290"/>
        <v>-5.8700027534844726E-2</v>
      </c>
      <c r="I3130" s="65">
        <f t="shared" si="291"/>
        <v>-1074.4500000000007</v>
      </c>
      <c r="J3130" s="66" t="str">
        <f t="shared" si="292"/>
        <v>Pendente</v>
      </c>
      <c r="K3130" s="40" t="s">
        <v>15534</v>
      </c>
      <c r="L3130" s="69" t="str">
        <f t="shared" si="293"/>
        <v>Aguardando rentabilidade</v>
      </c>
    </row>
    <row r="3131" spans="1:12" ht="15" customHeight="1" x14ac:dyDescent="0.25">
      <c r="A3131" s="39">
        <v>44552</v>
      </c>
      <c r="B3131" s="61">
        <f t="shared" si="288"/>
        <v>2021</v>
      </c>
      <c r="C3131" s="60" t="str">
        <f t="shared" si="289"/>
        <v>Dezembro</v>
      </c>
      <c r="D3131" s="40" t="s">
        <v>1928</v>
      </c>
      <c r="E3131" s="40" t="s">
        <v>4456</v>
      </c>
      <c r="F3131" s="41">
        <v>2058.9299999999998</v>
      </c>
      <c r="G3131" s="42">
        <v>2002.31</v>
      </c>
      <c r="H3131" s="64">
        <f t="shared" si="290"/>
        <v>-2.7499720728727979E-2</v>
      </c>
      <c r="I3131" s="65">
        <f t="shared" si="291"/>
        <v>-56.619999999999891</v>
      </c>
      <c r="J3131" s="66" t="str">
        <f t="shared" si="292"/>
        <v>Ativo</v>
      </c>
      <c r="K3131" s="40" t="s">
        <v>15537</v>
      </c>
      <c r="L3131" s="69" t="str">
        <f t="shared" si="293"/>
        <v>Aguardando rentabilidade</v>
      </c>
    </row>
    <row r="3132" spans="1:12" ht="15" customHeight="1" x14ac:dyDescent="0.25">
      <c r="A3132" s="39">
        <v>45800</v>
      </c>
      <c r="B3132" s="61">
        <f t="shared" si="288"/>
        <v>2025</v>
      </c>
      <c r="C3132" s="60" t="str">
        <f t="shared" si="289"/>
        <v>Maio</v>
      </c>
      <c r="D3132" s="40" t="s">
        <v>1929</v>
      </c>
      <c r="E3132" s="40" t="s">
        <v>4457</v>
      </c>
      <c r="F3132" s="41">
        <v>30521.040000000001</v>
      </c>
      <c r="G3132" s="42">
        <v>35666.89</v>
      </c>
      <c r="H3132" s="64">
        <f t="shared" si="290"/>
        <v>0.1686000870219363</v>
      </c>
      <c r="I3132" s="65">
        <f t="shared" si="291"/>
        <v>5145.8499999999985</v>
      </c>
      <c r="J3132" s="66" t="str">
        <f t="shared" si="292"/>
        <v>Resgatado</v>
      </c>
      <c r="K3132" s="40" t="s">
        <v>15532</v>
      </c>
      <c r="L3132" s="69" t="str">
        <f t="shared" si="293"/>
        <v>Dividendos Recebidos</v>
      </c>
    </row>
    <row r="3133" spans="1:12" x14ac:dyDescent="0.25">
      <c r="A3133" s="39">
        <v>44181</v>
      </c>
      <c r="B3133" s="61">
        <f t="shared" si="288"/>
        <v>2020</v>
      </c>
      <c r="C3133" s="60" t="str">
        <f t="shared" si="289"/>
        <v>Dezembro</v>
      </c>
      <c r="D3133" s="40" t="s">
        <v>1924</v>
      </c>
      <c r="E3133" s="40" t="s">
        <v>2995</v>
      </c>
      <c r="F3133" s="41">
        <v>19043.87</v>
      </c>
      <c r="G3133" s="42">
        <v>17813.64</v>
      </c>
      <c r="H3133" s="64">
        <f t="shared" si="290"/>
        <v>-6.4599789853637929E-2</v>
      </c>
      <c r="I3133" s="65">
        <f t="shared" si="291"/>
        <v>-1230.2299999999996</v>
      </c>
      <c r="J3133" s="66" t="str">
        <f t="shared" si="292"/>
        <v>Ativo</v>
      </c>
      <c r="K3133" s="40" t="s">
        <v>15533</v>
      </c>
      <c r="L3133" s="69" t="str">
        <f t="shared" si="293"/>
        <v>Investimento de Longo Prazo</v>
      </c>
    </row>
    <row r="3134" spans="1:12" ht="15" customHeight="1" x14ac:dyDescent="0.25">
      <c r="A3134" s="39">
        <v>45226</v>
      </c>
      <c r="B3134" s="61">
        <f t="shared" si="288"/>
        <v>2023</v>
      </c>
      <c r="C3134" s="60" t="str">
        <f t="shared" si="289"/>
        <v>Outubro</v>
      </c>
      <c r="D3134" s="40" t="s">
        <v>1928</v>
      </c>
      <c r="E3134" s="40" t="s">
        <v>3333</v>
      </c>
      <c r="F3134" s="41">
        <v>35244.17</v>
      </c>
      <c r="G3134" s="42">
        <v>39970.410000000003</v>
      </c>
      <c r="H3134" s="64">
        <f t="shared" si="290"/>
        <v>0.13409990928996215</v>
      </c>
      <c r="I3134" s="65">
        <f t="shared" si="291"/>
        <v>4726.2400000000052</v>
      </c>
      <c r="J3134" s="66" t="str">
        <f t="shared" si="292"/>
        <v>Pendente</v>
      </c>
      <c r="K3134" s="40" t="s">
        <v>15537</v>
      </c>
      <c r="L3134" s="69" t="str">
        <f t="shared" si="293"/>
        <v>Rendimento estável</v>
      </c>
    </row>
    <row r="3135" spans="1:12" ht="15" customHeight="1" x14ac:dyDescent="0.25">
      <c r="A3135" s="39">
        <v>45021</v>
      </c>
      <c r="B3135" s="61">
        <f t="shared" si="288"/>
        <v>2023</v>
      </c>
      <c r="C3135" s="60" t="str">
        <f t="shared" si="289"/>
        <v>Abril</v>
      </c>
      <c r="D3135" s="40" t="s">
        <v>1928</v>
      </c>
      <c r="E3135" s="40" t="s">
        <v>4458</v>
      </c>
      <c r="F3135" s="41">
        <v>30282.49</v>
      </c>
      <c r="G3135" s="42">
        <v>33129.040000000001</v>
      </c>
      <c r="H3135" s="64">
        <f t="shared" si="290"/>
        <v>9.3999865929122711E-2</v>
      </c>
      <c r="I3135" s="65">
        <f t="shared" si="291"/>
        <v>2846.5499999999993</v>
      </c>
      <c r="J3135" s="66" t="str">
        <f t="shared" si="292"/>
        <v>Pendente</v>
      </c>
      <c r="K3135" s="40" t="s">
        <v>15537</v>
      </c>
      <c r="L3135" s="69" t="str">
        <f t="shared" si="293"/>
        <v>Rendimento estável</v>
      </c>
    </row>
    <row r="3136" spans="1:12" ht="15" customHeight="1" x14ac:dyDescent="0.25">
      <c r="A3136" s="39">
        <v>44682</v>
      </c>
      <c r="B3136" s="61">
        <f t="shared" si="288"/>
        <v>2022</v>
      </c>
      <c r="C3136" s="60" t="str">
        <f t="shared" si="289"/>
        <v>Maio</v>
      </c>
      <c r="D3136" s="40" t="s">
        <v>1930</v>
      </c>
      <c r="E3136" s="40" t="s">
        <v>3668</v>
      </c>
      <c r="F3136" s="41">
        <v>36968.9</v>
      </c>
      <c r="G3136" s="42">
        <v>44103.9</v>
      </c>
      <c r="H3136" s="64">
        <f t="shared" si="290"/>
        <v>0.19300006221445593</v>
      </c>
      <c r="I3136" s="65">
        <f t="shared" si="291"/>
        <v>7135</v>
      </c>
      <c r="J3136" s="66" t="str">
        <f t="shared" si="292"/>
        <v>Resgatado</v>
      </c>
      <c r="K3136" s="40" t="s">
        <v>15538</v>
      </c>
      <c r="L3136" s="69" t="str">
        <f t="shared" si="293"/>
        <v>Aplicação de Curto Prazo</v>
      </c>
    </row>
    <row r="3137" spans="1:12" ht="15" customHeight="1" x14ac:dyDescent="0.25">
      <c r="A3137" s="39">
        <v>45732</v>
      </c>
      <c r="B3137" s="61">
        <f t="shared" si="288"/>
        <v>2025</v>
      </c>
      <c r="C3137" s="60" t="str">
        <f t="shared" si="289"/>
        <v>Março</v>
      </c>
      <c r="D3137" s="40" t="s">
        <v>1928</v>
      </c>
      <c r="E3137" s="40" t="s">
        <v>4459</v>
      </c>
      <c r="F3137" s="41">
        <v>19645.79</v>
      </c>
      <c r="G3137" s="42">
        <v>22879.49</v>
      </c>
      <c r="H3137" s="64">
        <f t="shared" si="290"/>
        <v>0.16460015097382191</v>
      </c>
      <c r="I3137" s="65">
        <f t="shared" si="291"/>
        <v>3233.7000000000007</v>
      </c>
      <c r="J3137" s="66" t="str">
        <f t="shared" si="292"/>
        <v>Resgatado</v>
      </c>
      <c r="K3137" s="40" t="s">
        <v>15537</v>
      </c>
      <c r="L3137" s="69" t="str">
        <f t="shared" si="293"/>
        <v>Aplicação de Curto Prazo</v>
      </c>
    </row>
    <row r="3138" spans="1:12" ht="15" customHeight="1" x14ac:dyDescent="0.25">
      <c r="A3138" s="39">
        <v>44244</v>
      </c>
      <c r="B3138" s="61">
        <f t="shared" ref="B3138:B3201" si="294">YEAR(A3138)</f>
        <v>2021</v>
      </c>
      <c r="C3138" s="60" t="str">
        <f t="shared" ref="C3138:C3201" si="295">PROPER(TEXT(A3138,"mmmm"))</f>
        <v>Fevereiro</v>
      </c>
      <c r="D3138" s="40" t="s">
        <v>1925</v>
      </c>
      <c r="E3138" s="40" t="s">
        <v>3924</v>
      </c>
      <c r="F3138" s="41">
        <v>3269.3</v>
      </c>
      <c r="G3138" s="42">
        <v>3795.66</v>
      </c>
      <c r="H3138" s="64">
        <f t="shared" ref="H3138:H3201" si="296">(G3138-F3138)/F3138</f>
        <v>0.16100082586486392</v>
      </c>
      <c r="I3138" s="65">
        <f t="shared" ref="I3138:I3201" si="297">G3138-F3138</f>
        <v>526.35999999999967</v>
      </c>
      <c r="J3138" s="66" t="str">
        <f t="shared" ref="J3138:J3201" si="298">IF(AND(OR($D3138="Ações",$D3138="Criptomoedas",$D3138="ETFs",$D3138="Fundos",$D3138="Imóveis"),$H3138&lt;=-10%),"Resgatado",IF(AND(OR($D3138="Ações",$D3138="Criptomoedas",$D3138="ETFs",$D3138="Fundos",$D3138="Imóveis"),$H3138&lt;=-5%),"Pendente",IF(AND(OR($D3138="Ações",$D3138="Criptomoedas",$D3138="ETFs",$D3138="Fundos",$D3138="Imóveis"),$H3138&lt;=-3%),"Ativo",IF(AND(OR($D3138="Ações",$D3138="Criptomoedas",$D3138="ETFs",$D3138="Fundos",$D3138="Imóveis"),$H3138&lt;=7%),"Ativo",IF(AND(OR($D3138="Ações",$D3138="Criptomoedas",$D3138="ETFs",$D3138="Fundos",$D3138="Imóveis"),$H3138&lt;=15%),"Pendente",IF(AND(OR($D3138="Ações",$D3138="Criptomoedas",$D3138="ETFs",$D3138="Fundos",$D3138="Imóveis"),$H3138&lt;=20%),"Resgatado",IF(AND(OR($D3138="Poupança",$D3138="Renda Fixa",$D3138="Tesouro Direto"),$H3138&lt;=7%),"Ativo",IF(AND(OR($D3138="Poupança",$D3138="Renda Fixa",$D3138="Tesouro Direto"),$H3138&lt;=15%),"Pendente",IF(AND(OR($D3138="Poupança",$D3138="Renda Fixa",$D3138="Tesouro Direto"),$H3138&lt;=20%),"Resgatado","")))))))))</f>
        <v>Resgatado</v>
      </c>
      <c r="K3138" s="40" t="s">
        <v>15534</v>
      </c>
      <c r="L3138" s="69" t="str">
        <f t="shared" ref="L3138:L3201" si="299">IF(AND(OR($D3138="Ações",$D3138="Criptomoedas",$D3138="ETFs",$D3138="Fundos",$D3138="Imóveis"),$H3138&lt;=-10%),"Resgate realizado",IF(AND(OR($D3138="Ações",$D3138="Criptomoedas",$D3138="ETFs",$D3138="Fundos",$D3138="Imóveis"),$H3138&lt;=-5%),"Aguardando rentabilidade",IF(AND(OR($D3138="Ações",$D3138="Criptomoedas",$D3138="ETFs",$D3138="Fundos",$D3138="Imóveis"),$H3138&lt;=-3%),"Aguardando rentabilidade",IF(AND(OR($D3138="Ações",$D3138="Criptomoedas",$D3138="ETFs",$D3138="Fundos",$D3138="Imóveis"),$H3138&lt;=7%),"Aguardando rentabilidade",IF(AND(OR($D3138="Ações",$D3138="Criptomoedas",$D3138="ETFs",$D3138="Fundos",$D3138="Imóveis"),$H3138&lt;=15%),"Rendimento estável",IF(AND(OR($D3138="Ações",$D3138="Criptomoedas",$D3138="ETFs",$D3138="Fundos",$D3138="Imóveis"),$H3138&lt;=20%),"Aplicação de Curto Prazo",IF(AND(OR($D3138="Poupança",$D3138="Renda Fixa",$D3138="Tesouro Direto"),$H3138&lt;=7%),"Investimento de Longo Prazo",IF(AND(OR($D3138="Poupança",$D3138="Renda Fixa",$D3138="Tesouro Direto"),$H3138&lt;=15%),"Rendimento estável",IF(AND(OR($D3138="Poupança",$D3138="Renda Fixa",$D3138="Tesouro Direto"),$H3138&lt;=20%),"Dividendos Recebidos","")))))))))</f>
        <v>Aplicação de Curto Prazo</v>
      </c>
    </row>
    <row r="3139" spans="1:12" ht="15" customHeight="1" x14ac:dyDescent="0.25">
      <c r="A3139" s="39">
        <v>45139</v>
      </c>
      <c r="B3139" s="61">
        <f t="shared" si="294"/>
        <v>2023</v>
      </c>
      <c r="C3139" s="60" t="str">
        <f t="shared" si="295"/>
        <v>Agosto</v>
      </c>
      <c r="D3139" s="40" t="s">
        <v>1923</v>
      </c>
      <c r="E3139" s="40" t="s">
        <v>2907</v>
      </c>
      <c r="F3139" s="41">
        <v>33561.730000000003</v>
      </c>
      <c r="G3139" s="42">
        <v>37417.97</v>
      </c>
      <c r="H3139" s="64">
        <f t="shared" si="296"/>
        <v>0.11489991725694705</v>
      </c>
      <c r="I3139" s="65">
        <f t="shared" si="297"/>
        <v>3856.239999999998</v>
      </c>
      <c r="J3139" s="66" t="str">
        <f t="shared" si="298"/>
        <v>Pendente</v>
      </c>
      <c r="K3139" s="40" t="s">
        <v>15532</v>
      </c>
      <c r="L3139" s="69" t="str">
        <f t="shared" si="299"/>
        <v>Rendimento estável</v>
      </c>
    </row>
    <row r="3140" spans="1:12" ht="15" customHeight="1" x14ac:dyDescent="0.25">
      <c r="A3140" s="39">
        <v>44572</v>
      </c>
      <c r="B3140" s="61">
        <f t="shared" si="294"/>
        <v>2022</v>
      </c>
      <c r="C3140" s="60" t="str">
        <f t="shared" si="295"/>
        <v>Janeiro</v>
      </c>
      <c r="D3140" s="40" t="s">
        <v>1924</v>
      </c>
      <c r="E3140" s="40" t="s">
        <v>4460</v>
      </c>
      <c r="F3140" s="41">
        <v>42413.38</v>
      </c>
      <c r="G3140" s="42">
        <v>46268.76</v>
      </c>
      <c r="H3140" s="64">
        <f t="shared" si="296"/>
        <v>9.0900088604115137E-2</v>
      </c>
      <c r="I3140" s="65">
        <f t="shared" si="297"/>
        <v>3855.3800000000047</v>
      </c>
      <c r="J3140" s="66" t="str">
        <f t="shared" si="298"/>
        <v>Pendente</v>
      </c>
      <c r="K3140" s="40" t="s">
        <v>15533</v>
      </c>
      <c r="L3140" s="69" t="str">
        <f t="shared" si="299"/>
        <v>Rendimento estável</v>
      </c>
    </row>
    <row r="3141" spans="1:12" ht="15" customHeight="1" x14ac:dyDescent="0.25">
      <c r="A3141" s="39">
        <v>44505</v>
      </c>
      <c r="B3141" s="61">
        <f t="shared" si="294"/>
        <v>2021</v>
      </c>
      <c r="C3141" s="60" t="str">
        <f t="shared" si="295"/>
        <v>Novembro</v>
      </c>
      <c r="D3141" s="40" t="s">
        <v>1927</v>
      </c>
      <c r="E3141" s="40" t="s">
        <v>4461</v>
      </c>
      <c r="F3141" s="41">
        <v>42803.23</v>
      </c>
      <c r="G3141" s="42">
        <v>44057.36</v>
      </c>
      <c r="H3141" s="64">
        <f t="shared" si="296"/>
        <v>2.9299891620328589E-2</v>
      </c>
      <c r="I3141" s="65">
        <f t="shared" si="297"/>
        <v>1254.1299999999974</v>
      </c>
      <c r="J3141" s="66" t="str">
        <f t="shared" si="298"/>
        <v>Ativo</v>
      </c>
      <c r="K3141" s="40" t="s">
        <v>15536</v>
      </c>
      <c r="L3141" s="69" t="str">
        <f t="shared" si="299"/>
        <v>Aguardando rentabilidade</v>
      </c>
    </row>
    <row r="3142" spans="1:12" ht="15" customHeight="1" x14ac:dyDescent="0.25">
      <c r="A3142" s="39">
        <v>44936</v>
      </c>
      <c r="B3142" s="61">
        <f t="shared" si="294"/>
        <v>2023</v>
      </c>
      <c r="C3142" s="60" t="str">
        <f t="shared" si="295"/>
        <v>Janeiro</v>
      </c>
      <c r="D3142" s="40" t="s">
        <v>1930</v>
      </c>
      <c r="E3142" s="40" t="s">
        <v>4462</v>
      </c>
      <c r="F3142" s="41">
        <v>41384.120000000003</v>
      </c>
      <c r="G3142" s="42">
        <v>43544.37</v>
      </c>
      <c r="H3142" s="64">
        <f t="shared" si="296"/>
        <v>5.219997428965506E-2</v>
      </c>
      <c r="I3142" s="65">
        <f t="shared" si="297"/>
        <v>2160.25</v>
      </c>
      <c r="J3142" s="66" t="str">
        <f t="shared" si="298"/>
        <v>Ativo</v>
      </c>
      <c r="K3142" s="40" t="s">
        <v>15538</v>
      </c>
      <c r="L3142" s="69" t="str">
        <f t="shared" si="299"/>
        <v>Aguardando rentabilidade</v>
      </c>
    </row>
    <row r="3143" spans="1:12" x14ac:dyDescent="0.25">
      <c r="A3143" s="39">
        <v>44152</v>
      </c>
      <c r="B3143" s="61">
        <f t="shared" si="294"/>
        <v>2020</v>
      </c>
      <c r="C3143" s="60" t="str">
        <f t="shared" si="295"/>
        <v>Novembro</v>
      </c>
      <c r="D3143" s="40" t="s">
        <v>1923</v>
      </c>
      <c r="E3143" s="40" t="s">
        <v>2149</v>
      </c>
      <c r="F3143" s="41">
        <v>874.37</v>
      </c>
      <c r="G3143" s="42">
        <v>902.79</v>
      </c>
      <c r="H3143" s="64">
        <f t="shared" si="296"/>
        <v>3.2503402449763782E-2</v>
      </c>
      <c r="I3143" s="65">
        <f t="shared" si="297"/>
        <v>28.419999999999959</v>
      </c>
      <c r="J3143" s="66" t="str">
        <f t="shared" si="298"/>
        <v>Ativo</v>
      </c>
      <c r="K3143" s="40" t="s">
        <v>15532</v>
      </c>
      <c r="L3143" s="69" t="str">
        <f t="shared" si="299"/>
        <v>Investimento de Longo Prazo</v>
      </c>
    </row>
    <row r="3144" spans="1:12" ht="15" customHeight="1" x14ac:dyDescent="0.25">
      <c r="A3144" s="39">
        <v>44421</v>
      </c>
      <c r="B3144" s="61">
        <f t="shared" si="294"/>
        <v>2021</v>
      </c>
      <c r="C3144" s="60" t="str">
        <f t="shared" si="295"/>
        <v>Agosto</v>
      </c>
      <c r="D3144" s="40" t="s">
        <v>1924</v>
      </c>
      <c r="E3144" s="40" t="s">
        <v>4463</v>
      </c>
      <c r="F3144" s="41">
        <v>33638.18</v>
      </c>
      <c r="G3144" s="42">
        <v>32585.3</v>
      </c>
      <c r="H3144" s="64">
        <f t="shared" si="296"/>
        <v>-3.1300147629865854E-2</v>
      </c>
      <c r="I3144" s="65">
        <f t="shared" si="297"/>
        <v>-1052.880000000001</v>
      </c>
      <c r="J3144" s="66" t="str">
        <f t="shared" si="298"/>
        <v>Ativo</v>
      </c>
      <c r="K3144" s="40" t="s">
        <v>15533</v>
      </c>
      <c r="L3144" s="69" t="str">
        <f t="shared" si="299"/>
        <v>Investimento de Longo Prazo</v>
      </c>
    </row>
    <row r="3145" spans="1:12" ht="15" customHeight="1" x14ac:dyDescent="0.25">
      <c r="A3145" s="39">
        <v>45520</v>
      </c>
      <c r="B3145" s="61">
        <f t="shared" si="294"/>
        <v>2024</v>
      </c>
      <c r="C3145" s="60" t="str">
        <f t="shared" si="295"/>
        <v>Agosto</v>
      </c>
      <c r="D3145" s="40" t="s">
        <v>1926</v>
      </c>
      <c r="E3145" s="40" t="s">
        <v>3684</v>
      </c>
      <c r="F3145" s="41">
        <v>38167.22</v>
      </c>
      <c r="G3145" s="42">
        <v>41880.89</v>
      </c>
      <c r="H3145" s="64">
        <f t="shared" si="296"/>
        <v>9.7299986742550235E-2</v>
      </c>
      <c r="I3145" s="65">
        <f t="shared" si="297"/>
        <v>3713.6699999999983</v>
      </c>
      <c r="J3145" s="66" t="str">
        <f t="shared" si="298"/>
        <v>Pendente</v>
      </c>
      <c r="K3145" s="40" t="s">
        <v>15535</v>
      </c>
      <c r="L3145" s="69" t="str">
        <f t="shared" si="299"/>
        <v>Rendimento estável</v>
      </c>
    </row>
    <row r="3146" spans="1:12" ht="15" customHeight="1" x14ac:dyDescent="0.25">
      <c r="A3146" s="39">
        <v>45631</v>
      </c>
      <c r="B3146" s="61">
        <f t="shared" si="294"/>
        <v>2024</v>
      </c>
      <c r="C3146" s="60" t="str">
        <f t="shared" si="295"/>
        <v>Dezembro</v>
      </c>
      <c r="D3146" s="40" t="s">
        <v>1924</v>
      </c>
      <c r="E3146" s="40" t="s">
        <v>3505</v>
      </c>
      <c r="F3146" s="41">
        <v>41195.550000000003</v>
      </c>
      <c r="G3146" s="42">
        <v>43514.86</v>
      </c>
      <c r="H3146" s="64">
        <f t="shared" si="296"/>
        <v>5.6300012986839537E-2</v>
      </c>
      <c r="I3146" s="65">
        <f t="shared" si="297"/>
        <v>2319.3099999999977</v>
      </c>
      <c r="J3146" s="66" t="str">
        <f t="shared" si="298"/>
        <v>Ativo</v>
      </c>
      <c r="K3146" s="40" t="s">
        <v>15533</v>
      </c>
      <c r="L3146" s="69" t="str">
        <f t="shared" si="299"/>
        <v>Investimento de Longo Prazo</v>
      </c>
    </row>
    <row r="3147" spans="1:12" ht="15" customHeight="1" x14ac:dyDescent="0.25">
      <c r="A3147" s="39">
        <v>45259</v>
      </c>
      <c r="B3147" s="61">
        <f t="shared" si="294"/>
        <v>2023</v>
      </c>
      <c r="C3147" s="60" t="str">
        <f t="shared" si="295"/>
        <v>Novembro</v>
      </c>
      <c r="D3147" s="40" t="s">
        <v>1926</v>
      </c>
      <c r="E3147" s="40" t="s">
        <v>4464</v>
      </c>
      <c r="F3147" s="41">
        <v>13753.79</v>
      </c>
      <c r="G3147" s="42">
        <v>15618.8</v>
      </c>
      <c r="H3147" s="64">
        <f t="shared" si="296"/>
        <v>0.13559971469682161</v>
      </c>
      <c r="I3147" s="65">
        <f t="shared" si="297"/>
        <v>1865.0099999999984</v>
      </c>
      <c r="J3147" s="66" t="str">
        <f t="shared" si="298"/>
        <v>Pendente</v>
      </c>
      <c r="K3147" s="40" t="s">
        <v>15535</v>
      </c>
      <c r="L3147" s="69" t="str">
        <f t="shared" si="299"/>
        <v>Rendimento estável</v>
      </c>
    </row>
    <row r="3148" spans="1:12" ht="15" customHeight="1" x14ac:dyDescent="0.25">
      <c r="A3148" s="39">
        <v>44245</v>
      </c>
      <c r="B3148" s="61">
        <f t="shared" si="294"/>
        <v>2021</v>
      </c>
      <c r="C3148" s="60" t="str">
        <f t="shared" si="295"/>
        <v>Fevereiro</v>
      </c>
      <c r="D3148" s="40" t="s">
        <v>1925</v>
      </c>
      <c r="E3148" s="40" t="s">
        <v>4465</v>
      </c>
      <c r="F3148" s="41">
        <v>26543.26</v>
      </c>
      <c r="G3148" s="42">
        <v>29993.88</v>
      </c>
      <c r="H3148" s="64">
        <f t="shared" si="296"/>
        <v>0.12999985683747975</v>
      </c>
      <c r="I3148" s="65">
        <f t="shared" si="297"/>
        <v>3450.6200000000026</v>
      </c>
      <c r="J3148" s="66" t="str">
        <f t="shared" si="298"/>
        <v>Pendente</v>
      </c>
      <c r="K3148" s="40" t="s">
        <v>15534</v>
      </c>
      <c r="L3148" s="69" t="str">
        <f t="shared" si="299"/>
        <v>Rendimento estável</v>
      </c>
    </row>
    <row r="3149" spans="1:12" ht="15" customHeight="1" x14ac:dyDescent="0.25">
      <c r="A3149" s="39">
        <v>45262</v>
      </c>
      <c r="B3149" s="61">
        <f t="shared" si="294"/>
        <v>2023</v>
      </c>
      <c r="C3149" s="60" t="str">
        <f t="shared" si="295"/>
        <v>Dezembro</v>
      </c>
      <c r="D3149" s="40" t="s">
        <v>1927</v>
      </c>
      <c r="E3149" s="40" t="s">
        <v>4466</v>
      </c>
      <c r="F3149" s="41">
        <v>1741.67</v>
      </c>
      <c r="G3149" s="42">
        <v>1864.11</v>
      </c>
      <c r="H3149" s="64">
        <f t="shared" si="296"/>
        <v>7.0300343922786654E-2</v>
      </c>
      <c r="I3149" s="65">
        <f t="shared" si="297"/>
        <v>122.43999999999983</v>
      </c>
      <c r="J3149" s="66" t="str">
        <f t="shared" si="298"/>
        <v>Pendente</v>
      </c>
      <c r="K3149" s="40" t="s">
        <v>15536</v>
      </c>
      <c r="L3149" s="69" t="str">
        <f t="shared" si="299"/>
        <v>Rendimento estável</v>
      </c>
    </row>
    <row r="3150" spans="1:12" ht="15" customHeight="1" x14ac:dyDescent="0.25">
      <c r="A3150" s="39">
        <v>44614</v>
      </c>
      <c r="B3150" s="61">
        <f t="shared" si="294"/>
        <v>2022</v>
      </c>
      <c r="C3150" s="60" t="str">
        <f t="shared" si="295"/>
        <v>Fevereiro</v>
      </c>
      <c r="D3150" s="40" t="s">
        <v>1928</v>
      </c>
      <c r="E3150" s="40" t="s">
        <v>3484</v>
      </c>
      <c r="F3150" s="41">
        <v>4988.3999999999996</v>
      </c>
      <c r="G3150" s="42">
        <v>5037.79</v>
      </c>
      <c r="H3150" s="64">
        <f t="shared" si="296"/>
        <v>9.9009702509823445E-3</v>
      </c>
      <c r="I3150" s="65">
        <f t="shared" si="297"/>
        <v>49.390000000000327</v>
      </c>
      <c r="J3150" s="66" t="str">
        <f t="shared" si="298"/>
        <v>Ativo</v>
      </c>
      <c r="K3150" s="40" t="s">
        <v>15537</v>
      </c>
      <c r="L3150" s="69" t="str">
        <f t="shared" si="299"/>
        <v>Aguardando rentabilidade</v>
      </c>
    </row>
    <row r="3151" spans="1:12" ht="15" customHeight="1" x14ac:dyDescent="0.25">
      <c r="A3151" s="39">
        <v>44880</v>
      </c>
      <c r="B3151" s="61">
        <f t="shared" si="294"/>
        <v>2022</v>
      </c>
      <c r="C3151" s="60" t="str">
        <f t="shared" si="295"/>
        <v>Novembro</v>
      </c>
      <c r="D3151" s="40" t="s">
        <v>1927</v>
      </c>
      <c r="E3151" s="40" t="s">
        <v>4467</v>
      </c>
      <c r="F3151" s="41">
        <v>43535.02</v>
      </c>
      <c r="G3151" s="42">
        <v>42860.23</v>
      </c>
      <c r="H3151" s="64">
        <f t="shared" si="296"/>
        <v>-1.5499935454261734E-2</v>
      </c>
      <c r="I3151" s="65">
        <f t="shared" si="297"/>
        <v>-674.7899999999936</v>
      </c>
      <c r="J3151" s="66" t="str">
        <f t="shared" si="298"/>
        <v>Ativo</v>
      </c>
      <c r="K3151" s="40" t="s">
        <v>15536</v>
      </c>
      <c r="L3151" s="69" t="str">
        <f t="shared" si="299"/>
        <v>Aguardando rentabilidade</v>
      </c>
    </row>
    <row r="3152" spans="1:12" ht="15" customHeight="1" x14ac:dyDescent="0.25">
      <c r="A3152" s="39">
        <v>44846</v>
      </c>
      <c r="B3152" s="61">
        <f t="shared" si="294"/>
        <v>2022</v>
      </c>
      <c r="C3152" s="60" t="str">
        <f t="shared" si="295"/>
        <v>Outubro</v>
      </c>
      <c r="D3152" s="40" t="s">
        <v>1930</v>
      </c>
      <c r="E3152" s="40" t="s">
        <v>4468</v>
      </c>
      <c r="F3152" s="41">
        <v>41770.74</v>
      </c>
      <c r="G3152" s="42">
        <v>46102.37</v>
      </c>
      <c r="H3152" s="64">
        <f t="shared" si="296"/>
        <v>0.10370010203314581</v>
      </c>
      <c r="I3152" s="65">
        <f t="shared" si="297"/>
        <v>4331.6300000000047</v>
      </c>
      <c r="J3152" s="66" t="str">
        <f t="shared" si="298"/>
        <v>Pendente</v>
      </c>
      <c r="K3152" s="40" t="s">
        <v>15538</v>
      </c>
      <c r="L3152" s="69" t="str">
        <f t="shared" si="299"/>
        <v>Rendimento estável</v>
      </c>
    </row>
    <row r="3153" spans="1:12" ht="15" customHeight="1" x14ac:dyDescent="0.25">
      <c r="A3153" s="39">
        <v>45417</v>
      </c>
      <c r="B3153" s="61">
        <f t="shared" si="294"/>
        <v>2024</v>
      </c>
      <c r="C3153" s="60" t="str">
        <f t="shared" si="295"/>
        <v>Maio</v>
      </c>
      <c r="D3153" s="40" t="s">
        <v>1923</v>
      </c>
      <c r="E3153" s="40" t="s">
        <v>4469</v>
      </c>
      <c r="F3153" s="41">
        <v>11169.17</v>
      </c>
      <c r="G3153" s="42">
        <v>13217.6</v>
      </c>
      <c r="H3153" s="64">
        <f t="shared" si="296"/>
        <v>0.18340037800481149</v>
      </c>
      <c r="I3153" s="65">
        <f t="shared" si="297"/>
        <v>2048.4300000000003</v>
      </c>
      <c r="J3153" s="66" t="str">
        <f t="shared" si="298"/>
        <v>Resgatado</v>
      </c>
      <c r="K3153" s="40" t="s">
        <v>15532</v>
      </c>
      <c r="L3153" s="69" t="str">
        <f t="shared" si="299"/>
        <v>Dividendos Recebidos</v>
      </c>
    </row>
    <row r="3154" spans="1:12" ht="15" customHeight="1" x14ac:dyDescent="0.25">
      <c r="A3154" s="39">
        <v>45016</v>
      </c>
      <c r="B3154" s="61">
        <f t="shared" si="294"/>
        <v>2023</v>
      </c>
      <c r="C3154" s="60" t="str">
        <f t="shared" si="295"/>
        <v>Março</v>
      </c>
      <c r="D3154" s="40" t="s">
        <v>1927</v>
      </c>
      <c r="E3154" s="40" t="s">
        <v>3348</v>
      </c>
      <c r="F3154" s="41">
        <v>49118.559999999998</v>
      </c>
      <c r="G3154" s="42">
        <v>57242.77</v>
      </c>
      <c r="H3154" s="64">
        <f t="shared" si="296"/>
        <v>0.16540000358316692</v>
      </c>
      <c r="I3154" s="65">
        <f t="shared" si="297"/>
        <v>8124.2099999999991</v>
      </c>
      <c r="J3154" s="66" t="str">
        <f t="shared" si="298"/>
        <v>Resgatado</v>
      </c>
      <c r="K3154" s="40" t="s">
        <v>15536</v>
      </c>
      <c r="L3154" s="69" t="str">
        <f t="shared" si="299"/>
        <v>Aplicação de Curto Prazo</v>
      </c>
    </row>
    <row r="3155" spans="1:12" ht="15" customHeight="1" x14ac:dyDescent="0.25">
      <c r="A3155" s="39">
        <v>45229</v>
      </c>
      <c r="B3155" s="61">
        <f t="shared" si="294"/>
        <v>2023</v>
      </c>
      <c r="C3155" s="60" t="str">
        <f t="shared" si="295"/>
        <v>Outubro</v>
      </c>
      <c r="D3155" s="40" t="s">
        <v>1923</v>
      </c>
      <c r="E3155" s="40" t="s">
        <v>2104</v>
      </c>
      <c r="F3155" s="41">
        <v>25418.53</v>
      </c>
      <c r="G3155" s="42">
        <v>24249.279999999999</v>
      </c>
      <c r="H3155" s="64">
        <f t="shared" si="296"/>
        <v>-4.5999906367520077E-2</v>
      </c>
      <c r="I3155" s="65">
        <f t="shared" si="297"/>
        <v>-1169.25</v>
      </c>
      <c r="J3155" s="66" t="str">
        <f t="shared" si="298"/>
        <v>Ativo</v>
      </c>
      <c r="K3155" s="40" t="s">
        <v>15532</v>
      </c>
      <c r="L3155" s="69" t="str">
        <f t="shared" si="299"/>
        <v>Investimento de Longo Prazo</v>
      </c>
    </row>
    <row r="3156" spans="1:12" ht="15" customHeight="1" x14ac:dyDescent="0.25">
      <c r="A3156" s="39">
        <v>44584</v>
      </c>
      <c r="B3156" s="61">
        <f t="shared" si="294"/>
        <v>2022</v>
      </c>
      <c r="C3156" s="60" t="str">
        <f t="shared" si="295"/>
        <v>Janeiro</v>
      </c>
      <c r="D3156" s="40" t="s">
        <v>1930</v>
      </c>
      <c r="E3156" s="40" t="s">
        <v>4470</v>
      </c>
      <c r="F3156" s="41">
        <v>4788.51</v>
      </c>
      <c r="G3156" s="42">
        <v>5579.09</v>
      </c>
      <c r="H3156" s="64">
        <f t="shared" si="296"/>
        <v>0.16509937329148314</v>
      </c>
      <c r="I3156" s="65">
        <f t="shared" si="297"/>
        <v>790.57999999999993</v>
      </c>
      <c r="J3156" s="66" t="str">
        <f t="shared" si="298"/>
        <v>Resgatado</v>
      </c>
      <c r="K3156" s="40" t="s">
        <v>15538</v>
      </c>
      <c r="L3156" s="69" t="str">
        <f t="shared" si="299"/>
        <v>Aplicação de Curto Prazo</v>
      </c>
    </row>
    <row r="3157" spans="1:12" x14ac:dyDescent="0.25">
      <c r="A3157" s="39">
        <v>43875</v>
      </c>
      <c r="B3157" s="61">
        <f t="shared" si="294"/>
        <v>2020</v>
      </c>
      <c r="C3157" s="60" t="str">
        <f t="shared" si="295"/>
        <v>Fevereiro</v>
      </c>
      <c r="D3157" s="40" t="s">
        <v>1926</v>
      </c>
      <c r="E3157" s="40" t="s">
        <v>4471</v>
      </c>
      <c r="F3157" s="41">
        <v>38977.449999999997</v>
      </c>
      <c r="G3157" s="42">
        <v>44484.959999999999</v>
      </c>
      <c r="H3157" s="64">
        <f t="shared" si="296"/>
        <v>0.14129990545815599</v>
      </c>
      <c r="I3157" s="65">
        <f t="shared" si="297"/>
        <v>5507.510000000002</v>
      </c>
      <c r="J3157" s="66" t="str">
        <f t="shared" si="298"/>
        <v>Pendente</v>
      </c>
      <c r="K3157" s="40" t="s">
        <v>15535</v>
      </c>
      <c r="L3157" s="69" t="str">
        <f t="shared" si="299"/>
        <v>Rendimento estável</v>
      </c>
    </row>
    <row r="3158" spans="1:12" ht="15" customHeight="1" x14ac:dyDescent="0.25">
      <c r="A3158" s="39">
        <v>45247</v>
      </c>
      <c r="B3158" s="61">
        <f t="shared" si="294"/>
        <v>2023</v>
      </c>
      <c r="C3158" s="60" t="str">
        <f t="shared" si="295"/>
        <v>Novembro</v>
      </c>
      <c r="D3158" s="40" t="s">
        <v>1928</v>
      </c>
      <c r="E3158" s="40" t="s">
        <v>4472</v>
      </c>
      <c r="F3158" s="41">
        <v>35909.35</v>
      </c>
      <c r="G3158" s="42">
        <v>39353.06</v>
      </c>
      <c r="H3158" s="64">
        <f t="shared" si="296"/>
        <v>9.5900092872747603E-2</v>
      </c>
      <c r="I3158" s="65">
        <f t="shared" si="297"/>
        <v>3443.7099999999991</v>
      </c>
      <c r="J3158" s="66" t="str">
        <f t="shared" si="298"/>
        <v>Pendente</v>
      </c>
      <c r="K3158" s="40" t="s">
        <v>15537</v>
      </c>
      <c r="L3158" s="69" t="str">
        <f t="shared" si="299"/>
        <v>Rendimento estável</v>
      </c>
    </row>
    <row r="3159" spans="1:12" x14ac:dyDescent="0.25">
      <c r="A3159" s="39">
        <v>43894</v>
      </c>
      <c r="B3159" s="61">
        <f t="shared" si="294"/>
        <v>2020</v>
      </c>
      <c r="C3159" s="60" t="str">
        <f t="shared" si="295"/>
        <v>Março</v>
      </c>
      <c r="D3159" s="40" t="s">
        <v>1929</v>
      </c>
      <c r="E3159" s="40" t="s">
        <v>4473</v>
      </c>
      <c r="F3159" s="41">
        <v>19324.28</v>
      </c>
      <c r="G3159" s="42">
        <v>19847.97</v>
      </c>
      <c r="H3159" s="64">
        <f t="shared" si="296"/>
        <v>2.7100104117721454E-2</v>
      </c>
      <c r="I3159" s="65">
        <f t="shared" si="297"/>
        <v>523.69000000000233</v>
      </c>
      <c r="J3159" s="66" t="str">
        <f t="shared" si="298"/>
        <v>Ativo</v>
      </c>
      <c r="K3159" s="40" t="s">
        <v>15532</v>
      </c>
      <c r="L3159" s="69" t="str">
        <f t="shared" si="299"/>
        <v>Investimento de Longo Prazo</v>
      </c>
    </row>
    <row r="3160" spans="1:12" ht="15" customHeight="1" x14ac:dyDescent="0.25">
      <c r="A3160" s="39">
        <v>45173</v>
      </c>
      <c r="B3160" s="61">
        <f t="shared" si="294"/>
        <v>2023</v>
      </c>
      <c r="C3160" s="60" t="str">
        <f t="shared" si="295"/>
        <v>Setembro</v>
      </c>
      <c r="D3160" s="40" t="s">
        <v>1928</v>
      </c>
      <c r="E3160" s="40" t="s">
        <v>4474</v>
      </c>
      <c r="F3160" s="41">
        <v>9668.76</v>
      </c>
      <c r="G3160" s="42">
        <v>10216.98</v>
      </c>
      <c r="H3160" s="64">
        <f t="shared" si="296"/>
        <v>5.6700135281049412E-2</v>
      </c>
      <c r="I3160" s="65">
        <f t="shared" si="297"/>
        <v>548.21999999999935</v>
      </c>
      <c r="J3160" s="66" t="str">
        <f t="shared" si="298"/>
        <v>Ativo</v>
      </c>
      <c r="K3160" s="40" t="s">
        <v>15537</v>
      </c>
      <c r="L3160" s="69" t="str">
        <f t="shared" si="299"/>
        <v>Aguardando rentabilidade</v>
      </c>
    </row>
    <row r="3161" spans="1:12" ht="15" customHeight="1" x14ac:dyDescent="0.25">
      <c r="A3161" s="39">
        <v>44284</v>
      </c>
      <c r="B3161" s="61">
        <f t="shared" si="294"/>
        <v>2021</v>
      </c>
      <c r="C3161" s="60" t="str">
        <f t="shared" si="295"/>
        <v>Março</v>
      </c>
      <c r="D3161" s="40" t="s">
        <v>1926</v>
      </c>
      <c r="E3161" s="40" t="s">
        <v>4475</v>
      </c>
      <c r="F3161" s="41">
        <v>22212.95</v>
      </c>
      <c r="G3161" s="42">
        <v>24134.37</v>
      </c>
      <c r="H3161" s="64">
        <f t="shared" si="296"/>
        <v>8.6499992121712707E-2</v>
      </c>
      <c r="I3161" s="65">
        <f t="shared" si="297"/>
        <v>1921.4199999999983</v>
      </c>
      <c r="J3161" s="66" t="str">
        <f t="shared" si="298"/>
        <v>Pendente</v>
      </c>
      <c r="K3161" s="40" t="s">
        <v>15535</v>
      </c>
      <c r="L3161" s="69" t="str">
        <f t="shared" si="299"/>
        <v>Rendimento estável</v>
      </c>
    </row>
    <row r="3162" spans="1:12" ht="15" customHeight="1" x14ac:dyDescent="0.25">
      <c r="A3162" s="39">
        <v>44651</v>
      </c>
      <c r="B3162" s="61">
        <f t="shared" si="294"/>
        <v>2022</v>
      </c>
      <c r="C3162" s="60" t="str">
        <f t="shared" si="295"/>
        <v>Março</v>
      </c>
      <c r="D3162" s="40" t="s">
        <v>1927</v>
      </c>
      <c r="E3162" s="40" t="s">
        <v>4196</v>
      </c>
      <c r="F3162" s="41">
        <v>18001.080000000002</v>
      </c>
      <c r="G3162" s="42">
        <v>16249.57</v>
      </c>
      <c r="H3162" s="64">
        <f t="shared" si="296"/>
        <v>-9.7300273094725526E-2</v>
      </c>
      <c r="I3162" s="65">
        <f t="shared" si="297"/>
        <v>-1751.510000000002</v>
      </c>
      <c r="J3162" s="66" t="str">
        <f t="shared" si="298"/>
        <v>Pendente</v>
      </c>
      <c r="K3162" s="40" t="s">
        <v>15536</v>
      </c>
      <c r="L3162" s="69" t="str">
        <f t="shared" si="299"/>
        <v>Aguardando rentabilidade</v>
      </c>
    </row>
    <row r="3163" spans="1:12" ht="15" customHeight="1" x14ac:dyDescent="0.25">
      <c r="A3163" s="39">
        <v>45399</v>
      </c>
      <c r="B3163" s="61">
        <f t="shared" si="294"/>
        <v>2024</v>
      </c>
      <c r="C3163" s="60" t="str">
        <f t="shared" si="295"/>
        <v>Abril</v>
      </c>
      <c r="D3163" s="40" t="s">
        <v>1929</v>
      </c>
      <c r="E3163" s="40" t="s">
        <v>4476</v>
      </c>
      <c r="F3163" s="41">
        <v>37220.86</v>
      </c>
      <c r="G3163" s="42">
        <v>42014.91</v>
      </c>
      <c r="H3163" s="64">
        <f t="shared" si="296"/>
        <v>0.12880008683302865</v>
      </c>
      <c r="I3163" s="65">
        <f t="shared" si="297"/>
        <v>4794.0500000000029</v>
      </c>
      <c r="J3163" s="66" t="str">
        <f t="shared" si="298"/>
        <v>Pendente</v>
      </c>
      <c r="K3163" s="40" t="s">
        <v>15532</v>
      </c>
      <c r="L3163" s="69" t="str">
        <f t="shared" si="299"/>
        <v>Rendimento estável</v>
      </c>
    </row>
    <row r="3164" spans="1:12" x14ac:dyDescent="0.25">
      <c r="A3164" s="39">
        <v>43858</v>
      </c>
      <c r="B3164" s="61">
        <f t="shared" si="294"/>
        <v>2020</v>
      </c>
      <c r="C3164" s="60" t="str">
        <f t="shared" si="295"/>
        <v>Janeiro</v>
      </c>
      <c r="D3164" s="40" t="s">
        <v>1923</v>
      </c>
      <c r="E3164" s="40" t="s">
        <v>4477</v>
      </c>
      <c r="F3164" s="41">
        <v>7012.65</v>
      </c>
      <c r="G3164" s="42">
        <v>6593.99</v>
      </c>
      <c r="H3164" s="64">
        <f t="shared" si="296"/>
        <v>-5.9700683764340137E-2</v>
      </c>
      <c r="I3164" s="65">
        <f t="shared" si="297"/>
        <v>-418.65999999999985</v>
      </c>
      <c r="J3164" s="66" t="str">
        <f t="shared" si="298"/>
        <v>Ativo</v>
      </c>
      <c r="K3164" s="40" t="s">
        <v>15532</v>
      </c>
      <c r="L3164" s="69" t="str">
        <f t="shared" si="299"/>
        <v>Investimento de Longo Prazo</v>
      </c>
    </row>
    <row r="3165" spans="1:12" ht="15" customHeight="1" x14ac:dyDescent="0.25">
      <c r="A3165" s="39">
        <v>45015</v>
      </c>
      <c r="B3165" s="61">
        <f t="shared" si="294"/>
        <v>2023</v>
      </c>
      <c r="C3165" s="60" t="str">
        <f t="shared" si="295"/>
        <v>Março</v>
      </c>
      <c r="D3165" s="40" t="s">
        <v>1926</v>
      </c>
      <c r="E3165" s="40" t="s">
        <v>4478</v>
      </c>
      <c r="F3165" s="41">
        <v>41993.19</v>
      </c>
      <c r="G3165" s="42">
        <v>40145.49</v>
      </c>
      <c r="H3165" s="64">
        <f t="shared" si="296"/>
        <v>-4.3999991427181508E-2</v>
      </c>
      <c r="I3165" s="65">
        <f t="shared" si="297"/>
        <v>-1847.7000000000044</v>
      </c>
      <c r="J3165" s="66" t="str">
        <f t="shared" si="298"/>
        <v>Ativo</v>
      </c>
      <c r="K3165" s="40" t="s">
        <v>15535</v>
      </c>
      <c r="L3165" s="69" t="str">
        <f t="shared" si="299"/>
        <v>Aguardando rentabilidade</v>
      </c>
    </row>
    <row r="3166" spans="1:12" ht="15" customHeight="1" x14ac:dyDescent="0.25">
      <c r="A3166" s="39">
        <v>45842</v>
      </c>
      <c r="B3166" s="61">
        <f t="shared" si="294"/>
        <v>2025</v>
      </c>
      <c r="C3166" s="60" t="str">
        <f t="shared" si="295"/>
        <v>Julho</v>
      </c>
      <c r="D3166" s="40" t="s">
        <v>1928</v>
      </c>
      <c r="E3166" s="40" t="s">
        <v>4479</v>
      </c>
      <c r="F3166" s="41">
        <v>15947.08</v>
      </c>
      <c r="G3166" s="42">
        <v>16856.060000000001</v>
      </c>
      <c r="H3166" s="64">
        <f t="shared" si="296"/>
        <v>5.6999776761639205E-2</v>
      </c>
      <c r="I3166" s="65">
        <f t="shared" si="297"/>
        <v>908.98000000000138</v>
      </c>
      <c r="J3166" s="66" t="str">
        <f t="shared" si="298"/>
        <v>Ativo</v>
      </c>
      <c r="K3166" s="40" t="s">
        <v>15537</v>
      </c>
      <c r="L3166" s="69" t="str">
        <f t="shared" si="299"/>
        <v>Aguardando rentabilidade</v>
      </c>
    </row>
    <row r="3167" spans="1:12" ht="15" customHeight="1" x14ac:dyDescent="0.25">
      <c r="A3167" s="39">
        <v>45104</v>
      </c>
      <c r="B3167" s="61">
        <f t="shared" si="294"/>
        <v>2023</v>
      </c>
      <c r="C3167" s="60" t="str">
        <f t="shared" si="295"/>
        <v>Junho</v>
      </c>
      <c r="D3167" s="40" t="s">
        <v>1930</v>
      </c>
      <c r="E3167" s="40" t="s">
        <v>3354</v>
      </c>
      <c r="F3167" s="41">
        <v>3040.14</v>
      </c>
      <c r="G3167" s="42">
        <v>2970.82</v>
      </c>
      <c r="H3167" s="64">
        <f t="shared" si="296"/>
        <v>-2.2801581506114756E-2</v>
      </c>
      <c r="I3167" s="65">
        <f t="shared" si="297"/>
        <v>-69.319999999999709</v>
      </c>
      <c r="J3167" s="66" t="str">
        <f t="shared" si="298"/>
        <v>Ativo</v>
      </c>
      <c r="K3167" s="40" t="s">
        <v>15538</v>
      </c>
      <c r="L3167" s="69" t="str">
        <f t="shared" si="299"/>
        <v>Aguardando rentabilidade</v>
      </c>
    </row>
    <row r="3168" spans="1:12" ht="15" customHeight="1" x14ac:dyDescent="0.25">
      <c r="A3168" s="39">
        <v>45571</v>
      </c>
      <c r="B3168" s="61">
        <f t="shared" si="294"/>
        <v>2024</v>
      </c>
      <c r="C3168" s="60" t="str">
        <f t="shared" si="295"/>
        <v>Outubro</v>
      </c>
      <c r="D3168" s="40" t="s">
        <v>1927</v>
      </c>
      <c r="E3168" s="40" t="s">
        <v>3431</v>
      </c>
      <c r="F3168" s="41">
        <v>19685.66</v>
      </c>
      <c r="G3168" s="42">
        <v>19140.37</v>
      </c>
      <c r="H3168" s="64">
        <f t="shared" si="296"/>
        <v>-2.7699858678855618E-2</v>
      </c>
      <c r="I3168" s="65">
        <f t="shared" si="297"/>
        <v>-545.29000000000087</v>
      </c>
      <c r="J3168" s="66" t="str">
        <f t="shared" si="298"/>
        <v>Ativo</v>
      </c>
      <c r="K3168" s="40" t="s">
        <v>15536</v>
      </c>
      <c r="L3168" s="69" t="str">
        <f t="shared" si="299"/>
        <v>Aguardando rentabilidade</v>
      </c>
    </row>
    <row r="3169" spans="1:12" ht="15" customHeight="1" x14ac:dyDescent="0.25">
      <c r="A3169" s="39">
        <v>44583</v>
      </c>
      <c r="B3169" s="61">
        <f t="shared" si="294"/>
        <v>2022</v>
      </c>
      <c r="C3169" s="60" t="str">
        <f t="shared" si="295"/>
        <v>Janeiro</v>
      </c>
      <c r="D3169" s="40" t="s">
        <v>1923</v>
      </c>
      <c r="E3169" s="40" t="s">
        <v>4480</v>
      </c>
      <c r="F3169" s="41">
        <v>15200.89</v>
      </c>
      <c r="G3169" s="42">
        <v>16816.740000000002</v>
      </c>
      <c r="H3169" s="64">
        <f t="shared" si="296"/>
        <v>0.10629969692564069</v>
      </c>
      <c r="I3169" s="65">
        <f t="shared" si="297"/>
        <v>1615.8500000000022</v>
      </c>
      <c r="J3169" s="66" t="str">
        <f t="shared" si="298"/>
        <v>Pendente</v>
      </c>
      <c r="K3169" s="40" t="s">
        <v>15532</v>
      </c>
      <c r="L3169" s="69" t="str">
        <f t="shared" si="299"/>
        <v>Rendimento estável</v>
      </c>
    </row>
    <row r="3170" spans="1:12" x14ac:dyDescent="0.25">
      <c r="A3170" s="39">
        <v>43954</v>
      </c>
      <c r="B3170" s="61">
        <f t="shared" si="294"/>
        <v>2020</v>
      </c>
      <c r="C3170" s="60" t="str">
        <f t="shared" si="295"/>
        <v>Maio</v>
      </c>
      <c r="D3170" s="40" t="s">
        <v>1927</v>
      </c>
      <c r="E3170" s="40" t="s">
        <v>4481</v>
      </c>
      <c r="F3170" s="41">
        <v>7929.13</v>
      </c>
      <c r="G3170" s="42">
        <v>9125.64</v>
      </c>
      <c r="H3170" s="64">
        <f t="shared" si="296"/>
        <v>0.15090054016014359</v>
      </c>
      <c r="I3170" s="65">
        <f t="shared" si="297"/>
        <v>1196.5099999999993</v>
      </c>
      <c r="J3170" s="66" t="str">
        <f t="shared" si="298"/>
        <v>Resgatado</v>
      </c>
      <c r="K3170" s="40" t="s">
        <v>15536</v>
      </c>
      <c r="L3170" s="69" t="str">
        <f t="shared" si="299"/>
        <v>Aplicação de Curto Prazo</v>
      </c>
    </row>
    <row r="3171" spans="1:12" ht="15" customHeight="1" x14ac:dyDescent="0.25">
      <c r="A3171" s="39">
        <v>45107</v>
      </c>
      <c r="B3171" s="61">
        <f t="shared" si="294"/>
        <v>2023</v>
      </c>
      <c r="C3171" s="60" t="str">
        <f t="shared" si="295"/>
        <v>Junho</v>
      </c>
      <c r="D3171" s="40" t="s">
        <v>1924</v>
      </c>
      <c r="E3171" s="40" t="s">
        <v>4482</v>
      </c>
      <c r="F3171" s="41">
        <v>40145.35</v>
      </c>
      <c r="G3171" s="42">
        <v>37704.51</v>
      </c>
      <c r="H3171" s="64">
        <f t="shared" si="296"/>
        <v>-6.0800067753799543E-2</v>
      </c>
      <c r="I3171" s="65">
        <f t="shared" si="297"/>
        <v>-2440.8399999999965</v>
      </c>
      <c r="J3171" s="66" t="str">
        <f t="shared" si="298"/>
        <v>Ativo</v>
      </c>
      <c r="K3171" s="40" t="s">
        <v>15533</v>
      </c>
      <c r="L3171" s="69" t="str">
        <f t="shared" si="299"/>
        <v>Investimento de Longo Prazo</v>
      </c>
    </row>
    <row r="3172" spans="1:12" ht="15" customHeight="1" x14ac:dyDescent="0.25">
      <c r="A3172" s="39">
        <v>44578</v>
      </c>
      <c r="B3172" s="61">
        <f t="shared" si="294"/>
        <v>2022</v>
      </c>
      <c r="C3172" s="60" t="str">
        <f t="shared" si="295"/>
        <v>Janeiro</v>
      </c>
      <c r="D3172" s="40" t="s">
        <v>1924</v>
      </c>
      <c r="E3172" s="40" t="s">
        <v>2840</v>
      </c>
      <c r="F3172" s="41">
        <v>40745.410000000003</v>
      </c>
      <c r="G3172" s="42">
        <v>41495.129999999997</v>
      </c>
      <c r="H3172" s="64">
        <f t="shared" si="296"/>
        <v>1.8400109362011422E-2</v>
      </c>
      <c r="I3172" s="65">
        <f t="shared" si="297"/>
        <v>749.71999999999389</v>
      </c>
      <c r="J3172" s="66" t="str">
        <f t="shared" si="298"/>
        <v>Ativo</v>
      </c>
      <c r="K3172" s="40" t="s">
        <v>15533</v>
      </c>
      <c r="L3172" s="69" t="str">
        <f t="shared" si="299"/>
        <v>Investimento de Longo Prazo</v>
      </c>
    </row>
    <row r="3173" spans="1:12" ht="15" customHeight="1" x14ac:dyDescent="0.25">
      <c r="A3173" s="39">
        <v>44377</v>
      </c>
      <c r="B3173" s="61">
        <f t="shared" si="294"/>
        <v>2021</v>
      </c>
      <c r="C3173" s="60" t="str">
        <f t="shared" si="295"/>
        <v>Junho</v>
      </c>
      <c r="D3173" s="40" t="s">
        <v>1923</v>
      </c>
      <c r="E3173" s="40" t="s">
        <v>4483</v>
      </c>
      <c r="F3173" s="41">
        <v>28955.51</v>
      </c>
      <c r="G3173" s="42">
        <v>28057.89</v>
      </c>
      <c r="H3173" s="64">
        <f t="shared" si="296"/>
        <v>-3.0999972026049587E-2</v>
      </c>
      <c r="I3173" s="65">
        <f t="shared" si="297"/>
        <v>-897.61999999999898</v>
      </c>
      <c r="J3173" s="66" t="str">
        <f t="shared" si="298"/>
        <v>Ativo</v>
      </c>
      <c r="K3173" s="40" t="s">
        <v>15532</v>
      </c>
      <c r="L3173" s="69" t="str">
        <f t="shared" si="299"/>
        <v>Investimento de Longo Prazo</v>
      </c>
    </row>
    <row r="3174" spans="1:12" ht="15" customHeight="1" x14ac:dyDescent="0.25">
      <c r="A3174" s="39">
        <v>44856</v>
      </c>
      <c r="B3174" s="61">
        <f t="shared" si="294"/>
        <v>2022</v>
      </c>
      <c r="C3174" s="60" t="str">
        <f t="shared" si="295"/>
        <v>Outubro</v>
      </c>
      <c r="D3174" s="40" t="s">
        <v>1928</v>
      </c>
      <c r="E3174" s="40" t="s">
        <v>4484</v>
      </c>
      <c r="F3174" s="41">
        <v>6657.78</v>
      </c>
      <c r="G3174" s="42">
        <v>6749.66</v>
      </c>
      <c r="H3174" s="64">
        <f t="shared" si="296"/>
        <v>1.3800395927771736E-2</v>
      </c>
      <c r="I3174" s="65">
        <f t="shared" si="297"/>
        <v>91.880000000000109</v>
      </c>
      <c r="J3174" s="66" t="str">
        <f t="shared" si="298"/>
        <v>Ativo</v>
      </c>
      <c r="K3174" s="40" t="s">
        <v>15537</v>
      </c>
      <c r="L3174" s="69" t="str">
        <f t="shared" si="299"/>
        <v>Aguardando rentabilidade</v>
      </c>
    </row>
    <row r="3175" spans="1:12" ht="15" customHeight="1" x14ac:dyDescent="0.25">
      <c r="A3175" s="39">
        <v>44681</v>
      </c>
      <c r="B3175" s="61">
        <f t="shared" si="294"/>
        <v>2022</v>
      </c>
      <c r="C3175" s="60" t="str">
        <f t="shared" si="295"/>
        <v>Abril</v>
      </c>
      <c r="D3175" s="40" t="s">
        <v>1930</v>
      </c>
      <c r="E3175" s="40" t="s">
        <v>4485</v>
      </c>
      <c r="F3175" s="41">
        <v>17841.03</v>
      </c>
      <c r="G3175" s="42">
        <v>18700.97</v>
      </c>
      <c r="H3175" s="64">
        <f t="shared" si="296"/>
        <v>4.8200131943054988E-2</v>
      </c>
      <c r="I3175" s="65">
        <f t="shared" si="297"/>
        <v>859.94000000000233</v>
      </c>
      <c r="J3175" s="66" t="str">
        <f t="shared" si="298"/>
        <v>Ativo</v>
      </c>
      <c r="K3175" s="40" t="s">
        <v>15538</v>
      </c>
      <c r="L3175" s="69" t="str">
        <f t="shared" si="299"/>
        <v>Aguardando rentabilidade</v>
      </c>
    </row>
    <row r="3176" spans="1:12" ht="15" customHeight="1" x14ac:dyDescent="0.25">
      <c r="A3176" s="39">
        <v>45484</v>
      </c>
      <c r="B3176" s="61">
        <f t="shared" si="294"/>
        <v>2024</v>
      </c>
      <c r="C3176" s="60" t="str">
        <f t="shared" si="295"/>
        <v>Julho</v>
      </c>
      <c r="D3176" s="40" t="s">
        <v>1926</v>
      </c>
      <c r="E3176" s="40" t="s">
        <v>4486</v>
      </c>
      <c r="F3176" s="41">
        <v>42217.36</v>
      </c>
      <c r="G3176" s="42">
        <v>49343.65</v>
      </c>
      <c r="H3176" s="64">
        <f t="shared" si="296"/>
        <v>0.16879999128320675</v>
      </c>
      <c r="I3176" s="65">
        <f t="shared" si="297"/>
        <v>7126.2900000000009</v>
      </c>
      <c r="J3176" s="66" t="str">
        <f t="shared" si="298"/>
        <v>Resgatado</v>
      </c>
      <c r="K3176" s="40" t="s">
        <v>15535</v>
      </c>
      <c r="L3176" s="69" t="str">
        <f t="shared" si="299"/>
        <v>Aplicação de Curto Prazo</v>
      </c>
    </row>
    <row r="3177" spans="1:12" ht="15" customHeight="1" x14ac:dyDescent="0.25">
      <c r="A3177" s="39">
        <v>45786</v>
      </c>
      <c r="B3177" s="61">
        <f t="shared" si="294"/>
        <v>2025</v>
      </c>
      <c r="C3177" s="60" t="str">
        <f t="shared" si="295"/>
        <v>Maio</v>
      </c>
      <c r="D3177" s="40" t="s">
        <v>1923</v>
      </c>
      <c r="E3177" s="40" t="s">
        <v>4487</v>
      </c>
      <c r="F3177" s="41">
        <v>27015.29</v>
      </c>
      <c r="G3177" s="42">
        <v>28236.38</v>
      </c>
      <c r="H3177" s="64">
        <f t="shared" si="296"/>
        <v>4.5199958986188934E-2</v>
      </c>
      <c r="I3177" s="65">
        <f t="shared" si="297"/>
        <v>1221.0900000000001</v>
      </c>
      <c r="J3177" s="66" t="str">
        <f t="shared" si="298"/>
        <v>Ativo</v>
      </c>
      <c r="K3177" s="40" t="s">
        <v>15532</v>
      </c>
      <c r="L3177" s="69" t="str">
        <f t="shared" si="299"/>
        <v>Investimento de Longo Prazo</v>
      </c>
    </row>
    <row r="3178" spans="1:12" ht="15" customHeight="1" x14ac:dyDescent="0.25">
      <c r="A3178" s="39">
        <v>44754</v>
      </c>
      <c r="B3178" s="61">
        <f t="shared" si="294"/>
        <v>2022</v>
      </c>
      <c r="C3178" s="60" t="str">
        <f t="shared" si="295"/>
        <v>Julho</v>
      </c>
      <c r="D3178" s="40" t="s">
        <v>1930</v>
      </c>
      <c r="E3178" s="40" t="s">
        <v>2603</v>
      </c>
      <c r="F3178" s="41">
        <v>49847.24</v>
      </c>
      <c r="G3178" s="42">
        <v>50570.02</v>
      </c>
      <c r="H3178" s="64">
        <f t="shared" si="296"/>
        <v>1.4499900094769516E-2</v>
      </c>
      <c r="I3178" s="65">
        <f t="shared" si="297"/>
        <v>722.77999999999884</v>
      </c>
      <c r="J3178" s="66" t="str">
        <f t="shared" si="298"/>
        <v>Ativo</v>
      </c>
      <c r="K3178" s="40" t="s">
        <v>15538</v>
      </c>
      <c r="L3178" s="69" t="str">
        <f t="shared" si="299"/>
        <v>Aguardando rentabilidade</v>
      </c>
    </row>
    <row r="3179" spans="1:12" ht="15" customHeight="1" x14ac:dyDescent="0.25">
      <c r="A3179" s="39">
        <v>44360</v>
      </c>
      <c r="B3179" s="61">
        <f t="shared" si="294"/>
        <v>2021</v>
      </c>
      <c r="C3179" s="60" t="str">
        <f t="shared" si="295"/>
        <v>Junho</v>
      </c>
      <c r="D3179" s="40" t="s">
        <v>1929</v>
      </c>
      <c r="E3179" s="40" t="s">
        <v>4488</v>
      </c>
      <c r="F3179" s="41">
        <v>14047.8</v>
      </c>
      <c r="G3179" s="42">
        <v>14980.57</v>
      </c>
      <c r="H3179" s="64">
        <f t="shared" si="296"/>
        <v>6.6399720952747085E-2</v>
      </c>
      <c r="I3179" s="65">
        <f t="shared" si="297"/>
        <v>932.77000000000044</v>
      </c>
      <c r="J3179" s="66" t="str">
        <f t="shared" si="298"/>
        <v>Ativo</v>
      </c>
      <c r="K3179" s="40" t="s">
        <v>15532</v>
      </c>
      <c r="L3179" s="69" t="str">
        <f t="shared" si="299"/>
        <v>Investimento de Longo Prazo</v>
      </c>
    </row>
    <row r="3180" spans="1:12" ht="15" customHeight="1" x14ac:dyDescent="0.25">
      <c r="A3180" s="39">
        <v>44594</v>
      </c>
      <c r="B3180" s="61">
        <f t="shared" si="294"/>
        <v>2022</v>
      </c>
      <c r="C3180" s="60" t="str">
        <f t="shared" si="295"/>
        <v>Fevereiro</v>
      </c>
      <c r="D3180" s="40" t="s">
        <v>1924</v>
      </c>
      <c r="E3180" s="40" t="s">
        <v>3531</v>
      </c>
      <c r="F3180" s="41">
        <v>45177.32</v>
      </c>
      <c r="G3180" s="42">
        <v>52861.98</v>
      </c>
      <c r="H3180" s="64">
        <f t="shared" si="296"/>
        <v>0.17009995280817905</v>
      </c>
      <c r="I3180" s="65">
        <f t="shared" si="297"/>
        <v>7684.6600000000035</v>
      </c>
      <c r="J3180" s="66" t="str">
        <f t="shared" si="298"/>
        <v>Resgatado</v>
      </c>
      <c r="K3180" s="40" t="s">
        <v>15533</v>
      </c>
      <c r="L3180" s="69" t="str">
        <f t="shared" si="299"/>
        <v>Dividendos Recebidos</v>
      </c>
    </row>
    <row r="3181" spans="1:12" ht="15" customHeight="1" x14ac:dyDescent="0.25">
      <c r="A3181" s="39">
        <v>44343</v>
      </c>
      <c r="B3181" s="61">
        <f t="shared" si="294"/>
        <v>2021</v>
      </c>
      <c r="C3181" s="60" t="str">
        <f t="shared" si="295"/>
        <v>Maio</v>
      </c>
      <c r="D3181" s="40" t="s">
        <v>1924</v>
      </c>
      <c r="E3181" s="40" t="s">
        <v>4489</v>
      </c>
      <c r="F3181" s="41">
        <v>35355.79</v>
      </c>
      <c r="G3181" s="42">
        <v>36978.620000000003</v>
      </c>
      <c r="H3181" s="64">
        <f t="shared" si="296"/>
        <v>4.589997847594416E-2</v>
      </c>
      <c r="I3181" s="65">
        <f t="shared" si="297"/>
        <v>1622.8300000000017</v>
      </c>
      <c r="J3181" s="66" t="str">
        <f t="shared" si="298"/>
        <v>Ativo</v>
      </c>
      <c r="K3181" s="40" t="s">
        <v>15533</v>
      </c>
      <c r="L3181" s="69" t="str">
        <f t="shared" si="299"/>
        <v>Investimento de Longo Prazo</v>
      </c>
    </row>
    <row r="3182" spans="1:12" x14ac:dyDescent="0.25">
      <c r="A3182" s="39">
        <v>44097</v>
      </c>
      <c r="B3182" s="61">
        <f t="shared" si="294"/>
        <v>2020</v>
      </c>
      <c r="C3182" s="60" t="str">
        <f t="shared" si="295"/>
        <v>Setembro</v>
      </c>
      <c r="D3182" s="40" t="s">
        <v>1923</v>
      </c>
      <c r="E3182" s="40" t="s">
        <v>4490</v>
      </c>
      <c r="F3182" s="41">
        <v>3835.44</v>
      </c>
      <c r="G3182" s="42">
        <v>4267.6899999999996</v>
      </c>
      <c r="H3182" s="64">
        <f t="shared" si="296"/>
        <v>0.11269893415097082</v>
      </c>
      <c r="I3182" s="65">
        <f t="shared" si="297"/>
        <v>432.24999999999955</v>
      </c>
      <c r="J3182" s="66" t="str">
        <f t="shared" si="298"/>
        <v>Pendente</v>
      </c>
      <c r="K3182" s="40" t="s">
        <v>15532</v>
      </c>
      <c r="L3182" s="69" t="str">
        <f t="shared" si="299"/>
        <v>Rendimento estável</v>
      </c>
    </row>
    <row r="3183" spans="1:12" ht="15" customHeight="1" x14ac:dyDescent="0.25">
      <c r="A3183" s="39">
        <v>44414</v>
      </c>
      <c r="B3183" s="61">
        <f t="shared" si="294"/>
        <v>2021</v>
      </c>
      <c r="C3183" s="60" t="str">
        <f t="shared" si="295"/>
        <v>Agosto</v>
      </c>
      <c r="D3183" s="40" t="s">
        <v>1925</v>
      </c>
      <c r="E3183" s="40" t="s">
        <v>4491</v>
      </c>
      <c r="F3183" s="41">
        <v>19471.39</v>
      </c>
      <c r="G3183" s="42">
        <v>21391.27</v>
      </c>
      <c r="H3183" s="64">
        <f t="shared" si="296"/>
        <v>9.8600048584102165E-2</v>
      </c>
      <c r="I3183" s="65">
        <f t="shared" si="297"/>
        <v>1919.880000000001</v>
      </c>
      <c r="J3183" s="66" t="str">
        <f t="shared" si="298"/>
        <v>Pendente</v>
      </c>
      <c r="K3183" s="40" t="s">
        <v>15534</v>
      </c>
      <c r="L3183" s="69" t="str">
        <f t="shared" si="299"/>
        <v>Rendimento estável</v>
      </c>
    </row>
    <row r="3184" spans="1:12" ht="15" customHeight="1" x14ac:dyDescent="0.25">
      <c r="A3184" s="39">
        <v>45396</v>
      </c>
      <c r="B3184" s="61">
        <f t="shared" si="294"/>
        <v>2024</v>
      </c>
      <c r="C3184" s="60" t="str">
        <f t="shared" si="295"/>
        <v>Abril</v>
      </c>
      <c r="D3184" s="40" t="s">
        <v>1925</v>
      </c>
      <c r="E3184" s="40" t="s">
        <v>4492</v>
      </c>
      <c r="F3184" s="41">
        <v>29537.56</v>
      </c>
      <c r="G3184" s="42">
        <v>27428.58</v>
      </c>
      <c r="H3184" s="64">
        <f t="shared" si="296"/>
        <v>-7.1399939602323256E-2</v>
      </c>
      <c r="I3184" s="65">
        <f t="shared" si="297"/>
        <v>-2108.9799999999996</v>
      </c>
      <c r="J3184" s="66" t="str">
        <f t="shared" si="298"/>
        <v>Pendente</v>
      </c>
      <c r="K3184" s="40" t="s">
        <v>15534</v>
      </c>
      <c r="L3184" s="69" t="str">
        <f t="shared" si="299"/>
        <v>Aguardando rentabilidade</v>
      </c>
    </row>
    <row r="3185" spans="1:12" x14ac:dyDescent="0.25">
      <c r="A3185" s="39">
        <v>43892</v>
      </c>
      <c r="B3185" s="61">
        <f t="shared" si="294"/>
        <v>2020</v>
      </c>
      <c r="C3185" s="60" t="str">
        <f t="shared" si="295"/>
        <v>Março</v>
      </c>
      <c r="D3185" s="40" t="s">
        <v>1930</v>
      </c>
      <c r="E3185" s="40" t="s">
        <v>4493</v>
      </c>
      <c r="F3185" s="41">
        <v>21915.89</v>
      </c>
      <c r="G3185" s="42">
        <v>25645.97</v>
      </c>
      <c r="H3185" s="64">
        <f t="shared" si="296"/>
        <v>0.17019979567336768</v>
      </c>
      <c r="I3185" s="65">
        <f t="shared" si="297"/>
        <v>3730.0800000000017</v>
      </c>
      <c r="J3185" s="66" t="str">
        <f t="shared" si="298"/>
        <v>Resgatado</v>
      </c>
      <c r="K3185" s="40" t="s">
        <v>15538</v>
      </c>
      <c r="L3185" s="69" t="str">
        <f t="shared" si="299"/>
        <v>Aplicação de Curto Prazo</v>
      </c>
    </row>
    <row r="3186" spans="1:12" ht="15" customHeight="1" x14ac:dyDescent="0.25">
      <c r="A3186" s="39">
        <v>44390</v>
      </c>
      <c r="B3186" s="61">
        <f t="shared" si="294"/>
        <v>2021</v>
      </c>
      <c r="C3186" s="60" t="str">
        <f t="shared" si="295"/>
        <v>Julho</v>
      </c>
      <c r="D3186" s="40" t="s">
        <v>1929</v>
      </c>
      <c r="E3186" s="40" t="s">
        <v>4494</v>
      </c>
      <c r="F3186" s="41">
        <v>7671.59</v>
      </c>
      <c r="G3186" s="42">
        <v>7769.02</v>
      </c>
      <c r="H3186" s="64">
        <f t="shared" si="296"/>
        <v>1.2700105193317199E-2</v>
      </c>
      <c r="I3186" s="65">
        <f t="shared" si="297"/>
        <v>97.430000000000291</v>
      </c>
      <c r="J3186" s="66" t="str">
        <f t="shared" si="298"/>
        <v>Ativo</v>
      </c>
      <c r="K3186" s="40" t="s">
        <v>15532</v>
      </c>
      <c r="L3186" s="69" t="str">
        <f t="shared" si="299"/>
        <v>Investimento de Longo Prazo</v>
      </c>
    </row>
    <row r="3187" spans="1:12" ht="15" customHeight="1" x14ac:dyDescent="0.25">
      <c r="A3187" s="39">
        <v>44697</v>
      </c>
      <c r="B3187" s="61">
        <f t="shared" si="294"/>
        <v>2022</v>
      </c>
      <c r="C3187" s="60" t="str">
        <f t="shared" si="295"/>
        <v>Maio</v>
      </c>
      <c r="D3187" s="40" t="s">
        <v>1926</v>
      </c>
      <c r="E3187" s="40" t="s">
        <v>4495</v>
      </c>
      <c r="F3187" s="41">
        <v>9910.26</v>
      </c>
      <c r="G3187" s="42">
        <v>10288.83</v>
      </c>
      <c r="H3187" s="64">
        <f t="shared" si="296"/>
        <v>3.8199805050523367E-2</v>
      </c>
      <c r="I3187" s="65">
        <f t="shared" si="297"/>
        <v>378.56999999999971</v>
      </c>
      <c r="J3187" s="66" t="str">
        <f t="shared" si="298"/>
        <v>Ativo</v>
      </c>
      <c r="K3187" s="40" t="s">
        <v>15535</v>
      </c>
      <c r="L3187" s="69" t="str">
        <f t="shared" si="299"/>
        <v>Aguardando rentabilidade</v>
      </c>
    </row>
    <row r="3188" spans="1:12" ht="15" customHeight="1" x14ac:dyDescent="0.25">
      <c r="A3188" s="39">
        <v>45548</v>
      </c>
      <c r="B3188" s="61">
        <f t="shared" si="294"/>
        <v>2024</v>
      </c>
      <c r="C3188" s="60" t="str">
        <f t="shared" si="295"/>
        <v>Setembro</v>
      </c>
      <c r="D3188" s="40" t="s">
        <v>1929</v>
      </c>
      <c r="E3188" s="40" t="s">
        <v>3255</v>
      </c>
      <c r="F3188" s="41">
        <v>49112.43</v>
      </c>
      <c r="G3188" s="42">
        <v>47432.78</v>
      </c>
      <c r="H3188" s="64">
        <f t="shared" si="296"/>
        <v>-3.4200099648907648E-2</v>
      </c>
      <c r="I3188" s="65">
        <f t="shared" si="297"/>
        <v>-1679.6500000000015</v>
      </c>
      <c r="J3188" s="66" t="str">
        <f t="shared" si="298"/>
        <v>Ativo</v>
      </c>
      <c r="K3188" s="40" t="s">
        <v>15532</v>
      </c>
      <c r="L3188" s="69" t="str">
        <f t="shared" si="299"/>
        <v>Investimento de Longo Prazo</v>
      </c>
    </row>
    <row r="3189" spans="1:12" ht="15" customHeight="1" x14ac:dyDescent="0.25">
      <c r="A3189" s="39">
        <v>44727</v>
      </c>
      <c r="B3189" s="61">
        <f t="shared" si="294"/>
        <v>2022</v>
      </c>
      <c r="C3189" s="60" t="str">
        <f t="shared" si="295"/>
        <v>Junho</v>
      </c>
      <c r="D3189" s="40" t="s">
        <v>1927</v>
      </c>
      <c r="E3189" s="40" t="s">
        <v>4154</v>
      </c>
      <c r="F3189" s="41">
        <v>35959.5</v>
      </c>
      <c r="G3189" s="42">
        <v>37444.629999999997</v>
      </c>
      <c r="H3189" s="64">
        <f t="shared" si="296"/>
        <v>4.1300073694016809E-2</v>
      </c>
      <c r="I3189" s="65">
        <f t="shared" si="297"/>
        <v>1485.1299999999974</v>
      </c>
      <c r="J3189" s="66" t="str">
        <f t="shared" si="298"/>
        <v>Ativo</v>
      </c>
      <c r="K3189" s="40" t="s">
        <v>15536</v>
      </c>
      <c r="L3189" s="69" t="str">
        <f t="shared" si="299"/>
        <v>Aguardando rentabilidade</v>
      </c>
    </row>
    <row r="3190" spans="1:12" ht="15" customHeight="1" x14ac:dyDescent="0.25">
      <c r="A3190" s="39">
        <v>45061</v>
      </c>
      <c r="B3190" s="61">
        <f t="shared" si="294"/>
        <v>2023</v>
      </c>
      <c r="C3190" s="60" t="str">
        <f t="shared" si="295"/>
        <v>Maio</v>
      </c>
      <c r="D3190" s="40" t="s">
        <v>1928</v>
      </c>
      <c r="E3190" s="40" t="s">
        <v>4496</v>
      </c>
      <c r="F3190" s="41">
        <v>1635.04</v>
      </c>
      <c r="G3190" s="42">
        <v>1882.75</v>
      </c>
      <c r="H3190" s="64">
        <f t="shared" si="296"/>
        <v>0.15150088071239851</v>
      </c>
      <c r="I3190" s="65">
        <f t="shared" si="297"/>
        <v>247.71000000000004</v>
      </c>
      <c r="J3190" s="66" t="str">
        <f t="shared" si="298"/>
        <v>Resgatado</v>
      </c>
      <c r="K3190" s="40" t="s">
        <v>15537</v>
      </c>
      <c r="L3190" s="69" t="str">
        <f t="shared" si="299"/>
        <v>Aplicação de Curto Prazo</v>
      </c>
    </row>
    <row r="3191" spans="1:12" ht="15" customHeight="1" x14ac:dyDescent="0.25">
      <c r="A3191" s="39">
        <v>44606</v>
      </c>
      <c r="B3191" s="61">
        <f t="shared" si="294"/>
        <v>2022</v>
      </c>
      <c r="C3191" s="60" t="str">
        <f t="shared" si="295"/>
        <v>Fevereiro</v>
      </c>
      <c r="D3191" s="40" t="s">
        <v>1930</v>
      </c>
      <c r="E3191" s="40" t="s">
        <v>4497</v>
      </c>
      <c r="F3191" s="41">
        <v>12357.44</v>
      </c>
      <c r="G3191" s="42">
        <v>12605.82</v>
      </c>
      <c r="H3191" s="64">
        <f t="shared" si="296"/>
        <v>2.0099632286298713E-2</v>
      </c>
      <c r="I3191" s="65">
        <f t="shared" si="297"/>
        <v>248.3799999999992</v>
      </c>
      <c r="J3191" s="66" t="str">
        <f t="shared" si="298"/>
        <v>Ativo</v>
      </c>
      <c r="K3191" s="40" t="s">
        <v>15538</v>
      </c>
      <c r="L3191" s="69" t="str">
        <f t="shared" si="299"/>
        <v>Aguardando rentabilidade</v>
      </c>
    </row>
    <row r="3192" spans="1:12" x14ac:dyDescent="0.25">
      <c r="A3192" s="39">
        <v>44180</v>
      </c>
      <c r="B3192" s="61">
        <f t="shared" si="294"/>
        <v>2020</v>
      </c>
      <c r="C3192" s="60" t="str">
        <f t="shared" si="295"/>
        <v>Dezembro</v>
      </c>
      <c r="D3192" s="40" t="s">
        <v>1926</v>
      </c>
      <c r="E3192" s="40" t="s">
        <v>2989</v>
      </c>
      <c r="F3192" s="41">
        <v>37514.660000000003</v>
      </c>
      <c r="G3192" s="42">
        <v>40530.839999999997</v>
      </c>
      <c r="H3192" s="64">
        <f t="shared" si="296"/>
        <v>8.0400035612744267E-2</v>
      </c>
      <c r="I3192" s="65">
        <f t="shared" si="297"/>
        <v>3016.179999999993</v>
      </c>
      <c r="J3192" s="66" t="str">
        <f t="shared" si="298"/>
        <v>Pendente</v>
      </c>
      <c r="K3192" s="40" t="s">
        <v>15535</v>
      </c>
      <c r="L3192" s="69" t="str">
        <f t="shared" si="299"/>
        <v>Rendimento estável</v>
      </c>
    </row>
    <row r="3193" spans="1:12" ht="15" customHeight="1" x14ac:dyDescent="0.25">
      <c r="A3193" s="39">
        <v>45470</v>
      </c>
      <c r="B3193" s="61">
        <f t="shared" si="294"/>
        <v>2024</v>
      </c>
      <c r="C3193" s="60" t="str">
        <f t="shared" si="295"/>
        <v>Junho</v>
      </c>
      <c r="D3193" s="40" t="s">
        <v>1929</v>
      </c>
      <c r="E3193" s="40" t="s">
        <v>4498</v>
      </c>
      <c r="F3193" s="41">
        <v>45482.13</v>
      </c>
      <c r="G3193" s="42">
        <v>48056.42</v>
      </c>
      <c r="H3193" s="64">
        <f t="shared" si="296"/>
        <v>5.6600031704759669E-2</v>
      </c>
      <c r="I3193" s="65">
        <f t="shared" si="297"/>
        <v>2574.2900000000009</v>
      </c>
      <c r="J3193" s="66" t="str">
        <f t="shared" si="298"/>
        <v>Ativo</v>
      </c>
      <c r="K3193" s="40" t="s">
        <v>15532</v>
      </c>
      <c r="L3193" s="69" t="str">
        <f t="shared" si="299"/>
        <v>Investimento de Longo Prazo</v>
      </c>
    </row>
    <row r="3194" spans="1:12" ht="15" customHeight="1" x14ac:dyDescent="0.25">
      <c r="A3194" s="39">
        <v>45244</v>
      </c>
      <c r="B3194" s="61">
        <f t="shared" si="294"/>
        <v>2023</v>
      </c>
      <c r="C3194" s="60" t="str">
        <f t="shared" si="295"/>
        <v>Novembro</v>
      </c>
      <c r="D3194" s="40" t="s">
        <v>1927</v>
      </c>
      <c r="E3194" s="40" t="s">
        <v>4232</v>
      </c>
      <c r="F3194" s="41">
        <v>27468.48</v>
      </c>
      <c r="G3194" s="42">
        <v>27490.45</v>
      </c>
      <c r="H3194" s="64">
        <f t="shared" si="296"/>
        <v>7.9982583674091776E-4</v>
      </c>
      <c r="I3194" s="65">
        <f t="shared" si="297"/>
        <v>21.970000000001164</v>
      </c>
      <c r="J3194" s="66" t="str">
        <f t="shared" si="298"/>
        <v>Ativo</v>
      </c>
      <c r="K3194" s="40" t="s">
        <v>15536</v>
      </c>
      <c r="L3194" s="69" t="str">
        <f t="shared" si="299"/>
        <v>Aguardando rentabilidade</v>
      </c>
    </row>
    <row r="3195" spans="1:12" ht="15" customHeight="1" x14ac:dyDescent="0.25">
      <c r="A3195" s="39">
        <v>44506</v>
      </c>
      <c r="B3195" s="61">
        <f t="shared" si="294"/>
        <v>2021</v>
      </c>
      <c r="C3195" s="60" t="str">
        <f t="shared" si="295"/>
        <v>Novembro</v>
      </c>
      <c r="D3195" s="40" t="s">
        <v>1925</v>
      </c>
      <c r="E3195" s="40" t="s">
        <v>3514</v>
      </c>
      <c r="F3195" s="41">
        <v>30676.25</v>
      </c>
      <c r="G3195" s="42">
        <v>29522.82</v>
      </c>
      <c r="H3195" s="64">
        <f t="shared" si="296"/>
        <v>-3.7600097795525866E-2</v>
      </c>
      <c r="I3195" s="65">
        <f t="shared" si="297"/>
        <v>-1153.4300000000003</v>
      </c>
      <c r="J3195" s="66" t="str">
        <f t="shared" si="298"/>
        <v>Ativo</v>
      </c>
      <c r="K3195" s="40" t="s">
        <v>15534</v>
      </c>
      <c r="L3195" s="69" t="str">
        <f t="shared" si="299"/>
        <v>Aguardando rentabilidade</v>
      </c>
    </row>
    <row r="3196" spans="1:12" ht="15" customHeight="1" x14ac:dyDescent="0.25">
      <c r="A3196" s="39">
        <v>45718</v>
      </c>
      <c r="B3196" s="61">
        <f t="shared" si="294"/>
        <v>2025</v>
      </c>
      <c r="C3196" s="60" t="str">
        <f t="shared" si="295"/>
        <v>Março</v>
      </c>
      <c r="D3196" s="40" t="s">
        <v>1923</v>
      </c>
      <c r="E3196" s="40" t="s">
        <v>3585</v>
      </c>
      <c r="F3196" s="41">
        <v>44643.98</v>
      </c>
      <c r="G3196" s="42">
        <v>52153.1</v>
      </c>
      <c r="H3196" s="64">
        <f t="shared" si="296"/>
        <v>0.16820005743215535</v>
      </c>
      <c r="I3196" s="65">
        <f t="shared" si="297"/>
        <v>7509.1199999999953</v>
      </c>
      <c r="J3196" s="66" t="str">
        <f t="shared" si="298"/>
        <v>Resgatado</v>
      </c>
      <c r="K3196" s="40" t="s">
        <v>15532</v>
      </c>
      <c r="L3196" s="69" t="str">
        <f t="shared" si="299"/>
        <v>Dividendos Recebidos</v>
      </c>
    </row>
    <row r="3197" spans="1:12" ht="15" customHeight="1" x14ac:dyDescent="0.25">
      <c r="A3197" s="39">
        <v>44951</v>
      </c>
      <c r="B3197" s="61">
        <f t="shared" si="294"/>
        <v>2023</v>
      </c>
      <c r="C3197" s="60" t="str">
        <f t="shared" si="295"/>
        <v>Janeiro</v>
      </c>
      <c r="D3197" s="40" t="s">
        <v>1924</v>
      </c>
      <c r="E3197" s="40" t="s">
        <v>4499</v>
      </c>
      <c r="F3197" s="41">
        <v>39927.519999999997</v>
      </c>
      <c r="G3197" s="42">
        <v>38374.339999999997</v>
      </c>
      <c r="H3197" s="64">
        <f t="shared" si="296"/>
        <v>-3.889998677603819E-2</v>
      </c>
      <c r="I3197" s="65">
        <f t="shared" si="297"/>
        <v>-1553.1800000000003</v>
      </c>
      <c r="J3197" s="66" t="str">
        <f t="shared" si="298"/>
        <v>Ativo</v>
      </c>
      <c r="K3197" s="40" t="s">
        <v>15533</v>
      </c>
      <c r="L3197" s="69" t="str">
        <f t="shared" si="299"/>
        <v>Investimento de Longo Prazo</v>
      </c>
    </row>
    <row r="3198" spans="1:12" ht="15" customHeight="1" x14ac:dyDescent="0.25">
      <c r="A3198" s="39">
        <v>45538</v>
      </c>
      <c r="B3198" s="61">
        <f t="shared" si="294"/>
        <v>2024</v>
      </c>
      <c r="C3198" s="60" t="str">
        <f t="shared" si="295"/>
        <v>Setembro</v>
      </c>
      <c r="D3198" s="40" t="s">
        <v>1926</v>
      </c>
      <c r="E3198" s="40" t="s">
        <v>4500</v>
      </c>
      <c r="F3198" s="41">
        <v>46117.42</v>
      </c>
      <c r="G3198" s="42">
        <v>49650.01</v>
      </c>
      <c r="H3198" s="64">
        <f t="shared" si="296"/>
        <v>7.6599905198512924E-2</v>
      </c>
      <c r="I3198" s="65">
        <f t="shared" si="297"/>
        <v>3532.5900000000038</v>
      </c>
      <c r="J3198" s="66" t="str">
        <f t="shared" si="298"/>
        <v>Pendente</v>
      </c>
      <c r="K3198" s="40" t="s">
        <v>15535</v>
      </c>
      <c r="L3198" s="69" t="str">
        <f t="shared" si="299"/>
        <v>Rendimento estável</v>
      </c>
    </row>
    <row r="3199" spans="1:12" ht="15" customHeight="1" x14ac:dyDescent="0.25">
      <c r="A3199" s="39">
        <v>45228</v>
      </c>
      <c r="B3199" s="61">
        <f t="shared" si="294"/>
        <v>2023</v>
      </c>
      <c r="C3199" s="60" t="str">
        <f t="shared" si="295"/>
        <v>Outubro</v>
      </c>
      <c r="D3199" s="40" t="s">
        <v>1925</v>
      </c>
      <c r="E3199" s="40" t="s">
        <v>2794</v>
      </c>
      <c r="F3199" s="41">
        <v>4111.95</v>
      </c>
      <c r="G3199" s="42">
        <v>4563.8500000000004</v>
      </c>
      <c r="H3199" s="64">
        <f t="shared" si="296"/>
        <v>0.10989919624509066</v>
      </c>
      <c r="I3199" s="65">
        <f t="shared" si="297"/>
        <v>451.90000000000055</v>
      </c>
      <c r="J3199" s="66" t="str">
        <f t="shared" si="298"/>
        <v>Pendente</v>
      </c>
      <c r="K3199" s="40" t="s">
        <v>15534</v>
      </c>
      <c r="L3199" s="69" t="str">
        <f t="shared" si="299"/>
        <v>Rendimento estável</v>
      </c>
    </row>
    <row r="3200" spans="1:12" ht="15" customHeight="1" x14ac:dyDescent="0.25">
      <c r="A3200" s="39">
        <v>45401</v>
      </c>
      <c r="B3200" s="61">
        <f t="shared" si="294"/>
        <v>2024</v>
      </c>
      <c r="C3200" s="60" t="str">
        <f t="shared" si="295"/>
        <v>Abril</v>
      </c>
      <c r="D3200" s="40" t="s">
        <v>1929</v>
      </c>
      <c r="E3200" s="40" t="s">
        <v>2575</v>
      </c>
      <c r="F3200" s="41">
        <v>30651.87</v>
      </c>
      <c r="G3200" s="42">
        <v>28552.22</v>
      </c>
      <c r="H3200" s="64">
        <f t="shared" si="296"/>
        <v>-6.8499899027367597E-2</v>
      </c>
      <c r="I3200" s="65">
        <f t="shared" si="297"/>
        <v>-2099.6499999999978</v>
      </c>
      <c r="J3200" s="66" t="str">
        <f t="shared" si="298"/>
        <v>Ativo</v>
      </c>
      <c r="K3200" s="40" t="s">
        <v>15532</v>
      </c>
      <c r="L3200" s="69" t="str">
        <f t="shared" si="299"/>
        <v>Investimento de Longo Prazo</v>
      </c>
    </row>
    <row r="3201" spans="1:12" ht="15" customHeight="1" x14ac:dyDescent="0.25">
      <c r="A3201" s="39">
        <v>45277</v>
      </c>
      <c r="B3201" s="61">
        <f t="shared" si="294"/>
        <v>2023</v>
      </c>
      <c r="C3201" s="60" t="str">
        <f t="shared" si="295"/>
        <v>Dezembro</v>
      </c>
      <c r="D3201" s="40" t="s">
        <v>1929</v>
      </c>
      <c r="E3201" s="40" t="s">
        <v>3214</v>
      </c>
      <c r="F3201" s="41">
        <v>16050.46</v>
      </c>
      <c r="G3201" s="42">
        <v>18928.310000000001</v>
      </c>
      <c r="H3201" s="64">
        <f t="shared" si="296"/>
        <v>0.17930015712945313</v>
      </c>
      <c r="I3201" s="65">
        <f t="shared" si="297"/>
        <v>2877.8500000000022</v>
      </c>
      <c r="J3201" s="66" t="str">
        <f t="shared" si="298"/>
        <v>Resgatado</v>
      </c>
      <c r="K3201" s="40" t="s">
        <v>15532</v>
      </c>
      <c r="L3201" s="69" t="str">
        <f t="shared" si="299"/>
        <v>Dividendos Recebidos</v>
      </c>
    </row>
    <row r="3202" spans="1:12" ht="15" customHeight="1" x14ac:dyDescent="0.25">
      <c r="A3202" s="39">
        <v>45191</v>
      </c>
      <c r="B3202" s="61">
        <f t="shared" ref="B3202:B3265" si="300">YEAR(A3202)</f>
        <v>2023</v>
      </c>
      <c r="C3202" s="60" t="str">
        <f t="shared" ref="C3202:C3265" si="301">PROPER(TEXT(A3202,"mmmm"))</f>
        <v>Setembro</v>
      </c>
      <c r="D3202" s="40" t="s">
        <v>1924</v>
      </c>
      <c r="E3202" s="40" t="s">
        <v>3061</v>
      </c>
      <c r="F3202" s="41">
        <v>19859.79</v>
      </c>
      <c r="G3202" s="42">
        <v>20141.8</v>
      </c>
      <c r="H3202" s="64">
        <f t="shared" ref="H3202:H3265" si="302">(G3202-F3202)/F3202</f>
        <v>1.4200049446645628E-2</v>
      </c>
      <c r="I3202" s="65">
        <f t="shared" ref="I3202:I3265" si="303">G3202-F3202</f>
        <v>282.0099999999984</v>
      </c>
      <c r="J3202" s="66" t="str">
        <f t="shared" ref="J3202:J3265" si="304">IF(AND(OR($D3202="Ações",$D3202="Criptomoedas",$D3202="ETFs",$D3202="Fundos",$D3202="Imóveis"),$H3202&lt;=-10%),"Resgatado",IF(AND(OR($D3202="Ações",$D3202="Criptomoedas",$D3202="ETFs",$D3202="Fundos",$D3202="Imóveis"),$H3202&lt;=-5%),"Pendente",IF(AND(OR($D3202="Ações",$D3202="Criptomoedas",$D3202="ETFs",$D3202="Fundos",$D3202="Imóveis"),$H3202&lt;=-3%),"Ativo",IF(AND(OR($D3202="Ações",$D3202="Criptomoedas",$D3202="ETFs",$D3202="Fundos",$D3202="Imóveis"),$H3202&lt;=7%),"Ativo",IF(AND(OR($D3202="Ações",$D3202="Criptomoedas",$D3202="ETFs",$D3202="Fundos",$D3202="Imóveis"),$H3202&lt;=15%),"Pendente",IF(AND(OR($D3202="Ações",$D3202="Criptomoedas",$D3202="ETFs",$D3202="Fundos",$D3202="Imóveis"),$H3202&lt;=20%),"Resgatado",IF(AND(OR($D3202="Poupança",$D3202="Renda Fixa",$D3202="Tesouro Direto"),$H3202&lt;=7%),"Ativo",IF(AND(OR($D3202="Poupança",$D3202="Renda Fixa",$D3202="Tesouro Direto"),$H3202&lt;=15%),"Pendente",IF(AND(OR($D3202="Poupança",$D3202="Renda Fixa",$D3202="Tesouro Direto"),$H3202&lt;=20%),"Resgatado","")))))))))</f>
        <v>Ativo</v>
      </c>
      <c r="K3202" s="40" t="s">
        <v>15533</v>
      </c>
      <c r="L3202" s="69" t="str">
        <f t="shared" ref="L3202:L3265" si="305">IF(AND(OR($D3202="Ações",$D3202="Criptomoedas",$D3202="ETFs",$D3202="Fundos",$D3202="Imóveis"),$H3202&lt;=-10%),"Resgate realizado",IF(AND(OR($D3202="Ações",$D3202="Criptomoedas",$D3202="ETFs",$D3202="Fundos",$D3202="Imóveis"),$H3202&lt;=-5%),"Aguardando rentabilidade",IF(AND(OR($D3202="Ações",$D3202="Criptomoedas",$D3202="ETFs",$D3202="Fundos",$D3202="Imóveis"),$H3202&lt;=-3%),"Aguardando rentabilidade",IF(AND(OR($D3202="Ações",$D3202="Criptomoedas",$D3202="ETFs",$D3202="Fundos",$D3202="Imóveis"),$H3202&lt;=7%),"Aguardando rentabilidade",IF(AND(OR($D3202="Ações",$D3202="Criptomoedas",$D3202="ETFs",$D3202="Fundos",$D3202="Imóveis"),$H3202&lt;=15%),"Rendimento estável",IF(AND(OR($D3202="Ações",$D3202="Criptomoedas",$D3202="ETFs",$D3202="Fundos",$D3202="Imóveis"),$H3202&lt;=20%),"Aplicação de Curto Prazo",IF(AND(OR($D3202="Poupança",$D3202="Renda Fixa",$D3202="Tesouro Direto"),$H3202&lt;=7%),"Investimento de Longo Prazo",IF(AND(OR($D3202="Poupança",$D3202="Renda Fixa",$D3202="Tesouro Direto"),$H3202&lt;=15%),"Rendimento estável",IF(AND(OR($D3202="Poupança",$D3202="Renda Fixa",$D3202="Tesouro Direto"),$H3202&lt;=20%),"Dividendos Recebidos","")))))))))</f>
        <v>Investimento de Longo Prazo</v>
      </c>
    </row>
    <row r="3203" spans="1:12" ht="15" customHeight="1" x14ac:dyDescent="0.25">
      <c r="A3203" s="39">
        <v>45044</v>
      </c>
      <c r="B3203" s="61">
        <f t="shared" si="300"/>
        <v>2023</v>
      </c>
      <c r="C3203" s="60" t="str">
        <f t="shared" si="301"/>
        <v>Abril</v>
      </c>
      <c r="D3203" s="40" t="s">
        <v>1929</v>
      </c>
      <c r="E3203" s="40" t="s">
        <v>4501</v>
      </c>
      <c r="F3203" s="41">
        <v>24624.97</v>
      </c>
      <c r="G3203" s="42">
        <v>23809.88</v>
      </c>
      <c r="H3203" s="64">
        <f t="shared" si="302"/>
        <v>-3.3100141847888551E-2</v>
      </c>
      <c r="I3203" s="65">
        <f t="shared" si="303"/>
        <v>-815.09000000000015</v>
      </c>
      <c r="J3203" s="66" t="str">
        <f t="shared" si="304"/>
        <v>Ativo</v>
      </c>
      <c r="K3203" s="40" t="s">
        <v>15532</v>
      </c>
      <c r="L3203" s="69" t="str">
        <f t="shared" si="305"/>
        <v>Investimento de Longo Prazo</v>
      </c>
    </row>
    <row r="3204" spans="1:12" ht="15" customHeight="1" x14ac:dyDescent="0.25">
      <c r="A3204" s="39">
        <v>45020</v>
      </c>
      <c r="B3204" s="61">
        <f t="shared" si="300"/>
        <v>2023</v>
      </c>
      <c r="C3204" s="60" t="str">
        <f t="shared" si="301"/>
        <v>Abril</v>
      </c>
      <c r="D3204" s="40" t="s">
        <v>1928</v>
      </c>
      <c r="E3204" s="40" t="s">
        <v>3554</v>
      </c>
      <c r="F3204" s="41">
        <v>1634.71</v>
      </c>
      <c r="G3204" s="42">
        <v>1794.91</v>
      </c>
      <c r="H3204" s="64">
        <f t="shared" si="302"/>
        <v>9.7999033467709898E-2</v>
      </c>
      <c r="I3204" s="65">
        <f t="shared" si="303"/>
        <v>160.20000000000005</v>
      </c>
      <c r="J3204" s="66" t="str">
        <f t="shared" si="304"/>
        <v>Pendente</v>
      </c>
      <c r="K3204" s="40" t="s">
        <v>15537</v>
      </c>
      <c r="L3204" s="69" t="str">
        <f t="shared" si="305"/>
        <v>Rendimento estável</v>
      </c>
    </row>
    <row r="3205" spans="1:12" ht="15" customHeight="1" x14ac:dyDescent="0.25">
      <c r="A3205" s="39">
        <v>44988</v>
      </c>
      <c r="B3205" s="61">
        <f t="shared" si="300"/>
        <v>2023</v>
      </c>
      <c r="C3205" s="60" t="str">
        <f t="shared" si="301"/>
        <v>Março</v>
      </c>
      <c r="D3205" s="40" t="s">
        <v>1923</v>
      </c>
      <c r="E3205" s="40" t="s">
        <v>4502</v>
      </c>
      <c r="F3205" s="41">
        <v>41638.730000000003</v>
      </c>
      <c r="G3205" s="42">
        <v>41672.04</v>
      </c>
      <c r="H3205" s="64">
        <f t="shared" si="302"/>
        <v>7.9997636815526483E-4</v>
      </c>
      <c r="I3205" s="65">
        <f t="shared" si="303"/>
        <v>33.309999999997672</v>
      </c>
      <c r="J3205" s="66" t="str">
        <f t="shared" si="304"/>
        <v>Ativo</v>
      </c>
      <c r="K3205" s="40" t="s">
        <v>15532</v>
      </c>
      <c r="L3205" s="69" t="str">
        <f t="shared" si="305"/>
        <v>Investimento de Longo Prazo</v>
      </c>
    </row>
    <row r="3206" spans="1:12" ht="15" customHeight="1" x14ac:dyDescent="0.25">
      <c r="A3206" s="39">
        <v>44603</v>
      </c>
      <c r="B3206" s="61">
        <f t="shared" si="300"/>
        <v>2022</v>
      </c>
      <c r="C3206" s="60" t="str">
        <f t="shared" si="301"/>
        <v>Fevereiro</v>
      </c>
      <c r="D3206" s="40" t="s">
        <v>1930</v>
      </c>
      <c r="E3206" s="40" t="s">
        <v>4503</v>
      </c>
      <c r="F3206" s="41">
        <v>3171.49</v>
      </c>
      <c r="G3206" s="42">
        <v>3308.82</v>
      </c>
      <c r="H3206" s="64">
        <f t="shared" si="302"/>
        <v>4.3301413531179472E-2</v>
      </c>
      <c r="I3206" s="65">
        <f t="shared" si="303"/>
        <v>137.33000000000038</v>
      </c>
      <c r="J3206" s="66" t="str">
        <f t="shared" si="304"/>
        <v>Ativo</v>
      </c>
      <c r="K3206" s="40" t="s">
        <v>15538</v>
      </c>
      <c r="L3206" s="69" t="str">
        <f t="shared" si="305"/>
        <v>Aguardando rentabilidade</v>
      </c>
    </row>
    <row r="3207" spans="1:12" ht="15" customHeight="1" x14ac:dyDescent="0.25">
      <c r="A3207" s="39">
        <v>44766</v>
      </c>
      <c r="B3207" s="61">
        <f t="shared" si="300"/>
        <v>2022</v>
      </c>
      <c r="C3207" s="60" t="str">
        <f t="shared" si="301"/>
        <v>Julho</v>
      </c>
      <c r="D3207" s="40" t="s">
        <v>1927</v>
      </c>
      <c r="E3207" s="40" t="s">
        <v>4504</v>
      </c>
      <c r="F3207" s="41">
        <v>5812.72</v>
      </c>
      <c r="G3207" s="42">
        <v>6263.79</v>
      </c>
      <c r="H3207" s="64">
        <f t="shared" si="302"/>
        <v>7.7600503722869793E-2</v>
      </c>
      <c r="I3207" s="65">
        <f t="shared" si="303"/>
        <v>451.06999999999971</v>
      </c>
      <c r="J3207" s="66" t="str">
        <f t="shared" si="304"/>
        <v>Pendente</v>
      </c>
      <c r="K3207" s="40" t="s">
        <v>15536</v>
      </c>
      <c r="L3207" s="69" t="str">
        <f t="shared" si="305"/>
        <v>Rendimento estável</v>
      </c>
    </row>
    <row r="3208" spans="1:12" ht="15" customHeight="1" x14ac:dyDescent="0.25">
      <c r="A3208" s="39">
        <v>45217</v>
      </c>
      <c r="B3208" s="61">
        <f t="shared" si="300"/>
        <v>2023</v>
      </c>
      <c r="C3208" s="60" t="str">
        <f t="shared" si="301"/>
        <v>Outubro</v>
      </c>
      <c r="D3208" s="40" t="s">
        <v>1925</v>
      </c>
      <c r="E3208" s="40" t="s">
        <v>4505</v>
      </c>
      <c r="F3208" s="41">
        <v>37140.699999999997</v>
      </c>
      <c r="G3208" s="42">
        <v>37103.56</v>
      </c>
      <c r="H3208" s="64">
        <f t="shared" si="302"/>
        <v>-9.99981152751548E-4</v>
      </c>
      <c r="I3208" s="65">
        <f t="shared" si="303"/>
        <v>-37.139999999999418</v>
      </c>
      <c r="J3208" s="66" t="str">
        <f t="shared" si="304"/>
        <v>Ativo</v>
      </c>
      <c r="K3208" s="40" t="s">
        <v>15534</v>
      </c>
      <c r="L3208" s="69" t="str">
        <f t="shared" si="305"/>
        <v>Aguardando rentabilidade</v>
      </c>
    </row>
    <row r="3209" spans="1:12" x14ac:dyDescent="0.25">
      <c r="A3209" s="39">
        <v>44062</v>
      </c>
      <c r="B3209" s="61">
        <f t="shared" si="300"/>
        <v>2020</v>
      </c>
      <c r="C3209" s="60" t="str">
        <f t="shared" si="301"/>
        <v>Agosto</v>
      </c>
      <c r="D3209" s="40" t="s">
        <v>1924</v>
      </c>
      <c r="E3209" s="40" t="s">
        <v>4506</v>
      </c>
      <c r="F3209" s="41">
        <v>31032.91</v>
      </c>
      <c r="G3209" s="42">
        <v>28243.05</v>
      </c>
      <c r="H3209" s="64">
        <f t="shared" si="302"/>
        <v>-8.990004482338268E-2</v>
      </c>
      <c r="I3209" s="65">
        <f t="shared" si="303"/>
        <v>-2789.8600000000006</v>
      </c>
      <c r="J3209" s="66" t="str">
        <f t="shared" si="304"/>
        <v>Ativo</v>
      </c>
      <c r="K3209" s="40" t="s">
        <v>15533</v>
      </c>
      <c r="L3209" s="69" t="str">
        <f t="shared" si="305"/>
        <v>Investimento de Longo Prazo</v>
      </c>
    </row>
    <row r="3210" spans="1:12" ht="15" customHeight="1" x14ac:dyDescent="0.25">
      <c r="A3210" s="39">
        <v>44502</v>
      </c>
      <c r="B3210" s="61">
        <f t="shared" si="300"/>
        <v>2021</v>
      </c>
      <c r="C3210" s="60" t="str">
        <f t="shared" si="301"/>
        <v>Novembro</v>
      </c>
      <c r="D3210" s="40" t="s">
        <v>1929</v>
      </c>
      <c r="E3210" s="40" t="s">
        <v>4507</v>
      </c>
      <c r="F3210" s="41">
        <v>5819.21</v>
      </c>
      <c r="G3210" s="42">
        <v>6509.37</v>
      </c>
      <c r="H3210" s="64">
        <f t="shared" si="302"/>
        <v>0.1186002911048063</v>
      </c>
      <c r="I3210" s="65">
        <f t="shared" si="303"/>
        <v>690.15999999999985</v>
      </c>
      <c r="J3210" s="66" t="str">
        <f t="shared" si="304"/>
        <v>Pendente</v>
      </c>
      <c r="K3210" s="40" t="s">
        <v>15532</v>
      </c>
      <c r="L3210" s="69" t="str">
        <f t="shared" si="305"/>
        <v>Rendimento estável</v>
      </c>
    </row>
    <row r="3211" spans="1:12" ht="15" customHeight="1" x14ac:dyDescent="0.25">
      <c r="A3211" s="39">
        <v>44614</v>
      </c>
      <c r="B3211" s="61">
        <f t="shared" si="300"/>
        <v>2022</v>
      </c>
      <c r="C3211" s="60" t="str">
        <f t="shared" si="301"/>
        <v>Fevereiro</v>
      </c>
      <c r="D3211" s="40" t="s">
        <v>1930</v>
      </c>
      <c r="E3211" s="40" t="s">
        <v>4508</v>
      </c>
      <c r="F3211" s="41">
        <v>1697.16</v>
      </c>
      <c r="G3211" s="42">
        <v>1784.22</v>
      </c>
      <c r="H3211" s="64">
        <f t="shared" si="302"/>
        <v>5.1297461641801566E-2</v>
      </c>
      <c r="I3211" s="65">
        <f t="shared" si="303"/>
        <v>87.059999999999945</v>
      </c>
      <c r="J3211" s="66" t="str">
        <f t="shared" si="304"/>
        <v>Ativo</v>
      </c>
      <c r="K3211" s="40" t="s">
        <v>15538</v>
      </c>
      <c r="L3211" s="69" t="str">
        <f t="shared" si="305"/>
        <v>Aguardando rentabilidade</v>
      </c>
    </row>
    <row r="3212" spans="1:12" ht="15" customHeight="1" x14ac:dyDescent="0.25">
      <c r="A3212" s="39">
        <v>45383</v>
      </c>
      <c r="B3212" s="61">
        <f t="shared" si="300"/>
        <v>2024</v>
      </c>
      <c r="C3212" s="60" t="str">
        <f t="shared" si="301"/>
        <v>Abril</v>
      </c>
      <c r="D3212" s="40" t="s">
        <v>1923</v>
      </c>
      <c r="E3212" s="40" t="s">
        <v>4509</v>
      </c>
      <c r="F3212" s="41">
        <v>4890.84</v>
      </c>
      <c r="G3212" s="42">
        <v>4404.2</v>
      </c>
      <c r="H3212" s="64">
        <f t="shared" si="302"/>
        <v>-9.9500290338673997E-2</v>
      </c>
      <c r="I3212" s="65">
        <f t="shared" si="303"/>
        <v>-486.64000000000033</v>
      </c>
      <c r="J3212" s="66" t="str">
        <f t="shared" si="304"/>
        <v>Ativo</v>
      </c>
      <c r="K3212" s="40" t="s">
        <v>15532</v>
      </c>
      <c r="L3212" s="69" t="str">
        <f t="shared" si="305"/>
        <v>Investimento de Longo Prazo</v>
      </c>
    </row>
    <row r="3213" spans="1:12" ht="15" customHeight="1" x14ac:dyDescent="0.25">
      <c r="A3213" s="39">
        <v>45136</v>
      </c>
      <c r="B3213" s="61">
        <f t="shared" si="300"/>
        <v>2023</v>
      </c>
      <c r="C3213" s="60" t="str">
        <f t="shared" si="301"/>
        <v>Julho</v>
      </c>
      <c r="D3213" s="40" t="s">
        <v>1926</v>
      </c>
      <c r="E3213" s="40" t="s">
        <v>3907</v>
      </c>
      <c r="F3213" s="41">
        <v>13870.51</v>
      </c>
      <c r="G3213" s="42">
        <v>14254.72</v>
      </c>
      <c r="H3213" s="64">
        <f t="shared" si="302"/>
        <v>2.769977455767662E-2</v>
      </c>
      <c r="I3213" s="65">
        <f t="shared" si="303"/>
        <v>384.20999999999913</v>
      </c>
      <c r="J3213" s="66" t="str">
        <f t="shared" si="304"/>
        <v>Ativo</v>
      </c>
      <c r="K3213" s="40" t="s">
        <v>15535</v>
      </c>
      <c r="L3213" s="69" t="str">
        <f t="shared" si="305"/>
        <v>Aguardando rentabilidade</v>
      </c>
    </row>
    <row r="3214" spans="1:12" ht="15" customHeight="1" x14ac:dyDescent="0.25">
      <c r="A3214" s="39">
        <v>45582</v>
      </c>
      <c r="B3214" s="61">
        <f t="shared" si="300"/>
        <v>2024</v>
      </c>
      <c r="C3214" s="60" t="str">
        <f t="shared" si="301"/>
        <v>Outubro</v>
      </c>
      <c r="D3214" s="40" t="s">
        <v>1926</v>
      </c>
      <c r="E3214" s="40" t="s">
        <v>4510</v>
      </c>
      <c r="F3214" s="41">
        <v>49481.19</v>
      </c>
      <c r="G3214" s="42">
        <v>48927</v>
      </c>
      <c r="H3214" s="64">
        <f t="shared" si="302"/>
        <v>-1.1200013580918371E-2</v>
      </c>
      <c r="I3214" s="65">
        <f t="shared" si="303"/>
        <v>-554.19000000000233</v>
      </c>
      <c r="J3214" s="66" t="str">
        <f t="shared" si="304"/>
        <v>Ativo</v>
      </c>
      <c r="K3214" s="40" t="s">
        <v>15535</v>
      </c>
      <c r="L3214" s="69" t="str">
        <f t="shared" si="305"/>
        <v>Aguardando rentabilidade</v>
      </c>
    </row>
    <row r="3215" spans="1:12" ht="15" customHeight="1" x14ac:dyDescent="0.25">
      <c r="A3215" s="39">
        <v>44469</v>
      </c>
      <c r="B3215" s="61">
        <f t="shared" si="300"/>
        <v>2021</v>
      </c>
      <c r="C3215" s="60" t="str">
        <f t="shared" si="301"/>
        <v>Setembro</v>
      </c>
      <c r="D3215" s="40" t="s">
        <v>1923</v>
      </c>
      <c r="E3215" s="40" t="s">
        <v>4511</v>
      </c>
      <c r="F3215" s="41">
        <v>38329.21</v>
      </c>
      <c r="G3215" s="42">
        <v>35730.49</v>
      </c>
      <c r="H3215" s="64">
        <f t="shared" si="302"/>
        <v>-6.7799988572683892E-2</v>
      </c>
      <c r="I3215" s="65">
        <f t="shared" si="303"/>
        <v>-2598.7200000000012</v>
      </c>
      <c r="J3215" s="66" t="str">
        <f t="shared" si="304"/>
        <v>Ativo</v>
      </c>
      <c r="K3215" s="40" t="s">
        <v>15532</v>
      </c>
      <c r="L3215" s="69" t="str">
        <f t="shared" si="305"/>
        <v>Investimento de Longo Prazo</v>
      </c>
    </row>
    <row r="3216" spans="1:12" ht="15" customHeight="1" x14ac:dyDescent="0.25">
      <c r="A3216" s="39">
        <v>44521</v>
      </c>
      <c r="B3216" s="61">
        <f t="shared" si="300"/>
        <v>2021</v>
      </c>
      <c r="C3216" s="60" t="str">
        <f t="shared" si="301"/>
        <v>Novembro</v>
      </c>
      <c r="D3216" s="40" t="s">
        <v>1925</v>
      </c>
      <c r="E3216" s="40" t="s">
        <v>2711</v>
      </c>
      <c r="F3216" s="41">
        <v>15072.9</v>
      </c>
      <c r="G3216" s="42">
        <v>16393.29</v>
      </c>
      <c r="H3216" s="64">
        <f t="shared" si="302"/>
        <v>8.7600262723165498E-2</v>
      </c>
      <c r="I3216" s="65">
        <f t="shared" si="303"/>
        <v>1320.3900000000012</v>
      </c>
      <c r="J3216" s="66" t="str">
        <f t="shared" si="304"/>
        <v>Pendente</v>
      </c>
      <c r="K3216" s="40" t="s">
        <v>15534</v>
      </c>
      <c r="L3216" s="69" t="str">
        <f t="shared" si="305"/>
        <v>Rendimento estável</v>
      </c>
    </row>
    <row r="3217" spans="1:12" ht="15" customHeight="1" x14ac:dyDescent="0.25">
      <c r="A3217" s="39">
        <v>44755</v>
      </c>
      <c r="B3217" s="61">
        <f t="shared" si="300"/>
        <v>2022</v>
      </c>
      <c r="C3217" s="60" t="str">
        <f t="shared" si="301"/>
        <v>Julho</v>
      </c>
      <c r="D3217" s="40" t="s">
        <v>1928</v>
      </c>
      <c r="E3217" s="40" t="s">
        <v>2422</v>
      </c>
      <c r="F3217" s="41">
        <v>44581.96</v>
      </c>
      <c r="G3217" s="42">
        <v>40672.120000000003</v>
      </c>
      <c r="H3217" s="64">
        <f t="shared" si="302"/>
        <v>-8.7700047283699428E-2</v>
      </c>
      <c r="I3217" s="65">
        <f t="shared" si="303"/>
        <v>-3909.8399999999965</v>
      </c>
      <c r="J3217" s="66" t="str">
        <f t="shared" si="304"/>
        <v>Pendente</v>
      </c>
      <c r="K3217" s="40" t="s">
        <v>15537</v>
      </c>
      <c r="L3217" s="69" t="str">
        <f t="shared" si="305"/>
        <v>Aguardando rentabilidade</v>
      </c>
    </row>
    <row r="3218" spans="1:12" ht="15" customHeight="1" x14ac:dyDescent="0.25">
      <c r="A3218" s="39">
        <v>44522</v>
      </c>
      <c r="B3218" s="61">
        <f t="shared" si="300"/>
        <v>2021</v>
      </c>
      <c r="C3218" s="60" t="str">
        <f t="shared" si="301"/>
        <v>Novembro</v>
      </c>
      <c r="D3218" s="40" t="s">
        <v>1929</v>
      </c>
      <c r="E3218" s="40" t="s">
        <v>3091</v>
      </c>
      <c r="F3218" s="41">
        <v>14497.76</v>
      </c>
      <c r="G3218" s="42">
        <v>14663.03</v>
      </c>
      <c r="H3218" s="64">
        <f t="shared" si="302"/>
        <v>1.1399692090364335E-2</v>
      </c>
      <c r="I3218" s="65">
        <f t="shared" si="303"/>
        <v>165.27000000000044</v>
      </c>
      <c r="J3218" s="66" t="str">
        <f t="shared" si="304"/>
        <v>Ativo</v>
      </c>
      <c r="K3218" s="40" t="s">
        <v>15532</v>
      </c>
      <c r="L3218" s="69" t="str">
        <f t="shared" si="305"/>
        <v>Investimento de Longo Prazo</v>
      </c>
    </row>
    <row r="3219" spans="1:12" ht="15" customHeight="1" x14ac:dyDescent="0.25">
      <c r="A3219" s="39">
        <v>45454</v>
      </c>
      <c r="B3219" s="61">
        <f t="shared" si="300"/>
        <v>2024</v>
      </c>
      <c r="C3219" s="60" t="str">
        <f t="shared" si="301"/>
        <v>Junho</v>
      </c>
      <c r="D3219" s="40" t="s">
        <v>1928</v>
      </c>
      <c r="E3219" s="40" t="s">
        <v>4512</v>
      </c>
      <c r="F3219" s="41">
        <v>18647.5</v>
      </c>
      <c r="G3219" s="42">
        <v>19880.099999999999</v>
      </c>
      <c r="H3219" s="64">
        <f t="shared" si="302"/>
        <v>6.610001340662279E-2</v>
      </c>
      <c r="I3219" s="65">
        <f t="shared" si="303"/>
        <v>1232.5999999999985</v>
      </c>
      <c r="J3219" s="66" t="str">
        <f t="shared" si="304"/>
        <v>Ativo</v>
      </c>
      <c r="K3219" s="40" t="s">
        <v>15537</v>
      </c>
      <c r="L3219" s="69" t="str">
        <f t="shared" si="305"/>
        <v>Aguardando rentabilidade</v>
      </c>
    </row>
    <row r="3220" spans="1:12" ht="15" customHeight="1" x14ac:dyDescent="0.25">
      <c r="A3220" s="39">
        <v>44945</v>
      </c>
      <c r="B3220" s="61">
        <f t="shared" si="300"/>
        <v>2023</v>
      </c>
      <c r="C3220" s="60" t="str">
        <f t="shared" si="301"/>
        <v>Janeiro</v>
      </c>
      <c r="D3220" s="40" t="s">
        <v>1926</v>
      </c>
      <c r="E3220" s="40" t="s">
        <v>4513</v>
      </c>
      <c r="F3220" s="41">
        <v>43782.080000000002</v>
      </c>
      <c r="G3220" s="42">
        <v>52420.28</v>
      </c>
      <c r="H3220" s="64">
        <f t="shared" si="302"/>
        <v>0.19729989986770835</v>
      </c>
      <c r="I3220" s="65">
        <f t="shared" si="303"/>
        <v>8638.1999999999971</v>
      </c>
      <c r="J3220" s="66" t="str">
        <f t="shared" si="304"/>
        <v>Resgatado</v>
      </c>
      <c r="K3220" s="40" t="s">
        <v>15535</v>
      </c>
      <c r="L3220" s="69" t="str">
        <f t="shared" si="305"/>
        <v>Aplicação de Curto Prazo</v>
      </c>
    </row>
    <row r="3221" spans="1:12" ht="15" customHeight="1" x14ac:dyDescent="0.25">
      <c r="A3221" s="39">
        <v>44287</v>
      </c>
      <c r="B3221" s="61">
        <f t="shared" si="300"/>
        <v>2021</v>
      </c>
      <c r="C3221" s="60" t="str">
        <f t="shared" si="301"/>
        <v>Abril</v>
      </c>
      <c r="D3221" s="40" t="s">
        <v>1926</v>
      </c>
      <c r="E3221" s="40" t="s">
        <v>2148</v>
      </c>
      <c r="F3221" s="41">
        <v>30557.32</v>
      </c>
      <c r="G3221" s="42">
        <v>33805.56</v>
      </c>
      <c r="H3221" s="64">
        <f t="shared" si="302"/>
        <v>0.10629989802770655</v>
      </c>
      <c r="I3221" s="65">
        <f t="shared" si="303"/>
        <v>3248.239999999998</v>
      </c>
      <c r="J3221" s="66" t="str">
        <f t="shared" si="304"/>
        <v>Pendente</v>
      </c>
      <c r="K3221" s="40" t="s">
        <v>15535</v>
      </c>
      <c r="L3221" s="69" t="str">
        <f t="shared" si="305"/>
        <v>Rendimento estável</v>
      </c>
    </row>
    <row r="3222" spans="1:12" x14ac:dyDescent="0.25">
      <c r="A3222" s="39">
        <v>43869</v>
      </c>
      <c r="B3222" s="61">
        <f t="shared" si="300"/>
        <v>2020</v>
      </c>
      <c r="C3222" s="60" t="str">
        <f t="shared" si="301"/>
        <v>Fevereiro</v>
      </c>
      <c r="D3222" s="40" t="s">
        <v>1926</v>
      </c>
      <c r="E3222" s="40" t="s">
        <v>2945</v>
      </c>
      <c r="F3222" s="41">
        <v>47891.37</v>
      </c>
      <c r="G3222" s="42">
        <v>46071.5</v>
      </c>
      <c r="H3222" s="64">
        <f t="shared" si="302"/>
        <v>-3.79999569859873E-2</v>
      </c>
      <c r="I3222" s="65">
        <f t="shared" si="303"/>
        <v>-1819.8700000000026</v>
      </c>
      <c r="J3222" s="66" t="str">
        <f t="shared" si="304"/>
        <v>Ativo</v>
      </c>
      <c r="K3222" s="40" t="s">
        <v>15535</v>
      </c>
      <c r="L3222" s="69" t="str">
        <f t="shared" si="305"/>
        <v>Aguardando rentabilidade</v>
      </c>
    </row>
    <row r="3223" spans="1:12" ht="15" customHeight="1" x14ac:dyDescent="0.25">
      <c r="A3223" s="39">
        <v>45870</v>
      </c>
      <c r="B3223" s="61">
        <f t="shared" si="300"/>
        <v>2025</v>
      </c>
      <c r="C3223" s="60" t="str">
        <f t="shared" si="301"/>
        <v>Agosto</v>
      </c>
      <c r="D3223" s="40" t="s">
        <v>1930</v>
      </c>
      <c r="E3223" s="40" t="s">
        <v>4514</v>
      </c>
      <c r="F3223" s="41">
        <v>17105.21</v>
      </c>
      <c r="G3223" s="42">
        <v>18470.21</v>
      </c>
      <c r="H3223" s="64">
        <f t="shared" si="302"/>
        <v>7.9800247994616852E-2</v>
      </c>
      <c r="I3223" s="65">
        <f t="shared" si="303"/>
        <v>1365</v>
      </c>
      <c r="J3223" s="66" t="str">
        <f t="shared" si="304"/>
        <v>Pendente</v>
      </c>
      <c r="K3223" s="40" t="s">
        <v>15538</v>
      </c>
      <c r="L3223" s="69" t="str">
        <f t="shared" si="305"/>
        <v>Rendimento estável</v>
      </c>
    </row>
    <row r="3224" spans="1:12" ht="15" customHeight="1" x14ac:dyDescent="0.25">
      <c r="A3224" s="39">
        <v>45878</v>
      </c>
      <c r="B3224" s="61">
        <f t="shared" si="300"/>
        <v>2025</v>
      </c>
      <c r="C3224" s="60" t="str">
        <f t="shared" si="301"/>
        <v>Agosto</v>
      </c>
      <c r="D3224" s="40" t="s">
        <v>1926</v>
      </c>
      <c r="E3224" s="40" t="s">
        <v>4515</v>
      </c>
      <c r="F3224" s="41">
        <v>12808.77</v>
      </c>
      <c r="G3224" s="42">
        <v>14226.7</v>
      </c>
      <c r="H3224" s="64">
        <f t="shared" si="302"/>
        <v>0.11069993449800412</v>
      </c>
      <c r="I3224" s="65">
        <f t="shared" si="303"/>
        <v>1417.9300000000003</v>
      </c>
      <c r="J3224" s="66" t="str">
        <f t="shared" si="304"/>
        <v>Pendente</v>
      </c>
      <c r="K3224" s="40" t="s">
        <v>15535</v>
      </c>
      <c r="L3224" s="69" t="str">
        <f t="shared" si="305"/>
        <v>Rendimento estável</v>
      </c>
    </row>
    <row r="3225" spans="1:12" x14ac:dyDescent="0.25">
      <c r="A3225" s="39">
        <v>44150</v>
      </c>
      <c r="B3225" s="61">
        <f t="shared" si="300"/>
        <v>2020</v>
      </c>
      <c r="C3225" s="60" t="str">
        <f t="shared" si="301"/>
        <v>Novembro</v>
      </c>
      <c r="D3225" s="40" t="s">
        <v>1929</v>
      </c>
      <c r="E3225" s="40" t="s">
        <v>4516</v>
      </c>
      <c r="F3225" s="41">
        <v>45726.95</v>
      </c>
      <c r="G3225" s="42">
        <v>50295.07</v>
      </c>
      <c r="H3225" s="64">
        <f t="shared" si="302"/>
        <v>9.9899949592089629E-2</v>
      </c>
      <c r="I3225" s="65">
        <f t="shared" si="303"/>
        <v>4568.1200000000026</v>
      </c>
      <c r="J3225" s="66" t="str">
        <f t="shared" si="304"/>
        <v>Pendente</v>
      </c>
      <c r="K3225" s="40" t="s">
        <v>15532</v>
      </c>
      <c r="L3225" s="69" t="str">
        <f t="shared" si="305"/>
        <v>Rendimento estável</v>
      </c>
    </row>
    <row r="3226" spans="1:12" ht="15" customHeight="1" x14ac:dyDescent="0.25">
      <c r="A3226" s="39">
        <v>45155</v>
      </c>
      <c r="B3226" s="61">
        <f t="shared" si="300"/>
        <v>2023</v>
      </c>
      <c r="C3226" s="60" t="str">
        <f t="shared" si="301"/>
        <v>Agosto</v>
      </c>
      <c r="D3226" s="40" t="s">
        <v>1930</v>
      </c>
      <c r="E3226" s="40" t="s">
        <v>4517</v>
      </c>
      <c r="F3226" s="41">
        <v>29892.19</v>
      </c>
      <c r="G3226" s="42">
        <v>32702.06</v>
      </c>
      <c r="H3226" s="64">
        <f t="shared" si="302"/>
        <v>9.4000138497714714E-2</v>
      </c>
      <c r="I3226" s="65">
        <f t="shared" si="303"/>
        <v>2809.8700000000026</v>
      </c>
      <c r="J3226" s="66" t="str">
        <f t="shared" si="304"/>
        <v>Pendente</v>
      </c>
      <c r="K3226" s="40" t="s">
        <v>15538</v>
      </c>
      <c r="L3226" s="69" t="str">
        <f t="shared" si="305"/>
        <v>Rendimento estável</v>
      </c>
    </row>
    <row r="3227" spans="1:12" ht="15" customHeight="1" x14ac:dyDescent="0.25">
      <c r="A3227" s="39">
        <v>44979</v>
      </c>
      <c r="B3227" s="61">
        <f t="shared" si="300"/>
        <v>2023</v>
      </c>
      <c r="C3227" s="60" t="str">
        <f t="shared" si="301"/>
        <v>Fevereiro</v>
      </c>
      <c r="D3227" s="40" t="s">
        <v>1930</v>
      </c>
      <c r="E3227" s="40" t="s">
        <v>4518</v>
      </c>
      <c r="F3227" s="41">
        <v>31015.4</v>
      </c>
      <c r="G3227" s="42">
        <v>33251.61</v>
      </c>
      <c r="H3227" s="64">
        <f t="shared" si="302"/>
        <v>7.2099989037703816E-2</v>
      </c>
      <c r="I3227" s="65">
        <f t="shared" si="303"/>
        <v>2236.2099999999991</v>
      </c>
      <c r="J3227" s="66" t="str">
        <f t="shared" si="304"/>
        <v>Pendente</v>
      </c>
      <c r="K3227" s="40" t="s">
        <v>15538</v>
      </c>
      <c r="L3227" s="69" t="str">
        <f t="shared" si="305"/>
        <v>Rendimento estável</v>
      </c>
    </row>
    <row r="3228" spans="1:12" ht="15" customHeight="1" x14ac:dyDescent="0.25">
      <c r="A3228" s="39">
        <v>44315</v>
      </c>
      <c r="B3228" s="61">
        <f t="shared" si="300"/>
        <v>2021</v>
      </c>
      <c r="C3228" s="60" t="str">
        <f t="shared" si="301"/>
        <v>Abril</v>
      </c>
      <c r="D3228" s="40" t="s">
        <v>1923</v>
      </c>
      <c r="E3228" s="40" t="s">
        <v>4519</v>
      </c>
      <c r="F3228" s="41">
        <v>16373.28</v>
      </c>
      <c r="G3228" s="42">
        <v>14832.55</v>
      </c>
      <c r="H3228" s="64">
        <f t="shared" si="302"/>
        <v>-9.4100265798911481E-2</v>
      </c>
      <c r="I3228" s="65">
        <f t="shared" si="303"/>
        <v>-1540.7300000000014</v>
      </c>
      <c r="J3228" s="66" t="str">
        <f t="shared" si="304"/>
        <v>Ativo</v>
      </c>
      <c r="K3228" s="40" t="s">
        <v>15532</v>
      </c>
      <c r="L3228" s="69" t="str">
        <f t="shared" si="305"/>
        <v>Investimento de Longo Prazo</v>
      </c>
    </row>
    <row r="3229" spans="1:12" x14ac:dyDescent="0.25">
      <c r="A3229" s="39">
        <v>43831</v>
      </c>
      <c r="B3229" s="61">
        <f t="shared" si="300"/>
        <v>2020</v>
      </c>
      <c r="C3229" s="60" t="str">
        <f t="shared" si="301"/>
        <v>Janeiro</v>
      </c>
      <c r="D3229" s="40" t="s">
        <v>1928</v>
      </c>
      <c r="E3229" s="40" t="s">
        <v>4520</v>
      </c>
      <c r="F3229" s="41">
        <v>15168.31</v>
      </c>
      <c r="G3229" s="42">
        <v>14467.53</v>
      </c>
      <c r="H3229" s="64">
        <f t="shared" si="302"/>
        <v>-4.6200268849990463E-2</v>
      </c>
      <c r="I3229" s="65">
        <f t="shared" si="303"/>
        <v>-700.77999999999884</v>
      </c>
      <c r="J3229" s="66" t="str">
        <f t="shared" si="304"/>
        <v>Ativo</v>
      </c>
      <c r="K3229" s="40" t="s">
        <v>15537</v>
      </c>
      <c r="L3229" s="69" t="str">
        <f t="shared" si="305"/>
        <v>Aguardando rentabilidade</v>
      </c>
    </row>
    <row r="3230" spans="1:12" ht="15" customHeight="1" x14ac:dyDescent="0.25">
      <c r="A3230" s="39">
        <v>44689</v>
      </c>
      <c r="B3230" s="61">
        <f t="shared" si="300"/>
        <v>2022</v>
      </c>
      <c r="C3230" s="60" t="str">
        <f t="shared" si="301"/>
        <v>Maio</v>
      </c>
      <c r="D3230" s="40" t="s">
        <v>1925</v>
      </c>
      <c r="E3230" s="40" t="s">
        <v>3591</v>
      </c>
      <c r="F3230" s="41">
        <v>28265.05</v>
      </c>
      <c r="G3230" s="42">
        <v>33901.1</v>
      </c>
      <c r="H3230" s="64">
        <f t="shared" si="302"/>
        <v>0.19939996568199947</v>
      </c>
      <c r="I3230" s="65">
        <f t="shared" si="303"/>
        <v>5636.0499999999993</v>
      </c>
      <c r="J3230" s="66" t="str">
        <f t="shared" si="304"/>
        <v>Resgatado</v>
      </c>
      <c r="K3230" s="40" t="s">
        <v>15534</v>
      </c>
      <c r="L3230" s="69" t="str">
        <f t="shared" si="305"/>
        <v>Aplicação de Curto Prazo</v>
      </c>
    </row>
    <row r="3231" spans="1:12" ht="15" customHeight="1" x14ac:dyDescent="0.25">
      <c r="A3231" s="39">
        <v>45808</v>
      </c>
      <c r="B3231" s="61">
        <f t="shared" si="300"/>
        <v>2025</v>
      </c>
      <c r="C3231" s="60" t="str">
        <f t="shared" si="301"/>
        <v>Maio</v>
      </c>
      <c r="D3231" s="40" t="s">
        <v>1923</v>
      </c>
      <c r="E3231" s="40" t="s">
        <v>3269</v>
      </c>
      <c r="F3231" s="41">
        <v>24560.43</v>
      </c>
      <c r="G3231" s="42">
        <v>29094.29</v>
      </c>
      <c r="H3231" s="64">
        <f t="shared" si="302"/>
        <v>0.1846001881888876</v>
      </c>
      <c r="I3231" s="65">
        <f t="shared" si="303"/>
        <v>4533.8600000000006</v>
      </c>
      <c r="J3231" s="66" t="str">
        <f t="shared" si="304"/>
        <v>Resgatado</v>
      </c>
      <c r="K3231" s="40" t="s">
        <v>15532</v>
      </c>
      <c r="L3231" s="69" t="str">
        <f t="shared" si="305"/>
        <v>Dividendos Recebidos</v>
      </c>
    </row>
    <row r="3232" spans="1:12" x14ac:dyDescent="0.25">
      <c r="A3232" s="39">
        <v>44181</v>
      </c>
      <c r="B3232" s="61">
        <f t="shared" si="300"/>
        <v>2020</v>
      </c>
      <c r="C3232" s="60" t="str">
        <f t="shared" si="301"/>
        <v>Dezembro</v>
      </c>
      <c r="D3232" s="40" t="s">
        <v>1924</v>
      </c>
      <c r="E3232" s="40" t="s">
        <v>4521</v>
      </c>
      <c r="F3232" s="41">
        <v>45294.53</v>
      </c>
      <c r="G3232" s="42">
        <v>43641.279999999999</v>
      </c>
      <c r="H3232" s="64">
        <f t="shared" si="302"/>
        <v>-3.6499992383186228E-2</v>
      </c>
      <c r="I3232" s="65">
        <f t="shared" si="303"/>
        <v>-1653.25</v>
      </c>
      <c r="J3232" s="66" t="str">
        <f t="shared" si="304"/>
        <v>Ativo</v>
      </c>
      <c r="K3232" s="40" t="s">
        <v>15533</v>
      </c>
      <c r="L3232" s="69" t="str">
        <f t="shared" si="305"/>
        <v>Investimento de Longo Prazo</v>
      </c>
    </row>
    <row r="3233" spans="1:12" ht="15" customHeight="1" x14ac:dyDescent="0.25">
      <c r="A3233" s="39">
        <v>45552</v>
      </c>
      <c r="B3233" s="61">
        <f t="shared" si="300"/>
        <v>2024</v>
      </c>
      <c r="C3233" s="60" t="str">
        <f t="shared" si="301"/>
        <v>Setembro</v>
      </c>
      <c r="D3233" s="40" t="s">
        <v>1929</v>
      </c>
      <c r="E3233" s="40" t="s">
        <v>2341</v>
      </c>
      <c r="F3233" s="41">
        <v>4510.59</v>
      </c>
      <c r="G3233" s="42">
        <v>4206.13</v>
      </c>
      <c r="H3233" s="64">
        <f t="shared" si="302"/>
        <v>-6.7498930295149862E-2</v>
      </c>
      <c r="I3233" s="65">
        <f t="shared" si="303"/>
        <v>-304.46000000000004</v>
      </c>
      <c r="J3233" s="66" t="str">
        <f t="shared" si="304"/>
        <v>Ativo</v>
      </c>
      <c r="K3233" s="40" t="s">
        <v>15532</v>
      </c>
      <c r="L3233" s="69" t="str">
        <f t="shared" si="305"/>
        <v>Investimento de Longo Prazo</v>
      </c>
    </row>
    <row r="3234" spans="1:12" ht="15" customHeight="1" x14ac:dyDescent="0.25">
      <c r="A3234" s="39">
        <v>45813</v>
      </c>
      <c r="B3234" s="61">
        <f t="shared" si="300"/>
        <v>2025</v>
      </c>
      <c r="C3234" s="60" t="str">
        <f t="shared" si="301"/>
        <v>Junho</v>
      </c>
      <c r="D3234" s="40" t="s">
        <v>1923</v>
      </c>
      <c r="E3234" s="40" t="s">
        <v>4522</v>
      </c>
      <c r="F3234" s="41">
        <v>21542.47</v>
      </c>
      <c r="G3234" s="42">
        <v>24334.37</v>
      </c>
      <c r="H3234" s="64">
        <f t="shared" si="302"/>
        <v>0.12959980912123809</v>
      </c>
      <c r="I3234" s="65">
        <f t="shared" si="303"/>
        <v>2791.8999999999978</v>
      </c>
      <c r="J3234" s="66" t="str">
        <f t="shared" si="304"/>
        <v>Pendente</v>
      </c>
      <c r="K3234" s="40" t="s">
        <v>15532</v>
      </c>
      <c r="L3234" s="69" t="str">
        <f t="shared" si="305"/>
        <v>Rendimento estável</v>
      </c>
    </row>
    <row r="3235" spans="1:12" ht="15" customHeight="1" x14ac:dyDescent="0.25">
      <c r="A3235" s="39">
        <v>44660</v>
      </c>
      <c r="B3235" s="61">
        <f t="shared" si="300"/>
        <v>2022</v>
      </c>
      <c r="C3235" s="60" t="str">
        <f t="shared" si="301"/>
        <v>Abril</v>
      </c>
      <c r="D3235" s="40" t="s">
        <v>1928</v>
      </c>
      <c r="E3235" s="40" t="s">
        <v>4523</v>
      </c>
      <c r="F3235" s="41">
        <v>2968.3</v>
      </c>
      <c r="G3235" s="42">
        <v>2816.62</v>
      </c>
      <c r="H3235" s="64">
        <f t="shared" si="302"/>
        <v>-5.1099956203887839E-2</v>
      </c>
      <c r="I3235" s="65">
        <f t="shared" si="303"/>
        <v>-151.68000000000029</v>
      </c>
      <c r="J3235" s="66" t="str">
        <f t="shared" si="304"/>
        <v>Pendente</v>
      </c>
      <c r="K3235" s="40" t="s">
        <v>15537</v>
      </c>
      <c r="L3235" s="69" t="str">
        <f t="shared" si="305"/>
        <v>Aguardando rentabilidade</v>
      </c>
    </row>
    <row r="3236" spans="1:12" x14ac:dyDescent="0.25">
      <c r="A3236" s="39">
        <v>44008</v>
      </c>
      <c r="B3236" s="61">
        <f t="shared" si="300"/>
        <v>2020</v>
      </c>
      <c r="C3236" s="60" t="str">
        <f t="shared" si="301"/>
        <v>Junho</v>
      </c>
      <c r="D3236" s="40" t="s">
        <v>1925</v>
      </c>
      <c r="E3236" s="40" t="s">
        <v>4524</v>
      </c>
      <c r="F3236" s="41">
        <v>46839.75</v>
      </c>
      <c r="G3236" s="42">
        <v>43434.5</v>
      </c>
      <c r="H3236" s="64">
        <f t="shared" si="302"/>
        <v>-7.270000373614291E-2</v>
      </c>
      <c r="I3236" s="65">
        <f t="shared" si="303"/>
        <v>-3405.25</v>
      </c>
      <c r="J3236" s="66" t="str">
        <f t="shared" si="304"/>
        <v>Pendente</v>
      </c>
      <c r="K3236" s="40" t="s">
        <v>15534</v>
      </c>
      <c r="L3236" s="69" t="str">
        <f t="shared" si="305"/>
        <v>Aguardando rentabilidade</v>
      </c>
    </row>
    <row r="3237" spans="1:12" ht="15" customHeight="1" x14ac:dyDescent="0.25">
      <c r="A3237" s="39">
        <v>44914</v>
      </c>
      <c r="B3237" s="61">
        <f t="shared" si="300"/>
        <v>2022</v>
      </c>
      <c r="C3237" s="60" t="str">
        <f t="shared" si="301"/>
        <v>Dezembro</v>
      </c>
      <c r="D3237" s="40" t="s">
        <v>1929</v>
      </c>
      <c r="E3237" s="40" t="s">
        <v>4017</v>
      </c>
      <c r="F3237" s="41">
        <v>14102.12</v>
      </c>
      <c r="G3237" s="42">
        <v>15609.64</v>
      </c>
      <c r="H3237" s="64">
        <f t="shared" si="302"/>
        <v>0.10690023911298432</v>
      </c>
      <c r="I3237" s="65">
        <f t="shared" si="303"/>
        <v>1507.5199999999986</v>
      </c>
      <c r="J3237" s="66" t="str">
        <f t="shared" si="304"/>
        <v>Pendente</v>
      </c>
      <c r="K3237" s="40" t="s">
        <v>15532</v>
      </c>
      <c r="L3237" s="69" t="str">
        <f t="shared" si="305"/>
        <v>Rendimento estável</v>
      </c>
    </row>
    <row r="3238" spans="1:12" ht="15" customHeight="1" x14ac:dyDescent="0.25">
      <c r="A3238" s="39">
        <v>44550</v>
      </c>
      <c r="B3238" s="61">
        <f t="shared" si="300"/>
        <v>2021</v>
      </c>
      <c r="C3238" s="60" t="str">
        <f t="shared" si="301"/>
        <v>Dezembro</v>
      </c>
      <c r="D3238" s="40" t="s">
        <v>1927</v>
      </c>
      <c r="E3238" s="40" t="s">
        <v>4525</v>
      </c>
      <c r="F3238" s="41">
        <v>46391.3</v>
      </c>
      <c r="G3238" s="42">
        <v>47295.93</v>
      </c>
      <c r="H3238" s="64">
        <f t="shared" si="302"/>
        <v>1.9499992455481896E-2</v>
      </c>
      <c r="I3238" s="65">
        <f t="shared" si="303"/>
        <v>904.62999999999738</v>
      </c>
      <c r="J3238" s="66" t="str">
        <f t="shared" si="304"/>
        <v>Ativo</v>
      </c>
      <c r="K3238" s="40" t="s">
        <v>15536</v>
      </c>
      <c r="L3238" s="69" t="str">
        <f t="shared" si="305"/>
        <v>Aguardando rentabilidade</v>
      </c>
    </row>
    <row r="3239" spans="1:12" ht="15" customHeight="1" x14ac:dyDescent="0.25">
      <c r="A3239" s="39">
        <v>44567</v>
      </c>
      <c r="B3239" s="61">
        <f t="shared" si="300"/>
        <v>2022</v>
      </c>
      <c r="C3239" s="60" t="str">
        <f t="shared" si="301"/>
        <v>Janeiro</v>
      </c>
      <c r="D3239" s="40" t="s">
        <v>1925</v>
      </c>
      <c r="E3239" s="40" t="s">
        <v>4526</v>
      </c>
      <c r="F3239" s="41">
        <v>27118.799999999999</v>
      </c>
      <c r="G3239" s="42">
        <v>32089.68</v>
      </c>
      <c r="H3239" s="64">
        <f t="shared" si="302"/>
        <v>0.18330014602416039</v>
      </c>
      <c r="I3239" s="65">
        <f t="shared" si="303"/>
        <v>4970.880000000001</v>
      </c>
      <c r="J3239" s="66" t="str">
        <f t="shared" si="304"/>
        <v>Resgatado</v>
      </c>
      <c r="K3239" s="40" t="s">
        <v>15534</v>
      </c>
      <c r="L3239" s="69" t="str">
        <f t="shared" si="305"/>
        <v>Aplicação de Curto Prazo</v>
      </c>
    </row>
    <row r="3240" spans="1:12" ht="15" customHeight="1" x14ac:dyDescent="0.25">
      <c r="A3240" s="39">
        <v>45559</v>
      </c>
      <c r="B3240" s="61">
        <f t="shared" si="300"/>
        <v>2024</v>
      </c>
      <c r="C3240" s="60" t="str">
        <f t="shared" si="301"/>
        <v>Setembro</v>
      </c>
      <c r="D3240" s="40" t="s">
        <v>1930</v>
      </c>
      <c r="E3240" s="40" t="s">
        <v>4527</v>
      </c>
      <c r="F3240" s="41">
        <v>17562.45</v>
      </c>
      <c r="G3240" s="42">
        <v>16528.02</v>
      </c>
      <c r="H3240" s="64">
        <f t="shared" si="302"/>
        <v>-5.8900096512730302E-2</v>
      </c>
      <c r="I3240" s="65">
        <f t="shared" si="303"/>
        <v>-1034.4300000000003</v>
      </c>
      <c r="J3240" s="66" t="str">
        <f t="shared" si="304"/>
        <v>Pendente</v>
      </c>
      <c r="K3240" s="40" t="s">
        <v>15538</v>
      </c>
      <c r="L3240" s="69" t="str">
        <f t="shared" si="305"/>
        <v>Aguardando rentabilidade</v>
      </c>
    </row>
    <row r="3241" spans="1:12" ht="15" customHeight="1" x14ac:dyDescent="0.25">
      <c r="A3241" s="39">
        <v>45603</v>
      </c>
      <c r="B3241" s="61">
        <f t="shared" si="300"/>
        <v>2024</v>
      </c>
      <c r="C3241" s="60" t="str">
        <f t="shared" si="301"/>
        <v>Novembro</v>
      </c>
      <c r="D3241" s="40" t="s">
        <v>1927</v>
      </c>
      <c r="E3241" s="40" t="s">
        <v>4528</v>
      </c>
      <c r="F3241" s="41">
        <v>42910.28</v>
      </c>
      <c r="G3241" s="42">
        <v>40756.18</v>
      </c>
      <c r="H3241" s="64">
        <f t="shared" si="302"/>
        <v>-5.0200091912707134E-2</v>
      </c>
      <c r="I3241" s="65">
        <f t="shared" si="303"/>
        <v>-2154.0999999999985</v>
      </c>
      <c r="J3241" s="66" t="str">
        <f t="shared" si="304"/>
        <v>Pendente</v>
      </c>
      <c r="K3241" s="40" t="s">
        <v>15536</v>
      </c>
      <c r="L3241" s="69" t="str">
        <f t="shared" si="305"/>
        <v>Aguardando rentabilidade</v>
      </c>
    </row>
    <row r="3242" spans="1:12" ht="15" customHeight="1" x14ac:dyDescent="0.25">
      <c r="A3242" s="39">
        <v>44331</v>
      </c>
      <c r="B3242" s="61">
        <f t="shared" si="300"/>
        <v>2021</v>
      </c>
      <c r="C3242" s="60" t="str">
        <f t="shared" si="301"/>
        <v>Maio</v>
      </c>
      <c r="D3242" s="40" t="s">
        <v>1924</v>
      </c>
      <c r="E3242" s="40" t="s">
        <v>4529</v>
      </c>
      <c r="F3242" s="41">
        <v>16562.509999999998</v>
      </c>
      <c r="G3242" s="42">
        <v>19810.419999999998</v>
      </c>
      <c r="H3242" s="64">
        <f t="shared" si="302"/>
        <v>0.19610010801502914</v>
      </c>
      <c r="I3242" s="65">
        <f t="shared" si="303"/>
        <v>3247.91</v>
      </c>
      <c r="J3242" s="66" t="str">
        <f t="shared" si="304"/>
        <v>Resgatado</v>
      </c>
      <c r="K3242" s="40" t="s">
        <v>15533</v>
      </c>
      <c r="L3242" s="69" t="str">
        <f t="shared" si="305"/>
        <v>Dividendos Recebidos</v>
      </c>
    </row>
    <row r="3243" spans="1:12" ht="15" customHeight="1" x14ac:dyDescent="0.25">
      <c r="A3243" s="39">
        <v>44259</v>
      </c>
      <c r="B3243" s="61">
        <f t="shared" si="300"/>
        <v>2021</v>
      </c>
      <c r="C3243" s="60" t="str">
        <f t="shared" si="301"/>
        <v>Março</v>
      </c>
      <c r="D3243" s="40" t="s">
        <v>1928</v>
      </c>
      <c r="E3243" s="40" t="s">
        <v>2641</v>
      </c>
      <c r="F3243" s="41">
        <v>20791.830000000002</v>
      </c>
      <c r="G3243" s="42">
        <v>22357.45</v>
      </c>
      <c r="H3243" s="64">
        <f t="shared" si="302"/>
        <v>7.5299769188185886E-2</v>
      </c>
      <c r="I3243" s="65">
        <f t="shared" si="303"/>
        <v>1565.619999999999</v>
      </c>
      <c r="J3243" s="66" t="str">
        <f t="shared" si="304"/>
        <v>Pendente</v>
      </c>
      <c r="K3243" s="40" t="s">
        <v>15537</v>
      </c>
      <c r="L3243" s="69" t="str">
        <f t="shared" si="305"/>
        <v>Rendimento estável</v>
      </c>
    </row>
    <row r="3244" spans="1:12" ht="15" customHeight="1" x14ac:dyDescent="0.25">
      <c r="A3244" s="39">
        <v>45190</v>
      </c>
      <c r="B3244" s="61">
        <f t="shared" si="300"/>
        <v>2023</v>
      </c>
      <c r="C3244" s="60" t="str">
        <f t="shared" si="301"/>
        <v>Setembro</v>
      </c>
      <c r="D3244" s="40" t="s">
        <v>1929</v>
      </c>
      <c r="E3244" s="40" t="s">
        <v>3603</v>
      </c>
      <c r="F3244" s="41">
        <v>37011.769999999997</v>
      </c>
      <c r="G3244" s="42">
        <v>35079.760000000002</v>
      </c>
      <c r="H3244" s="64">
        <f t="shared" si="302"/>
        <v>-5.2199881281008581E-2</v>
      </c>
      <c r="I3244" s="65">
        <f t="shared" si="303"/>
        <v>-1932.0099999999948</v>
      </c>
      <c r="J3244" s="66" t="str">
        <f t="shared" si="304"/>
        <v>Ativo</v>
      </c>
      <c r="K3244" s="40" t="s">
        <v>15532</v>
      </c>
      <c r="L3244" s="69" t="str">
        <f t="shared" si="305"/>
        <v>Investimento de Longo Prazo</v>
      </c>
    </row>
    <row r="3245" spans="1:12" x14ac:dyDescent="0.25">
      <c r="A3245" s="39">
        <v>43903</v>
      </c>
      <c r="B3245" s="61">
        <f t="shared" si="300"/>
        <v>2020</v>
      </c>
      <c r="C3245" s="60" t="str">
        <f t="shared" si="301"/>
        <v>Março</v>
      </c>
      <c r="D3245" s="40" t="s">
        <v>1929</v>
      </c>
      <c r="E3245" s="40" t="s">
        <v>4274</v>
      </c>
      <c r="F3245" s="41">
        <v>37124.04</v>
      </c>
      <c r="G3245" s="42">
        <v>44322.39</v>
      </c>
      <c r="H3245" s="64">
        <f t="shared" si="302"/>
        <v>0.19389996347380292</v>
      </c>
      <c r="I3245" s="65">
        <f t="shared" si="303"/>
        <v>7198.3499999999985</v>
      </c>
      <c r="J3245" s="66" t="str">
        <f t="shared" si="304"/>
        <v>Resgatado</v>
      </c>
      <c r="K3245" s="40" t="s">
        <v>15532</v>
      </c>
      <c r="L3245" s="69" t="str">
        <f t="shared" si="305"/>
        <v>Dividendos Recebidos</v>
      </c>
    </row>
    <row r="3246" spans="1:12" ht="15" customHeight="1" x14ac:dyDescent="0.25">
      <c r="A3246" s="39">
        <v>45412</v>
      </c>
      <c r="B3246" s="61">
        <f t="shared" si="300"/>
        <v>2024</v>
      </c>
      <c r="C3246" s="60" t="str">
        <f t="shared" si="301"/>
        <v>Abril</v>
      </c>
      <c r="D3246" s="40" t="s">
        <v>1925</v>
      </c>
      <c r="E3246" s="40" t="s">
        <v>4530</v>
      </c>
      <c r="F3246" s="41">
        <v>2098.31</v>
      </c>
      <c r="G3246" s="42">
        <v>1959.61</v>
      </c>
      <c r="H3246" s="64">
        <f t="shared" si="302"/>
        <v>-6.610081446497422E-2</v>
      </c>
      <c r="I3246" s="65">
        <f t="shared" si="303"/>
        <v>-138.70000000000005</v>
      </c>
      <c r="J3246" s="66" t="str">
        <f t="shared" si="304"/>
        <v>Pendente</v>
      </c>
      <c r="K3246" s="40" t="s">
        <v>15534</v>
      </c>
      <c r="L3246" s="69" t="str">
        <f t="shared" si="305"/>
        <v>Aguardando rentabilidade</v>
      </c>
    </row>
    <row r="3247" spans="1:12" x14ac:dyDescent="0.25">
      <c r="A3247" s="39">
        <v>44139</v>
      </c>
      <c r="B3247" s="61">
        <f t="shared" si="300"/>
        <v>2020</v>
      </c>
      <c r="C3247" s="60" t="str">
        <f t="shared" si="301"/>
        <v>Novembro</v>
      </c>
      <c r="D3247" s="40" t="s">
        <v>1928</v>
      </c>
      <c r="E3247" s="40" t="s">
        <v>4295</v>
      </c>
      <c r="F3247" s="41">
        <v>10019.16</v>
      </c>
      <c r="G3247" s="42">
        <v>10817.69</v>
      </c>
      <c r="H3247" s="64">
        <f t="shared" si="302"/>
        <v>7.9700294236243419E-2</v>
      </c>
      <c r="I3247" s="65">
        <f t="shared" si="303"/>
        <v>798.53000000000065</v>
      </c>
      <c r="J3247" s="66" t="str">
        <f t="shared" si="304"/>
        <v>Pendente</v>
      </c>
      <c r="K3247" s="40" t="s">
        <v>15537</v>
      </c>
      <c r="L3247" s="69" t="str">
        <f t="shared" si="305"/>
        <v>Rendimento estável</v>
      </c>
    </row>
    <row r="3248" spans="1:12" ht="15" customHeight="1" x14ac:dyDescent="0.25">
      <c r="A3248" s="39">
        <v>45365</v>
      </c>
      <c r="B3248" s="61">
        <f t="shared" si="300"/>
        <v>2024</v>
      </c>
      <c r="C3248" s="60" t="str">
        <f t="shared" si="301"/>
        <v>Março</v>
      </c>
      <c r="D3248" s="40" t="s">
        <v>1925</v>
      </c>
      <c r="E3248" s="40" t="s">
        <v>3127</v>
      </c>
      <c r="F3248" s="41">
        <v>10352.1</v>
      </c>
      <c r="G3248" s="42">
        <v>10362.450000000001</v>
      </c>
      <c r="H3248" s="64">
        <f t="shared" si="302"/>
        <v>9.9979714260878109E-4</v>
      </c>
      <c r="I3248" s="65">
        <f t="shared" si="303"/>
        <v>10.350000000000364</v>
      </c>
      <c r="J3248" s="66" t="str">
        <f t="shared" si="304"/>
        <v>Ativo</v>
      </c>
      <c r="K3248" s="40" t="s">
        <v>15534</v>
      </c>
      <c r="L3248" s="69" t="str">
        <f t="shared" si="305"/>
        <v>Aguardando rentabilidade</v>
      </c>
    </row>
    <row r="3249" spans="1:12" ht="15" customHeight="1" x14ac:dyDescent="0.25">
      <c r="A3249" s="39">
        <v>45304</v>
      </c>
      <c r="B3249" s="61">
        <f t="shared" si="300"/>
        <v>2024</v>
      </c>
      <c r="C3249" s="60" t="str">
        <f t="shared" si="301"/>
        <v>Janeiro</v>
      </c>
      <c r="D3249" s="40" t="s">
        <v>1929</v>
      </c>
      <c r="E3249" s="40" t="s">
        <v>4531</v>
      </c>
      <c r="F3249" s="41">
        <v>7131.31</v>
      </c>
      <c r="G3249" s="42">
        <v>7128.46</v>
      </c>
      <c r="H3249" s="64">
        <f t="shared" si="302"/>
        <v>-3.9964606783331023E-4</v>
      </c>
      <c r="I3249" s="65">
        <f t="shared" si="303"/>
        <v>-2.8500000000003638</v>
      </c>
      <c r="J3249" s="66" t="str">
        <f t="shared" si="304"/>
        <v>Ativo</v>
      </c>
      <c r="K3249" s="40" t="s">
        <v>15532</v>
      </c>
      <c r="L3249" s="69" t="str">
        <f t="shared" si="305"/>
        <v>Investimento de Longo Prazo</v>
      </c>
    </row>
    <row r="3250" spans="1:12" ht="15" customHeight="1" x14ac:dyDescent="0.25">
      <c r="A3250" s="39">
        <v>44573</v>
      </c>
      <c r="B3250" s="61">
        <f t="shared" si="300"/>
        <v>2022</v>
      </c>
      <c r="C3250" s="60" t="str">
        <f t="shared" si="301"/>
        <v>Janeiro</v>
      </c>
      <c r="D3250" s="40" t="s">
        <v>1927</v>
      </c>
      <c r="E3250" s="40" t="s">
        <v>4532</v>
      </c>
      <c r="F3250" s="41">
        <v>18556.23</v>
      </c>
      <c r="G3250" s="42">
        <v>21862.95</v>
      </c>
      <c r="H3250" s="64">
        <f t="shared" si="302"/>
        <v>0.17819998997641232</v>
      </c>
      <c r="I3250" s="65">
        <f t="shared" si="303"/>
        <v>3306.7200000000012</v>
      </c>
      <c r="J3250" s="66" t="str">
        <f t="shared" si="304"/>
        <v>Resgatado</v>
      </c>
      <c r="K3250" s="40" t="s">
        <v>15536</v>
      </c>
      <c r="L3250" s="69" t="str">
        <f t="shared" si="305"/>
        <v>Aplicação de Curto Prazo</v>
      </c>
    </row>
    <row r="3251" spans="1:12" ht="15" customHeight="1" x14ac:dyDescent="0.25">
      <c r="A3251" s="39">
        <v>44291</v>
      </c>
      <c r="B3251" s="61">
        <f t="shared" si="300"/>
        <v>2021</v>
      </c>
      <c r="C3251" s="60" t="str">
        <f t="shared" si="301"/>
        <v>Abril</v>
      </c>
      <c r="D3251" s="40" t="s">
        <v>1928</v>
      </c>
      <c r="E3251" s="40" t="s">
        <v>2021</v>
      </c>
      <c r="F3251" s="41">
        <v>31954.78</v>
      </c>
      <c r="G3251" s="42">
        <v>29944.82</v>
      </c>
      <c r="H3251" s="64">
        <f t="shared" si="302"/>
        <v>-6.2900135754337824E-2</v>
      </c>
      <c r="I3251" s="65">
        <f t="shared" si="303"/>
        <v>-2009.9599999999991</v>
      </c>
      <c r="J3251" s="66" t="str">
        <f t="shared" si="304"/>
        <v>Pendente</v>
      </c>
      <c r="K3251" s="40" t="s">
        <v>15537</v>
      </c>
      <c r="L3251" s="69" t="str">
        <f t="shared" si="305"/>
        <v>Aguardando rentabilidade</v>
      </c>
    </row>
    <row r="3252" spans="1:12" ht="15" customHeight="1" x14ac:dyDescent="0.25">
      <c r="A3252" s="39">
        <v>45227</v>
      </c>
      <c r="B3252" s="61">
        <f t="shared" si="300"/>
        <v>2023</v>
      </c>
      <c r="C3252" s="60" t="str">
        <f t="shared" si="301"/>
        <v>Outubro</v>
      </c>
      <c r="D3252" s="40" t="s">
        <v>1923</v>
      </c>
      <c r="E3252" s="40" t="s">
        <v>4533</v>
      </c>
      <c r="F3252" s="41">
        <v>29783.61</v>
      </c>
      <c r="G3252" s="42">
        <v>33161.07</v>
      </c>
      <c r="H3252" s="64">
        <f t="shared" si="302"/>
        <v>0.1133999538672444</v>
      </c>
      <c r="I3252" s="65">
        <f t="shared" si="303"/>
        <v>3377.4599999999991</v>
      </c>
      <c r="J3252" s="66" t="str">
        <f t="shared" si="304"/>
        <v>Pendente</v>
      </c>
      <c r="K3252" s="40" t="s">
        <v>15532</v>
      </c>
      <c r="L3252" s="69" t="str">
        <f t="shared" si="305"/>
        <v>Rendimento estável</v>
      </c>
    </row>
    <row r="3253" spans="1:12" ht="15" customHeight="1" x14ac:dyDescent="0.25">
      <c r="A3253" s="39">
        <v>44255</v>
      </c>
      <c r="B3253" s="61">
        <f t="shared" si="300"/>
        <v>2021</v>
      </c>
      <c r="C3253" s="60" t="str">
        <f t="shared" si="301"/>
        <v>Fevereiro</v>
      </c>
      <c r="D3253" s="40" t="s">
        <v>1930</v>
      </c>
      <c r="E3253" s="40" t="s">
        <v>2320</v>
      </c>
      <c r="F3253" s="41">
        <v>49768.639999999999</v>
      </c>
      <c r="G3253" s="42">
        <v>52665.17</v>
      </c>
      <c r="H3253" s="64">
        <f t="shared" si="302"/>
        <v>5.8199902589261006E-2</v>
      </c>
      <c r="I3253" s="65">
        <f t="shared" si="303"/>
        <v>2896.5299999999988</v>
      </c>
      <c r="J3253" s="66" t="str">
        <f t="shared" si="304"/>
        <v>Ativo</v>
      </c>
      <c r="K3253" s="40" t="s">
        <v>15538</v>
      </c>
      <c r="L3253" s="69" t="str">
        <f t="shared" si="305"/>
        <v>Aguardando rentabilidade</v>
      </c>
    </row>
    <row r="3254" spans="1:12" ht="15" customHeight="1" x14ac:dyDescent="0.25">
      <c r="A3254" s="39">
        <v>44209</v>
      </c>
      <c r="B3254" s="61">
        <f t="shared" si="300"/>
        <v>2021</v>
      </c>
      <c r="C3254" s="60" t="str">
        <f t="shared" si="301"/>
        <v>Janeiro</v>
      </c>
      <c r="D3254" s="40" t="s">
        <v>1926</v>
      </c>
      <c r="E3254" s="40" t="s">
        <v>4534</v>
      </c>
      <c r="F3254" s="41">
        <v>28199.22</v>
      </c>
      <c r="G3254" s="42">
        <v>26211.17</v>
      </c>
      <c r="H3254" s="64">
        <f t="shared" si="302"/>
        <v>-7.0500176955249211E-2</v>
      </c>
      <c r="I3254" s="65">
        <f t="shared" si="303"/>
        <v>-1988.0500000000029</v>
      </c>
      <c r="J3254" s="66" t="str">
        <f t="shared" si="304"/>
        <v>Pendente</v>
      </c>
      <c r="K3254" s="40" t="s">
        <v>15535</v>
      </c>
      <c r="L3254" s="69" t="str">
        <f t="shared" si="305"/>
        <v>Aguardando rentabilidade</v>
      </c>
    </row>
    <row r="3255" spans="1:12" ht="15" customHeight="1" x14ac:dyDescent="0.25">
      <c r="A3255" s="39">
        <v>44510</v>
      </c>
      <c r="B3255" s="61">
        <f t="shared" si="300"/>
        <v>2021</v>
      </c>
      <c r="C3255" s="60" t="str">
        <f t="shared" si="301"/>
        <v>Novembro</v>
      </c>
      <c r="D3255" s="40" t="s">
        <v>1925</v>
      </c>
      <c r="E3255" s="40" t="s">
        <v>4535</v>
      </c>
      <c r="F3255" s="41">
        <v>27668.32</v>
      </c>
      <c r="G3255" s="42">
        <v>31558.49</v>
      </c>
      <c r="H3255" s="64">
        <f t="shared" si="302"/>
        <v>0.14060015208729701</v>
      </c>
      <c r="I3255" s="65">
        <f t="shared" si="303"/>
        <v>3890.1700000000019</v>
      </c>
      <c r="J3255" s="66" t="str">
        <f t="shared" si="304"/>
        <v>Pendente</v>
      </c>
      <c r="K3255" s="40" t="s">
        <v>15534</v>
      </c>
      <c r="L3255" s="69" t="str">
        <f t="shared" si="305"/>
        <v>Rendimento estável</v>
      </c>
    </row>
    <row r="3256" spans="1:12" ht="15" customHeight="1" x14ac:dyDescent="0.25">
      <c r="A3256" s="39">
        <v>45928</v>
      </c>
      <c r="B3256" s="61">
        <f t="shared" si="300"/>
        <v>2025</v>
      </c>
      <c r="C3256" s="60" t="str">
        <f t="shared" si="301"/>
        <v>Setembro</v>
      </c>
      <c r="D3256" s="40" t="s">
        <v>1927</v>
      </c>
      <c r="E3256" s="40" t="s">
        <v>4536</v>
      </c>
      <c r="F3256" s="41">
        <v>18686.009999999998</v>
      </c>
      <c r="G3256" s="42">
        <v>20137.91</v>
      </c>
      <c r="H3256" s="64">
        <f t="shared" si="302"/>
        <v>7.7699840682949523E-2</v>
      </c>
      <c r="I3256" s="65">
        <f t="shared" si="303"/>
        <v>1451.9000000000015</v>
      </c>
      <c r="J3256" s="66" t="str">
        <f t="shared" si="304"/>
        <v>Pendente</v>
      </c>
      <c r="K3256" s="40" t="s">
        <v>15536</v>
      </c>
      <c r="L3256" s="69" t="str">
        <f t="shared" si="305"/>
        <v>Rendimento estável</v>
      </c>
    </row>
    <row r="3257" spans="1:12" ht="15" customHeight="1" x14ac:dyDescent="0.25">
      <c r="A3257" s="39">
        <v>44681</v>
      </c>
      <c r="B3257" s="61">
        <f t="shared" si="300"/>
        <v>2022</v>
      </c>
      <c r="C3257" s="60" t="str">
        <f t="shared" si="301"/>
        <v>Abril</v>
      </c>
      <c r="D3257" s="40" t="s">
        <v>1929</v>
      </c>
      <c r="E3257" s="40" t="s">
        <v>4537</v>
      </c>
      <c r="F3257" s="41">
        <v>45495.1</v>
      </c>
      <c r="G3257" s="42">
        <v>47087.43</v>
      </c>
      <c r="H3257" s="64">
        <f t="shared" si="302"/>
        <v>3.5000032970583683E-2</v>
      </c>
      <c r="I3257" s="65">
        <f t="shared" si="303"/>
        <v>1592.3300000000017</v>
      </c>
      <c r="J3257" s="66" t="str">
        <f t="shared" si="304"/>
        <v>Ativo</v>
      </c>
      <c r="K3257" s="40" t="s">
        <v>15532</v>
      </c>
      <c r="L3257" s="69" t="str">
        <f t="shared" si="305"/>
        <v>Investimento de Longo Prazo</v>
      </c>
    </row>
    <row r="3258" spans="1:12" ht="15" customHeight="1" x14ac:dyDescent="0.25">
      <c r="A3258" s="39">
        <v>45593</v>
      </c>
      <c r="B3258" s="61">
        <f t="shared" si="300"/>
        <v>2024</v>
      </c>
      <c r="C3258" s="60" t="str">
        <f t="shared" si="301"/>
        <v>Outubro</v>
      </c>
      <c r="D3258" s="40" t="s">
        <v>1924</v>
      </c>
      <c r="E3258" s="40" t="s">
        <v>4538</v>
      </c>
      <c r="F3258" s="41">
        <v>3014.99</v>
      </c>
      <c r="G3258" s="42">
        <v>3460.3</v>
      </c>
      <c r="H3258" s="64">
        <f t="shared" si="302"/>
        <v>0.14769866566721629</v>
      </c>
      <c r="I3258" s="65">
        <f t="shared" si="303"/>
        <v>445.3100000000004</v>
      </c>
      <c r="J3258" s="66" t="str">
        <f t="shared" si="304"/>
        <v>Pendente</v>
      </c>
      <c r="K3258" s="40" t="s">
        <v>15533</v>
      </c>
      <c r="L3258" s="69" t="str">
        <f t="shared" si="305"/>
        <v>Rendimento estável</v>
      </c>
    </row>
    <row r="3259" spans="1:12" x14ac:dyDescent="0.25">
      <c r="A3259" s="39">
        <v>43879</v>
      </c>
      <c r="B3259" s="61">
        <f t="shared" si="300"/>
        <v>2020</v>
      </c>
      <c r="C3259" s="60" t="str">
        <f t="shared" si="301"/>
        <v>Fevereiro</v>
      </c>
      <c r="D3259" s="40" t="s">
        <v>1927</v>
      </c>
      <c r="E3259" s="40" t="s">
        <v>4539</v>
      </c>
      <c r="F3259" s="41">
        <v>14485.43</v>
      </c>
      <c r="G3259" s="42">
        <v>14659.26</v>
      </c>
      <c r="H3259" s="64">
        <f t="shared" si="302"/>
        <v>1.2000334128845325E-2</v>
      </c>
      <c r="I3259" s="65">
        <f t="shared" si="303"/>
        <v>173.82999999999993</v>
      </c>
      <c r="J3259" s="66" t="str">
        <f t="shared" si="304"/>
        <v>Ativo</v>
      </c>
      <c r="K3259" s="40" t="s">
        <v>15536</v>
      </c>
      <c r="L3259" s="69" t="str">
        <f t="shared" si="305"/>
        <v>Aguardando rentabilidade</v>
      </c>
    </row>
    <row r="3260" spans="1:12" ht="15" customHeight="1" x14ac:dyDescent="0.25">
      <c r="A3260" s="39">
        <v>44486</v>
      </c>
      <c r="B3260" s="61">
        <f t="shared" si="300"/>
        <v>2021</v>
      </c>
      <c r="C3260" s="60" t="str">
        <f t="shared" si="301"/>
        <v>Outubro</v>
      </c>
      <c r="D3260" s="40" t="s">
        <v>1926</v>
      </c>
      <c r="E3260" s="40" t="s">
        <v>4540</v>
      </c>
      <c r="F3260" s="41">
        <v>40165.480000000003</v>
      </c>
      <c r="G3260" s="42">
        <v>41157.57</v>
      </c>
      <c r="H3260" s="64">
        <f t="shared" si="302"/>
        <v>2.4700065827670835E-2</v>
      </c>
      <c r="I3260" s="65">
        <f t="shared" si="303"/>
        <v>992.08999999999651</v>
      </c>
      <c r="J3260" s="66" t="str">
        <f t="shared" si="304"/>
        <v>Ativo</v>
      </c>
      <c r="K3260" s="40" t="s">
        <v>15535</v>
      </c>
      <c r="L3260" s="69" t="str">
        <f t="shared" si="305"/>
        <v>Aguardando rentabilidade</v>
      </c>
    </row>
    <row r="3261" spans="1:12" ht="15" customHeight="1" x14ac:dyDescent="0.25">
      <c r="A3261" s="39">
        <v>45529</v>
      </c>
      <c r="B3261" s="61">
        <f t="shared" si="300"/>
        <v>2024</v>
      </c>
      <c r="C3261" s="60" t="str">
        <f t="shared" si="301"/>
        <v>Agosto</v>
      </c>
      <c r="D3261" s="40" t="s">
        <v>1928</v>
      </c>
      <c r="E3261" s="40" t="s">
        <v>4203</v>
      </c>
      <c r="F3261" s="41">
        <v>49274.95</v>
      </c>
      <c r="G3261" s="42">
        <v>48540.75</v>
      </c>
      <c r="H3261" s="64">
        <f t="shared" si="302"/>
        <v>-1.4900065854962757E-2</v>
      </c>
      <c r="I3261" s="65">
        <f t="shared" si="303"/>
        <v>-734.19999999999709</v>
      </c>
      <c r="J3261" s="66" t="str">
        <f t="shared" si="304"/>
        <v>Ativo</v>
      </c>
      <c r="K3261" s="40" t="s">
        <v>15537</v>
      </c>
      <c r="L3261" s="69" t="str">
        <f t="shared" si="305"/>
        <v>Aguardando rentabilidade</v>
      </c>
    </row>
    <row r="3262" spans="1:12" ht="15" customHeight="1" x14ac:dyDescent="0.25">
      <c r="A3262" s="39">
        <v>45800</v>
      </c>
      <c r="B3262" s="61">
        <f t="shared" si="300"/>
        <v>2025</v>
      </c>
      <c r="C3262" s="60" t="str">
        <f t="shared" si="301"/>
        <v>Maio</v>
      </c>
      <c r="D3262" s="40" t="s">
        <v>1923</v>
      </c>
      <c r="E3262" s="40" t="s">
        <v>4541</v>
      </c>
      <c r="F3262" s="41">
        <v>17518.12</v>
      </c>
      <c r="G3262" s="42">
        <v>19361.03</v>
      </c>
      <c r="H3262" s="64">
        <f t="shared" si="302"/>
        <v>0.10520021554824376</v>
      </c>
      <c r="I3262" s="65">
        <f t="shared" si="303"/>
        <v>1842.9099999999999</v>
      </c>
      <c r="J3262" s="66" t="str">
        <f t="shared" si="304"/>
        <v>Pendente</v>
      </c>
      <c r="K3262" s="40" t="s">
        <v>15532</v>
      </c>
      <c r="L3262" s="69" t="str">
        <f t="shared" si="305"/>
        <v>Rendimento estável</v>
      </c>
    </row>
    <row r="3263" spans="1:12" ht="15" customHeight="1" x14ac:dyDescent="0.25">
      <c r="A3263" s="39">
        <v>44979</v>
      </c>
      <c r="B3263" s="61">
        <f t="shared" si="300"/>
        <v>2023</v>
      </c>
      <c r="C3263" s="60" t="str">
        <f t="shared" si="301"/>
        <v>Fevereiro</v>
      </c>
      <c r="D3263" s="40" t="s">
        <v>1928</v>
      </c>
      <c r="E3263" s="40" t="s">
        <v>4542</v>
      </c>
      <c r="F3263" s="41">
        <v>29175.360000000001</v>
      </c>
      <c r="G3263" s="42">
        <v>33332.85</v>
      </c>
      <c r="H3263" s="64">
        <f t="shared" si="302"/>
        <v>0.1425000411305978</v>
      </c>
      <c r="I3263" s="65">
        <f t="shared" si="303"/>
        <v>4157.489999999998</v>
      </c>
      <c r="J3263" s="66" t="str">
        <f t="shared" si="304"/>
        <v>Pendente</v>
      </c>
      <c r="K3263" s="40" t="s">
        <v>15537</v>
      </c>
      <c r="L3263" s="69" t="str">
        <f t="shared" si="305"/>
        <v>Rendimento estável</v>
      </c>
    </row>
    <row r="3264" spans="1:12" ht="15" customHeight="1" x14ac:dyDescent="0.25">
      <c r="A3264" s="39">
        <v>45385</v>
      </c>
      <c r="B3264" s="61">
        <f t="shared" si="300"/>
        <v>2024</v>
      </c>
      <c r="C3264" s="60" t="str">
        <f t="shared" si="301"/>
        <v>Abril</v>
      </c>
      <c r="D3264" s="40" t="s">
        <v>1928</v>
      </c>
      <c r="E3264" s="40" t="s">
        <v>4543</v>
      </c>
      <c r="F3264" s="41">
        <v>42420.26</v>
      </c>
      <c r="G3264" s="42">
        <v>43345.02</v>
      </c>
      <c r="H3264" s="64">
        <f t="shared" si="302"/>
        <v>2.1799960679165915E-2</v>
      </c>
      <c r="I3264" s="65">
        <f t="shared" si="303"/>
        <v>924.75999999999476</v>
      </c>
      <c r="J3264" s="66" t="str">
        <f t="shared" si="304"/>
        <v>Ativo</v>
      </c>
      <c r="K3264" s="40" t="s">
        <v>15537</v>
      </c>
      <c r="L3264" s="69" t="str">
        <f t="shared" si="305"/>
        <v>Aguardando rentabilidade</v>
      </c>
    </row>
    <row r="3265" spans="1:12" ht="15" customHeight="1" x14ac:dyDescent="0.25">
      <c r="A3265" s="39">
        <v>44813</v>
      </c>
      <c r="B3265" s="61">
        <f t="shared" si="300"/>
        <v>2022</v>
      </c>
      <c r="C3265" s="60" t="str">
        <f t="shared" si="301"/>
        <v>Setembro</v>
      </c>
      <c r="D3265" s="40" t="s">
        <v>1929</v>
      </c>
      <c r="E3265" s="40" t="s">
        <v>4544</v>
      </c>
      <c r="F3265" s="41">
        <v>23619.02</v>
      </c>
      <c r="G3265" s="42">
        <v>22915.17</v>
      </c>
      <c r="H3265" s="64">
        <f t="shared" si="302"/>
        <v>-2.9800135653384525E-2</v>
      </c>
      <c r="I3265" s="65">
        <f t="shared" si="303"/>
        <v>-703.85000000000218</v>
      </c>
      <c r="J3265" s="66" t="str">
        <f t="shared" si="304"/>
        <v>Ativo</v>
      </c>
      <c r="K3265" s="40" t="s">
        <v>15532</v>
      </c>
      <c r="L3265" s="69" t="str">
        <f t="shared" si="305"/>
        <v>Investimento de Longo Prazo</v>
      </c>
    </row>
    <row r="3266" spans="1:12" x14ac:dyDescent="0.25">
      <c r="A3266" s="39">
        <v>43963</v>
      </c>
      <c r="B3266" s="61">
        <f t="shared" ref="B3266:B3329" si="306">YEAR(A3266)</f>
        <v>2020</v>
      </c>
      <c r="C3266" s="60" t="str">
        <f t="shared" ref="C3266:C3329" si="307">PROPER(TEXT(A3266,"mmmm"))</f>
        <v>Maio</v>
      </c>
      <c r="D3266" s="40" t="s">
        <v>1927</v>
      </c>
      <c r="E3266" s="40" t="s">
        <v>4545</v>
      </c>
      <c r="F3266" s="41">
        <v>49511.68</v>
      </c>
      <c r="G3266" s="42">
        <v>47897.599999999999</v>
      </c>
      <c r="H3266" s="64">
        <f t="shared" ref="H3266:H3329" si="308">(G3266-F3266)/F3266</f>
        <v>-3.2599984488508607E-2</v>
      </c>
      <c r="I3266" s="65">
        <f t="shared" ref="I3266:I3329" si="309">G3266-F3266</f>
        <v>-1614.0800000000017</v>
      </c>
      <c r="J3266" s="66" t="str">
        <f t="shared" ref="J3266:J3329" si="310">IF(AND(OR($D3266="Ações",$D3266="Criptomoedas",$D3266="ETFs",$D3266="Fundos",$D3266="Imóveis"),$H3266&lt;=-10%),"Resgatado",IF(AND(OR($D3266="Ações",$D3266="Criptomoedas",$D3266="ETFs",$D3266="Fundos",$D3266="Imóveis"),$H3266&lt;=-5%),"Pendente",IF(AND(OR($D3266="Ações",$D3266="Criptomoedas",$D3266="ETFs",$D3266="Fundos",$D3266="Imóveis"),$H3266&lt;=-3%),"Ativo",IF(AND(OR($D3266="Ações",$D3266="Criptomoedas",$D3266="ETFs",$D3266="Fundos",$D3266="Imóveis"),$H3266&lt;=7%),"Ativo",IF(AND(OR($D3266="Ações",$D3266="Criptomoedas",$D3266="ETFs",$D3266="Fundos",$D3266="Imóveis"),$H3266&lt;=15%),"Pendente",IF(AND(OR($D3266="Ações",$D3266="Criptomoedas",$D3266="ETFs",$D3266="Fundos",$D3266="Imóveis"),$H3266&lt;=20%),"Resgatado",IF(AND(OR($D3266="Poupança",$D3266="Renda Fixa",$D3266="Tesouro Direto"),$H3266&lt;=7%),"Ativo",IF(AND(OR($D3266="Poupança",$D3266="Renda Fixa",$D3266="Tesouro Direto"),$H3266&lt;=15%),"Pendente",IF(AND(OR($D3266="Poupança",$D3266="Renda Fixa",$D3266="Tesouro Direto"),$H3266&lt;=20%),"Resgatado","")))))))))</f>
        <v>Ativo</v>
      </c>
      <c r="K3266" s="40" t="s">
        <v>15536</v>
      </c>
      <c r="L3266" s="69" t="str">
        <f t="shared" ref="L3266:L3329" si="311">IF(AND(OR($D3266="Ações",$D3266="Criptomoedas",$D3266="ETFs",$D3266="Fundos",$D3266="Imóveis"),$H3266&lt;=-10%),"Resgate realizado",IF(AND(OR($D3266="Ações",$D3266="Criptomoedas",$D3266="ETFs",$D3266="Fundos",$D3266="Imóveis"),$H3266&lt;=-5%),"Aguardando rentabilidade",IF(AND(OR($D3266="Ações",$D3266="Criptomoedas",$D3266="ETFs",$D3266="Fundos",$D3266="Imóveis"),$H3266&lt;=-3%),"Aguardando rentabilidade",IF(AND(OR($D3266="Ações",$D3266="Criptomoedas",$D3266="ETFs",$D3266="Fundos",$D3266="Imóveis"),$H3266&lt;=7%),"Aguardando rentabilidade",IF(AND(OR($D3266="Ações",$D3266="Criptomoedas",$D3266="ETFs",$D3266="Fundos",$D3266="Imóveis"),$H3266&lt;=15%),"Rendimento estável",IF(AND(OR($D3266="Ações",$D3266="Criptomoedas",$D3266="ETFs",$D3266="Fundos",$D3266="Imóveis"),$H3266&lt;=20%),"Aplicação de Curto Prazo",IF(AND(OR($D3266="Poupança",$D3266="Renda Fixa",$D3266="Tesouro Direto"),$H3266&lt;=7%),"Investimento de Longo Prazo",IF(AND(OR($D3266="Poupança",$D3266="Renda Fixa",$D3266="Tesouro Direto"),$H3266&lt;=15%),"Rendimento estável",IF(AND(OR($D3266="Poupança",$D3266="Renda Fixa",$D3266="Tesouro Direto"),$H3266&lt;=20%),"Dividendos Recebidos","")))))))))</f>
        <v>Aguardando rentabilidade</v>
      </c>
    </row>
    <row r="3267" spans="1:12" x14ac:dyDescent="0.25">
      <c r="A3267" s="39">
        <v>43848</v>
      </c>
      <c r="B3267" s="61">
        <f t="shared" si="306"/>
        <v>2020</v>
      </c>
      <c r="C3267" s="60" t="str">
        <f t="shared" si="307"/>
        <v>Janeiro</v>
      </c>
      <c r="D3267" s="40" t="s">
        <v>1924</v>
      </c>
      <c r="E3267" s="40" t="s">
        <v>4546</v>
      </c>
      <c r="F3267" s="41">
        <v>40418.31</v>
      </c>
      <c r="G3267" s="42">
        <v>37936.629999999997</v>
      </c>
      <c r="H3267" s="64">
        <f t="shared" si="308"/>
        <v>-6.1399895245496418E-2</v>
      </c>
      <c r="I3267" s="65">
        <f t="shared" si="309"/>
        <v>-2481.6800000000003</v>
      </c>
      <c r="J3267" s="66" t="str">
        <f t="shared" si="310"/>
        <v>Ativo</v>
      </c>
      <c r="K3267" s="40" t="s">
        <v>15533</v>
      </c>
      <c r="L3267" s="69" t="str">
        <f t="shared" si="311"/>
        <v>Investimento de Longo Prazo</v>
      </c>
    </row>
    <row r="3268" spans="1:12" ht="15" customHeight="1" x14ac:dyDescent="0.25">
      <c r="A3268" s="39">
        <v>44699</v>
      </c>
      <c r="B3268" s="61">
        <f t="shared" si="306"/>
        <v>2022</v>
      </c>
      <c r="C3268" s="60" t="str">
        <f t="shared" si="307"/>
        <v>Maio</v>
      </c>
      <c r="D3268" s="40" t="s">
        <v>1926</v>
      </c>
      <c r="E3268" s="40" t="s">
        <v>4547</v>
      </c>
      <c r="F3268" s="41">
        <v>23452.44</v>
      </c>
      <c r="G3268" s="42">
        <v>25694.49</v>
      </c>
      <c r="H3268" s="64">
        <f t="shared" si="308"/>
        <v>9.5599860824716026E-2</v>
      </c>
      <c r="I3268" s="65">
        <f t="shared" si="309"/>
        <v>2242.0500000000029</v>
      </c>
      <c r="J3268" s="66" t="str">
        <f t="shared" si="310"/>
        <v>Pendente</v>
      </c>
      <c r="K3268" s="40" t="s">
        <v>15535</v>
      </c>
      <c r="L3268" s="69" t="str">
        <f t="shared" si="311"/>
        <v>Rendimento estável</v>
      </c>
    </row>
    <row r="3269" spans="1:12" ht="15" customHeight="1" x14ac:dyDescent="0.25">
      <c r="A3269" s="39">
        <v>44608</v>
      </c>
      <c r="B3269" s="61">
        <f t="shared" si="306"/>
        <v>2022</v>
      </c>
      <c r="C3269" s="60" t="str">
        <f t="shared" si="307"/>
        <v>Fevereiro</v>
      </c>
      <c r="D3269" s="40" t="s">
        <v>1929</v>
      </c>
      <c r="E3269" s="40" t="s">
        <v>4548</v>
      </c>
      <c r="F3269" s="41">
        <v>16828.11</v>
      </c>
      <c r="G3269" s="42">
        <v>18918.16</v>
      </c>
      <c r="H3269" s="64">
        <f t="shared" si="308"/>
        <v>0.12419992500643263</v>
      </c>
      <c r="I3269" s="65">
        <f t="shared" si="309"/>
        <v>2090.0499999999993</v>
      </c>
      <c r="J3269" s="66" t="str">
        <f t="shared" si="310"/>
        <v>Pendente</v>
      </c>
      <c r="K3269" s="40" t="s">
        <v>15532</v>
      </c>
      <c r="L3269" s="69" t="str">
        <f t="shared" si="311"/>
        <v>Rendimento estável</v>
      </c>
    </row>
    <row r="3270" spans="1:12" ht="15" customHeight="1" x14ac:dyDescent="0.25">
      <c r="A3270" s="39">
        <v>44909</v>
      </c>
      <c r="B3270" s="61">
        <f t="shared" si="306"/>
        <v>2022</v>
      </c>
      <c r="C3270" s="60" t="str">
        <f t="shared" si="307"/>
        <v>Dezembro</v>
      </c>
      <c r="D3270" s="40" t="s">
        <v>1924</v>
      </c>
      <c r="E3270" s="40" t="s">
        <v>4549</v>
      </c>
      <c r="F3270" s="41">
        <v>13721.49</v>
      </c>
      <c r="G3270" s="42">
        <v>16450.689999999999</v>
      </c>
      <c r="H3270" s="64">
        <f t="shared" si="308"/>
        <v>0.19889968217737278</v>
      </c>
      <c r="I3270" s="65">
        <f t="shared" si="309"/>
        <v>2729.1999999999989</v>
      </c>
      <c r="J3270" s="66" t="str">
        <f t="shared" si="310"/>
        <v>Resgatado</v>
      </c>
      <c r="K3270" s="40" t="s">
        <v>15533</v>
      </c>
      <c r="L3270" s="69" t="str">
        <f t="shared" si="311"/>
        <v>Dividendos Recebidos</v>
      </c>
    </row>
    <row r="3271" spans="1:12" ht="15" customHeight="1" x14ac:dyDescent="0.25">
      <c r="A3271" s="39">
        <v>45583</v>
      </c>
      <c r="B3271" s="61">
        <f t="shared" si="306"/>
        <v>2024</v>
      </c>
      <c r="C3271" s="60" t="str">
        <f t="shared" si="307"/>
        <v>Outubro</v>
      </c>
      <c r="D3271" s="40" t="s">
        <v>1929</v>
      </c>
      <c r="E3271" s="40" t="s">
        <v>4550</v>
      </c>
      <c r="F3271" s="41">
        <v>11263.15</v>
      </c>
      <c r="G3271" s="42">
        <v>10854.3</v>
      </c>
      <c r="H3271" s="64">
        <f t="shared" si="308"/>
        <v>-3.6299791798919519E-2</v>
      </c>
      <c r="I3271" s="65">
        <f t="shared" si="309"/>
        <v>-408.85000000000036</v>
      </c>
      <c r="J3271" s="66" t="str">
        <f t="shared" si="310"/>
        <v>Ativo</v>
      </c>
      <c r="K3271" s="40" t="s">
        <v>15532</v>
      </c>
      <c r="L3271" s="69" t="str">
        <f t="shared" si="311"/>
        <v>Investimento de Longo Prazo</v>
      </c>
    </row>
    <row r="3272" spans="1:12" ht="15" customHeight="1" x14ac:dyDescent="0.25">
      <c r="A3272" s="39">
        <v>44295</v>
      </c>
      <c r="B3272" s="61">
        <f t="shared" si="306"/>
        <v>2021</v>
      </c>
      <c r="C3272" s="60" t="str">
        <f t="shared" si="307"/>
        <v>Abril</v>
      </c>
      <c r="D3272" s="40" t="s">
        <v>1927</v>
      </c>
      <c r="E3272" s="40" t="s">
        <v>4551</v>
      </c>
      <c r="F3272" s="41">
        <v>25408.76</v>
      </c>
      <c r="G3272" s="42">
        <v>25665.39</v>
      </c>
      <c r="H3272" s="64">
        <f t="shared" si="308"/>
        <v>1.0100059979314261E-2</v>
      </c>
      <c r="I3272" s="65">
        <f t="shared" si="309"/>
        <v>256.63000000000102</v>
      </c>
      <c r="J3272" s="66" t="str">
        <f t="shared" si="310"/>
        <v>Ativo</v>
      </c>
      <c r="K3272" s="40" t="s">
        <v>15536</v>
      </c>
      <c r="L3272" s="69" t="str">
        <f t="shared" si="311"/>
        <v>Aguardando rentabilidade</v>
      </c>
    </row>
    <row r="3273" spans="1:12" x14ac:dyDescent="0.25">
      <c r="A3273" s="39">
        <v>44104</v>
      </c>
      <c r="B3273" s="61">
        <f t="shared" si="306"/>
        <v>2020</v>
      </c>
      <c r="C3273" s="60" t="str">
        <f t="shared" si="307"/>
        <v>Setembro</v>
      </c>
      <c r="D3273" s="40" t="s">
        <v>1924</v>
      </c>
      <c r="E3273" s="40" t="s">
        <v>4552</v>
      </c>
      <c r="F3273" s="41">
        <v>23067.54</v>
      </c>
      <c r="G3273" s="42">
        <v>21665.03</v>
      </c>
      <c r="H3273" s="64">
        <f t="shared" si="308"/>
        <v>-6.0800154676224773E-2</v>
      </c>
      <c r="I3273" s="65">
        <f t="shared" si="309"/>
        <v>-1402.510000000002</v>
      </c>
      <c r="J3273" s="66" t="str">
        <f t="shared" si="310"/>
        <v>Ativo</v>
      </c>
      <c r="K3273" s="40" t="s">
        <v>15533</v>
      </c>
      <c r="L3273" s="69" t="str">
        <f t="shared" si="311"/>
        <v>Investimento de Longo Prazo</v>
      </c>
    </row>
    <row r="3274" spans="1:12" ht="15" customHeight="1" x14ac:dyDescent="0.25">
      <c r="A3274" s="39">
        <v>44464</v>
      </c>
      <c r="B3274" s="61">
        <f t="shared" si="306"/>
        <v>2021</v>
      </c>
      <c r="C3274" s="60" t="str">
        <f t="shared" si="307"/>
        <v>Setembro</v>
      </c>
      <c r="D3274" s="40" t="s">
        <v>1926</v>
      </c>
      <c r="E3274" s="40" t="s">
        <v>4553</v>
      </c>
      <c r="F3274" s="41">
        <v>11675.86</v>
      </c>
      <c r="G3274" s="42">
        <v>13462.27</v>
      </c>
      <c r="H3274" s="64">
        <f t="shared" si="308"/>
        <v>0.15300029291204242</v>
      </c>
      <c r="I3274" s="65">
        <f t="shared" si="309"/>
        <v>1786.4099999999999</v>
      </c>
      <c r="J3274" s="66" t="str">
        <f t="shared" si="310"/>
        <v>Resgatado</v>
      </c>
      <c r="K3274" s="40" t="s">
        <v>15535</v>
      </c>
      <c r="L3274" s="69" t="str">
        <f t="shared" si="311"/>
        <v>Aplicação de Curto Prazo</v>
      </c>
    </row>
    <row r="3275" spans="1:12" ht="15" customHeight="1" x14ac:dyDescent="0.25">
      <c r="A3275" s="39">
        <v>44321</v>
      </c>
      <c r="B3275" s="61">
        <f t="shared" si="306"/>
        <v>2021</v>
      </c>
      <c r="C3275" s="60" t="str">
        <f t="shared" si="307"/>
        <v>Maio</v>
      </c>
      <c r="D3275" s="40" t="s">
        <v>1923</v>
      </c>
      <c r="E3275" s="40" t="s">
        <v>4554</v>
      </c>
      <c r="F3275" s="41">
        <v>44815.41</v>
      </c>
      <c r="G3275" s="42">
        <v>42632.9</v>
      </c>
      <c r="H3275" s="64">
        <f t="shared" si="308"/>
        <v>-4.8699989579477278E-2</v>
      </c>
      <c r="I3275" s="65">
        <f t="shared" si="309"/>
        <v>-2182.510000000002</v>
      </c>
      <c r="J3275" s="66" t="str">
        <f t="shared" si="310"/>
        <v>Ativo</v>
      </c>
      <c r="K3275" s="40" t="s">
        <v>15532</v>
      </c>
      <c r="L3275" s="69" t="str">
        <f t="shared" si="311"/>
        <v>Investimento de Longo Prazo</v>
      </c>
    </row>
    <row r="3276" spans="1:12" ht="15" customHeight="1" x14ac:dyDescent="0.25">
      <c r="A3276" s="39">
        <v>45512</v>
      </c>
      <c r="B3276" s="61">
        <f t="shared" si="306"/>
        <v>2024</v>
      </c>
      <c r="C3276" s="60" t="str">
        <f t="shared" si="307"/>
        <v>Agosto</v>
      </c>
      <c r="D3276" s="40" t="s">
        <v>1928</v>
      </c>
      <c r="E3276" s="40" t="s">
        <v>3782</v>
      </c>
      <c r="F3276" s="41">
        <v>16353.04</v>
      </c>
      <c r="G3276" s="42">
        <v>17242.650000000001</v>
      </c>
      <c r="H3276" s="64">
        <f t="shared" si="308"/>
        <v>5.4400282760881193E-2</v>
      </c>
      <c r="I3276" s="65">
        <f t="shared" si="309"/>
        <v>889.61000000000058</v>
      </c>
      <c r="J3276" s="66" t="str">
        <f t="shared" si="310"/>
        <v>Ativo</v>
      </c>
      <c r="K3276" s="40" t="s">
        <v>15537</v>
      </c>
      <c r="L3276" s="69" t="str">
        <f t="shared" si="311"/>
        <v>Aguardando rentabilidade</v>
      </c>
    </row>
    <row r="3277" spans="1:12" ht="15" customHeight="1" x14ac:dyDescent="0.25">
      <c r="A3277" s="39">
        <v>44265</v>
      </c>
      <c r="B3277" s="61">
        <f t="shared" si="306"/>
        <v>2021</v>
      </c>
      <c r="C3277" s="60" t="str">
        <f t="shared" si="307"/>
        <v>Março</v>
      </c>
      <c r="D3277" s="40" t="s">
        <v>1923</v>
      </c>
      <c r="E3277" s="40" t="s">
        <v>2976</v>
      </c>
      <c r="F3277" s="41">
        <v>8988.5400000000009</v>
      </c>
      <c r="G3277" s="42">
        <v>8969.66</v>
      </c>
      <c r="H3277" s="64">
        <f t="shared" si="308"/>
        <v>-2.100452353775031E-3</v>
      </c>
      <c r="I3277" s="65">
        <f t="shared" si="309"/>
        <v>-18.880000000001019</v>
      </c>
      <c r="J3277" s="66" t="str">
        <f t="shared" si="310"/>
        <v>Ativo</v>
      </c>
      <c r="K3277" s="40" t="s">
        <v>15532</v>
      </c>
      <c r="L3277" s="69" t="str">
        <f t="shared" si="311"/>
        <v>Investimento de Longo Prazo</v>
      </c>
    </row>
    <row r="3278" spans="1:12" ht="15" customHeight="1" x14ac:dyDescent="0.25">
      <c r="A3278" s="39">
        <v>44889</v>
      </c>
      <c r="B3278" s="61">
        <f t="shared" si="306"/>
        <v>2022</v>
      </c>
      <c r="C3278" s="60" t="str">
        <f t="shared" si="307"/>
        <v>Novembro</v>
      </c>
      <c r="D3278" s="40" t="s">
        <v>1930</v>
      </c>
      <c r="E3278" s="40" t="s">
        <v>4555</v>
      </c>
      <c r="F3278" s="41">
        <v>5672.31</v>
      </c>
      <c r="G3278" s="42">
        <v>6053.49</v>
      </c>
      <c r="H3278" s="64">
        <f t="shared" si="308"/>
        <v>6.7200135394574589E-2</v>
      </c>
      <c r="I3278" s="65">
        <f t="shared" si="309"/>
        <v>381.17999999999938</v>
      </c>
      <c r="J3278" s="66" t="str">
        <f t="shared" si="310"/>
        <v>Ativo</v>
      </c>
      <c r="K3278" s="40" t="s">
        <v>15538</v>
      </c>
      <c r="L3278" s="69" t="str">
        <f t="shared" si="311"/>
        <v>Aguardando rentabilidade</v>
      </c>
    </row>
    <row r="3279" spans="1:12" ht="15" customHeight="1" x14ac:dyDescent="0.25">
      <c r="A3279" s="39">
        <v>44256</v>
      </c>
      <c r="B3279" s="61">
        <f t="shared" si="306"/>
        <v>2021</v>
      </c>
      <c r="C3279" s="60" t="str">
        <f t="shared" si="307"/>
        <v>Março</v>
      </c>
      <c r="D3279" s="40" t="s">
        <v>1924</v>
      </c>
      <c r="E3279" s="40" t="s">
        <v>4556</v>
      </c>
      <c r="F3279" s="41">
        <v>21968.13</v>
      </c>
      <c r="G3279" s="42">
        <v>26313.43</v>
      </c>
      <c r="H3279" s="64">
        <f t="shared" si="308"/>
        <v>0.19780017689261667</v>
      </c>
      <c r="I3279" s="65">
        <f t="shared" si="309"/>
        <v>4345.2999999999993</v>
      </c>
      <c r="J3279" s="66" t="str">
        <f t="shared" si="310"/>
        <v>Resgatado</v>
      </c>
      <c r="K3279" s="40" t="s">
        <v>15533</v>
      </c>
      <c r="L3279" s="69" t="str">
        <f t="shared" si="311"/>
        <v>Dividendos Recebidos</v>
      </c>
    </row>
    <row r="3280" spans="1:12" x14ac:dyDescent="0.25">
      <c r="A3280" s="39">
        <v>44102</v>
      </c>
      <c r="B3280" s="61">
        <f t="shared" si="306"/>
        <v>2020</v>
      </c>
      <c r="C3280" s="60" t="str">
        <f t="shared" si="307"/>
        <v>Setembro</v>
      </c>
      <c r="D3280" s="40" t="s">
        <v>1925</v>
      </c>
      <c r="E3280" s="40" t="s">
        <v>4557</v>
      </c>
      <c r="F3280" s="41">
        <v>33238.129999999997</v>
      </c>
      <c r="G3280" s="42">
        <v>35159.29</v>
      </c>
      <c r="H3280" s="64">
        <f t="shared" si="308"/>
        <v>5.779988224367627E-2</v>
      </c>
      <c r="I3280" s="65">
        <f t="shared" si="309"/>
        <v>1921.1600000000035</v>
      </c>
      <c r="J3280" s="66" t="str">
        <f t="shared" si="310"/>
        <v>Ativo</v>
      </c>
      <c r="K3280" s="40" t="s">
        <v>15534</v>
      </c>
      <c r="L3280" s="69" t="str">
        <f t="shared" si="311"/>
        <v>Aguardando rentabilidade</v>
      </c>
    </row>
    <row r="3281" spans="1:12" ht="15" customHeight="1" x14ac:dyDescent="0.25">
      <c r="A3281" s="39">
        <v>45737</v>
      </c>
      <c r="B3281" s="61">
        <f t="shared" si="306"/>
        <v>2025</v>
      </c>
      <c r="C3281" s="60" t="str">
        <f t="shared" si="307"/>
        <v>Março</v>
      </c>
      <c r="D3281" s="40" t="s">
        <v>1928</v>
      </c>
      <c r="E3281" s="40" t="s">
        <v>4558</v>
      </c>
      <c r="F3281" s="41">
        <v>2147.94</v>
      </c>
      <c r="G3281" s="42">
        <v>2167.06</v>
      </c>
      <c r="H3281" s="64">
        <f t="shared" si="308"/>
        <v>8.9015521848840699E-3</v>
      </c>
      <c r="I3281" s="65">
        <f t="shared" si="309"/>
        <v>19.119999999999891</v>
      </c>
      <c r="J3281" s="66" t="str">
        <f t="shared" si="310"/>
        <v>Ativo</v>
      </c>
      <c r="K3281" s="40" t="s">
        <v>15537</v>
      </c>
      <c r="L3281" s="69" t="str">
        <f t="shared" si="311"/>
        <v>Aguardando rentabilidade</v>
      </c>
    </row>
    <row r="3282" spans="1:12" ht="15" customHeight="1" x14ac:dyDescent="0.25">
      <c r="A3282" s="39">
        <v>44918</v>
      </c>
      <c r="B3282" s="61">
        <f t="shared" si="306"/>
        <v>2022</v>
      </c>
      <c r="C3282" s="60" t="str">
        <f t="shared" si="307"/>
        <v>Dezembro</v>
      </c>
      <c r="D3282" s="40" t="s">
        <v>1928</v>
      </c>
      <c r="E3282" s="40" t="s">
        <v>2255</v>
      </c>
      <c r="F3282" s="41">
        <v>11153.16</v>
      </c>
      <c r="G3282" s="42">
        <v>10549.77</v>
      </c>
      <c r="H3282" s="64">
        <f t="shared" si="308"/>
        <v>-5.4100362587822595E-2</v>
      </c>
      <c r="I3282" s="65">
        <f t="shared" si="309"/>
        <v>-603.38999999999942</v>
      </c>
      <c r="J3282" s="66" t="str">
        <f t="shared" si="310"/>
        <v>Pendente</v>
      </c>
      <c r="K3282" s="40" t="s">
        <v>15537</v>
      </c>
      <c r="L3282" s="69" t="str">
        <f t="shared" si="311"/>
        <v>Aguardando rentabilidade</v>
      </c>
    </row>
    <row r="3283" spans="1:12" ht="15" customHeight="1" x14ac:dyDescent="0.25">
      <c r="A3283" s="39">
        <v>45264</v>
      </c>
      <c r="B3283" s="61">
        <f t="shared" si="306"/>
        <v>2023</v>
      </c>
      <c r="C3283" s="60" t="str">
        <f t="shared" si="307"/>
        <v>Dezembro</v>
      </c>
      <c r="D3283" s="40" t="s">
        <v>1925</v>
      </c>
      <c r="E3283" s="40" t="s">
        <v>4171</v>
      </c>
      <c r="F3283" s="41">
        <v>3148.2</v>
      </c>
      <c r="G3283" s="42">
        <v>3461.13</v>
      </c>
      <c r="H3283" s="64">
        <f t="shared" si="308"/>
        <v>9.9399656946826856E-2</v>
      </c>
      <c r="I3283" s="65">
        <f t="shared" si="309"/>
        <v>312.93000000000029</v>
      </c>
      <c r="J3283" s="66" t="str">
        <f t="shared" si="310"/>
        <v>Pendente</v>
      </c>
      <c r="K3283" s="40" t="s">
        <v>15534</v>
      </c>
      <c r="L3283" s="69" t="str">
        <f t="shared" si="311"/>
        <v>Rendimento estável</v>
      </c>
    </row>
    <row r="3284" spans="1:12" ht="15" customHeight="1" x14ac:dyDescent="0.25">
      <c r="A3284" s="39">
        <v>45209</v>
      </c>
      <c r="B3284" s="61">
        <f t="shared" si="306"/>
        <v>2023</v>
      </c>
      <c r="C3284" s="60" t="str">
        <f t="shared" si="307"/>
        <v>Outubro</v>
      </c>
      <c r="D3284" s="40" t="s">
        <v>1930</v>
      </c>
      <c r="E3284" s="40" t="s">
        <v>4559</v>
      </c>
      <c r="F3284" s="41">
        <v>49653.84</v>
      </c>
      <c r="G3284" s="42">
        <v>48789.86</v>
      </c>
      <c r="H3284" s="64">
        <f t="shared" si="308"/>
        <v>-1.74000641239428E-2</v>
      </c>
      <c r="I3284" s="65">
        <f t="shared" si="309"/>
        <v>-863.97999999999593</v>
      </c>
      <c r="J3284" s="66" t="str">
        <f t="shared" si="310"/>
        <v>Ativo</v>
      </c>
      <c r="K3284" s="40" t="s">
        <v>15538</v>
      </c>
      <c r="L3284" s="69" t="str">
        <f t="shared" si="311"/>
        <v>Aguardando rentabilidade</v>
      </c>
    </row>
    <row r="3285" spans="1:12" ht="15" customHeight="1" x14ac:dyDescent="0.25">
      <c r="A3285" s="39">
        <v>44962</v>
      </c>
      <c r="B3285" s="61">
        <f t="shared" si="306"/>
        <v>2023</v>
      </c>
      <c r="C3285" s="60" t="str">
        <f t="shared" si="307"/>
        <v>Fevereiro</v>
      </c>
      <c r="D3285" s="40" t="s">
        <v>1928</v>
      </c>
      <c r="E3285" s="40" t="s">
        <v>4295</v>
      </c>
      <c r="F3285" s="41">
        <v>38854.61</v>
      </c>
      <c r="G3285" s="42">
        <v>38924.550000000003</v>
      </c>
      <c r="H3285" s="64">
        <f t="shared" si="308"/>
        <v>1.8000438043259816E-3</v>
      </c>
      <c r="I3285" s="65">
        <f t="shared" si="309"/>
        <v>69.940000000002328</v>
      </c>
      <c r="J3285" s="66" t="str">
        <f t="shared" si="310"/>
        <v>Ativo</v>
      </c>
      <c r="K3285" s="40" t="s">
        <v>15537</v>
      </c>
      <c r="L3285" s="69" t="str">
        <f t="shared" si="311"/>
        <v>Aguardando rentabilidade</v>
      </c>
    </row>
    <row r="3286" spans="1:12" ht="15" customHeight="1" x14ac:dyDescent="0.25">
      <c r="A3286" s="39">
        <v>45298</v>
      </c>
      <c r="B3286" s="61">
        <f t="shared" si="306"/>
        <v>2024</v>
      </c>
      <c r="C3286" s="60" t="str">
        <f t="shared" si="307"/>
        <v>Janeiro</v>
      </c>
      <c r="D3286" s="40" t="s">
        <v>1924</v>
      </c>
      <c r="E3286" s="40" t="s">
        <v>2207</v>
      </c>
      <c r="F3286" s="41">
        <v>32369.31</v>
      </c>
      <c r="G3286" s="42">
        <v>33376</v>
      </c>
      <c r="H3286" s="64">
        <f t="shared" si="308"/>
        <v>3.1100137753940341E-2</v>
      </c>
      <c r="I3286" s="65">
        <f t="shared" si="309"/>
        <v>1006.6899999999987</v>
      </c>
      <c r="J3286" s="66" t="str">
        <f t="shared" si="310"/>
        <v>Ativo</v>
      </c>
      <c r="K3286" s="40" t="s">
        <v>15533</v>
      </c>
      <c r="L3286" s="69" t="str">
        <f t="shared" si="311"/>
        <v>Investimento de Longo Prazo</v>
      </c>
    </row>
    <row r="3287" spans="1:12" ht="15" customHeight="1" x14ac:dyDescent="0.25">
      <c r="A3287" s="39">
        <v>45042</v>
      </c>
      <c r="B3287" s="61">
        <f t="shared" si="306"/>
        <v>2023</v>
      </c>
      <c r="C3287" s="60" t="str">
        <f t="shared" si="307"/>
        <v>Abril</v>
      </c>
      <c r="D3287" s="40" t="s">
        <v>1925</v>
      </c>
      <c r="E3287" s="40" t="s">
        <v>3422</v>
      </c>
      <c r="F3287" s="41">
        <v>31268.639999999999</v>
      </c>
      <c r="G3287" s="42">
        <v>29470.69</v>
      </c>
      <c r="H3287" s="64">
        <f t="shared" si="308"/>
        <v>-5.7500102338956881E-2</v>
      </c>
      <c r="I3287" s="65">
        <f t="shared" si="309"/>
        <v>-1797.9500000000007</v>
      </c>
      <c r="J3287" s="66" t="str">
        <f t="shared" si="310"/>
        <v>Pendente</v>
      </c>
      <c r="K3287" s="40" t="s">
        <v>15534</v>
      </c>
      <c r="L3287" s="69" t="str">
        <f t="shared" si="311"/>
        <v>Aguardando rentabilidade</v>
      </c>
    </row>
    <row r="3288" spans="1:12" ht="15" customHeight="1" x14ac:dyDescent="0.25">
      <c r="A3288" s="39">
        <v>44358</v>
      </c>
      <c r="B3288" s="61">
        <f t="shared" si="306"/>
        <v>2021</v>
      </c>
      <c r="C3288" s="60" t="str">
        <f t="shared" si="307"/>
        <v>Junho</v>
      </c>
      <c r="D3288" s="40" t="s">
        <v>1925</v>
      </c>
      <c r="E3288" s="40" t="s">
        <v>3422</v>
      </c>
      <c r="F3288" s="41">
        <v>2802.65</v>
      </c>
      <c r="G3288" s="42">
        <v>2889.53</v>
      </c>
      <c r="H3288" s="64">
        <f t="shared" si="308"/>
        <v>3.0999232868891981E-2</v>
      </c>
      <c r="I3288" s="65">
        <f t="shared" si="309"/>
        <v>86.880000000000109</v>
      </c>
      <c r="J3288" s="66" t="str">
        <f t="shared" si="310"/>
        <v>Ativo</v>
      </c>
      <c r="K3288" s="40" t="s">
        <v>15534</v>
      </c>
      <c r="L3288" s="69" t="str">
        <f t="shared" si="311"/>
        <v>Aguardando rentabilidade</v>
      </c>
    </row>
    <row r="3289" spans="1:12" x14ac:dyDescent="0.25">
      <c r="A3289" s="39">
        <v>44098</v>
      </c>
      <c r="B3289" s="61">
        <f t="shared" si="306"/>
        <v>2020</v>
      </c>
      <c r="C3289" s="60" t="str">
        <f t="shared" si="307"/>
        <v>Setembro</v>
      </c>
      <c r="D3289" s="40" t="s">
        <v>1930</v>
      </c>
      <c r="E3289" s="40" t="s">
        <v>4560</v>
      </c>
      <c r="F3289" s="41">
        <v>31806.74</v>
      </c>
      <c r="G3289" s="42">
        <v>34857.01</v>
      </c>
      <c r="H3289" s="64">
        <f t="shared" si="308"/>
        <v>9.5900114252513782E-2</v>
      </c>
      <c r="I3289" s="65">
        <f t="shared" si="309"/>
        <v>3050.2700000000004</v>
      </c>
      <c r="J3289" s="66" t="str">
        <f t="shared" si="310"/>
        <v>Pendente</v>
      </c>
      <c r="K3289" s="40" t="s">
        <v>15538</v>
      </c>
      <c r="L3289" s="69" t="str">
        <f t="shared" si="311"/>
        <v>Rendimento estável</v>
      </c>
    </row>
    <row r="3290" spans="1:12" ht="15" customHeight="1" x14ac:dyDescent="0.25">
      <c r="A3290" s="39">
        <v>44380</v>
      </c>
      <c r="B3290" s="61">
        <f t="shared" si="306"/>
        <v>2021</v>
      </c>
      <c r="C3290" s="60" t="str">
        <f t="shared" si="307"/>
        <v>Julho</v>
      </c>
      <c r="D3290" s="40" t="s">
        <v>1929</v>
      </c>
      <c r="E3290" s="40" t="s">
        <v>4561</v>
      </c>
      <c r="F3290" s="41">
        <v>5879.57</v>
      </c>
      <c r="G3290" s="42">
        <v>6964.94</v>
      </c>
      <c r="H3290" s="64">
        <f t="shared" si="308"/>
        <v>0.18460023437088086</v>
      </c>
      <c r="I3290" s="65">
        <f t="shared" si="309"/>
        <v>1085.3699999999999</v>
      </c>
      <c r="J3290" s="66" t="str">
        <f t="shared" si="310"/>
        <v>Resgatado</v>
      </c>
      <c r="K3290" s="40" t="s">
        <v>15532</v>
      </c>
      <c r="L3290" s="69" t="str">
        <f t="shared" si="311"/>
        <v>Dividendos Recebidos</v>
      </c>
    </row>
    <row r="3291" spans="1:12" ht="15" customHeight="1" x14ac:dyDescent="0.25">
      <c r="A3291" s="39">
        <v>45265</v>
      </c>
      <c r="B3291" s="61">
        <f t="shared" si="306"/>
        <v>2023</v>
      </c>
      <c r="C3291" s="60" t="str">
        <f t="shared" si="307"/>
        <v>Dezembro</v>
      </c>
      <c r="D3291" s="40" t="s">
        <v>1930</v>
      </c>
      <c r="E3291" s="40" t="s">
        <v>4562</v>
      </c>
      <c r="F3291" s="41">
        <v>18543.53</v>
      </c>
      <c r="G3291" s="42">
        <v>21128.5</v>
      </c>
      <c r="H3291" s="64">
        <f t="shared" si="308"/>
        <v>0.13940010343230233</v>
      </c>
      <c r="I3291" s="65">
        <f t="shared" si="309"/>
        <v>2584.9700000000012</v>
      </c>
      <c r="J3291" s="66" t="str">
        <f t="shared" si="310"/>
        <v>Pendente</v>
      </c>
      <c r="K3291" s="40" t="s">
        <v>15538</v>
      </c>
      <c r="L3291" s="69" t="str">
        <f t="shared" si="311"/>
        <v>Rendimento estável</v>
      </c>
    </row>
    <row r="3292" spans="1:12" ht="15" customHeight="1" x14ac:dyDescent="0.25">
      <c r="A3292" s="39">
        <v>44998</v>
      </c>
      <c r="B3292" s="61">
        <f t="shared" si="306"/>
        <v>2023</v>
      </c>
      <c r="C3292" s="60" t="str">
        <f t="shared" si="307"/>
        <v>Março</v>
      </c>
      <c r="D3292" s="40" t="s">
        <v>1926</v>
      </c>
      <c r="E3292" s="40" t="s">
        <v>3832</v>
      </c>
      <c r="F3292" s="41">
        <v>48765.87</v>
      </c>
      <c r="G3292" s="42">
        <v>58348.36</v>
      </c>
      <c r="H3292" s="64">
        <f t="shared" si="308"/>
        <v>0.19649992915126907</v>
      </c>
      <c r="I3292" s="65">
        <f t="shared" si="309"/>
        <v>9582.489999999998</v>
      </c>
      <c r="J3292" s="66" t="str">
        <f t="shared" si="310"/>
        <v>Resgatado</v>
      </c>
      <c r="K3292" s="40" t="s">
        <v>15535</v>
      </c>
      <c r="L3292" s="69" t="str">
        <f t="shared" si="311"/>
        <v>Aplicação de Curto Prazo</v>
      </c>
    </row>
    <row r="3293" spans="1:12" ht="15" customHeight="1" x14ac:dyDescent="0.25">
      <c r="A3293" s="39">
        <v>45614</v>
      </c>
      <c r="B3293" s="61">
        <f t="shared" si="306"/>
        <v>2024</v>
      </c>
      <c r="C3293" s="60" t="str">
        <f t="shared" si="307"/>
        <v>Novembro</v>
      </c>
      <c r="D3293" s="40" t="s">
        <v>1927</v>
      </c>
      <c r="E3293" s="40" t="s">
        <v>3182</v>
      </c>
      <c r="F3293" s="41">
        <v>19838.32</v>
      </c>
      <c r="G3293" s="42">
        <v>19709.37</v>
      </c>
      <c r="H3293" s="64">
        <f t="shared" si="308"/>
        <v>-6.5000463748946854E-3</v>
      </c>
      <c r="I3293" s="65">
        <f t="shared" si="309"/>
        <v>-128.95000000000073</v>
      </c>
      <c r="J3293" s="66" t="str">
        <f t="shared" si="310"/>
        <v>Ativo</v>
      </c>
      <c r="K3293" s="40" t="s">
        <v>15536</v>
      </c>
      <c r="L3293" s="69" t="str">
        <f t="shared" si="311"/>
        <v>Aguardando rentabilidade</v>
      </c>
    </row>
    <row r="3294" spans="1:12" ht="15" customHeight="1" x14ac:dyDescent="0.25">
      <c r="A3294" s="39">
        <v>45232</v>
      </c>
      <c r="B3294" s="61">
        <f t="shared" si="306"/>
        <v>2023</v>
      </c>
      <c r="C3294" s="60" t="str">
        <f t="shared" si="307"/>
        <v>Novembro</v>
      </c>
      <c r="D3294" s="40" t="s">
        <v>1925</v>
      </c>
      <c r="E3294" s="40" t="s">
        <v>4563</v>
      </c>
      <c r="F3294" s="41">
        <v>25347.360000000001</v>
      </c>
      <c r="G3294" s="42">
        <v>23965.93</v>
      </c>
      <c r="H3294" s="64">
        <f t="shared" si="308"/>
        <v>-5.4499955813938822E-2</v>
      </c>
      <c r="I3294" s="65">
        <f t="shared" si="309"/>
        <v>-1381.4300000000003</v>
      </c>
      <c r="J3294" s="66" t="str">
        <f t="shared" si="310"/>
        <v>Pendente</v>
      </c>
      <c r="K3294" s="40" t="s">
        <v>15534</v>
      </c>
      <c r="L3294" s="69" t="str">
        <f t="shared" si="311"/>
        <v>Aguardando rentabilidade</v>
      </c>
    </row>
    <row r="3295" spans="1:12" ht="15" customHeight="1" x14ac:dyDescent="0.25">
      <c r="A3295" s="39">
        <v>44945</v>
      </c>
      <c r="B3295" s="61">
        <f t="shared" si="306"/>
        <v>2023</v>
      </c>
      <c r="C3295" s="60" t="str">
        <f t="shared" si="307"/>
        <v>Janeiro</v>
      </c>
      <c r="D3295" s="40" t="s">
        <v>1930</v>
      </c>
      <c r="E3295" s="40" t="s">
        <v>4564</v>
      </c>
      <c r="F3295" s="41">
        <v>38495.279999999999</v>
      </c>
      <c r="G3295" s="42">
        <v>43830.73</v>
      </c>
      <c r="H3295" s="64">
        <f t="shared" si="308"/>
        <v>0.13860010889646743</v>
      </c>
      <c r="I3295" s="65">
        <f t="shared" si="309"/>
        <v>5335.4500000000044</v>
      </c>
      <c r="J3295" s="66" t="str">
        <f t="shared" si="310"/>
        <v>Pendente</v>
      </c>
      <c r="K3295" s="40" t="s">
        <v>15538</v>
      </c>
      <c r="L3295" s="69" t="str">
        <f t="shared" si="311"/>
        <v>Rendimento estável</v>
      </c>
    </row>
    <row r="3296" spans="1:12" ht="15" customHeight="1" x14ac:dyDescent="0.25">
      <c r="A3296" s="39">
        <v>44748</v>
      </c>
      <c r="B3296" s="61">
        <f t="shared" si="306"/>
        <v>2022</v>
      </c>
      <c r="C3296" s="60" t="str">
        <f t="shared" si="307"/>
        <v>Julho</v>
      </c>
      <c r="D3296" s="40" t="s">
        <v>1925</v>
      </c>
      <c r="E3296" s="40" t="s">
        <v>4565</v>
      </c>
      <c r="F3296" s="41">
        <v>13573.19</v>
      </c>
      <c r="G3296" s="42">
        <v>14365.86</v>
      </c>
      <c r="H3296" s="64">
        <f t="shared" si="308"/>
        <v>5.8399683493710768E-2</v>
      </c>
      <c r="I3296" s="65">
        <f t="shared" si="309"/>
        <v>792.67000000000007</v>
      </c>
      <c r="J3296" s="66" t="str">
        <f t="shared" si="310"/>
        <v>Ativo</v>
      </c>
      <c r="K3296" s="40" t="s">
        <v>15534</v>
      </c>
      <c r="L3296" s="69" t="str">
        <f t="shared" si="311"/>
        <v>Aguardando rentabilidade</v>
      </c>
    </row>
    <row r="3297" spans="1:12" ht="15" customHeight="1" x14ac:dyDescent="0.25">
      <c r="A3297" s="39">
        <v>45339</v>
      </c>
      <c r="B3297" s="61">
        <f t="shared" si="306"/>
        <v>2024</v>
      </c>
      <c r="C3297" s="60" t="str">
        <f t="shared" si="307"/>
        <v>Fevereiro</v>
      </c>
      <c r="D3297" s="40" t="s">
        <v>1926</v>
      </c>
      <c r="E3297" s="40" t="s">
        <v>4566</v>
      </c>
      <c r="F3297" s="41">
        <v>8240.06</v>
      </c>
      <c r="G3297" s="42">
        <v>9348.35</v>
      </c>
      <c r="H3297" s="64">
        <f t="shared" si="308"/>
        <v>0.1345002342215956</v>
      </c>
      <c r="I3297" s="65">
        <f t="shared" si="309"/>
        <v>1108.2900000000009</v>
      </c>
      <c r="J3297" s="66" t="str">
        <f t="shared" si="310"/>
        <v>Pendente</v>
      </c>
      <c r="K3297" s="40" t="s">
        <v>15535</v>
      </c>
      <c r="L3297" s="69" t="str">
        <f t="shared" si="311"/>
        <v>Rendimento estável</v>
      </c>
    </row>
    <row r="3298" spans="1:12" ht="15" customHeight="1" x14ac:dyDescent="0.25">
      <c r="A3298" s="39">
        <v>44953</v>
      </c>
      <c r="B3298" s="61">
        <f t="shared" si="306"/>
        <v>2023</v>
      </c>
      <c r="C3298" s="60" t="str">
        <f t="shared" si="307"/>
        <v>Janeiro</v>
      </c>
      <c r="D3298" s="40" t="s">
        <v>1923</v>
      </c>
      <c r="E3298" s="40" t="s">
        <v>4567</v>
      </c>
      <c r="F3298" s="41">
        <v>32705.99</v>
      </c>
      <c r="G3298" s="42">
        <v>38239.839999999997</v>
      </c>
      <c r="H3298" s="64">
        <f t="shared" si="308"/>
        <v>0.16919989274136005</v>
      </c>
      <c r="I3298" s="65">
        <f t="shared" si="309"/>
        <v>5533.8499999999949</v>
      </c>
      <c r="J3298" s="66" t="str">
        <f t="shared" si="310"/>
        <v>Resgatado</v>
      </c>
      <c r="K3298" s="40" t="s">
        <v>15532</v>
      </c>
      <c r="L3298" s="69" t="str">
        <f t="shared" si="311"/>
        <v>Dividendos Recebidos</v>
      </c>
    </row>
    <row r="3299" spans="1:12" ht="15" customHeight="1" x14ac:dyDescent="0.25">
      <c r="A3299" s="39">
        <v>45089</v>
      </c>
      <c r="B3299" s="61">
        <f t="shared" si="306"/>
        <v>2023</v>
      </c>
      <c r="C3299" s="60" t="str">
        <f t="shared" si="307"/>
        <v>Junho</v>
      </c>
      <c r="D3299" s="40" t="s">
        <v>1928</v>
      </c>
      <c r="E3299" s="40" t="s">
        <v>4568</v>
      </c>
      <c r="F3299" s="41">
        <v>28804.97</v>
      </c>
      <c r="G3299" s="42">
        <v>32975.93</v>
      </c>
      <c r="H3299" s="64">
        <f t="shared" si="308"/>
        <v>0.14480001194238351</v>
      </c>
      <c r="I3299" s="65">
        <f t="shared" si="309"/>
        <v>4170.9599999999991</v>
      </c>
      <c r="J3299" s="66" t="str">
        <f t="shared" si="310"/>
        <v>Pendente</v>
      </c>
      <c r="K3299" s="40" t="s">
        <v>15537</v>
      </c>
      <c r="L3299" s="69" t="str">
        <f t="shared" si="311"/>
        <v>Rendimento estável</v>
      </c>
    </row>
    <row r="3300" spans="1:12" x14ac:dyDescent="0.25">
      <c r="A3300" s="39">
        <v>44004</v>
      </c>
      <c r="B3300" s="61">
        <f t="shared" si="306"/>
        <v>2020</v>
      </c>
      <c r="C3300" s="60" t="str">
        <f t="shared" si="307"/>
        <v>Junho</v>
      </c>
      <c r="D3300" s="40" t="s">
        <v>1923</v>
      </c>
      <c r="E3300" s="40" t="s">
        <v>4411</v>
      </c>
      <c r="F3300" s="41">
        <v>20085.439999999999</v>
      </c>
      <c r="G3300" s="42">
        <v>20766.34</v>
      </c>
      <c r="H3300" s="64">
        <f t="shared" si="308"/>
        <v>3.390017843771416E-2</v>
      </c>
      <c r="I3300" s="65">
        <f t="shared" si="309"/>
        <v>680.90000000000146</v>
      </c>
      <c r="J3300" s="66" t="str">
        <f t="shared" si="310"/>
        <v>Ativo</v>
      </c>
      <c r="K3300" s="40" t="s">
        <v>15532</v>
      </c>
      <c r="L3300" s="69" t="str">
        <f t="shared" si="311"/>
        <v>Investimento de Longo Prazo</v>
      </c>
    </row>
    <row r="3301" spans="1:12" ht="15" customHeight="1" x14ac:dyDescent="0.25">
      <c r="A3301" s="39">
        <v>44911</v>
      </c>
      <c r="B3301" s="61">
        <f t="shared" si="306"/>
        <v>2022</v>
      </c>
      <c r="C3301" s="60" t="str">
        <f t="shared" si="307"/>
        <v>Dezembro</v>
      </c>
      <c r="D3301" s="40" t="s">
        <v>1930</v>
      </c>
      <c r="E3301" s="40" t="s">
        <v>2501</v>
      </c>
      <c r="F3301" s="41">
        <v>31427.57</v>
      </c>
      <c r="G3301" s="42">
        <v>29001.360000000001</v>
      </c>
      <c r="H3301" s="64">
        <f t="shared" si="308"/>
        <v>-7.7200050783436294E-2</v>
      </c>
      <c r="I3301" s="65">
        <f t="shared" si="309"/>
        <v>-2426.2099999999991</v>
      </c>
      <c r="J3301" s="66" t="str">
        <f t="shared" si="310"/>
        <v>Pendente</v>
      </c>
      <c r="K3301" s="40" t="s">
        <v>15538</v>
      </c>
      <c r="L3301" s="69" t="str">
        <f t="shared" si="311"/>
        <v>Aguardando rentabilidade</v>
      </c>
    </row>
    <row r="3302" spans="1:12" ht="15" customHeight="1" x14ac:dyDescent="0.25">
      <c r="A3302" s="39">
        <v>44606</v>
      </c>
      <c r="B3302" s="61">
        <f t="shared" si="306"/>
        <v>2022</v>
      </c>
      <c r="C3302" s="60" t="str">
        <f t="shared" si="307"/>
        <v>Fevereiro</v>
      </c>
      <c r="D3302" s="40" t="s">
        <v>1928</v>
      </c>
      <c r="E3302" s="40" t="s">
        <v>4569</v>
      </c>
      <c r="F3302" s="41">
        <v>2110.87</v>
      </c>
      <c r="G3302" s="42">
        <v>2346.02</v>
      </c>
      <c r="H3302" s="64">
        <f t="shared" si="308"/>
        <v>0.11139956510822557</v>
      </c>
      <c r="I3302" s="65">
        <f t="shared" si="309"/>
        <v>235.15000000000009</v>
      </c>
      <c r="J3302" s="66" t="str">
        <f t="shared" si="310"/>
        <v>Pendente</v>
      </c>
      <c r="K3302" s="40" t="s">
        <v>15537</v>
      </c>
      <c r="L3302" s="69" t="str">
        <f t="shared" si="311"/>
        <v>Rendimento estável</v>
      </c>
    </row>
    <row r="3303" spans="1:12" ht="15" customHeight="1" x14ac:dyDescent="0.25">
      <c r="A3303" s="39">
        <v>45347</v>
      </c>
      <c r="B3303" s="61">
        <f t="shared" si="306"/>
        <v>2024</v>
      </c>
      <c r="C3303" s="60" t="str">
        <f t="shared" si="307"/>
        <v>Fevereiro</v>
      </c>
      <c r="D3303" s="40" t="s">
        <v>1927</v>
      </c>
      <c r="E3303" s="40" t="s">
        <v>2267</v>
      </c>
      <c r="F3303" s="41">
        <v>22619.3</v>
      </c>
      <c r="G3303" s="42">
        <v>21081.19</v>
      </c>
      <c r="H3303" s="64">
        <f t="shared" si="308"/>
        <v>-6.7999893895920774E-2</v>
      </c>
      <c r="I3303" s="65">
        <f t="shared" si="309"/>
        <v>-1538.1100000000006</v>
      </c>
      <c r="J3303" s="66" t="str">
        <f t="shared" si="310"/>
        <v>Pendente</v>
      </c>
      <c r="K3303" s="40" t="s">
        <v>15536</v>
      </c>
      <c r="L3303" s="69" t="str">
        <f t="shared" si="311"/>
        <v>Aguardando rentabilidade</v>
      </c>
    </row>
    <row r="3304" spans="1:12" ht="15" customHeight="1" x14ac:dyDescent="0.25">
      <c r="A3304" s="39">
        <v>45023</v>
      </c>
      <c r="B3304" s="61">
        <f t="shared" si="306"/>
        <v>2023</v>
      </c>
      <c r="C3304" s="60" t="str">
        <f t="shared" si="307"/>
        <v>Abril</v>
      </c>
      <c r="D3304" s="40" t="s">
        <v>1930</v>
      </c>
      <c r="E3304" s="40" t="s">
        <v>4570</v>
      </c>
      <c r="F3304" s="41">
        <v>21598.21</v>
      </c>
      <c r="G3304" s="42">
        <v>25304.46</v>
      </c>
      <c r="H3304" s="64">
        <f t="shared" si="308"/>
        <v>0.17159986869282223</v>
      </c>
      <c r="I3304" s="65">
        <f t="shared" si="309"/>
        <v>3706.25</v>
      </c>
      <c r="J3304" s="66" t="str">
        <f t="shared" si="310"/>
        <v>Resgatado</v>
      </c>
      <c r="K3304" s="40" t="s">
        <v>15538</v>
      </c>
      <c r="L3304" s="69" t="str">
        <f t="shared" si="311"/>
        <v>Aplicação de Curto Prazo</v>
      </c>
    </row>
    <row r="3305" spans="1:12" x14ac:dyDescent="0.25">
      <c r="A3305" s="39">
        <v>44123</v>
      </c>
      <c r="B3305" s="61">
        <f t="shared" si="306"/>
        <v>2020</v>
      </c>
      <c r="C3305" s="60" t="str">
        <f t="shared" si="307"/>
        <v>Outubro</v>
      </c>
      <c r="D3305" s="40" t="s">
        <v>1925</v>
      </c>
      <c r="E3305" s="40" t="s">
        <v>4571</v>
      </c>
      <c r="F3305" s="41">
        <v>42475.66</v>
      </c>
      <c r="G3305" s="42">
        <v>46205.02</v>
      </c>
      <c r="H3305" s="64">
        <f t="shared" si="308"/>
        <v>8.7799930595545611E-2</v>
      </c>
      <c r="I3305" s="65">
        <f t="shared" si="309"/>
        <v>3729.3599999999933</v>
      </c>
      <c r="J3305" s="66" t="str">
        <f t="shared" si="310"/>
        <v>Pendente</v>
      </c>
      <c r="K3305" s="40" t="s">
        <v>15534</v>
      </c>
      <c r="L3305" s="69" t="str">
        <f t="shared" si="311"/>
        <v>Rendimento estável</v>
      </c>
    </row>
    <row r="3306" spans="1:12" ht="15" customHeight="1" x14ac:dyDescent="0.25">
      <c r="A3306" s="39">
        <v>44520</v>
      </c>
      <c r="B3306" s="61">
        <f t="shared" si="306"/>
        <v>2021</v>
      </c>
      <c r="C3306" s="60" t="str">
        <f t="shared" si="307"/>
        <v>Novembro</v>
      </c>
      <c r="D3306" s="40" t="s">
        <v>1929</v>
      </c>
      <c r="E3306" s="40" t="s">
        <v>2226</v>
      </c>
      <c r="F3306" s="41">
        <v>28691.439999999999</v>
      </c>
      <c r="G3306" s="42">
        <v>28880.799999999999</v>
      </c>
      <c r="H3306" s="64">
        <f t="shared" si="308"/>
        <v>6.5998778729823458E-3</v>
      </c>
      <c r="I3306" s="65">
        <f t="shared" si="309"/>
        <v>189.36000000000058</v>
      </c>
      <c r="J3306" s="66" t="str">
        <f t="shared" si="310"/>
        <v>Ativo</v>
      </c>
      <c r="K3306" s="40" t="s">
        <v>15532</v>
      </c>
      <c r="L3306" s="69" t="str">
        <f t="shared" si="311"/>
        <v>Investimento de Longo Prazo</v>
      </c>
    </row>
    <row r="3307" spans="1:12" ht="15" customHeight="1" x14ac:dyDescent="0.25">
      <c r="A3307" s="39">
        <v>45185</v>
      </c>
      <c r="B3307" s="61">
        <f t="shared" si="306"/>
        <v>2023</v>
      </c>
      <c r="C3307" s="60" t="str">
        <f t="shared" si="307"/>
        <v>Setembro</v>
      </c>
      <c r="D3307" s="40" t="s">
        <v>1925</v>
      </c>
      <c r="E3307" s="40" t="s">
        <v>4572</v>
      </c>
      <c r="F3307" s="41">
        <v>5970.41</v>
      </c>
      <c r="G3307" s="42">
        <v>5487.4</v>
      </c>
      <c r="H3307" s="64">
        <f t="shared" si="308"/>
        <v>-8.0900641664475345E-2</v>
      </c>
      <c r="I3307" s="65">
        <f t="shared" si="309"/>
        <v>-483.01000000000022</v>
      </c>
      <c r="J3307" s="66" t="str">
        <f t="shared" si="310"/>
        <v>Pendente</v>
      </c>
      <c r="K3307" s="40" t="s">
        <v>15534</v>
      </c>
      <c r="L3307" s="69" t="str">
        <f t="shared" si="311"/>
        <v>Aguardando rentabilidade</v>
      </c>
    </row>
    <row r="3308" spans="1:12" ht="15" customHeight="1" x14ac:dyDescent="0.25">
      <c r="A3308" s="39">
        <v>45880</v>
      </c>
      <c r="B3308" s="61">
        <f t="shared" si="306"/>
        <v>2025</v>
      </c>
      <c r="C3308" s="60" t="str">
        <f t="shared" si="307"/>
        <v>Agosto</v>
      </c>
      <c r="D3308" s="40" t="s">
        <v>1923</v>
      </c>
      <c r="E3308" s="40" t="s">
        <v>3475</v>
      </c>
      <c r="F3308" s="41">
        <v>8722.4599999999991</v>
      </c>
      <c r="G3308" s="42">
        <v>9923.5400000000009</v>
      </c>
      <c r="H3308" s="64">
        <f t="shared" si="308"/>
        <v>0.13769968563914331</v>
      </c>
      <c r="I3308" s="65">
        <f t="shared" si="309"/>
        <v>1201.0800000000017</v>
      </c>
      <c r="J3308" s="66" t="str">
        <f t="shared" si="310"/>
        <v>Pendente</v>
      </c>
      <c r="K3308" s="40" t="s">
        <v>15532</v>
      </c>
      <c r="L3308" s="69" t="str">
        <f t="shared" si="311"/>
        <v>Rendimento estável</v>
      </c>
    </row>
    <row r="3309" spans="1:12" x14ac:dyDescent="0.25">
      <c r="A3309" s="39">
        <v>43995</v>
      </c>
      <c r="B3309" s="61">
        <f t="shared" si="306"/>
        <v>2020</v>
      </c>
      <c r="C3309" s="60" t="str">
        <f t="shared" si="307"/>
        <v>Junho</v>
      </c>
      <c r="D3309" s="40" t="s">
        <v>1923</v>
      </c>
      <c r="E3309" s="40" t="s">
        <v>4127</v>
      </c>
      <c r="F3309" s="41">
        <v>37627.660000000003</v>
      </c>
      <c r="G3309" s="42">
        <v>35588.239999999998</v>
      </c>
      <c r="H3309" s="64">
        <f t="shared" si="308"/>
        <v>-5.4200022005088951E-2</v>
      </c>
      <c r="I3309" s="65">
        <f t="shared" si="309"/>
        <v>-2039.4200000000055</v>
      </c>
      <c r="J3309" s="66" t="str">
        <f t="shared" si="310"/>
        <v>Ativo</v>
      </c>
      <c r="K3309" s="40" t="s">
        <v>15532</v>
      </c>
      <c r="L3309" s="69" t="str">
        <f t="shared" si="311"/>
        <v>Investimento de Longo Prazo</v>
      </c>
    </row>
    <row r="3310" spans="1:12" ht="15" customHeight="1" x14ac:dyDescent="0.25">
      <c r="A3310" s="39">
        <v>45302</v>
      </c>
      <c r="B3310" s="61">
        <f t="shared" si="306"/>
        <v>2024</v>
      </c>
      <c r="C3310" s="60" t="str">
        <f t="shared" si="307"/>
        <v>Janeiro</v>
      </c>
      <c r="D3310" s="40" t="s">
        <v>1930</v>
      </c>
      <c r="E3310" s="40" t="s">
        <v>2383</v>
      </c>
      <c r="F3310" s="41">
        <v>22183.53</v>
      </c>
      <c r="G3310" s="42">
        <v>24097.97</v>
      </c>
      <c r="H3310" s="64">
        <f t="shared" si="308"/>
        <v>8.6300061351822832E-2</v>
      </c>
      <c r="I3310" s="65">
        <f t="shared" si="309"/>
        <v>1914.4400000000023</v>
      </c>
      <c r="J3310" s="66" t="str">
        <f t="shared" si="310"/>
        <v>Pendente</v>
      </c>
      <c r="K3310" s="40" t="s">
        <v>15538</v>
      </c>
      <c r="L3310" s="69" t="str">
        <f t="shared" si="311"/>
        <v>Rendimento estável</v>
      </c>
    </row>
    <row r="3311" spans="1:12" x14ac:dyDescent="0.25">
      <c r="A3311" s="39">
        <v>44106</v>
      </c>
      <c r="B3311" s="61">
        <f t="shared" si="306"/>
        <v>2020</v>
      </c>
      <c r="C3311" s="60" t="str">
        <f t="shared" si="307"/>
        <v>Outubro</v>
      </c>
      <c r="D3311" s="40" t="s">
        <v>1923</v>
      </c>
      <c r="E3311" s="40" t="s">
        <v>4554</v>
      </c>
      <c r="F3311" s="41">
        <v>48453.46</v>
      </c>
      <c r="G3311" s="42">
        <v>56806.84</v>
      </c>
      <c r="H3311" s="64">
        <f t="shared" si="308"/>
        <v>0.17240007215171008</v>
      </c>
      <c r="I3311" s="65">
        <f t="shared" si="309"/>
        <v>8353.3799999999974</v>
      </c>
      <c r="J3311" s="66" t="str">
        <f t="shared" si="310"/>
        <v>Resgatado</v>
      </c>
      <c r="K3311" s="40" t="s">
        <v>15532</v>
      </c>
      <c r="L3311" s="69" t="str">
        <f t="shared" si="311"/>
        <v>Dividendos Recebidos</v>
      </c>
    </row>
    <row r="3312" spans="1:12" x14ac:dyDescent="0.25">
      <c r="A3312" s="39">
        <v>43927</v>
      </c>
      <c r="B3312" s="61">
        <f t="shared" si="306"/>
        <v>2020</v>
      </c>
      <c r="C3312" s="60" t="str">
        <f t="shared" si="307"/>
        <v>Abril</v>
      </c>
      <c r="D3312" s="40" t="s">
        <v>1929</v>
      </c>
      <c r="E3312" s="40" t="s">
        <v>4573</v>
      </c>
      <c r="F3312" s="41">
        <v>49699.78</v>
      </c>
      <c r="G3312" s="42">
        <v>57716.35</v>
      </c>
      <c r="H3312" s="64">
        <f t="shared" si="308"/>
        <v>0.16129990917464826</v>
      </c>
      <c r="I3312" s="65">
        <f t="shared" si="309"/>
        <v>8016.57</v>
      </c>
      <c r="J3312" s="66" t="str">
        <f t="shared" si="310"/>
        <v>Resgatado</v>
      </c>
      <c r="K3312" s="40" t="s">
        <v>15532</v>
      </c>
      <c r="L3312" s="69" t="str">
        <f t="shared" si="311"/>
        <v>Dividendos Recebidos</v>
      </c>
    </row>
    <row r="3313" spans="1:12" ht="15" customHeight="1" x14ac:dyDescent="0.25">
      <c r="A3313" s="39">
        <v>45807</v>
      </c>
      <c r="B3313" s="61">
        <f t="shared" si="306"/>
        <v>2025</v>
      </c>
      <c r="C3313" s="60" t="str">
        <f t="shared" si="307"/>
        <v>Maio</v>
      </c>
      <c r="D3313" s="40" t="s">
        <v>1926</v>
      </c>
      <c r="E3313" s="40" t="s">
        <v>4574</v>
      </c>
      <c r="F3313" s="41">
        <v>47232.32</v>
      </c>
      <c r="G3313" s="42">
        <v>43500.97</v>
      </c>
      <c r="H3313" s="64">
        <f t="shared" si="308"/>
        <v>-7.8999930556026013E-2</v>
      </c>
      <c r="I3313" s="65">
        <f t="shared" si="309"/>
        <v>-3731.3499999999985</v>
      </c>
      <c r="J3313" s="66" t="str">
        <f t="shared" si="310"/>
        <v>Pendente</v>
      </c>
      <c r="K3313" s="40" t="s">
        <v>15535</v>
      </c>
      <c r="L3313" s="69" t="str">
        <f t="shared" si="311"/>
        <v>Aguardando rentabilidade</v>
      </c>
    </row>
    <row r="3314" spans="1:12" ht="15" customHeight="1" x14ac:dyDescent="0.25">
      <c r="A3314" s="39">
        <v>45160</v>
      </c>
      <c r="B3314" s="61">
        <f t="shared" si="306"/>
        <v>2023</v>
      </c>
      <c r="C3314" s="60" t="str">
        <f t="shared" si="307"/>
        <v>Agosto</v>
      </c>
      <c r="D3314" s="40" t="s">
        <v>1926</v>
      </c>
      <c r="E3314" s="40" t="s">
        <v>4575</v>
      </c>
      <c r="F3314" s="41">
        <v>8331.16</v>
      </c>
      <c r="G3314" s="42">
        <v>9735.7900000000009</v>
      </c>
      <c r="H3314" s="64">
        <f t="shared" si="308"/>
        <v>0.16859957076805643</v>
      </c>
      <c r="I3314" s="65">
        <f t="shared" si="309"/>
        <v>1404.630000000001</v>
      </c>
      <c r="J3314" s="66" t="str">
        <f t="shared" si="310"/>
        <v>Resgatado</v>
      </c>
      <c r="K3314" s="40" t="s">
        <v>15535</v>
      </c>
      <c r="L3314" s="69" t="str">
        <f t="shared" si="311"/>
        <v>Aplicação de Curto Prazo</v>
      </c>
    </row>
    <row r="3315" spans="1:12" ht="15" customHeight="1" x14ac:dyDescent="0.25">
      <c r="A3315" s="39">
        <v>44266</v>
      </c>
      <c r="B3315" s="61">
        <f t="shared" si="306"/>
        <v>2021</v>
      </c>
      <c r="C3315" s="60" t="str">
        <f t="shared" si="307"/>
        <v>Março</v>
      </c>
      <c r="D3315" s="40" t="s">
        <v>1926</v>
      </c>
      <c r="E3315" s="40" t="s">
        <v>3866</v>
      </c>
      <c r="F3315" s="41">
        <v>29723.99</v>
      </c>
      <c r="G3315" s="42">
        <v>32928.239999999998</v>
      </c>
      <c r="H3315" s="64">
        <f t="shared" si="308"/>
        <v>0.10780013046700648</v>
      </c>
      <c r="I3315" s="65">
        <f t="shared" si="309"/>
        <v>3204.2499999999964</v>
      </c>
      <c r="J3315" s="66" t="str">
        <f t="shared" si="310"/>
        <v>Pendente</v>
      </c>
      <c r="K3315" s="40" t="s">
        <v>15535</v>
      </c>
      <c r="L3315" s="69" t="str">
        <f t="shared" si="311"/>
        <v>Rendimento estável</v>
      </c>
    </row>
    <row r="3316" spans="1:12" ht="15" customHeight="1" x14ac:dyDescent="0.25">
      <c r="A3316" s="39">
        <v>44234</v>
      </c>
      <c r="B3316" s="61">
        <f t="shared" si="306"/>
        <v>2021</v>
      </c>
      <c r="C3316" s="60" t="str">
        <f t="shared" si="307"/>
        <v>Fevereiro</v>
      </c>
      <c r="D3316" s="40" t="s">
        <v>1929</v>
      </c>
      <c r="E3316" s="40" t="s">
        <v>4128</v>
      </c>
      <c r="F3316" s="41">
        <v>8248.5499999999993</v>
      </c>
      <c r="G3316" s="42">
        <v>8399.5</v>
      </c>
      <c r="H3316" s="64">
        <f t="shared" si="308"/>
        <v>1.8300186093313461E-2</v>
      </c>
      <c r="I3316" s="65">
        <f t="shared" si="309"/>
        <v>150.95000000000073</v>
      </c>
      <c r="J3316" s="66" t="str">
        <f t="shared" si="310"/>
        <v>Ativo</v>
      </c>
      <c r="K3316" s="40" t="s">
        <v>15532</v>
      </c>
      <c r="L3316" s="69" t="str">
        <f t="shared" si="311"/>
        <v>Investimento de Longo Prazo</v>
      </c>
    </row>
    <row r="3317" spans="1:12" ht="15" customHeight="1" x14ac:dyDescent="0.25">
      <c r="A3317" s="39">
        <v>45469</v>
      </c>
      <c r="B3317" s="61">
        <f t="shared" si="306"/>
        <v>2024</v>
      </c>
      <c r="C3317" s="60" t="str">
        <f t="shared" si="307"/>
        <v>Junho</v>
      </c>
      <c r="D3317" s="40" t="s">
        <v>1924</v>
      </c>
      <c r="E3317" s="40" t="s">
        <v>1963</v>
      </c>
      <c r="F3317" s="41">
        <v>27875.54</v>
      </c>
      <c r="G3317" s="42">
        <v>25210.639999999999</v>
      </c>
      <c r="H3317" s="64">
        <f t="shared" si="308"/>
        <v>-9.5599941741038974E-2</v>
      </c>
      <c r="I3317" s="65">
        <f t="shared" si="309"/>
        <v>-2664.9000000000015</v>
      </c>
      <c r="J3317" s="66" t="str">
        <f t="shared" si="310"/>
        <v>Ativo</v>
      </c>
      <c r="K3317" s="40" t="s">
        <v>15533</v>
      </c>
      <c r="L3317" s="69" t="str">
        <f t="shared" si="311"/>
        <v>Investimento de Longo Prazo</v>
      </c>
    </row>
    <row r="3318" spans="1:12" x14ac:dyDescent="0.25">
      <c r="A3318" s="39">
        <v>43837</v>
      </c>
      <c r="B3318" s="61">
        <f t="shared" si="306"/>
        <v>2020</v>
      </c>
      <c r="C3318" s="60" t="str">
        <f t="shared" si="307"/>
        <v>Janeiro</v>
      </c>
      <c r="D3318" s="40" t="s">
        <v>1927</v>
      </c>
      <c r="E3318" s="40" t="s">
        <v>4576</v>
      </c>
      <c r="F3318" s="41">
        <v>48254.7</v>
      </c>
      <c r="G3318" s="42">
        <v>47053.16</v>
      </c>
      <c r="H3318" s="64">
        <f t="shared" si="308"/>
        <v>-2.4899957931558869E-2</v>
      </c>
      <c r="I3318" s="65">
        <f t="shared" si="309"/>
        <v>-1201.5399999999936</v>
      </c>
      <c r="J3318" s="66" t="str">
        <f t="shared" si="310"/>
        <v>Ativo</v>
      </c>
      <c r="K3318" s="40" t="s">
        <v>15536</v>
      </c>
      <c r="L3318" s="69" t="str">
        <f t="shared" si="311"/>
        <v>Aguardando rentabilidade</v>
      </c>
    </row>
    <row r="3319" spans="1:12" ht="15" customHeight="1" x14ac:dyDescent="0.25">
      <c r="A3319" s="39">
        <v>45671</v>
      </c>
      <c r="B3319" s="61">
        <f t="shared" si="306"/>
        <v>2025</v>
      </c>
      <c r="C3319" s="60" t="str">
        <f t="shared" si="307"/>
        <v>Janeiro</v>
      </c>
      <c r="D3319" s="40" t="s">
        <v>1930</v>
      </c>
      <c r="E3319" s="40" t="s">
        <v>3434</v>
      </c>
      <c r="F3319" s="41">
        <v>27754.32</v>
      </c>
      <c r="G3319" s="42">
        <v>32841.69</v>
      </c>
      <c r="H3319" s="64">
        <f t="shared" si="308"/>
        <v>0.1833001132796625</v>
      </c>
      <c r="I3319" s="65">
        <f t="shared" si="309"/>
        <v>5087.3700000000026</v>
      </c>
      <c r="J3319" s="66" t="str">
        <f t="shared" si="310"/>
        <v>Resgatado</v>
      </c>
      <c r="K3319" s="40" t="s">
        <v>15538</v>
      </c>
      <c r="L3319" s="69" t="str">
        <f t="shared" si="311"/>
        <v>Aplicação de Curto Prazo</v>
      </c>
    </row>
    <row r="3320" spans="1:12" ht="15" customHeight="1" x14ac:dyDescent="0.25">
      <c r="A3320" s="39">
        <v>44423</v>
      </c>
      <c r="B3320" s="61">
        <f t="shared" si="306"/>
        <v>2021</v>
      </c>
      <c r="C3320" s="60" t="str">
        <f t="shared" si="307"/>
        <v>Agosto</v>
      </c>
      <c r="D3320" s="40" t="s">
        <v>1927</v>
      </c>
      <c r="E3320" s="40" t="s">
        <v>3871</v>
      </c>
      <c r="F3320" s="41">
        <v>33579.06</v>
      </c>
      <c r="G3320" s="42">
        <v>33884.629999999997</v>
      </c>
      <c r="H3320" s="64">
        <f t="shared" si="308"/>
        <v>9.1000164983772551E-3</v>
      </c>
      <c r="I3320" s="65">
        <f t="shared" si="309"/>
        <v>305.56999999999971</v>
      </c>
      <c r="J3320" s="66" t="str">
        <f t="shared" si="310"/>
        <v>Ativo</v>
      </c>
      <c r="K3320" s="40" t="s">
        <v>15536</v>
      </c>
      <c r="L3320" s="69" t="str">
        <f t="shared" si="311"/>
        <v>Aguardando rentabilidade</v>
      </c>
    </row>
    <row r="3321" spans="1:12" ht="15" customHeight="1" x14ac:dyDescent="0.25">
      <c r="A3321" s="39">
        <v>45768</v>
      </c>
      <c r="B3321" s="61">
        <f t="shared" si="306"/>
        <v>2025</v>
      </c>
      <c r="C3321" s="60" t="str">
        <f t="shared" si="307"/>
        <v>Abril</v>
      </c>
      <c r="D3321" s="40" t="s">
        <v>1927</v>
      </c>
      <c r="E3321" s="40" t="s">
        <v>4577</v>
      </c>
      <c r="F3321" s="41">
        <v>43042.07</v>
      </c>
      <c r="G3321" s="42">
        <v>40803.879999999997</v>
      </c>
      <c r="H3321" s="64">
        <f t="shared" si="308"/>
        <v>-5.2000054830076768E-2</v>
      </c>
      <c r="I3321" s="65">
        <f t="shared" si="309"/>
        <v>-2238.1900000000023</v>
      </c>
      <c r="J3321" s="66" t="str">
        <f t="shared" si="310"/>
        <v>Pendente</v>
      </c>
      <c r="K3321" s="40" t="s">
        <v>15536</v>
      </c>
      <c r="L3321" s="69" t="str">
        <f t="shared" si="311"/>
        <v>Aguardando rentabilidade</v>
      </c>
    </row>
    <row r="3322" spans="1:12" ht="15" customHeight="1" x14ac:dyDescent="0.25">
      <c r="A3322" s="39">
        <v>44386</v>
      </c>
      <c r="B3322" s="61">
        <f t="shared" si="306"/>
        <v>2021</v>
      </c>
      <c r="C3322" s="60" t="str">
        <f t="shared" si="307"/>
        <v>Julho</v>
      </c>
      <c r="D3322" s="40" t="s">
        <v>1927</v>
      </c>
      <c r="E3322" s="40" t="s">
        <v>4578</v>
      </c>
      <c r="F3322" s="41">
        <v>12460.69</v>
      </c>
      <c r="G3322" s="42">
        <v>12565.36</v>
      </c>
      <c r="H3322" s="64">
        <f t="shared" si="308"/>
        <v>8.4000163714850525E-3</v>
      </c>
      <c r="I3322" s="65">
        <f t="shared" si="309"/>
        <v>104.67000000000007</v>
      </c>
      <c r="J3322" s="66" t="str">
        <f t="shared" si="310"/>
        <v>Ativo</v>
      </c>
      <c r="K3322" s="40" t="s">
        <v>15536</v>
      </c>
      <c r="L3322" s="69" t="str">
        <f t="shared" si="311"/>
        <v>Aguardando rentabilidade</v>
      </c>
    </row>
    <row r="3323" spans="1:12" ht="15" customHeight="1" x14ac:dyDescent="0.25">
      <c r="A3323" s="39">
        <v>45809</v>
      </c>
      <c r="B3323" s="61">
        <f t="shared" si="306"/>
        <v>2025</v>
      </c>
      <c r="C3323" s="60" t="str">
        <f t="shared" si="307"/>
        <v>Junho</v>
      </c>
      <c r="D3323" s="40" t="s">
        <v>1928</v>
      </c>
      <c r="E3323" s="40" t="s">
        <v>4579</v>
      </c>
      <c r="F3323" s="41">
        <v>46481.09</v>
      </c>
      <c r="G3323" s="42">
        <v>42135.11</v>
      </c>
      <c r="H3323" s="64">
        <f t="shared" si="308"/>
        <v>-9.3499958800449742E-2</v>
      </c>
      <c r="I3323" s="65">
        <f t="shared" si="309"/>
        <v>-4345.9799999999959</v>
      </c>
      <c r="J3323" s="66" t="str">
        <f t="shared" si="310"/>
        <v>Pendente</v>
      </c>
      <c r="K3323" s="40" t="s">
        <v>15537</v>
      </c>
      <c r="L3323" s="69" t="str">
        <f t="shared" si="311"/>
        <v>Aguardando rentabilidade</v>
      </c>
    </row>
    <row r="3324" spans="1:12" ht="15" customHeight="1" x14ac:dyDescent="0.25">
      <c r="A3324" s="39">
        <v>44983</v>
      </c>
      <c r="B3324" s="61">
        <f t="shared" si="306"/>
        <v>2023</v>
      </c>
      <c r="C3324" s="60" t="str">
        <f t="shared" si="307"/>
        <v>Fevereiro</v>
      </c>
      <c r="D3324" s="40" t="s">
        <v>1927</v>
      </c>
      <c r="E3324" s="40" t="s">
        <v>4252</v>
      </c>
      <c r="F3324" s="41">
        <v>24017.98</v>
      </c>
      <c r="G3324" s="42">
        <v>25764.09</v>
      </c>
      <c r="H3324" s="64">
        <f t="shared" si="308"/>
        <v>7.2700118827644988E-2</v>
      </c>
      <c r="I3324" s="65">
        <f t="shared" si="309"/>
        <v>1746.1100000000006</v>
      </c>
      <c r="J3324" s="66" t="str">
        <f t="shared" si="310"/>
        <v>Pendente</v>
      </c>
      <c r="K3324" s="40" t="s">
        <v>15536</v>
      </c>
      <c r="L3324" s="69" t="str">
        <f t="shared" si="311"/>
        <v>Rendimento estável</v>
      </c>
    </row>
    <row r="3325" spans="1:12" ht="15" customHeight="1" x14ac:dyDescent="0.25">
      <c r="A3325" s="39">
        <v>44765</v>
      </c>
      <c r="B3325" s="61">
        <f t="shared" si="306"/>
        <v>2022</v>
      </c>
      <c r="C3325" s="60" t="str">
        <f t="shared" si="307"/>
        <v>Julho</v>
      </c>
      <c r="D3325" s="40" t="s">
        <v>1928</v>
      </c>
      <c r="E3325" s="40" t="s">
        <v>3574</v>
      </c>
      <c r="F3325" s="41">
        <v>32607.27</v>
      </c>
      <c r="G3325" s="42">
        <v>31374.720000000001</v>
      </c>
      <c r="H3325" s="64">
        <f t="shared" si="308"/>
        <v>-3.7799852609556067E-2</v>
      </c>
      <c r="I3325" s="65">
        <f t="shared" si="309"/>
        <v>-1232.5499999999993</v>
      </c>
      <c r="J3325" s="66" t="str">
        <f t="shared" si="310"/>
        <v>Ativo</v>
      </c>
      <c r="K3325" s="40" t="s">
        <v>15537</v>
      </c>
      <c r="L3325" s="69" t="str">
        <f t="shared" si="311"/>
        <v>Aguardando rentabilidade</v>
      </c>
    </row>
    <row r="3326" spans="1:12" ht="15" customHeight="1" x14ac:dyDescent="0.25">
      <c r="A3326" s="39">
        <v>44857</v>
      </c>
      <c r="B3326" s="61">
        <f t="shared" si="306"/>
        <v>2022</v>
      </c>
      <c r="C3326" s="60" t="str">
        <f t="shared" si="307"/>
        <v>Outubro</v>
      </c>
      <c r="D3326" s="40" t="s">
        <v>1929</v>
      </c>
      <c r="E3326" s="40" t="s">
        <v>4580</v>
      </c>
      <c r="F3326" s="41">
        <v>48792.52</v>
      </c>
      <c r="G3326" s="42">
        <v>51095.53</v>
      </c>
      <c r="H3326" s="64">
        <f t="shared" si="308"/>
        <v>4.7200062632551103E-2</v>
      </c>
      <c r="I3326" s="65">
        <f t="shared" si="309"/>
        <v>2303.010000000002</v>
      </c>
      <c r="J3326" s="66" t="str">
        <f t="shared" si="310"/>
        <v>Ativo</v>
      </c>
      <c r="K3326" s="40" t="s">
        <v>15532</v>
      </c>
      <c r="L3326" s="69" t="str">
        <f t="shared" si="311"/>
        <v>Investimento de Longo Prazo</v>
      </c>
    </row>
    <row r="3327" spans="1:12" x14ac:dyDescent="0.25">
      <c r="A3327" s="39">
        <v>44036</v>
      </c>
      <c r="B3327" s="61">
        <f t="shared" si="306"/>
        <v>2020</v>
      </c>
      <c r="C3327" s="60" t="str">
        <f t="shared" si="307"/>
        <v>Julho</v>
      </c>
      <c r="D3327" s="40" t="s">
        <v>1928</v>
      </c>
      <c r="E3327" s="40" t="s">
        <v>2291</v>
      </c>
      <c r="F3327" s="41">
        <v>48119.519999999997</v>
      </c>
      <c r="G3327" s="42">
        <v>56218.04</v>
      </c>
      <c r="H3327" s="64">
        <f t="shared" si="308"/>
        <v>0.16830009941911317</v>
      </c>
      <c r="I3327" s="65">
        <f t="shared" si="309"/>
        <v>8098.5200000000041</v>
      </c>
      <c r="J3327" s="66" t="str">
        <f t="shared" si="310"/>
        <v>Resgatado</v>
      </c>
      <c r="K3327" s="40" t="s">
        <v>15537</v>
      </c>
      <c r="L3327" s="69" t="str">
        <f t="shared" si="311"/>
        <v>Aplicação de Curto Prazo</v>
      </c>
    </row>
    <row r="3328" spans="1:12" ht="15" customHeight="1" x14ac:dyDescent="0.25">
      <c r="A3328" s="39">
        <v>45726</v>
      </c>
      <c r="B3328" s="61">
        <f t="shared" si="306"/>
        <v>2025</v>
      </c>
      <c r="C3328" s="60" t="str">
        <f t="shared" si="307"/>
        <v>Março</v>
      </c>
      <c r="D3328" s="40" t="s">
        <v>1927</v>
      </c>
      <c r="E3328" s="40" t="s">
        <v>4581</v>
      </c>
      <c r="F3328" s="41">
        <v>45052.7</v>
      </c>
      <c r="G3328" s="42">
        <v>49296.66</v>
      </c>
      <c r="H3328" s="64">
        <f t="shared" si="308"/>
        <v>9.4199903668370749E-2</v>
      </c>
      <c r="I3328" s="65">
        <f t="shared" si="309"/>
        <v>4243.9600000000064</v>
      </c>
      <c r="J3328" s="66" t="str">
        <f t="shared" si="310"/>
        <v>Pendente</v>
      </c>
      <c r="K3328" s="40" t="s">
        <v>15536</v>
      </c>
      <c r="L3328" s="69" t="str">
        <f t="shared" si="311"/>
        <v>Rendimento estável</v>
      </c>
    </row>
    <row r="3329" spans="1:12" x14ac:dyDescent="0.25">
      <c r="A3329" s="39">
        <v>43900</v>
      </c>
      <c r="B3329" s="61">
        <f t="shared" si="306"/>
        <v>2020</v>
      </c>
      <c r="C3329" s="60" t="str">
        <f t="shared" si="307"/>
        <v>Março</v>
      </c>
      <c r="D3329" s="40" t="s">
        <v>1926</v>
      </c>
      <c r="E3329" s="40" t="s">
        <v>4582</v>
      </c>
      <c r="F3329" s="41">
        <v>25027.86</v>
      </c>
      <c r="G3329" s="42">
        <v>28291.49</v>
      </c>
      <c r="H3329" s="64">
        <f t="shared" si="308"/>
        <v>0.13039988237108571</v>
      </c>
      <c r="I3329" s="65">
        <f t="shared" si="309"/>
        <v>3263.630000000001</v>
      </c>
      <c r="J3329" s="66" t="str">
        <f t="shared" si="310"/>
        <v>Pendente</v>
      </c>
      <c r="K3329" s="40" t="s">
        <v>15535</v>
      </c>
      <c r="L3329" s="69" t="str">
        <f t="shared" si="311"/>
        <v>Rendimento estável</v>
      </c>
    </row>
    <row r="3330" spans="1:12" x14ac:dyDescent="0.25">
      <c r="A3330" s="39">
        <v>44121</v>
      </c>
      <c r="B3330" s="61">
        <f t="shared" ref="B3330:B3393" si="312">YEAR(A3330)</f>
        <v>2020</v>
      </c>
      <c r="C3330" s="60" t="str">
        <f t="shared" ref="C3330:C3393" si="313">PROPER(TEXT(A3330,"mmmm"))</f>
        <v>Outubro</v>
      </c>
      <c r="D3330" s="40" t="s">
        <v>1924</v>
      </c>
      <c r="E3330" s="40" t="s">
        <v>4451</v>
      </c>
      <c r="F3330" s="41">
        <v>6506.16</v>
      </c>
      <c r="G3330" s="42">
        <v>7726.06</v>
      </c>
      <c r="H3330" s="64">
        <f t="shared" ref="H3330:H3393" si="314">(G3330-F3330)/F3330</f>
        <v>0.18749923149753472</v>
      </c>
      <c r="I3330" s="65">
        <f t="shared" ref="I3330:I3393" si="315">G3330-F3330</f>
        <v>1219.9000000000005</v>
      </c>
      <c r="J3330" s="66" t="str">
        <f t="shared" ref="J3330:J3393" si="316">IF(AND(OR($D3330="Ações",$D3330="Criptomoedas",$D3330="ETFs",$D3330="Fundos",$D3330="Imóveis"),$H3330&lt;=-10%),"Resgatado",IF(AND(OR($D3330="Ações",$D3330="Criptomoedas",$D3330="ETFs",$D3330="Fundos",$D3330="Imóveis"),$H3330&lt;=-5%),"Pendente",IF(AND(OR($D3330="Ações",$D3330="Criptomoedas",$D3330="ETFs",$D3330="Fundos",$D3330="Imóveis"),$H3330&lt;=-3%),"Ativo",IF(AND(OR($D3330="Ações",$D3330="Criptomoedas",$D3330="ETFs",$D3330="Fundos",$D3330="Imóveis"),$H3330&lt;=7%),"Ativo",IF(AND(OR($D3330="Ações",$D3330="Criptomoedas",$D3330="ETFs",$D3330="Fundos",$D3330="Imóveis"),$H3330&lt;=15%),"Pendente",IF(AND(OR($D3330="Ações",$D3330="Criptomoedas",$D3330="ETFs",$D3330="Fundos",$D3330="Imóveis"),$H3330&lt;=20%),"Resgatado",IF(AND(OR($D3330="Poupança",$D3330="Renda Fixa",$D3330="Tesouro Direto"),$H3330&lt;=7%),"Ativo",IF(AND(OR($D3330="Poupança",$D3330="Renda Fixa",$D3330="Tesouro Direto"),$H3330&lt;=15%),"Pendente",IF(AND(OR($D3330="Poupança",$D3330="Renda Fixa",$D3330="Tesouro Direto"),$H3330&lt;=20%),"Resgatado","")))))))))</f>
        <v>Resgatado</v>
      </c>
      <c r="K3330" s="40" t="s">
        <v>15533</v>
      </c>
      <c r="L3330" s="69" t="str">
        <f t="shared" ref="L3330:L3393" si="317">IF(AND(OR($D3330="Ações",$D3330="Criptomoedas",$D3330="ETFs",$D3330="Fundos",$D3330="Imóveis"),$H3330&lt;=-10%),"Resgate realizado",IF(AND(OR($D3330="Ações",$D3330="Criptomoedas",$D3330="ETFs",$D3330="Fundos",$D3330="Imóveis"),$H3330&lt;=-5%),"Aguardando rentabilidade",IF(AND(OR($D3330="Ações",$D3330="Criptomoedas",$D3330="ETFs",$D3330="Fundos",$D3330="Imóveis"),$H3330&lt;=-3%),"Aguardando rentabilidade",IF(AND(OR($D3330="Ações",$D3330="Criptomoedas",$D3330="ETFs",$D3330="Fundos",$D3330="Imóveis"),$H3330&lt;=7%),"Aguardando rentabilidade",IF(AND(OR($D3330="Ações",$D3330="Criptomoedas",$D3330="ETFs",$D3330="Fundos",$D3330="Imóveis"),$H3330&lt;=15%),"Rendimento estável",IF(AND(OR($D3330="Ações",$D3330="Criptomoedas",$D3330="ETFs",$D3330="Fundos",$D3330="Imóveis"),$H3330&lt;=20%),"Aplicação de Curto Prazo",IF(AND(OR($D3330="Poupança",$D3330="Renda Fixa",$D3330="Tesouro Direto"),$H3330&lt;=7%),"Investimento de Longo Prazo",IF(AND(OR($D3330="Poupança",$D3330="Renda Fixa",$D3330="Tesouro Direto"),$H3330&lt;=15%),"Rendimento estável",IF(AND(OR($D3330="Poupança",$D3330="Renda Fixa",$D3330="Tesouro Direto"),$H3330&lt;=20%),"Dividendos Recebidos","")))))))))</f>
        <v>Dividendos Recebidos</v>
      </c>
    </row>
    <row r="3331" spans="1:12" ht="15" customHeight="1" x14ac:dyDescent="0.25">
      <c r="A3331" s="39">
        <v>45400</v>
      </c>
      <c r="B3331" s="61">
        <f t="shared" si="312"/>
        <v>2024</v>
      </c>
      <c r="C3331" s="60" t="str">
        <f t="shared" si="313"/>
        <v>Abril</v>
      </c>
      <c r="D3331" s="40" t="s">
        <v>1925</v>
      </c>
      <c r="E3331" s="40" t="s">
        <v>4583</v>
      </c>
      <c r="F3331" s="41">
        <v>28419.16</v>
      </c>
      <c r="G3331" s="42">
        <v>28959.119999999999</v>
      </c>
      <c r="H3331" s="64">
        <f t="shared" si="314"/>
        <v>1.8999857842385177E-2</v>
      </c>
      <c r="I3331" s="65">
        <f t="shared" si="315"/>
        <v>539.95999999999913</v>
      </c>
      <c r="J3331" s="66" t="str">
        <f t="shared" si="316"/>
        <v>Ativo</v>
      </c>
      <c r="K3331" s="40" t="s">
        <v>15534</v>
      </c>
      <c r="L3331" s="69" t="str">
        <f t="shared" si="317"/>
        <v>Aguardando rentabilidade</v>
      </c>
    </row>
    <row r="3332" spans="1:12" ht="15" customHeight="1" x14ac:dyDescent="0.25">
      <c r="A3332" s="39">
        <v>45833</v>
      </c>
      <c r="B3332" s="61">
        <f t="shared" si="312"/>
        <v>2025</v>
      </c>
      <c r="C3332" s="60" t="str">
        <f t="shared" si="313"/>
        <v>Junho</v>
      </c>
      <c r="D3332" s="40" t="s">
        <v>1926</v>
      </c>
      <c r="E3332" s="40" t="s">
        <v>4584</v>
      </c>
      <c r="F3332" s="41">
        <v>34511.15</v>
      </c>
      <c r="G3332" s="42">
        <v>39694.720000000001</v>
      </c>
      <c r="H3332" s="64">
        <f t="shared" si="314"/>
        <v>0.15019986294284599</v>
      </c>
      <c r="I3332" s="65">
        <f t="shared" si="315"/>
        <v>5183.57</v>
      </c>
      <c r="J3332" s="66" t="str">
        <f t="shared" si="316"/>
        <v>Resgatado</v>
      </c>
      <c r="K3332" s="40" t="s">
        <v>15535</v>
      </c>
      <c r="L3332" s="69" t="str">
        <f t="shared" si="317"/>
        <v>Aplicação de Curto Prazo</v>
      </c>
    </row>
    <row r="3333" spans="1:12" ht="15" customHeight="1" x14ac:dyDescent="0.25">
      <c r="A3333" s="39">
        <v>44331</v>
      </c>
      <c r="B3333" s="61">
        <f t="shared" si="312"/>
        <v>2021</v>
      </c>
      <c r="C3333" s="60" t="str">
        <f t="shared" si="313"/>
        <v>Maio</v>
      </c>
      <c r="D3333" s="40" t="s">
        <v>1923</v>
      </c>
      <c r="E3333" s="40" t="s">
        <v>4585</v>
      </c>
      <c r="F3333" s="41">
        <v>46956.66</v>
      </c>
      <c r="G3333" s="42">
        <v>44543.09</v>
      </c>
      <c r="H3333" s="64">
        <f t="shared" si="314"/>
        <v>-5.1399950507553277E-2</v>
      </c>
      <c r="I3333" s="65">
        <f t="shared" si="315"/>
        <v>-2413.570000000007</v>
      </c>
      <c r="J3333" s="66" t="str">
        <f t="shared" si="316"/>
        <v>Ativo</v>
      </c>
      <c r="K3333" s="40" t="s">
        <v>15532</v>
      </c>
      <c r="L3333" s="69" t="str">
        <f t="shared" si="317"/>
        <v>Investimento de Longo Prazo</v>
      </c>
    </row>
    <row r="3334" spans="1:12" ht="15" customHeight="1" x14ac:dyDescent="0.25">
      <c r="A3334" s="39">
        <v>45000</v>
      </c>
      <c r="B3334" s="61">
        <f t="shared" si="312"/>
        <v>2023</v>
      </c>
      <c r="C3334" s="60" t="str">
        <f t="shared" si="313"/>
        <v>Março</v>
      </c>
      <c r="D3334" s="40" t="s">
        <v>1928</v>
      </c>
      <c r="E3334" s="40" t="s">
        <v>4586</v>
      </c>
      <c r="F3334" s="41">
        <v>17179.11</v>
      </c>
      <c r="G3334" s="42">
        <v>20496.400000000001</v>
      </c>
      <c r="H3334" s="64">
        <f t="shared" si="314"/>
        <v>0.19310022463329013</v>
      </c>
      <c r="I3334" s="65">
        <f t="shared" si="315"/>
        <v>3317.2900000000009</v>
      </c>
      <c r="J3334" s="66" t="str">
        <f t="shared" si="316"/>
        <v>Resgatado</v>
      </c>
      <c r="K3334" s="40" t="s">
        <v>15537</v>
      </c>
      <c r="L3334" s="69" t="str">
        <f t="shared" si="317"/>
        <v>Aplicação de Curto Prazo</v>
      </c>
    </row>
    <row r="3335" spans="1:12" ht="15" customHeight="1" x14ac:dyDescent="0.25">
      <c r="A3335" s="39">
        <v>44606</v>
      </c>
      <c r="B3335" s="61">
        <f t="shared" si="312"/>
        <v>2022</v>
      </c>
      <c r="C3335" s="60" t="str">
        <f t="shared" si="313"/>
        <v>Fevereiro</v>
      </c>
      <c r="D3335" s="40" t="s">
        <v>1930</v>
      </c>
      <c r="E3335" s="40" t="s">
        <v>4587</v>
      </c>
      <c r="F3335" s="41">
        <v>47423.65</v>
      </c>
      <c r="G3335" s="42">
        <v>45374.95</v>
      </c>
      <c r="H3335" s="64">
        <f t="shared" si="314"/>
        <v>-4.3199964574637428E-2</v>
      </c>
      <c r="I3335" s="65">
        <f t="shared" si="315"/>
        <v>-2048.7000000000044</v>
      </c>
      <c r="J3335" s="66" t="str">
        <f t="shared" si="316"/>
        <v>Ativo</v>
      </c>
      <c r="K3335" s="40" t="s">
        <v>15538</v>
      </c>
      <c r="L3335" s="69" t="str">
        <f t="shared" si="317"/>
        <v>Aguardando rentabilidade</v>
      </c>
    </row>
    <row r="3336" spans="1:12" ht="15" customHeight="1" x14ac:dyDescent="0.25">
      <c r="A3336" s="39">
        <v>45842</v>
      </c>
      <c r="B3336" s="61">
        <f t="shared" si="312"/>
        <v>2025</v>
      </c>
      <c r="C3336" s="60" t="str">
        <f t="shared" si="313"/>
        <v>Julho</v>
      </c>
      <c r="D3336" s="40" t="s">
        <v>1926</v>
      </c>
      <c r="E3336" s="40" t="s">
        <v>3957</v>
      </c>
      <c r="F3336" s="41">
        <v>46182.21</v>
      </c>
      <c r="G3336" s="42">
        <v>47133.56</v>
      </c>
      <c r="H3336" s="64">
        <f t="shared" si="314"/>
        <v>2.0599923650254037E-2</v>
      </c>
      <c r="I3336" s="65">
        <f t="shared" si="315"/>
        <v>951.34999999999854</v>
      </c>
      <c r="J3336" s="66" t="str">
        <f t="shared" si="316"/>
        <v>Ativo</v>
      </c>
      <c r="K3336" s="40" t="s">
        <v>15535</v>
      </c>
      <c r="L3336" s="69" t="str">
        <f t="shared" si="317"/>
        <v>Aguardando rentabilidade</v>
      </c>
    </row>
    <row r="3337" spans="1:12" ht="15" customHeight="1" x14ac:dyDescent="0.25">
      <c r="A3337" s="39">
        <v>45057</v>
      </c>
      <c r="B3337" s="61">
        <f t="shared" si="312"/>
        <v>2023</v>
      </c>
      <c r="C3337" s="60" t="str">
        <f t="shared" si="313"/>
        <v>Maio</v>
      </c>
      <c r="D3337" s="40" t="s">
        <v>1930</v>
      </c>
      <c r="E3337" s="40" t="s">
        <v>4588</v>
      </c>
      <c r="F3337" s="41">
        <v>46419.57</v>
      </c>
      <c r="G3337" s="42">
        <v>42682.79</v>
      </c>
      <c r="H3337" s="64">
        <f t="shared" si="314"/>
        <v>-8.0500099419275079E-2</v>
      </c>
      <c r="I3337" s="65">
        <f t="shared" si="315"/>
        <v>-3736.7799999999988</v>
      </c>
      <c r="J3337" s="66" t="str">
        <f t="shared" si="316"/>
        <v>Pendente</v>
      </c>
      <c r="K3337" s="40" t="s">
        <v>15538</v>
      </c>
      <c r="L3337" s="69" t="str">
        <f t="shared" si="317"/>
        <v>Aguardando rentabilidade</v>
      </c>
    </row>
    <row r="3338" spans="1:12" x14ac:dyDescent="0.25">
      <c r="A3338" s="39">
        <v>44124</v>
      </c>
      <c r="B3338" s="61">
        <f t="shared" si="312"/>
        <v>2020</v>
      </c>
      <c r="C3338" s="60" t="str">
        <f t="shared" si="313"/>
        <v>Outubro</v>
      </c>
      <c r="D3338" s="40" t="s">
        <v>1923</v>
      </c>
      <c r="E3338" s="40" t="s">
        <v>4589</v>
      </c>
      <c r="F3338" s="41">
        <v>10957.73</v>
      </c>
      <c r="G3338" s="42">
        <v>10772.54</v>
      </c>
      <c r="H3338" s="64">
        <f t="shared" si="314"/>
        <v>-1.6900398166408436E-2</v>
      </c>
      <c r="I3338" s="65">
        <f t="shared" si="315"/>
        <v>-185.18999999999869</v>
      </c>
      <c r="J3338" s="66" t="str">
        <f t="shared" si="316"/>
        <v>Ativo</v>
      </c>
      <c r="K3338" s="40" t="s">
        <v>15532</v>
      </c>
      <c r="L3338" s="69" t="str">
        <f t="shared" si="317"/>
        <v>Investimento de Longo Prazo</v>
      </c>
    </row>
    <row r="3339" spans="1:12" ht="15" customHeight="1" x14ac:dyDescent="0.25">
      <c r="A3339" s="39">
        <v>44627</v>
      </c>
      <c r="B3339" s="61">
        <f t="shared" si="312"/>
        <v>2022</v>
      </c>
      <c r="C3339" s="60" t="str">
        <f t="shared" si="313"/>
        <v>Março</v>
      </c>
      <c r="D3339" s="40" t="s">
        <v>1927</v>
      </c>
      <c r="E3339" s="40" t="s">
        <v>4590</v>
      </c>
      <c r="F3339" s="41">
        <v>21823.55</v>
      </c>
      <c r="G3339" s="42">
        <v>20171.509999999998</v>
      </c>
      <c r="H3339" s="64">
        <f t="shared" si="314"/>
        <v>-7.5699874676668139E-2</v>
      </c>
      <c r="I3339" s="65">
        <f t="shared" si="315"/>
        <v>-1652.0400000000009</v>
      </c>
      <c r="J3339" s="66" t="str">
        <f t="shared" si="316"/>
        <v>Pendente</v>
      </c>
      <c r="K3339" s="40" t="s">
        <v>15536</v>
      </c>
      <c r="L3339" s="69" t="str">
        <f t="shared" si="317"/>
        <v>Aguardando rentabilidade</v>
      </c>
    </row>
    <row r="3340" spans="1:12" ht="15" customHeight="1" x14ac:dyDescent="0.25">
      <c r="A3340" s="39">
        <v>45699</v>
      </c>
      <c r="B3340" s="61">
        <f t="shared" si="312"/>
        <v>2025</v>
      </c>
      <c r="C3340" s="60" t="str">
        <f t="shared" si="313"/>
        <v>Fevereiro</v>
      </c>
      <c r="D3340" s="40" t="s">
        <v>1927</v>
      </c>
      <c r="E3340" s="40" t="s">
        <v>2503</v>
      </c>
      <c r="F3340" s="41">
        <v>47775.64</v>
      </c>
      <c r="G3340" s="42">
        <v>48907.92</v>
      </c>
      <c r="H3340" s="64">
        <f t="shared" si="314"/>
        <v>2.3699944155640799E-2</v>
      </c>
      <c r="I3340" s="65">
        <f t="shared" si="315"/>
        <v>1132.2799999999988</v>
      </c>
      <c r="J3340" s="66" t="str">
        <f t="shared" si="316"/>
        <v>Ativo</v>
      </c>
      <c r="K3340" s="40" t="s">
        <v>15536</v>
      </c>
      <c r="L3340" s="69" t="str">
        <f t="shared" si="317"/>
        <v>Aguardando rentabilidade</v>
      </c>
    </row>
    <row r="3341" spans="1:12" ht="15" customHeight="1" x14ac:dyDescent="0.25">
      <c r="A3341" s="39">
        <v>44332</v>
      </c>
      <c r="B3341" s="61">
        <f t="shared" si="312"/>
        <v>2021</v>
      </c>
      <c r="C3341" s="60" t="str">
        <f t="shared" si="313"/>
        <v>Maio</v>
      </c>
      <c r="D3341" s="40" t="s">
        <v>1926</v>
      </c>
      <c r="E3341" s="40" t="s">
        <v>2654</v>
      </c>
      <c r="F3341" s="41">
        <v>22448.09</v>
      </c>
      <c r="G3341" s="42">
        <v>26771.59</v>
      </c>
      <c r="H3341" s="64">
        <f t="shared" si="314"/>
        <v>0.19259990493623289</v>
      </c>
      <c r="I3341" s="65">
        <f t="shared" si="315"/>
        <v>4323.5</v>
      </c>
      <c r="J3341" s="66" t="str">
        <f t="shared" si="316"/>
        <v>Resgatado</v>
      </c>
      <c r="K3341" s="40" t="s">
        <v>15535</v>
      </c>
      <c r="L3341" s="69" t="str">
        <f t="shared" si="317"/>
        <v>Aplicação de Curto Prazo</v>
      </c>
    </row>
    <row r="3342" spans="1:12" ht="15" customHeight="1" x14ac:dyDescent="0.25">
      <c r="A3342" s="39">
        <v>45552</v>
      </c>
      <c r="B3342" s="61">
        <f t="shared" si="312"/>
        <v>2024</v>
      </c>
      <c r="C3342" s="60" t="str">
        <f t="shared" si="313"/>
        <v>Setembro</v>
      </c>
      <c r="D3342" s="40" t="s">
        <v>1928</v>
      </c>
      <c r="E3342" s="40" t="s">
        <v>4591</v>
      </c>
      <c r="F3342" s="41">
        <v>42892.05</v>
      </c>
      <c r="G3342" s="42">
        <v>41309.33</v>
      </c>
      <c r="H3342" s="64">
        <f t="shared" si="314"/>
        <v>-3.6900078219623475E-2</v>
      </c>
      <c r="I3342" s="65">
        <f t="shared" si="315"/>
        <v>-1582.7200000000012</v>
      </c>
      <c r="J3342" s="66" t="str">
        <f t="shared" si="316"/>
        <v>Ativo</v>
      </c>
      <c r="K3342" s="40" t="s">
        <v>15537</v>
      </c>
      <c r="L3342" s="69" t="str">
        <f t="shared" si="317"/>
        <v>Aguardando rentabilidade</v>
      </c>
    </row>
    <row r="3343" spans="1:12" ht="15" customHeight="1" x14ac:dyDescent="0.25">
      <c r="A3343" s="39">
        <v>44354</v>
      </c>
      <c r="B3343" s="61">
        <f t="shared" si="312"/>
        <v>2021</v>
      </c>
      <c r="C3343" s="60" t="str">
        <f t="shared" si="313"/>
        <v>Junho</v>
      </c>
      <c r="D3343" s="40" t="s">
        <v>1930</v>
      </c>
      <c r="E3343" s="40" t="s">
        <v>4592</v>
      </c>
      <c r="F3343" s="41">
        <v>28001.72</v>
      </c>
      <c r="G3343" s="42">
        <v>31185.52</v>
      </c>
      <c r="H3343" s="64">
        <f t="shared" si="314"/>
        <v>0.11370015841883996</v>
      </c>
      <c r="I3343" s="65">
        <f t="shared" si="315"/>
        <v>3183.7999999999993</v>
      </c>
      <c r="J3343" s="66" t="str">
        <f t="shared" si="316"/>
        <v>Pendente</v>
      </c>
      <c r="K3343" s="40" t="s">
        <v>15538</v>
      </c>
      <c r="L3343" s="69" t="str">
        <f t="shared" si="317"/>
        <v>Rendimento estável</v>
      </c>
    </row>
    <row r="3344" spans="1:12" ht="15" customHeight="1" x14ac:dyDescent="0.25">
      <c r="A3344" s="39">
        <v>44526</v>
      </c>
      <c r="B3344" s="61">
        <f t="shared" si="312"/>
        <v>2021</v>
      </c>
      <c r="C3344" s="60" t="str">
        <f t="shared" si="313"/>
        <v>Novembro</v>
      </c>
      <c r="D3344" s="40" t="s">
        <v>1926</v>
      </c>
      <c r="E3344" s="40" t="s">
        <v>3902</v>
      </c>
      <c r="F3344" s="41">
        <v>27931.34</v>
      </c>
      <c r="G3344" s="42">
        <v>32531.63</v>
      </c>
      <c r="H3344" s="64">
        <f t="shared" si="314"/>
        <v>0.16469993920807241</v>
      </c>
      <c r="I3344" s="65">
        <f t="shared" si="315"/>
        <v>4600.2900000000009</v>
      </c>
      <c r="J3344" s="66" t="str">
        <f t="shared" si="316"/>
        <v>Resgatado</v>
      </c>
      <c r="K3344" s="40" t="s">
        <v>15535</v>
      </c>
      <c r="L3344" s="69" t="str">
        <f t="shared" si="317"/>
        <v>Aplicação de Curto Prazo</v>
      </c>
    </row>
    <row r="3345" spans="1:12" ht="15" customHeight="1" x14ac:dyDescent="0.25">
      <c r="A3345" s="39">
        <v>45499</v>
      </c>
      <c r="B3345" s="61">
        <f t="shared" si="312"/>
        <v>2024</v>
      </c>
      <c r="C3345" s="60" t="str">
        <f t="shared" si="313"/>
        <v>Julho</v>
      </c>
      <c r="D3345" s="40" t="s">
        <v>1923</v>
      </c>
      <c r="E3345" s="40" t="s">
        <v>4593</v>
      </c>
      <c r="F3345" s="41">
        <v>10156.24</v>
      </c>
      <c r="G3345" s="42">
        <v>10315.69</v>
      </c>
      <c r="H3345" s="64">
        <f t="shared" si="314"/>
        <v>1.569970776586618E-2</v>
      </c>
      <c r="I3345" s="65">
        <f t="shared" si="315"/>
        <v>159.45000000000073</v>
      </c>
      <c r="J3345" s="66" t="str">
        <f t="shared" si="316"/>
        <v>Ativo</v>
      </c>
      <c r="K3345" s="40" t="s">
        <v>15532</v>
      </c>
      <c r="L3345" s="69" t="str">
        <f t="shared" si="317"/>
        <v>Investimento de Longo Prazo</v>
      </c>
    </row>
    <row r="3346" spans="1:12" x14ac:dyDescent="0.25">
      <c r="A3346" s="39">
        <v>44027</v>
      </c>
      <c r="B3346" s="61">
        <f t="shared" si="312"/>
        <v>2020</v>
      </c>
      <c r="C3346" s="60" t="str">
        <f t="shared" si="313"/>
        <v>Julho</v>
      </c>
      <c r="D3346" s="40" t="s">
        <v>1927</v>
      </c>
      <c r="E3346" s="40" t="s">
        <v>4110</v>
      </c>
      <c r="F3346" s="41">
        <v>14294.1</v>
      </c>
      <c r="G3346" s="42">
        <v>14378.44</v>
      </c>
      <c r="H3346" s="64">
        <f t="shared" si="314"/>
        <v>5.9003365024730588E-3</v>
      </c>
      <c r="I3346" s="65">
        <f t="shared" si="315"/>
        <v>84.340000000000146</v>
      </c>
      <c r="J3346" s="66" t="str">
        <f t="shared" si="316"/>
        <v>Ativo</v>
      </c>
      <c r="K3346" s="40" t="s">
        <v>15536</v>
      </c>
      <c r="L3346" s="69" t="str">
        <f t="shared" si="317"/>
        <v>Aguardando rentabilidade</v>
      </c>
    </row>
    <row r="3347" spans="1:12" x14ac:dyDescent="0.25">
      <c r="A3347" s="39">
        <v>44106</v>
      </c>
      <c r="B3347" s="61">
        <f t="shared" si="312"/>
        <v>2020</v>
      </c>
      <c r="C3347" s="60" t="str">
        <f t="shared" si="313"/>
        <v>Outubro</v>
      </c>
      <c r="D3347" s="40" t="s">
        <v>1923</v>
      </c>
      <c r="E3347" s="40" t="s">
        <v>3467</v>
      </c>
      <c r="F3347" s="41">
        <v>16226.65</v>
      </c>
      <c r="G3347" s="42">
        <v>15504.56</v>
      </c>
      <c r="H3347" s="64">
        <f t="shared" si="314"/>
        <v>-4.4500251130085391E-2</v>
      </c>
      <c r="I3347" s="65">
        <f t="shared" si="315"/>
        <v>-722.09000000000015</v>
      </c>
      <c r="J3347" s="66" t="str">
        <f t="shared" si="316"/>
        <v>Ativo</v>
      </c>
      <c r="K3347" s="40" t="s">
        <v>15532</v>
      </c>
      <c r="L3347" s="69" t="str">
        <f t="shared" si="317"/>
        <v>Investimento de Longo Prazo</v>
      </c>
    </row>
    <row r="3348" spans="1:12" ht="15" customHeight="1" x14ac:dyDescent="0.25">
      <c r="A3348" s="39">
        <v>45868</v>
      </c>
      <c r="B3348" s="61">
        <f t="shared" si="312"/>
        <v>2025</v>
      </c>
      <c r="C3348" s="60" t="str">
        <f t="shared" si="313"/>
        <v>Julho</v>
      </c>
      <c r="D3348" s="40" t="s">
        <v>1926</v>
      </c>
      <c r="E3348" s="40" t="s">
        <v>3160</v>
      </c>
      <c r="F3348" s="41">
        <v>29459.3</v>
      </c>
      <c r="G3348" s="42">
        <v>31671.69</v>
      </c>
      <c r="H3348" s="64">
        <f t="shared" si="314"/>
        <v>7.5099883568177095E-2</v>
      </c>
      <c r="I3348" s="65">
        <f t="shared" si="315"/>
        <v>2212.3899999999994</v>
      </c>
      <c r="J3348" s="66" t="str">
        <f t="shared" si="316"/>
        <v>Pendente</v>
      </c>
      <c r="K3348" s="40" t="s">
        <v>15535</v>
      </c>
      <c r="L3348" s="69" t="str">
        <f t="shared" si="317"/>
        <v>Rendimento estável</v>
      </c>
    </row>
    <row r="3349" spans="1:12" ht="15" customHeight="1" x14ac:dyDescent="0.25">
      <c r="A3349" s="39">
        <v>45119</v>
      </c>
      <c r="B3349" s="61">
        <f t="shared" si="312"/>
        <v>2023</v>
      </c>
      <c r="C3349" s="60" t="str">
        <f t="shared" si="313"/>
        <v>Julho</v>
      </c>
      <c r="D3349" s="40" t="s">
        <v>1928</v>
      </c>
      <c r="E3349" s="40" t="s">
        <v>4027</v>
      </c>
      <c r="F3349" s="41">
        <v>26596.799999999999</v>
      </c>
      <c r="G3349" s="42">
        <v>26532.97</v>
      </c>
      <c r="H3349" s="64">
        <f t="shared" si="314"/>
        <v>-2.3999127714611572E-3</v>
      </c>
      <c r="I3349" s="65">
        <f t="shared" si="315"/>
        <v>-63.829999999998108</v>
      </c>
      <c r="J3349" s="66" t="str">
        <f t="shared" si="316"/>
        <v>Ativo</v>
      </c>
      <c r="K3349" s="40" t="s">
        <v>15537</v>
      </c>
      <c r="L3349" s="69" t="str">
        <f t="shared" si="317"/>
        <v>Aguardando rentabilidade</v>
      </c>
    </row>
    <row r="3350" spans="1:12" ht="15" customHeight="1" x14ac:dyDescent="0.25">
      <c r="A3350" s="39">
        <v>45636</v>
      </c>
      <c r="B3350" s="61">
        <f t="shared" si="312"/>
        <v>2024</v>
      </c>
      <c r="C3350" s="60" t="str">
        <f t="shared" si="313"/>
        <v>Dezembro</v>
      </c>
      <c r="D3350" s="40" t="s">
        <v>1927</v>
      </c>
      <c r="E3350" s="40" t="s">
        <v>4594</v>
      </c>
      <c r="F3350" s="41">
        <v>41816.379999999997</v>
      </c>
      <c r="G3350" s="42">
        <v>47164.7</v>
      </c>
      <c r="H3350" s="64">
        <f t="shared" si="314"/>
        <v>0.12790011952254116</v>
      </c>
      <c r="I3350" s="65">
        <f t="shared" si="315"/>
        <v>5348.32</v>
      </c>
      <c r="J3350" s="66" t="str">
        <f t="shared" si="316"/>
        <v>Pendente</v>
      </c>
      <c r="K3350" s="40" t="s">
        <v>15536</v>
      </c>
      <c r="L3350" s="69" t="str">
        <f t="shared" si="317"/>
        <v>Rendimento estável</v>
      </c>
    </row>
    <row r="3351" spans="1:12" ht="15" customHeight="1" x14ac:dyDescent="0.25">
      <c r="A3351" s="39">
        <v>45137</v>
      </c>
      <c r="B3351" s="61">
        <f t="shared" si="312"/>
        <v>2023</v>
      </c>
      <c r="C3351" s="60" t="str">
        <f t="shared" si="313"/>
        <v>Julho</v>
      </c>
      <c r="D3351" s="40" t="s">
        <v>1927</v>
      </c>
      <c r="E3351" s="40" t="s">
        <v>2963</v>
      </c>
      <c r="F3351" s="41">
        <v>6011.75</v>
      </c>
      <c r="G3351" s="42">
        <v>5993.71</v>
      </c>
      <c r="H3351" s="64">
        <f t="shared" si="314"/>
        <v>-3.0007901193496011E-3</v>
      </c>
      <c r="I3351" s="65">
        <f t="shared" si="315"/>
        <v>-18.039999999999964</v>
      </c>
      <c r="J3351" s="66" t="str">
        <f t="shared" si="316"/>
        <v>Ativo</v>
      </c>
      <c r="K3351" s="40" t="s">
        <v>15536</v>
      </c>
      <c r="L3351" s="69" t="str">
        <f t="shared" si="317"/>
        <v>Aguardando rentabilidade</v>
      </c>
    </row>
    <row r="3352" spans="1:12" ht="15" customHeight="1" x14ac:dyDescent="0.25">
      <c r="A3352" s="39">
        <v>44878</v>
      </c>
      <c r="B3352" s="61">
        <f t="shared" si="312"/>
        <v>2022</v>
      </c>
      <c r="C3352" s="60" t="str">
        <f t="shared" si="313"/>
        <v>Novembro</v>
      </c>
      <c r="D3352" s="40" t="s">
        <v>1927</v>
      </c>
      <c r="E3352" s="40" t="s">
        <v>3875</v>
      </c>
      <c r="F3352" s="41">
        <v>6940.52</v>
      </c>
      <c r="G3352" s="42">
        <v>6987.02</v>
      </c>
      <c r="H3352" s="64">
        <f t="shared" si="314"/>
        <v>6.6997861831678317E-3</v>
      </c>
      <c r="I3352" s="65">
        <f t="shared" si="315"/>
        <v>46.5</v>
      </c>
      <c r="J3352" s="66" t="str">
        <f t="shared" si="316"/>
        <v>Ativo</v>
      </c>
      <c r="K3352" s="40" t="s">
        <v>15536</v>
      </c>
      <c r="L3352" s="69" t="str">
        <f t="shared" si="317"/>
        <v>Aguardando rentabilidade</v>
      </c>
    </row>
    <row r="3353" spans="1:12" ht="15" customHeight="1" x14ac:dyDescent="0.25">
      <c r="A3353" s="39">
        <v>44353</v>
      </c>
      <c r="B3353" s="61">
        <f t="shared" si="312"/>
        <v>2021</v>
      </c>
      <c r="C3353" s="60" t="str">
        <f t="shared" si="313"/>
        <v>Junho</v>
      </c>
      <c r="D3353" s="40" t="s">
        <v>1927</v>
      </c>
      <c r="E3353" s="40" t="s">
        <v>2534</v>
      </c>
      <c r="F3353" s="41">
        <v>13048.39</v>
      </c>
      <c r="G3353" s="42">
        <v>12198.94</v>
      </c>
      <c r="H3353" s="64">
        <f t="shared" si="314"/>
        <v>-6.5099985515454317E-2</v>
      </c>
      <c r="I3353" s="65">
        <f t="shared" si="315"/>
        <v>-849.44999999999891</v>
      </c>
      <c r="J3353" s="66" t="str">
        <f t="shared" si="316"/>
        <v>Pendente</v>
      </c>
      <c r="K3353" s="40" t="s">
        <v>15536</v>
      </c>
      <c r="L3353" s="69" t="str">
        <f t="shared" si="317"/>
        <v>Aguardando rentabilidade</v>
      </c>
    </row>
    <row r="3354" spans="1:12" x14ac:dyDescent="0.25">
      <c r="A3354" s="39">
        <v>43937</v>
      </c>
      <c r="B3354" s="61">
        <f t="shared" si="312"/>
        <v>2020</v>
      </c>
      <c r="C3354" s="60" t="str">
        <f t="shared" si="313"/>
        <v>Abril</v>
      </c>
      <c r="D3354" s="40" t="s">
        <v>1929</v>
      </c>
      <c r="E3354" s="40" t="s">
        <v>2185</v>
      </c>
      <c r="F3354" s="41">
        <v>11053.92</v>
      </c>
      <c r="G3354" s="42">
        <v>12434.55</v>
      </c>
      <c r="H3354" s="64">
        <f t="shared" si="314"/>
        <v>0.12489958313430884</v>
      </c>
      <c r="I3354" s="65">
        <f t="shared" si="315"/>
        <v>1380.6299999999992</v>
      </c>
      <c r="J3354" s="66" t="str">
        <f t="shared" si="316"/>
        <v>Pendente</v>
      </c>
      <c r="K3354" s="40" t="s">
        <v>15532</v>
      </c>
      <c r="L3354" s="69" t="str">
        <f t="shared" si="317"/>
        <v>Rendimento estável</v>
      </c>
    </row>
    <row r="3355" spans="1:12" ht="15" customHeight="1" x14ac:dyDescent="0.25">
      <c r="A3355" s="39">
        <v>44842</v>
      </c>
      <c r="B3355" s="61">
        <f t="shared" si="312"/>
        <v>2022</v>
      </c>
      <c r="C3355" s="60" t="str">
        <f t="shared" si="313"/>
        <v>Outubro</v>
      </c>
      <c r="D3355" s="40" t="s">
        <v>1928</v>
      </c>
      <c r="E3355" s="40" t="s">
        <v>4595</v>
      </c>
      <c r="F3355" s="41">
        <v>12835.15</v>
      </c>
      <c r="G3355" s="42">
        <v>12225.48</v>
      </c>
      <c r="H3355" s="64">
        <f t="shared" si="314"/>
        <v>-4.7500029216643362E-2</v>
      </c>
      <c r="I3355" s="65">
        <f t="shared" si="315"/>
        <v>-609.67000000000007</v>
      </c>
      <c r="J3355" s="66" t="str">
        <f t="shared" si="316"/>
        <v>Ativo</v>
      </c>
      <c r="K3355" s="40" t="s">
        <v>15537</v>
      </c>
      <c r="L3355" s="69" t="str">
        <f t="shared" si="317"/>
        <v>Aguardando rentabilidade</v>
      </c>
    </row>
    <row r="3356" spans="1:12" ht="15" customHeight="1" x14ac:dyDescent="0.25">
      <c r="A3356" s="39">
        <v>44627</v>
      </c>
      <c r="B3356" s="61">
        <f t="shared" si="312"/>
        <v>2022</v>
      </c>
      <c r="C3356" s="60" t="str">
        <f t="shared" si="313"/>
        <v>Março</v>
      </c>
      <c r="D3356" s="40" t="s">
        <v>1926</v>
      </c>
      <c r="E3356" s="40" t="s">
        <v>4063</v>
      </c>
      <c r="F3356" s="41">
        <v>26264.86</v>
      </c>
      <c r="G3356" s="42">
        <v>29542.71</v>
      </c>
      <c r="H3356" s="64">
        <f t="shared" si="314"/>
        <v>0.12479982760235533</v>
      </c>
      <c r="I3356" s="65">
        <f t="shared" si="315"/>
        <v>3277.8499999999985</v>
      </c>
      <c r="J3356" s="66" t="str">
        <f t="shared" si="316"/>
        <v>Pendente</v>
      </c>
      <c r="K3356" s="40" t="s">
        <v>15535</v>
      </c>
      <c r="L3356" s="69" t="str">
        <f t="shared" si="317"/>
        <v>Rendimento estável</v>
      </c>
    </row>
    <row r="3357" spans="1:12" ht="15" customHeight="1" x14ac:dyDescent="0.25">
      <c r="A3357" s="39">
        <v>44578</v>
      </c>
      <c r="B3357" s="61">
        <f t="shared" si="312"/>
        <v>2022</v>
      </c>
      <c r="C3357" s="60" t="str">
        <f t="shared" si="313"/>
        <v>Janeiro</v>
      </c>
      <c r="D3357" s="40" t="s">
        <v>1924</v>
      </c>
      <c r="E3357" s="40" t="s">
        <v>4596</v>
      </c>
      <c r="F3357" s="41">
        <v>41887.74</v>
      </c>
      <c r="G3357" s="42">
        <v>41544.26</v>
      </c>
      <c r="H3357" s="64">
        <f t="shared" si="314"/>
        <v>-8.2000127006134956E-3</v>
      </c>
      <c r="I3357" s="65">
        <f t="shared" si="315"/>
        <v>-343.47999999999593</v>
      </c>
      <c r="J3357" s="66" t="str">
        <f t="shared" si="316"/>
        <v>Ativo</v>
      </c>
      <c r="K3357" s="40" t="s">
        <v>15533</v>
      </c>
      <c r="L3357" s="69" t="str">
        <f t="shared" si="317"/>
        <v>Investimento de Longo Prazo</v>
      </c>
    </row>
    <row r="3358" spans="1:12" ht="15" customHeight="1" x14ac:dyDescent="0.25">
      <c r="A3358" s="39">
        <v>45166</v>
      </c>
      <c r="B3358" s="61">
        <f t="shared" si="312"/>
        <v>2023</v>
      </c>
      <c r="C3358" s="60" t="str">
        <f t="shared" si="313"/>
        <v>Agosto</v>
      </c>
      <c r="D3358" s="40" t="s">
        <v>1928</v>
      </c>
      <c r="E3358" s="40" t="s">
        <v>2257</v>
      </c>
      <c r="F3358" s="41">
        <v>28381.91</v>
      </c>
      <c r="G3358" s="42">
        <v>25603.32</v>
      </c>
      <c r="H3358" s="64">
        <f t="shared" si="314"/>
        <v>-9.7900035621281314E-2</v>
      </c>
      <c r="I3358" s="65">
        <f t="shared" si="315"/>
        <v>-2778.59</v>
      </c>
      <c r="J3358" s="66" t="str">
        <f t="shared" si="316"/>
        <v>Pendente</v>
      </c>
      <c r="K3358" s="40" t="s">
        <v>15537</v>
      </c>
      <c r="L3358" s="69" t="str">
        <f t="shared" si="317"/>
        <v>Aguardando rentabilidade</v>
      </c>
    </row>
    <row r="3359" spans="1:12" ht="15" customHeight="1" x14ac:dyDescent="0.25">
      <c r="A3359" s="39">
        <v>44612</v>
      </c>
      <c r="B3359" s="61">
        <f t="shared" si="312"/>
        <v>2022</v>
      </c>
      <c r="C3359" s="60" t="str">
        <f t="shared" si="313"/>
        <v>Fevereiro</v>
      </c>
      <c r="D3359" s="40" t="s">
        <v>1925</v>
      </c>
      <c r="E3359" s="40" t="s">
        <v>4597</v>
      </c>
      <c r="F3359" s="41">
        <v>29207.41</v>
      </c>
      <c r="G3359" s="42">
        <v>32922.589999999997</v>
      </c>
      <c r="H3359" s="64">
        <f t="shared" si="314"/>
        <v>0.12719991262491254</v>
      </c>
      <c r="I3359" s="65">
        <f t="shared" si="315"/>
        <v>3715.1799999999967</v>
      </c>
      <c r="J3359" s="66" t="str">
        <f t="shared" si="316"/>
        <v>Pendente</v>
      </c>
      <c r="K3359" s="40" t="s">
        <v>15534</v>
      </c>
      <c r="L3359" s="69" t="str">
        <f t="shared" si="317"/>
        <v>Rendimento estável</v>
      </c>
    </row>
    <row r="3360" spans="1:12" ht="15" customHeight="1" x14ac:dyDescent="0.25">
      <c r="A3360" s="39">
        <v>44879</v>
      </c>
      <c r="B3360" s="61">
        <f t="shared" si="312"/>
        <v>2022</v>
      </c>
      <c r="C3360" s="60" t="str">
        <f t="shared" si="313"/>
        <v>Novembro</v>
      </c>
      <c r="D3360" s="40" t="s">
        <v>1929</v>
      </c>
      <c r="E3360" s="40" t="s">
        <v>4598</v>
      </c>
      <c r="F3360" s="41">
        <v>32996.980000000003</v>
      </c>
      <c r="G3360" s="42">
        <v>35220.980000000003</v>
      </c>
      <c r="H3360" s="64">
        <f t="shared" si="314"/>
        <v>6.7400107524991676E-2</v>
      </c>
      <c r="I3360" s="65">
        <f t="shared" si="315"/>
        <v>2224</v>
      </c>
      <c r="J3360" s="66" t="str">
        <f t="shared" si="316"/>
        <v>Ativo</v>
      </c>
      <c r="K3360" s="40" t="s">
        <v>15532</v>
      </c>
      <c r="L3360" s="69" t="str">
        <f t="shared" si="317"/>
        <v>Investimento de Longo Prazo</v>
      </c>
    </row>
    <row r="3361" spans="1:12" ht="15" customHeight="1" x14ac:dyDescent="0.25">
      <c r="A3361" s="39">
        <v>45610</v>
      </c>
      <c r="B3361" s="61">
        <f t="shared" si="312"/>
        <v>2024</v>
      </c>
      <c r="C3361" s="60" t="str">
        <f t="shared" si="313"/>
        <v>Novembro</v>
      </c>
      <c r="D3361" s="40" t="s">
        <v>1925</v>
      </c>
      <c r="E3361" s="40" t="s">
        <v>3445</v>
      </c>
      <c r="F3361" s="41">
        <v>44123.97</v>
      </c>
      <c r="G3361" s="42">
        <v>51686.82</v>
      </c>
      <c r="H3361" s="64">
        <f t="shared" si="314"/>
        <v>0.17140003494699135</v>
      </c>
      <c r="I3361" s="65">
        <f t="shared" si="315"/>
        <v>7562.8499999999985</v>
      </c>
      <c r="J3361" s="66" t="str">
        <f t="shared" si="316"/>
        <v>Resgatado</v>
      </c>
      <c r="K3361" s="40" t="s">
        <v>15534</v>
      </c>
      <c r="L3361" s="69" t="str">
        <f t="shared" si="317"/>
        <v>Aplicação de Curto Prazo</v>
      </c>
    </row>
    <row r="3362" spans="1:12" ht="15" customHeight="1" x14ac:dyDescent="0.25">
      <c r="A3362" s="39">
        <v>45559</v>
      </c>
      <c r="B3362" s="61">
        <f t="shared" si="312"/>
        <v>2024</v>
      </c>
      <c r="C3362" s="60" t="str">
        <f t="shared" si="313"/>
        <v>Setembro</v>
      </c>
      <c r="D3362" s="40" t="s">
        <v>1927</v>
      </c>
      <c r="E3362" s="40" t="s">
        <v>4599</v>
      </c>
      <c r="F3362" s="41">
        <v>1629.03</v>
      </c>
      <c r="G3362" s="42">
        <v>1761.63</v>
      </c>
      <c r="H3362" s="64">
        <f t="shared" si="314"/>
        <v>8.1398132631075024E-2</v>
      </c>
      <c r="I3362" s="65">
        <f t="shared" si="315"/>
        <v>132.60000000000014</v>
      </c>
      <c r="J3362" s="66" t="str">
        <f t="shared" si="316"/>
        <v>Pendente</v>
      </c>
      <c r="K3362" s="40" t="s">
        <v>15536</v>
      </c>
      <c r="L3362" s="69" t="str">
        <f t="shared" si="317"/>
        <v>Rendimento estável</v>
      </c>
    </row>
    <row r="3363" spans="1:12" ht="15" customHeight="1" x14ac:dyDescent="0.25">
      <c r="A3363" s="39">
        <v>45363</v>
      </c>
      <c r="B3363" s="61">
        <f t="shared" si="312"/>
        <v>2024</v>
      </c>
      <c r="C3363" s="60" t="str">
        <f t="shared" si="313"/>
        <v>Março</v>
      </c>
      <c r="D3363" s="40" t="s">
        <v>1928</v>
      </c>
      <c r="E3363" s="40" t="s">
        <v>4600</v>
      </c>
      <c r="F3363" s="41">
        <v>45136.23</v>
      </c>
      <c r="G3363" s="42">
        <v>50214.06</v>
      </c>
      <c r="H3363" s="64">
        <f t="shared" si="314"/>
        <v>0.11250009138999854</v>
      </c>
      <c r="I3363" s="65">
        <f t="shared" si="315"/>
        <v>5077.8299999999945</v>
      </c>
      <c r="J3363" s="66" t="str">
        <f t="shared" si="316"/>
        <v>Pendente</v>
      </c>
      <c r="K3363" s="40" t="s">
        <v>15537</v>
      </c>
      <c r="L3363" s="69" t="str">
        <f t="shared" si="317"/>
        <v>Rendimento estável</v>
      </c>
    </row>
    <row r="3364" spans="1:12" ht="15" customHeight="1" x14ac:dyDescent="0.25">
      <c r="A3364" s="39">
        <v>45903</v>
      </c>
      <c r="B3364" s="61">
        <f t="shared" si="312"/>
        <v>2025</v>
      </c>
      <c r="C3364" s="60" t="str">
        <f t="shared" si="313"/>
        <v>Setembro</v>
      </c>
      <c r="D3364" s="40" t="s">
        <v>1925</v>
      </c>
      <c r="E3364" s="40" t="s">
        <v>2492</v>
      </c>
      <c r="F3364" s="41">
        <v>35709.17</v>
      </c>
      <c r="G3364" s="42">
        <v>41590.47</v>
      </c>
      <c r="H3364" s="64">
        <f t="shared" si="314"/>
        <v>0.16469999162680071</v>
      </c>
      <c r="I3364" s="65">
        <f t="shared" si="315"/>
        <v>5881.3000000000029</v>
      </c>
      <c r="J3364" s="66" t="str">
        <f t="shared" si="316"/>
        <v>Resgatado</v>
      </c>
      <c r="K3364" s="40" t="s">
        <v>15534</v>
      </c>
      <c r="L3364" s="69" t="str">
        <f t="shared" si="317"/>
        <v>Aplicação de Curto Prazo</v>
      </c>
    </row>
    <row r="3365" spans="1:12" ht="15" customHeight="1" x14ac:dyDescent="0.25">
      <c r="A3365" s="39">
        <v>44450</v>
      </c>
      <c r="B3365" s="61">
        <f t="shared" si="312"/>
        <v>2021</v>
      </c>
      <c r="C3365" s="60" t="str">
        <f t="shared" si="313"/>
        <v>Setembro</v>
      </c>
      <c r="D3365" s="40" t="s">
        <v>1926</v>
      </c>
      <c r="E3365" s="40" t="s">
        <v>4475</v>
      </c>
      <c r="F3365" s="41">
        <v>14756.7</v>
      </c>
      <c r="G3365" s="42">
        <v>13295.79</v>
      </c>
      <c r="H3365" s="64">
        <f t="shared" si="314"/>
        <v>-9.899977637276626E-2</v>
      </c>
      <c r="I3365" s="65">
        <f t="shared" si="315"/>
        <v>-1460.9099999999999</v>
      </c>
      <c r="J3365" s="66" t="str">
        <f t="shared" si="316"/>
        <v>Pendente</v>
      </c>
      <c r="K3365" s="40" t="s">
        <v>15535</v>
      </c>
      <c r="L3365" s="69" t="str">
        <f t="shared" si="317"/>
        <v>Aguardando rentabilidade</v>
      </c>
    </row>
    <row r="3366" spans="1:12" x14ac:dyDescent="0.25">
      <c r="A3366" s="39">
        <v>44083</v>
      </c>
      <c r="B3366" s="61">
        <f t="shared" si="312"/>
        <v>2020</v>
      </c>
      <c r="C3366" s="60" t="str">
        <f t="shared" si="313"/>
        <v>Setembro</v>
      </c>
      <c r="D3366" s="40" t="s">
        <v>1929</v>
      </c>
      <c r="E3366" s="40" t="s">
        <v>2482</v>
      </c>
      <c r="F3366" s="41">
        <v>41409.33</v>
      </c>
      <c r="G3366" s="42">
        <v>43227.199999999997</v>
      </c>
      <c r="H3366" s="64">
        <f t="shared" si="314"/>
        <v>4.3900009973597623E-2</v>
      </c>
      <c r="I3366" s="65">
        <f t="shared" si="315"/>
        <v>1817.8699999999953</v>
      </c>
      <c r="J3366" s="66" t="str">
        <f t="shared" si="316"/>
        <v>Ativo</v>
      </c>
      <c r="K3366" s="40" t="s">
        <v>15532</v>
      </c>
      <c r="L3366" s="69" t="str">
        <f t="shared" si="317"/>
        <v>Investimento de Longo Prazo</v>
      </c>
    </row>
    <row r="3367" spans="1:12" ht="15" customHeight="1" x14ac:dyDescent="0.25">
      <c r="A3367" s="39">
        <v>45113</v>
      </c>
      <c r="B3367" s="61">
        <f t="shared" si="312"/>
        <v>2023</v>
      </c>
      <c r="C3367" s="60" t="str">
        <f t="shared" si="313"/>
        <v>Julho</v>
      </c>
      <c r="D3367" s="40" t="s">
        <v>1927</v>
      </c>
      <c r="E3367" s="40" t="s">
        <v>3194</v>
      </c>
      <c r="F3367" s="41">
        <v>32805.68</v>
      </c>
      <c r="G3367" s="42">
        <v>32871.29</v>
      </c>
      <c r="H3367" s="64">
        <f t="shared" si="314"/>
        <v>1.9999585437643903E-3</v>
      </c>
      <c r="I3367" s="65">
        <f t="shared" si="315"/>
        <v>65.610000000000582</v>
      </c>
      <c r="J3367" s="66" t="str">
        <f t="shared" si="316"/>
        <v>Ativo</v>
      </c>
      <c r="K3367" s="40" t="s">
        <v>15536</v>
      </c>
      <c r="L3367" s="69" t="str">
        <f t="shared" si="317"/>
        <v>Aguardando rentabilidade</v>
      </c>
    </row>
    <row r="3368" spans="1:12" ht="15" customHeight="1" x14ac:dyDescent="0.25">
      <c r="A3368" s="39">
        <v>45869</v>
      </c>
      <c r="B3368" s="61">
        <f t="shared" si="312"/>
        <v>2025</v>
      </c>
      <c r="C3368" s="60" t="str">
        <f t="shared" si="313"/>
        <v>Julho</v>
      </c>
      <c r="D3368" s="40" t="s">
        <v>1927</v>
      </c>
      <c r="E3368" s="40" t="s">
        <v>4594</v>
      </c>
      <c r="F3368" s="41">
        <v>41668.03</v>
      </c>
      <c r="G3368" s="42">
        <v>47143.21</v>
      </c>
      <c r="H3368" s="64">
        <f t="shared" si="314"/>
        <v>0.13140002059132627</v>
      </c>
      <c r="I3368" s="65">
        <f t="shared" si="315"/>
        <v>5475.18</v>
      </c>
      <c r="J3368" s="66" t="str">
        <f t="shared" si="316"/>
        <v>Pendente</v>
      </c>
      <c r="K3368" s="40" t="s">
        <v>15536</v>
      </c>
      <c r="L3368" s="69" t="str">
        <f t="shared" si="317"/>
        <v>Rendimento estável</v>
      </c>
    </row>
    <row r="3369" spans="1:12" ht="15" customHeight="1" x14ac:dyDescent="0.25">
      <c r="A3369" s="39">
        <v>44932</v>
      </c>
      <c r="B3369" s="61">
        <f t="shared" si="312"/>
        <v>2023</v>
      </c>
      <c r="C3369" s="60" t="str">
        <f t="shared" si="313"/>
        <v>Janeiro</v>
      </c>
      <c r="D3369" s="40" t="s">
        <v>1928</v>
      </c>
      <c r="E3369" s="40" t="s">
        <v>4601</v>
      </c>
      <c r="F3369" s="41">
        <v>42473.01</v>
      </c>
      <c r="G3369" s="42">
        <v>46291.33</v>
      </c>
      <c r="H3369" s="64">
        <f t="shared" si="314"/>
        <v>8.9899915263834604E-2</v>
      </c>
      <c r="I3369" s="65">
        <f t="shared" si="315"/>
        <v>3818.3199999999997</v>
      </c>
      <c r="J3369" s="66" t="str">
        <f t="shared" si="316"/>
        <v>Pendente</v>
      </c>
      <c r="K3369" s="40" t="s">
        <v>15537</v>
      </c>
      <c r="L3369" s="69" t="str">
        <f t="shared" si="317"/>
        <v>Rendimento estável</v>
      </c>
    </row>
    <row r="3370" spans="1:12" ht="15" customHeight="1" x14ac:dyDescent="0.25">
      <c r="A3370" s="39">
        <v>44577</v>
      </c>
      <c r="B3370" s="61">
        <f t="shared" si="312"/>
        <v>2022</v>
      </c>
      <c r="C3370" s="60" t="str">
        <f t="shared" si="313"/>
        <v>Janeiro</v>
      </c>
      <c r="D3370" s="40" t="s">
        <v>1926</v>
      </c>
      <c r="E3370" s="40" t="s">
        <v>4602</v>
      </c>
      <c r="F3370" s="41">
        <v>6442.16</v>
      </c>
      <c r="G3370" s="42">
        <v>6351.97</v>
      </c>
      <c r="H3370" s="64">
        <f t="shared" si="314"/>
        <v>-1.399996274541452E-2</v>
      </c>
      <c r="I3370" s="65">
        <f t="shared" si="315"/>
        <v>-90.1899999999996</v>
      </c>
      <c r="J3370" s="66" t="str">
        <f t="shared" si="316"/>
        <v>Ativo</v>
      </c>
      <c r="K3370" s="40" t="s">
        <v>15535</v>
      </c>
      <c r="L3370" s="69" t="str">
        <f t="shared" si="317"/>
        <v>Aguardando rentabilidade</v>
      </c>
    </row>
    <row r="3371" spans="1:12" ht="15" customHeight="1" x14ac:dyDescent="0.25">
      <c r="A3371" s="39">
        <v>44546</v>
      </c>
      <c r="B3371" s="61">
        <f t="shared" si="312"/>
        <v>2021</v>
      </c>
      <c r="C3371" s="60" t="str">
        <f t="shared" si="313"/>
        <v>Dezembro</v>
      </c>
      <c r="D3371" s="40" t="s">
        <v>1930</v>
      </c>
      <c r="E3371" s="40" t="s">
        <v>4603</v>
      </c>
      <c r="F3371" s="41">
        <v>18483</v>
      </c>
      <c r="G3371" s="42">
        <v>17030.240000000002</v>
      </c>
      <c r="H3371" s="64">
        <f t="shared" si="314"/>
        <v>-7.8599794405669984E-2</v>
      </c>
      <c r="I3371" s="65">
        <f t="shared" si="315"/>
        <v>-1452.7599999999984</v>
      </c>
      <c r="J3371" s="66" t="str">
        <f t="shared" si="316"/>
        <v>Pendente</v>
      </c>
      <c r="K3371" s="40" t="s">
        <v>15538</v>
      </c>
      <c r="L3371" s="69" t="str">
        <f t="shared" si="317"/>
        <v>Aguardando rentabilidade</v>
      </c>
    </row>
    <row r="3372" spans="1:12" x14ac:dyDescent="0.25">
      <c r="A3372" s="39">
        <v>44125</v>
      </c>
      <c r="B3372" s="61">
        <f t="shared" si="312"/>
        <v>2020</v>
      </c>
      <c r="C3372" s="60" t="str">
        <f t="shared" si="313"/>
        <v>Outubro</v>
      </c>
      <c r="D3372" s="40" t="s">
        <v>1926</v>
      </c>
      <c r="E3372" s="40" t="s">
        <v>4604</v>
      </c>
      <c r="F3372" s="41">
        <v>18010.599999999999</v>
      </c>
      <c r="G3372" s="42">
        <v>17428.86</v>
      </c>
      <c r="H3372" s="64">
        <f t="shared" si="314"/>
        <v>-3.2299867855596041E-2</v>
      </c>
      <c r="I3372" s="65">
        <f t="shared" si="315"/>
        <v>-581.73999999999796</v>
      </c>
      <c r="J3372" s="66" t="str">
        <f t="shared" si="316"/>
        <v>Ativo</v>
      </c>
      <c r="K3372" s="40" t="s">
        <v>15535</v>
      </c>
      <c r="L3372" s="69" t="str">
        <f t="shared" si="317"/>
        <v>Aguardando rentabilidade</v>
      </c>
    </row>
    <row r="3373" spans="1:12" x14ac:dyDescent="0.25">
      <c r="A3373" s="39">
        <v>44086</v>
      </c>
      <c r="B3373" s="61">
        <f t="shared" si="312"/>
        <v>2020</v>
      </c>
      <c r="C3373" s="60" t="str">
        <f t="shared" si="313"/>
        <v>Setembro</v>
      </c>
      <c r="D3373" s="40" t="s">
        <v>1924</v>
      </c>
      <c r="E3373" s="40" t="s">
        <v>4605</v>
      </c>
      <c r="F3373" s="41">
        <v>45613.98</v>
      </c>
      <c r="G3373" s="42">
        <v>51771.87</v>
      </c>
      <c r="H3373" s="64">
        <f t="shared" si="314"/>
        <v>0.13500005919237915</v>
      </c>
      <c r="I3373" s="65">
        <f t="shared" si="315"/>
        <v>6157.8899999999994</v>
      </c>
      <c r="J3373" s="66" t="str">
        <f t="shared" si="316"/>
        <v>Pendente</v>
      </c>
      <c r="K3373" s="40" t="s">
        <v>15533</v>
      </c>
      <c r="L3373" s="69" t="str">
        <f t="shared" si="317"/>
        <v>Rendimento estável</v>
      </c>
    </row>
    <row r="3374" spans="1:12" x14ac:dyDescent="0.25">
      <c r="A3374" s="39">
        <v>44105</v>
      </c>
      <c r="B3374" s="61">
        <f t="shared" si="312"/>
        <v>2020</v>
      </c>
      <c r="C3374" s="60" t="str">
        <f t="shared" si="313"/>
        <v>Outubro</v>
      </c>
      <c r="D3374" s="40" t="s">
        <v>1929</v>
      </c>
      <c r="E3374" s="40" t="s">
        <v>4606</v>
      </c>
      <c r="F3374" s="41">
        <v>43627.01</v>
      </c>
      <c r="G3374" s="42">
        <v>48103.14</v>
      </c>
      <c r="H3374" s="64">
        <f t="shared" si="314"/>
        <v>0.10259997189814285</v>
      </c>
      <c r="I3374" s="65">
        <f t="shared" si="315"/>
        <v>4476.1299999999974</v>
      </c>
      <c r="J3374" s="66" t="str">
        <f t="shared" si="316"/>
        <v>Pendente</v>
      </c>
      <c r="K3374" s="40" t="s">
        <v>15532</v>
      </c>
      <c r="L3374" s="69" t="str">
        <f t="shared" si="317"/>
        <v>Rendimento estável</v>
      </c>
    </row>
    <row r="3375" spans="1:12" x14ac:dyDescent="0.25">
      <c r="A3375" s="39">
        <v>43910</v>
      </c>
      <c r="B3375" s="61">
        <f t="shared" si="312"/>
        <v>2020</v>
      </c>
      <c r="C3375" s="60" t="str">
        <f t="shared" si="313"/>
        <v>Março</v>
      </c>
      <c r="D3375" s="40" t="s">
        <v>1928</v>
      </c>
      <c r="E3375" s="40" t="s">
        <v>3500</v>
      </c>
      <c r="F3375" s="41">
        <v>42025.33</v>
      </c>
      <c r="G3375" s="42">
        <v>45660.52</v>
      </c>
      <c r="H3375" s="64">
        <f t="shared" si="314"/>
        <v>8.6499975134044033E-2</v>
      </c>
      <c r="I3375" s="65">
        <f t="shared" si="315"/>
        <v>3635.1899999999951</v>
      </c>
      <c r="J3375" s="66" t="str">
        <f t="shared" si="316"/>
        <v>Pendente</v>
      </c>
      <c r="K3375" s="40" t="s">
        <v>15537</v>
      </c>
      <c r="L3375" s="69" t="str">
        <f t="shared" si="317"/>
        <v>Rendimento estável</v>
      </c>
    </row>
    <row r="3376" spans="1:12" ht="15" customHeight="1" x14ac:dyDescent="0.25">
      <c r="A3376" s="39">
        <v>44254</v>
      </c>
      <c r="B3376" s="61">
        <f t="shared" si="312"/>
        <v>2021</v>
      </c>
      <c r="C3376" s="60" t="str">
        <f t="shared" si="313"/>
        <v>Fevereiro</v>
      </c>
      <c r="D3376" s="40" t="s">
        <v>1925</v>
      </c>
      <c r="E3376" s="40" t="s">
        <v>4607</v>
      </c>
      <c r="F3376" s="41">
        <v>26727.69</v>
      </c>
      <c r="G3376" s="42">
        <v>31359.599999999999</v>
      </c>
      <c r="H3376" s="64">
        <f t="shared" si="314"/>
        <v>0.1733000494992272</v>
      </c>
      <c r="I3376" s="65">
        <f t="shared" si="315"/>
        <v>4631.91</v>
      </c>
      <c r="J3376" s="66" t="str">
        <f t="shared" si="316"/>
        <v>Resgatado</v>
      </c>
      <c r="K3376" s="40" t="s">
        <v>15534</v>
      </c>
      <c r="L3376" s="69" t="str">
        <f t="shared" si="317"/>
        <v>Aplicação de Curto Prazo</v>
      </c>
    </row>
    <row r="3377" spans="1:12" ht="15" customHeight="1" x14ac:dyDescent="0.25">
      <c r="A3377" s="39">
        <v>45700</v>
      </c>
      <c r="B3377" s="61">
        <f t="shared" si="312"/>
        <v>2025</v>
      </c>
      <c r="C3377" s="60" t="str">
        <f t="shared" si="313"/>
        <v>Fevereiro</v>
      </c>
      <c r="D3377" s="40" t="s">
        <v>1930</v>
      </c>
      <c r="E3377" s="40" t="s">
        <v>4608</v>
      </c>
      <c r="F3377" s="41">
        <v>30223.79</v>
      </c>
      <c r="G3377" s="42">
        <v>29873.19</v>
      </c>
      <c r="H3377" s="64">
        <f t="shared" si="314"/>
        <v>-1.1600133537190476E-2</v>
      </c>
      <c r="I3377" s="65">
        <f t="shared" si="315"/>
        <v>-350.60000000000218</v>
      </c>
      <c r="J3377" s="66" t="str">
        <f t="shared" si="316"/>
        <v>Ativo</v>
      </c>
      <c r="K3377" s="40" t="s">
        <v>15538</v>
      </c>
      <c r="L3377" s="69" t="str">
        <f t="shared" si="317"/>
        <v>Aguardando rentabilidade</v>
      </c>
    </row>
    <row r="3378" spans="1:12" ht="15" customHeight="1" x14ac:dyDescent="0.25">
      <c r="A3378" s="39">
        <v>44719</v>
      </c>
      <c r="B3378" s="61">
        <f t="shared" si="312"/>
        <v>2022</v>
      </c>
      <c r="C3378" s="60" t="str">
        <f t="shared" si="313"/>
        <v>Junho</v>
      </c>
      <c r="D3378" s="40" t="s">
        <v>1927</v>
      </c>
      <c r="E3378" s="40" t="s">
        <v>4609</v>
      </c>
      <c r="F3378" s="41">
        <v>22890.89</v>
      </c>
      <c r="G3378" s="42">
        <v>25086.13</v>
      </c>
      <c r="H3378" s="64">
        <f t="shared" si="314"/>
        <v>9.590015940839354E-2</v>
      </c>
      <c r="I3378" s="65">
        <f t="shared" si="315"/>
        <v>2195.2400000000016</v>
      </c>
      <c r="J3378" s="66" t="str">
        <f t="shared" si="316"/>
        <v>Pendente</v>
      </c>
      <c r="K3378" s="40" t="s">
        <v>15536</v>
      </c>
      <c r="L3378" s="69" t="str">
        <f t="shared" si="317"/>
        <v>Rendimento estável</v>
      </c>
    </row>
    <row r="3379" spans="1:12" ht="15" customHeight="1" x14ac:dyDescent="0.25">
      <c r="A3379" s="39">
        <v>45225</v>
      </c>
      <c r="B3379" s="61">
        <f t="shared" si="312"/>
        <v>2023</v>
      </c>
      <c r="C3379" s="60" t="str">
        <f t="shared" si="313"/>
        <v>Outubro</v>
      </c>
      <c r="D3379" s="40" t="s">
        <v>1927</v>
      </c>
      <c r="E3379" s="40" t="s">
        <v>4610</v>
      </c>
      <c r="F3379" s="41">
        <v>47761.07</v>
      </c>
      <c r="G3379" s="42">
        <v>52355.68</v>
      </c>
      <c r="H3379" s="64">
        <f t="shared" si="314"/>
        <v>9.6199896694106737E-2</v>
      </c>
      <c r="I3379" s="65">
        <f t="shared" si="315"/>
        <v>4594.6100000000006</v>
      </c>
      <c r="J3379" s="66" t="str">
        <f t="shared" si="316"/>
        <v>Pendente</v>
      </c>
      <c r="K3379" s="40" t="s">
        <v>15536</v>
      </c>
      <c r="L3379" s="69" t="str">
        <f t="shared" si="317"/>
        <v>Rendimento estável</v>
      </c>
    </row>
    <row r="3380" spans="1:12" x14ac:dyDescent="0.25">
      <c r="A3380" s="39">
        <v>43846</v>
      </c>
      <c r="B3380" s="61">
        <f t="shared" si="312"/>
        <v>2020</v>
      </c>
      <c r="C3380" s="60" t="str">
        <f t="shared" si="313"/>
        <v>Janeiro</v>
      </c>
      <c r="D3380" s="40" t="s">
        <v>1926</v>
      </c>
      <c r="E3380" s="40" t="s">
        <v>4611</v>
      </c>
      <c r="F3380" s="41">
        <v>10109.89</v>
      </c>
      <c r="G3380" s="42">
        <v>11318.02</v>
      </c>
      <c r="H3380" s="64">
        <f t="shared" si="314"/>
        <v>0.11949981651630247</v>
      </c>
      <c r="I3380" s="65">
        <f t="shared" si="315"/>
        <v>1208.130000000001</v>
      </c>
      <c r="J3380" s="66" t="str">
        <f t="shared" si="316"/>
        <v>Pendente</v>
      </c>
      <c r="K3380" s="40" t="s">
        <v>15535</v>
      </c>
      <c r="L3380" s="69" t="str">
        <f t="shared" si="317"/>
        <v>Rendimento estável</v>
      </c>
    </row>
    <row r="3381" spans="1:12" ht="15" customHeight="1" x14ac:dyDescent="0.25">
      <c r="A3381" s="39">
        <v>44585</v>
      </c>
      <c r="B3381" s="61">
        <f t="shared" si="312"/>
        <v>2022</v>
      </c>
      <c r="C3381" s="60" t="str">
        <f t="shared" si="313"/>
        <v>Janeiro</v>
      </c>
      <c r="D3381" s="40" t="s">
        <v>1930</v>
      </c>
      <c r="E3381" s="40" t="s">
        <v>3012</v>
      </c>
      <c r="F3381" s="41">
        <v>34885.68</v>
      </c>
      <c r="G3381" s="42">
        <v>34358.910000000003</v>
      </c>
      <c r="H3381" s="64">
        <f t="shared" si="314"/>
        <v>-1.5099891990065745E-2</v>
      </c>
      <c r="I3381" s="65">
        <f t="shared" si="315"/>
        <v>-526.7699999999968</v>
      </c>
      <c r="J3381" s="66" t="str">
        <f t="shared" si="316"/>
        <v>Ativo</v>
      </c>
      <c r="K3381" s="40" t="s">
        <v>15538</v>
      </c>
      <c r="L3381" s="69" t="str">
        <f t="shared" si="317"/>
        <v>Aguardando rentabilidade</v>
      </c>
    </row>
    <row r="3382" spans="1:12" x14ac:dyDescent="0.25">
      <c r="A3382" s="39">
        <v>43890</v>
      </c>
      <c r="B3382" s="61">
        <f t="shared" si="312"/>
        <v>2020</v>
      </c>
      <c r="C3382" s="60" t="str">
        <f t="shared" si="313"/>
        <v>Fevereiro</v>
      </c>
      <c r="D3382" s="40" t="s">
        <v>1926</v>
      </c>
      <c r="E3382" s="40" t="s">
        <v>4612</v>
      </c>
      <c r="F3382" s="41">
        <v>19457.29</v>
      </c>
      <c r="G3382" s="42">
        <v>22798.11</v>
      </c>
      <c r="H3382" s="64">
        <f t="shared" si="314"/>
        <v>0.17170016996200393</v>
      </c>
      <c r="I3382" s="65">
        <f t="shared" si="315"/>
        <v>3340.8199999999997</v>
      </c>
      <c r="J3382" s="66" t="str">
        <f t="shared" si="316"/>
        <v>Resgatado</v>
      </c>
      <c r="K3382" s="40" t="s">
        <v>15535</v>
      </c>
      <c r="L3382" s="69" t="str">
        <f t="shared" si="317"/>
        <v>Aplicação de Curto Prazo</v>
      </c>
    </row>
    <row r="3383" spans="1:12" x14ac:dyDescent="0.25">
      <c r="A3383" s="39">
        <v>44173</v>
      </c>
      <c r="B3383" s="61">
        <f t="shared" si="312"/>
        <v>2020</v>
      </c>
      <c r="C3383" s="60" t="str">
        <f t="shared" si="313"/>
        <v>Dezembro</v>
      </c>
      <c r="D3383" s="40" t="s">
        <v>1924</v>
      </c>
      <c r="E3383" s="40" t="s">
        <v>4613</v>
      </c>
      <c r="F3383" s="41">
        <v>44317.14</v>
      </c>
      <c r="G3383" s="42">
        <v>40044.97</v>
      </c>
      <c r="H3383" s="64">
        <f t="shared" si="314"/>
        <v>-9.639994819160258E-2</v>
      </c>
      <c r="I3383" s="65">
        <f t="shared" si="315"/>
        <v>-4272.1699999999983</v>
      </c>
      <c r="J3383" s="66" t="str">
        <f t="shared" si="316"/>
        <v>Ativo</v>
      </c>
      <c r="K3383" s="40" t="s">
        <v>15533</v>
      </c>
      <c r="L3383" s="69" t="str">
        <f t="shared" si="317"/>
        <v>Investimento de Longo Prazo</v>
      </c>
    </row>
    <row r="3384" spans="1:12" ht="15" customHeight="1" x14ac:dyDescent="0.25">
      <c r="A3384" s="39">
        <v>44508</v>
      </c>
      <c r="B3384" s="61">
        <f t="shared" si="312"/>
        <v>2021</v>
      </c>
      <c r="C3384" s="60" t="str">
        <f t="shared" si="313"/>
        <v>Novembro</v>
      </c>
      <c r="D3384" s="40" t="s">
        <v>1929</v>
      </c>
      <c r="E3384" s="40" t="s">
        <v>4614</v>
      </c>
      <c r="F3384" s="41">
        <v>39912.61</v>
      </c>
      <c r="G3384" s="42">
        <v>37190.57</v>
      </c>
      <c r="H3384" s="64">
        <f t="shared" si="314"/>
        <v>-6.8199999949890538E-2</v>
      </c>
      <c r="I3384" s="65">
        <f t="shared" si="315"/>
        <v>-2722.0400000000009</v>
      </c>
      <c r="J3384" s="66" t="str">
        <f t="shared" si="316"/>
        <v>Ativo</v>
      </c>
      <c r="K3384" s="40" t="s">
        <v>15532</v>
      </c>
      <c r="L3384" s="69" t="str">
        <f t="shared" si="317"/>
        <v>Investimento de Longo Prazo</v>
      </c>
    </row>
    <row r="3385" spans="1:12" ht="15" customHeight="1" x14ac:dyDescent="0.25">
      <c r="A3385" s="39">
        <v>45851</v>
      </c>
      <c r="B3385" s="61">
        <f t="shared" si="312"/>
        <v>2025</v>
      </c>
      <c r="C3385" s="60" t="str">
        <f t="shared" si="313"/>
        <v>Julho</v>
      </c>
      <c r="D3385" s="40" t="s">
        <v>1930</v>
      </c>
      <c r="E3385" s="40" t="s">
        <v>4018</v>
      </c>
      <c r="F3385" s="41">
        <v>44461.51</v>
      </c>
      <c r="G3385" s="42">
        <v>45590.83</v>
      </c>
      <c r="H3385" s="64">
        <f t="shared" si="314"/>
        <v>2.5399947055329421E-2</v>
      </c>
      <c r="I3385" s="65">
        <f t="shared" si="315"/>
        <v>1129.3199999999997</v>
      </c>
      <c r="J3385" s="66" t="str">
        <f t="shared" si="316"/>
        <v>Ativo</v>
      </c>
      <c r="K3385" s="40" t="s">
        <v>15538</v>
      </c>
      <c r="L3385" s="69" t="str">
        <f t="shared" si="317"/>
        <v>Aguardando rentabilidade</v>
      </c>
    </row>
    <row r="3386" spans="1:12" ht="15" customHeight="1" x14ac:dyDescent="0.25">
      <c r="A3386" s="39">
        <v>45221</v>
      </c>
      <c r="B3386" s="61">
        <f t="shared" si="312"/>
        <v>2023</v>
      </c>
      <c r="C3386" s="60" t="str">
        <f t="shared" si="313"/>
        <v>Outubro</v>
      </c>
      <c r="D3386" s="40" t="s">
        <v>1926</v>
      </c>
      <c r="E3386" s="40" t="s">
        <v>3250</v>
      </c>
      <c r="F3386" s="41">
        <v>12550.73</v>
      </c>
      <c r="G3386" s="42">
        <v>11407.36</v>
      </c>
      <c r="H3386" s="64">
        <f t="shared" si="314"/>
        <v>-9.1099880246009513E-2</v>
      </c>
      <c r="I3386" s="65">
        <f t="shared" si="315"/>
        <v>-1143.369999999999</v>
      </c>
      <c r="J3386" s="66" t="str">
        <f t="shared" si="316"/>
        <v>Pendente</v>
      </c>
      <c r="K3386" s="40" t="s">
        <v>15535</v>
      </c>
      <c r="L3386" s="69" t="str">
        <f t="shared" si="317"/>
        <v>Aguardando rentabilidade</v>
      </c>
    </row>
    <row r="3387" spans="1:12" ht="15" customHeight="1" x14ac:dyDescent="0.25">
      <c r="A3387" s="39">
        <v>45555</v>
      </c>
      <c r="B3387" s="61">
        <f t="shared" si="312"/>
        <v>2024</v>
      </c>
      <c r="C3387" s="60" t="str">
        <f t="shared" si="313"/>
        <v>Setembro</v>
      </c>
      <c r="D3387" s="40" t="s">
        <v>1930</v>
      </c>
      <c r="E3387" s="40" t="s">
        <v>3590</v>
      </c>
      <c r="F3387" s="41">
        <v>12408.4</v>
      </c>
      <c r="G3387" s="42">
        <v>11404.56</v>
      </c>
      <c r="H3387" s="64">
        <f t="shared" si="314"/>
        <v>-8.0900035459849792E-2</v>
      </c>
      <c r="I3387" s="65">
        <f t="shared" si="315"/>
        <v>-1003.8400000000001</v>
      </c>
      <c r="J3387" s="66" t="str">
        <f t="shared" si="316"/>
        <v>Pendente</v>
      </c>
      <c r="K3387" s="40" t="s">
        <v>15538</v>
      </c>
      <c r="L3387" s="69" t="str">
        <f t="shared" si="317"/>
        <v>Aguardando rentabilidade</v>
      </c>
    </row>
    <row r="3388" spans="1:12" ht="15" customHeight="1" x14ac:dyDescent="0.25">
      <c r="A3388" s="39">
        <v>44926</v>
      </c>
      <c r="B3388" s="61">
        <f t="shared" si="312"/>
        <v>2022</v>
      </c>
      <c r="C3388" s="60" t="str">
        <f t="shared" si="313"/>
        <v>Dezembro</v>
      </c>
      <c r="D3388" s="40" t="s">
        <v>1927</v>
      </c>
      <c r="E3388" s="40" t="s">
        <v>4615</v>
      </c>
      <c r="F3388" s="41">
        <v>40942.75</v>
      </c>
      <c r="G3388" s="42">
        <v>37585.440000000002</v>
      </c>
      <c r="H3388" s="64">
        <f t="shared" si="314"/>
        <v>-8.2000109909568797E-2</v>
      </c>
      <c r="I3388" s="65">
        <f t="shared" si="315"/>
        <v>-3357.3099999999977</v>
      </c>
      <c r="J3388" s="66" t="str">
        <f t="shared" si="316"/>
        <v>Pendente</v>
      </c>
      <c r="K3388" s="40" t="s">
        <v>15536</v>
      </c>
      <c r="L3388" s="69" t="str">
        <f t="shared" si="317"/>
        <v>Aguardando rentabilidade</v>
      </c>
    </row>
    <row r="3389" spans="1:12" ht="15" customHeight="1" x14ac:dyDescent="0.25">
      <c r="A3389" s="39">
        <v>44533</v>
      </c>
      <c r="B3389" s="61">
        <f t="shared" si="312"/>
        <v>2021</v>
      </c>
      <c r="C3389" s="60" t="str">
        <f t="shared" si="313"/>
        <v>Dezembro</v>
      </c>
      <c r="D3389" s="40" t="s">
        <v>1925</v>
      </c>
      <c r="E3389" s="40" t="s">
        <v>4616</v>
      </c>
      <c r="F3389" s="41">
        <v>41917.83</v>
      </c>
      <c r="G3389" s="42">
        <v>37767.96</v>
      </c>
      <c r="H3389" s="64">
        <f t="shared" si="314"/>
        <v>-9.9000115225430382E-2</v>
      </c>
      <c r="I3389" s="65">
        <f t="shared" si="315"/>
        <v>-4149.8700000000026</v>
      </c>
      <c r="J3389" s="66" t="str">
        <f t="shared" si="316"/>
        <v>Pendente</v>
      </c>
      <c r="K3389" s="40" t="s">
        <v>15534</v>
      </c>
      <c r="L3389" s="69" t="str">
        <f t="shared" si="317"/>
        <v>Aguardando rentabilidade</v>
      </c>
    </row>
    <row r="3390" spans="1:12" ht="15" customHeight="1" x14ac:dyDescent="0.25">
      <c r="A3390" s="39">
        <v>44751</v>
      </c>
      <c r="B3390" s="61">
        <f t="shared" si="312"/>
        <v>2022</v>
      </c>
      <c r="C3390" s="60" t="str">
        <f t="shared" si="313"/>
        <v>Julho</v>
      </c>
      <c r="D3390" s="40" t="s">
        <v>1930</v>
      </c>
      <c r="E3390" s="40" t="s">
        <v>4617</v>
      </c>
      <c r="F3390" s="41">
        <v>33077.35</v>
      </c>
      <c r="G3390" s="42">
        <v>38660.81</v>
      </c>
      <c r="H3390" s="64">
        <f t="shared" si="314"/>
        <v>0.16880010037079751</v>
      </c>
      <c r="I3390" s="65">
        <f t="shared" si="315"/>
        <v>5583.4599999999991</v>
      </c>
      <c r="J3390" s="66" t="str">
        <f t="shared" si="316"/>
        <v>Resgatado</v>
      </c>
      <c r="K3390" s="40" t="s">
        <v>15538</v>
      </c>
      <c r="L3390" s="69" t="str">
        <f t="shared" si="317"/>
        <v>Aplicação de Curto Prazo</v>
      </c>
    </row>
    <row r="3391" spans="1:12" ht="15" customHeight="1" x14ac:dyDescent="0.25">
      <c r="A3391" s="39">
        <v>44433</v>
      </c>
      <c r="B3391" s="61">
        <f t="shared" si="312"/>
        <v>2021</v>
      </c>
      <c r="C3391" s="60" t="str">
        <f t="shared" si="313"/>
        <v>Agosto</v>
      </c>
      <c r="D3391" s="40" t="s">
        <v>1925</v>
      </c>
      <c r="E3391" s="40" t="s">
        <v>4618</v>
      </c>
      <c r="F3391" s="41">
        <v>38589.81</v>
      </c>
      <c r="G3391" s="42">
        <v>43440.55</v>
      </c>
      <c r="H3391" s="64">
        <f t="shared" si="314"/>
        <v>0.12570002288168833</v>
      </c>
      <c r="I3391" s="65">
        <f t="shared" si="315"/>
        <v>4850.7400000000052</v>
      </c>
      <c r="J3391" s="66" t="str">
        <f t="shared" si="316"/>
        <v>Pendente</v>
      </c>
      <c r="K3391" s="40" t="s">
        <v>15534</v>
      </c>
      <c r="L3391" s="69" t="str">
        <f t="shared" si="317"/>
        <v>Rendimento estável</v>
      </c>
    </row>
    <row r="3392" spans="1:12" ht="15" customHeight="1" x14ac:dyDescent="0.25">
      <c r="A3392" s="39">
        <v>45516</v>
      </c>
      <c r="B3392" s="61">
        <f t="shared" si="312"/>
        <v>2024</v>
      </c>
      <c r="C3392" s="60" t="str">
        <f t="shared" si="313"/>
        <v>Agosto</v>
      </c>
      <c r="D3392" s="40" t="s">
        <v>1924</v>
      </c>
      <c r="E3392" s="40" t="s">
        <v>4619</v>
      </c>
      <c r="F3392" s="41">
        <v>33313.39</v>
      </c>
      <c r="G3392" s="42">
        <v>32753.73</v>
      </c>
      <c r="H3392" s="64">
        <f t="shared" si="314"/>
        <v>-1.6799851351063336E-2</v>
      </c>
      <c r="I3392" s="65">
        <f t="shared" si="315"/>
        <v>-559.65999999999985</v>
      </c>
      <c r="J3392" s="66" t="str">
        <f t="shared" si="316"/>
        <v>Ativo</v>
      </c>
      <c r="K3392" s="40" t="s">
        <v>15533</v>
      </c>
      <c r="L3392" s="69" t="str">
        <f t="shared" si="317"/>
        <v>Investimento de Longo Prazo</v>
      </c>
    </row>
    <row r="3393" spans="1:12" x14ac:dyDescent="0.25">
      <c r="A3393" s="39">
        <v>43993</v>
      </c>
      <c r="B3393" s="61">
        <f t="shared" si="312"/>
        <v>2020</v>
      </c>
      <c r="C3393" s="60" t="str">
        <f t="shared" si="313"/>
        <v>Junho</v>
      </c>
      <c r="D3393" s="40" t="s">
        <v>1926</v>
      </c>
      <c r="E3393" s="40" t="s">
        <v>3460</v>
      </c>
      <c r="F3393" s="41">
        <v>20838.009999999998</v>
      </c>
      <c r="G3393" s="42">
        <v>22090.37</v>
      </c>
      <c r="H3393" s="64">
        <f t="shared" si="314"/>
        <v>6.0099788799410338E-2</v>
      </c>
      <c r="I3393" s="65">
        <f t="shared" si="315"/>
        <v>1252.3600000000006</v>
      </c>
      <c r="J3393" s="66" t="str">
        <f t="shared" si="316"/>
        <v>Ativo</v>
      </c>
      <c r="K3393" s="40" t="s">
        <v>15535</v>
      </c>
      <c r="L3393" s="69" t="str">
        <f t="shared" si="317"/>
        <v>Aguardando rentabilidade</v>
      </c>
    </row>
    <row r="3394" spans="1:12" ht="15" customHeight="1" x14ac:dyDescent="0.25">
      <c r="A3394" s="39">
        <v>45442</v>
      </c>
      <c r="B3394" s="61">
        <f t="shared" ref="B3394:B3457" si="318">YEAR(A3394)</f>
        <v>2024</v>
      </c>
      <c r="C3394" s="60" t="str">
        <f t="shared" ref="C3394:C3457" si="319">PROPER(TEXT(A3394,"mmmm"))</f>
        <v>Maio</v>
      </c>
      <c r="D3394" s="40" t="s">
        <v>1928</v>
      </c>
      <c r="E3394" s="40" t="s">
        <v>4620</v>
      </c>
      <c r="F3394" s="41">
        <v>9391.4599999999991</v>
      </c>
      <c r="G3394" s="42">
        <v>9755.85</v>
      </c>
      <c r="H3394" s="64">
        <f t="shared" ref="H3394:H3457" si="320">(G3394-F3394)/F3394</f>
        <v>3.8800143960577085E-2</v>
      </c>
      <c r="I3394" s="65">
        <f t="shared" ref="I3394:I3457" si="321">G3394-F3394</f>
        <v>364.39000000000124</v>
      </c>
      <c r="J3394" s="66" t="str">
        <f t="shared" ref="J3394:J3457" si="322">IF(AND(OR($D3394="Ações",$D3394="Criptomoedas",$D3394="ETFs",$D3394="Fundos",$D3394="Imóveis"),$H3394&lt;=-10%),"Resgatado",IF(AND(OR($D3394="Ações",$D3394="Criptomoedas",$D3394="ETFs",$D3394="Fundos",$D3394="Imóveis"),$H3394&lt;=-5%),"Pendente",IF(AND(OR($D3394="Ações",$D3394="Criptomoedas",$D3394="ETFs",$D3394="Fundos",$D3394="Imóveis"),$H3394&lt;=-3%),"Ativo",IF(AND(OR($D3394="Ações",$D3394="Criptomoedas",$D3394="ETFs",$D3394="Fundos",$D3394="Imóveis"),$H3394&lt;=7%),"Ativo",IF(AND(OR($D3394="Ações",$D3394="Criptomoedas",$D3394="ETFs",$D3394="Fundos",$D3394="Imóveis"),$H3394&lt;=15%),"Pendente",IF(AND(OR($D3394="Ações",$D3394="Criptomoedas",$D3394="ETFs",$D3394="Fundos",$D3394="Imóveis"),$H3394&lt;=20%),"Resgatado",IF(AND(OR($D3394="Poupança",$D3394="Renda Fixa",$D3394="Tesouro Direto"),$H3394&lt;=7%),"Ativo",IF(AND(OR($D3394="Poupança",$D3394="Renda Fixa",$D3394="Tesouro Direto"),$H3394&lt;=15%),"Pendente",IF(AND(OR($D3394="Poupança",$D3394="Renda Fixa",$D3394="Tesouro Direto"),$H3394&lt;=20%),"Resgatado","")))))))))</f>
        <v>Ativo</v>
      </c>
      <c r="K3394" s="40" t="s">
        <v>15537</v>
      </c>
      <c r="L3394" s="69" t="str">
        <f t="shared" ref="L3394:L3457" si="323">IF(AND(OR($D3394="Ações",$D3394="Criptomoedas",$D3394="ETFs",$D3394="Fundos",$D3394="Imóveis"),$H3394&lt;=-10%),"Resgate realizado",IF(AND(OR($D3394="Ações",$D3394="Criptomoedas",$D3394="ETFs",$D3394="Fundos",$D3394="Imóveis"),$H3394&lt;=-5%),"Aguardando rentabilidade",IF(AND(OR($D3394="Ações",$D3394="Criptomoedas",$D3394="ETFs",$D3394="Fundos",$D3394="Imóveis"),$H3394&lt;=-3%),"Aguardando rentabilidade",IF(AND(OR($D3394="Ações",$D3394="Criptomoedas",$D3394="ETFs",$D3394="Fundos",$D3394="Imóveis"),$H3394&lt;=7%),"Aguardando rentabilidade",IF(AND(OR($D3394="Ações",$D3394="Criptomoedas",$D3394="ETFs",$D3394="Fundos",$D3394="Imóveis"),$H3394&lt;=15%),"Rendimento estável",IF(AND(OR($D3394="Ações",$D3394="Criptomoedas",$D3394="ETFs",$D3394="Fundos",$D3394="Imóveis"),$H3394&lt;=20%),"Aplicação de Curto Prazo",IF(AND(OR($D3394="Poupança",$D3394="Renda Fixa",$D3394="Tesouro Direto"),$H3394&lt;=7%),"Investimento de Longo Prazo",IF(AND(OR($D3394="Poupança",$D3394="Renda Fixa",$D3394="Tesouro Direto"),$H3394&lt;=15%),"Rendimento estável",IF(AND(OR($D3394="Poupança",$D3394="Renda Fixa",$D3394="Tesouro Direto"),$H3394&lt;=20%),"Dividendos Recebidos","")))))))))</f>
        <v>Aguardando rentabilidade</v>
      </c>
    </row>
    <row r="3395" spans="1:12" ht="15" customHeight="1" x14ac:dyDescent="0.25">
      <c r="A3395" s="39">
        <v>45855</v>
      </c>
      <c r="B3395" s="61">
        <f t="shared" si="318"/>
        <v>2025</v>
      </c>
      <c r="C3395" s="60" t="str">
        <f t="shared" si="319"/>
        <v>Julho</v>
      </c>
      <c r="D3395" s="40" t="s">
        <v>1925</v>
      </c>
      <c r="E3395" s="40" t="s">
        <v>4621</v>
      </c>
      <c r="F3395" s="41">
        <v>40407.81</v>
      </c>
      <c r="G3395" s="42">
        <v>41232.129999999997</v>
      </c>
      <c r="H3395" s="64">
        <f t="shared" si="320"/>
        <v>2.0400016729439179E-2</v>
      </c>
      <c r="I3395" s="65">
        <f t="shared" si="321"/>
        <v>824.31999999999971</v>
      </c>
      <c r="J3395" s="66" t="str">
        <f t="shared" si="322"/>
        <v>Ativo</v>
      </c>
      <c r="K3395" s="40" t="s">
        <v>15534</v>
      </c>
      <c r="L3395" s="69" t="str">
        <f t="shared" si="323"/>
        <v>Aguardando rentabilidade</v>
      </c>
    </row>
    <row r="3396" spans="1:12" ht="15" customHeight="1" x14ac:dyDescent="0.25">
      <c r="A3396" s="39">
        <v>45342</v>
      </c>
      <c r="B3396" s="61">
        <f t="shared" si="318"/>
        <v>2024</v>
      </c>
      <c r="C3396" s="60" t="str">
        <f t="shared" si="319"/>
        <v>Fevereiro</v>
      </c>
      <c r="D3396" s="40" t="s">
        <v>1924</v>
      </c>
      <c r="E3396" s="40" t="s">
        <v>4622</v>
      </c>
      <c r="F3396" s="41">
        <v>38053.449999999997</v>
      </c>
      <c r="G3396" s="42">
        <v>40755.24</v>
      </c>
      <c r="H3396" s="64">
        <f t="shared" si="320"/>
        <v>7.0999869919810193E-2</v>
      </c>
      <c r="I3396" s="65">
        <f t="shared" si="321"/>
        <v>2701.7900000000009</v>
      </c>
      <c r="J3396" s="66" t="str">
        <f t="shared" si="322"/>
        <v>Pendente</v>
      </c>
      <c r="K3396" s="40" t="s">
        <v>15533</v>
      </c>
      <c r="L3396" s="69" t="str">
        <f t="shared" si="323"/>
        <v>Rendimento estável</v>
      </c>
    </row>
    <row r="3397" spans="1:12" ht="15" customHeight="1" x14ac:dyDescent="0.25">
      <c r="A3397" s="39">
        <v>45226</v>
      </c>
      <c r="B3397" s="61">
        <f t="shared" si="318"/>
        <v>2023</v>
      </c>
      <c r="C3397" s="60" t="str">
        <f t="shared" si="319"/>
        <v>Outubro</v>
      </c>
      <c r="D3397" s="40" t="s">
        <v>1923</v>
      </c>
      <c r="E3397" s="40" t="s">
        <v>2729</v>
      </c>
      <c r="F3397" s="41">
        <v>30056.58</v>
      </c>
      <c r="G3397" s="42">
        <v>31015.38</v>
      </c>
      <c r="H3397" s="64">
        <f t="shared" si="320"/>
        <v>3.1899836907592252E-2</v>
      </c>
      <c r="I3397" s="65">
        <f t="shared" si="321"/>
        <v>958.79999999999927</v>
      </c>
      <c r="J3397" s="66" t="str">
        <f t="shared" si="322"/>
        <v>Ativo</v>
      </c>
      <c r="K3397" s="40" t="s">
        <v>15532</v>
      </c>
      <c r="L3397" s="69" t="str">
        <f t="shared" si="323"/>
        <v>Investimento de Longo Prazo</v>
      </c>
    </row>
    <row r="3398" spans="1:12" ht="15" customHeight="1" x14ac:dyDescent="0.25">
      <c r="A3398" s="39">
        <v>44747</v>
      </c>
      <c r="B3398" s="61">
        <f t="shared" si="318"/>
        <v>2022</v>
      </c>
      <c r="C3398" s="60" t="str">
        <f t="shared" si="319"/>
        <v>Julho</v>
      </c>
      <c r="D3398" s="40" t="s">
        <v>1927</v>
      </c>
      <c r="E3398" s="40" t="s">
        <v>4623</v>
      </c>
      <c r="F3398" s="41">
        <v>22933.18</v>
      </c>
      <c r="G3398" s="42">
        <v>25286.12</v>
      </c>
      <c r="H3398" s="64">
        <f t="shared" si="320"/>
        <v>0.10259981389410447</v>
      </c>
      <c r="I3398" s="65">
        <f t="shared" si="321"/>
        <v>2352.9399999999987</v>
      </c>
      <c r="J3398" s="66" t="str">
        <f t="shared" si="322"/>
        <v>Pendente</v>
      </c>
      <c r="K3398" s="40" t="s">
        <v>15536</v>
      </c>
      <c r="L3398" s="69" t="str">
        <f t="shared" si="323"/>
        <v>Rendimento estável</v>
      </c>
    </row>
    <row r="3399" spans="1:12" ht="15" customHeight="1" x14ac:dyDescent="0.25">
      <c r="A3399" s="39">
        <v>44687</v>
      </c>
      <c r="B3399" s="61">
        <f t="shared" si="318"/>
        <v>2022</v>
      </c>
      <c r="C3399" s="60" t="str">
        <f t="shared" si="319"/>
        <v>Maio</v>
      </c>
      <c r="D3399" s="40" t="s">
        <v>1924</v>
      </c>
      <c r="E3399" s="40" t="s">
        <v>4624</v>
      </c>
      <c r="F3399" s="41">
        <v>41970.97</v>
      </c>
      <c r="G3399" s="42">
        <v>38655.26</v>
      </c>
      <c r="H3399" s="64">
        <f t="shared" si="320"/>
        <v>-7.9000080293593386E-2</v>
      </c>
      <c r="I3399" s="65">
        <f t="shared" si="321"/>
        <v>-3315.7099999999991</v>
      </c>
      <c r="J3399" s="66" t="str">
        <f t="shared" si="322"/>
        <v>Ativo</v>
      </c>
      <c r="K3399" s="40" t="s">
        <v>15533</v>
      </c>
      <c r="L3399" s="69" t="str">
        <f t="shared" si="323"/>
        <v>Investimento de Longo Prazo</v>
      </c>
    </row>
    <row r="3400" spans="1:12" ht="15" customHeight="1" x14ac:dyDescent="0.25">
      <c r="A3400" s="39">
        <v>44815</v>
      </c>
      <c r="B3400" s="61">
        <f t="shared" si="318"/>
        <v>2022</v>
      </c>
      <c r="C3400" s="60" t="str">
        <f t="shared" si="319"/>
        <v>Setembro</v>
      </c>
      <c r="D3400" s="40" t="s">
        <v>1923</v>
      </c>
      <c r="E3400" s="40" t="s">
        <v>2100</v>
      </c>
      <c r="F3400" s="41">
        <v>28642.84</v>
      </c>
      <c r="G3400" s="42">
        <v>28367.87</v>
      </c>
      <c r="H3400" s="64">
        <f t="shared" si="320"/>
        <v>-9.5999558702978185E-3</v>
      </c>
      <c r="I3400" s="65">
        <f t="shared" si="321"/>
        <v>-274.97000000000116</v>
      </c>
      <c r="J3400" s="66" t="str">
        <f t="shared" si="322"/>
        <v>Ativo</v>
      </c>
      <c r="K3400" s="40" t="s">
        <v>15532</v>
      </c>
      <c r="L3400" s="69" t="str">
        <f t="shared" si="323"/>
        <v>Investimento de Longo Prazo</v>
      </c>
    </row>
    <row r="3401" spans="1:12" ht="15" customHeight="1" x14ac:dyDescent="0.25">
      <c r="A3401" s="39">
        <v>44694</v>
      </c>
      <c r="B3401" s="61">
        <f t="shared" si="318"/>
        <v>2022</v>
      </c>
      <c r="C3401" s="60" t="str">
        <f t="shared" si="319"/>
        <v>Maio</v>
      </c>
      <c r="D3401" s="40" t="s">
        <v>1929</v>
      </c>
      <c r="E3401" s="40" t="s">
        <v>3672</v>
      </c>
      <c r="F3401" s="41">
        <v>48654.58</v>
      </c>
      <c r="G3401" s="42">
        <v>45229.3</v>
      </c>
      <c r="H3401" s="64">
        <f t="shared" si="320"/>
        <v>-7.0399950014983143E-2</v>
      </c>
      <c r="I3401" s="65">
        <f t="shared" si="321"/>
        <v>-3425.2799999999988</v>
      </c>
      <c r="J3401" s="66" t="str">
        <f t="shared" si="322"/>
        <v>Ativo</v>
      </c>
      <c r="K3401" s="40" t="s">
        <v>15532</v>
      </c>
      <c r="L3401" s="69" t="str">
        <f t="shared" si="323"/>
        <v>Investimento de Longo Prazo</v>
      </c>
    </row>
    <row r="3402" spans="1:12" ht="15" customHeight="1" x14ac:dyDescent="0.25">
      <c r="A3402" s="39">
        <v>45708</v>
      </c>
      <c r="B3402" s="61">
        <f t="shared" si="318"/>
        <v>2025</v>
      </c>
      <c r="C3402" s="60" t="str">
        <f t="shared" si="319"/>
        <v>Fevereiro</v>
      </c>
      <c r="D3402" s="40" t="s">
        <v>1927</v>
      </c>
      <c r="E3402" s="40" t="s">
        <v>4275</v>
      </c>
      <c r="F3402" s="41">
        <v>39182.519999999997</v>
      </c>
      <c r="G3402" s="42">
        <v>46192.27</v>
      </c>
      <c r="H3402" s="64">
        <f t="shared" si="320"/>
        <v>0.1788999278249587</v>
      </c>
      <c r="I3402" s="65">
        <f t="shared" si="321"/>
        <v>7009.75</v>
      </c>
      <c r="J3402" s="66" t="str">
        <f t="shared" si="322"/>
        <v>Resgatado</v>
      </c>
      <c r="K3402" s="40" t="s">
        <v>15536</v>
      </c>
      <c r="L3402" s="69" t="str">
        <f t="shared" si="323"/>
        <v>Aplicação de Curto Prazo</v>
      </c>
    </row>
    <row r="3403" spans="1:12" ht="15" customHeight="1" x14ac:dyDescent="0.25">
      <c r="A3403" s="39">
        <v>44445</v>
      </c>
      <c r="B3403" s="61">
        <f t="shared" si="318"/>
        <v>2021</v>
      </c>
      <c r="C3403" s="60" t="str">
        <f t="shared" si="319"/>
        <v>Setembro</v>
      </c>
      <c r="D3403" s="40" t="s">
        <v>1927</v>
      </c>
      <c r="E3403" s="40" t="s">
        <v>3826</v>
      </c>
      <c r="F3403" s="41">
        <v>16656.93</v>
      </c>
      <c r="G3403" s="42">
        <v>17401.490000000002</v>
      </c>
      <c r="H3403" s="64">
        <f t="shared" si="320"/>
        <v>4.4699713572669234E-2</v>
      </c>
      <c r="I3403" s="65">
        <f t="shared" si="321"/>
        <v>744.56000000000131</v>
      </c>
      <c r="J3403" s="66" t="str">
        <f t="shared" si="322"/>
        <v>Ativo</v>
      </c>
      <c r="K3403" s="40" t="s">
        <v>15536</v>
      </c>
      <c r="L3403" s="69" t="str">
        <f t="shared" si="323"/>
        <v>Aguardando rentabilidade</v>
      </c>
    </row>
    <row r="3404" spans="1:12" ht="15" customHeight="1" x14ac:dyDescent="0.25">
      <c r="A3404" s="39">
        <v>44822</v>
      </c>
      <c r="B3404" s="61">
        <f t="shared" si="318"/>
        <v>2022</v>
      </c>
      <c r="C3404" s="60" t="str">
        <f t="shared" si="319"/>
        <v>Setembro</v>
      </c>
      <c r="D3404" s="40" t="s">
        <v>1928</v>
      </c>
      <c r="E3404" s="40" t="s">
        <v>3769</v>
      </c>
      <c r="F3404" s="41">
        <v>14341.7</v>
      </c>
      <c r="G3404" s="42">
        <v>15599.47</v>
      </c>
      <c r="H3404" s="64">
        <f t="shared" si="320"/>
        <v>8.7700202904815922E-2</v>
      </c>
      <c r="I3404" s="65">
        <f t="shared" si="321"/>
        <v>1257.7699999999986</v>
      </c>
      <c r="J3404" s="66" t="str">
        <f t="shared" si="322"/>
        <v>Pendente</v>
      </c>
      <c r="K3404" s="40" t="s">
        <v>15537</v>
      </c>
      <c r="L3404" s="69" t="str">
        <f t="shared" si="323"/>
        <v>Rendimento estável</v>
      </c>
    </row>
    <row r="3405" spans="1:12" ht="15" customHeight="1" x14ac:dyDescent="0.25">
      <c r="A3405" s="39">
        <v>45395</v>
      </c>
      <c r="B3405" s="61">
        <f t="shared" si="318"/>
        <v>2024</v>
      </c>
      <c r="C3405" s="60" t="str">
        <f t="shared" si="319"/>
        <v>Abril</v>
      </c>
      <c r="D3405" s="40" t="s">
        <v>1930</v>
      </c>
      <c r="E3405" s="40" t="s">
        <v>2860</v>
      </c>
      <c r="F3405" s="41">
        <v>39764.79</v>
      </c>
      <c r="G3405" s="42">
        <v>39589.82</v>
      </c>
      <c r="H3405" s="64">
        <f t="shared" si="320"/>
        <v>-4.4001238281404518E-3</v>
      </c>
      <c r="I3405" s="65">
        <f t="shared" si="321"/>
        <v>-174.97000000000116</v>
      </c>
      <c r="J3405" s="66" t="str">
        <f t="shared" si="322"/>
        <v>Ativo</v>
      </c>
      <c r="K3405" s="40" t="s">
        <v>15538</v>
      </c>
      <c r="L3405" s="69" t="str">
        <f t="shared" si="323"/>
        <v>Aguardando rentabilidade</v>
      </c>
    </row>
    <row r="3406" spans="1:12" ht="15" customHeight="1" x14ac:dyDescent="0.25">
      <c r="A3406" s="39">
        <v>45249</v>
      </c>
      <c r="B3406" s="61">
        <f t="shared" si="318"/>
        <v>2023</v>
      </c>
      <c r="C3406" s="60" t="str">
        <f t="shared" si="319"/>
        <v>Novembro</v>
      </c>
      <c r="D3406" s="40" t="s">
        <v>1928</v>
      </c>
      <c r="E3406" s="40" t="s">
        <v>4625</v>
      </c>
      <c r="F3406" s="41">
        <v>31431.08</v>
      </c>
      <c r="G3406" s="42">
        <v>36500.910000000003</v>
      </c>
      <c r="H3406" s="64">
        <f t="shared" si="320"/>
        <v>0.16129989806268194</v>
      </c>
      <c r="I3406" s="65">
        <f t="shared" si="321"/>
        <v>5069.8300000000017</v>
      </c>
      <c r="J3406" s="66" t="str">
        <f t="shared" si="322"/>
        <v>Resgatado</v>
      </c>
      <c r="K3406" s="40" t="s">
        <v>15537</v>
      </c>
      <c r="L3406" s="69" t="str">
        <f t="shared" si="323"/>
        <v>Aplicação de Curto Prazo</v>
      </c>
    </row>
    <row r="3407" spans="1:12" ht="15" customHeight="1" x14ac:dyDescent="0.25">
      <c r="A3407" s="39">
        <v>44336</v>
      </c>
      <c r="B3407" s="61">
        <f t="shared" si="318"/>
        <v>2021</v>
      </c>
      <c r="C3407" s="60" t="str">
        <f t="shared" si="319"/>
        <v>Maio</v>
      </c>
      <c r="D3407" s="40" t="s">
        <v>1928</v>
      </c>
      <c r="E3407" s="40" t="s">
        <v>3922</v>
      </c>
      <c r="F3407" s="41">
        <v>19713.18</v>
      </c>
      <c r="G3407" s="42">
        <v>23334.49</v>
      </c>
      <c r="H3407" s="64">
        <f t="shared" si="320"/>
        <v>0.18369994085175509</v>
      </c>
      <c r="I3407" s="65">
        <f t="shared" si="321"/>
        <v>3621.3100000000013</v>
      </c>
      <c r="J3407" s="66" t="str">
        <f t="shared" si="322"/>
        <v>Resgatado</v>
      </c>
      <c r="K3407" s="40" t="s">
        <v>15537</v>
      </c>
      <c r="L3407" s="69" t="str">
        <f t="shared" si="323"/>
        <v>Aplicação de Curto Prazo</v>
      </c>
    </row>
    <row r="3408" spans="1:12" ht="15" customHeight="1" x14ac:dyDescent="0.25">
      <c r="A3408" s="39">
        <v>44342</v>
      </c>
      <c r="B3408" s="61">
        <f t="shared" si="318"/>
        <v>2021</v>
      </c>
      <c r="C3408" s="60" t="str">
        <f t="shared" si="319"/>
        <v>Maio</v>
      </c>
      <c r="D3408" s="40" t="s">
        <v>1924</v>
      </c>
      <c r="E3408" s="40" t="s">
        <v>4626</v>
      </c>
      <c r="F3408" s="41">
        <v>35950.75</v>
      </c>
      <c r="G3408" s="42">
        <v>33009.980000000003</v>
      </c>
      <c r="H3408" s="64">
        <f t="shared" si="320"/>
        <v>-8.1799962448627542E-2</v>
      </c>
      <c r="I3408" s="65">
        <f t="shared" si="321"/>
        <v>-2940.7699999999968</v>
      </c>
      <c r="J3408" s="66" t="str">
        <f t="shared" si="322"/>
        <v>Ativo</v>
      </c>
      <c r="K3408" s="40" t="s">
        <v>15533</v>
      </c>
      <c r="L3408" s="69" t="str">
        <f t="shared" si="323"/>
        <v>Investimento de Longo Prazo</v>
      </c>
    </row>
    <row r="3409" spans="1:12" ht="15" customHeight="1" x14ac:dyDescent="0.25">
      <c r="A3409" s="39">
        <v>44229</v>
      </c>
      <c r="B3409" s="61">
        <f t="shared" si="318"/>
        <v>2021</v>
      </c>
      <c r="C3409" s="60" t="str">
        <f t="shared" si="319"/>
        <v>Fevereiro</v>
      </c>
      <c r="D3409" s="40" t="s">
        <v>1926</v>
      </c>
      <c r="E3409" s="40" t="s">
        <v>4627</v>
      </c>
      <c r="F3409" s="41">
        <v>17827.27</v>
      </c>
      <c r="G3409" s="42">
        <v>18214.12</v>
      </c>
      <c r="H3409" s="64">
        <f t="shared" si="320"/>
        <v>2.169990133093842E-2</v>
      </c>
      <c r="I3409" s="65">
        <f t="shared" si="321"/>
        <v>386.84999999999854</v>
      </c>
      <c r="J3409" s="66" t="str">
        <f t="shared" si="322"/>
        <v>Ativo</v>
      </c>
      <c r="K3409" s="40" t="s">
        <v>15535</v>
      </c>
      <c r="L3409" s="69" t="str">
        <f t="shared" si="323"/>
        <v>Aguardando rentabilidade</v>
      </c>
    </row>
    <row r="3410" spans="1:12" ht="15" customHeight="1" x14ac:dyDescent="0.25">
      <c r="A3410" s="39">
        <v>44275</v>
      </c>
      <c r="B3410" s="61">
        <f t="shared" si="318"/>
        <v>2021</v>
      </c>
      <c r="C3410" s="60" t="str">
        <f t="shared" si="319"/>
        <v>Março</v>
      </c>
      <c r="D3410" s="40" t="s">
        <v>1930</v>
      </c>
      <c r="E3410" s="40" t="s">
        <v>4628</v>
      </c>
      <c r="F3410" s="41">
        <v>35737.81</v>
      </c>
      <c r="G3410" s="42">
        <v>37388.9</v>
      </c>
      <c r="H3410" s="64">
        <f t="shared" si="320"/>
        <v>4.6200088925426708E-2</v>
      </c>
      <c r="I3410" s="65">
        <f t="shared" si="321"/>
        <v>1651.0900000000038</v>
      </c>
      <c r="J3410" s="66" t="str">
        <f t="shared" si="322"/>
        <v>Ativo</v>
      </c>
      <c r="K3410" s="40" t="s">
        <v>15538</v>
      </c>
      <c r="L3410" s="69" t="str">
        <f t="shared" si="323"/>
        <v>Aguardando rentabilidade</v>
      </c>
    </row>
    <row r="3411" spans="1:12" ht="15" customHeight="1" x14ac:dyDescent="0.25">
      <c r="A3411" s="39">
        <v>44628</v>
      </c>
      <c r="B3411" s="61">
        <f t="shared" si="318"/>
        <v>2022</v>
      </c>
      <c r="C3411" s="60" t="str">
        <f t="shared" si="319"/>
        <v>Março</v>
      </c>
      <c r="D3411" s="40" t="s">
        <v>1928</v>
      </c>
      <c r="E3411" s="40" t="s">
        <v>4629</v>
      </c>
      <c r="F3411" s="41">
        <v>11966.95</v>
      </c>
      <c r="G3411" s="42">
        <v>13296.48</v>
      </c>
      <c r="H3411" s="64">
        <f t="shared" si="320"/>
        <v>0.11110015501025731</v>
      </c>
      <c r="I3411" s="65">
        <f t="shared" si="321"/>
        <v>1329.5299999999988</v>
      </c>
      <c r="J3411" s="66" t="str">
        <f t="shared" si="322"/>
        <v>Pendente</v>
      </c>
      <c r="K3411" s="40" t="s">
        <v>15537</v>
      </c>
      <c r="L3411" s="69" t="str">
        <f t="shared" si="323"/>
        <v>Rendimento estável</v>
      </c>
    </row>
    <row r="3412" spans="1:12" ht="15" customHeight="1" x14ac:dyDescent="0.25">
      <c r="A3412" s="39">
        <v>44728</v>
      </c>
      <c r="B3412" s="61">
        <f t="shared" si="318"/>
        <v>2022</v>
      </c>
      <c r="C3412" s="60" t="str">
        <f t="shared" si="319"/>
        <v>Junho</v>
      </c>
      <c r="D3412" s="40" t="s">
        <v>1925</v>
      </c>
      <c r="E3412" s="40" t="s">
        <v>2192</v>
      </c>
      <c r="F3412" s="41">
        <v>47948.15</v>
      </c>
      <c r="G3412" s="42">
        <v>54008.800000000003</v>
      </c>
      <c r="H3412" s="64">
        <f t="shared" si="320"/>
        <v>0.12640008008651013</v>
      </c>
      <c r="I3412" s="65">
        <f t="shared" si="321"/>
        <v>6060.6500000000015</v>
      </c>
      <c r="J3412" s="66" t="str">
        <f t="shared" si="322"/>
        <v>Pendente</v>
      </c>
      <c r="K3412" s="40" t="s">
        <v>15534</v>
      </c>
      <c r="L3412" s="69" t="str">
        <f t="shared" si="323"/>
        <v>Rendimento estável</v>
      </c>
    </row>
    <row r="3413" spans="1:12" ht="15" customHeight="1" x14ac:dyDescent="0.25">
      <c r="A3413" s="39">
        <v>45126</v>
      </c>
      <c r="B3413" s="61">
        <f t="shared" si="318"/>
        <v>2023</v>
      </c>
      <c r="C3413" s="60" t="str">
        <f t="shared" si="319"/>
        <v>Julho</v>
      </c>
      <c r="D3413" s="40" t="s">
        <v>1924</v>
      </c>
      <c r="E3413" s="40" t="s">
        <v>4630</v>
      </c>
      <c r="F3413" s="41">
        <v>5590</v>
      </c>
      <c r="G3413" s="42">
        <v>6681.17</v>
      </c>
      <c r="H3413" s="64">
        <f t="shared" si="320"/>
        <v>0.19520035778175315</v>
      </c>
      <c r="I3413" s="65">
        <f t="shared" si="321"/>
        <v>1091.17</v>
      </c>
      <c r="J3413" s="66" t="str">
        <f t="shared" si="322"/>
        <v>Resgatado</v>
      </c>
      <c r="K3413" s="40" t="s">
        <v>15533</v>
      </c>
      <c r="L3413" s="69" t="str">
        <f t="shared" si="323"/>
        <v>Dividendos Recebidos</v>
      </c>
    </row>
    <row r="3414" spans="1:12" x14ac:dyDescent="0.25">
      <c r="A3414" s="39">
        <v>43919</v>
      </c>
      <c r="B3414" s="61">
        <f t="shared" si="318"/>
        <v>2020</v>
      </c>
      <c r="C3414" s="60" t="str">
        <f t="shared" si="319"/>
        <v>Março</v>
      </c>
      <c r="D3414" s="40" t="s">
        <v>1923</v>
      </c>
      <c r="E3414" s="40" t="s">
        <v>4511</v>
      </c>
      <c r="F3414" s="41">
        <v>23657.9</v>
      </c>
      <c r="G3414" s="42">
        <v>22344.89</v>
      </c>
      <c r="H3414" s="64">
        <f t="shared" si="320"/>
        <v>-5.5499854171333969E-2</v>
      </c>
      <c r="I3414" s="65">
        <f t="shared" si="321"/>
        <v>-1313.010000000002</v>
      </c>
      <c r="J3414" s="66" t="str">
        <f t="shared" si="322"/>
        <v>Ativo</v>
      </c>
      <c r="K3414" s="40" t="s">
        <v>15532</v>
      </c>
      <c r="L3414" s="69" t="str">
        <f t="shared" si="323"/>
        <v>Investimento de Longo Prazo</v>
      </c>
    </row>
    <row r="3415" spans="1:12" ht="15" customHeight="1" x14ac:dyDescent="0.25">
      <c r="A3415" s="39">
        <v>45281</v>
      </c>
      <c r="B3415" s="61">
        <f t="shared" si="318"/>
        <v>2023</v>
      </c>
      <c r="C3415" s="60" t="str">
        <f t="shared" si="319"/>
        <v>Dezembro</v>
      </c>
      <c r="D3415" s="40" t="s">
        <v>1928</v>
      </c>
      <c r="E3415" s="40" t="s">
        <v>4631</v>
      </c>
      <c r="F3415" s="41">
        <v>25587.22</v>
      </c>
      <c r="G3415" s="42">
        <v>24241.33</v>
      </c>
      <c r="H3415" s="64">
        <f t="shared" si="320"/>
        <v>-5.2600087074719311E-2</v>
      </c>
      <c r="I3415" s="65">
        <f t="shared" si="321"/>
        <v>-1345.8899999999994</v>
      </c>
      <c r="J3415" s="66" t="str">
        <f t="shared" si="322"/>
        <v>Pendente</v>
      </c>
      <c r="K3415" s="40" t="s">
        <v>15537</v>
      </c>
      <c r="L3415" s="69" t="str">
        <f t="shared" si="323"/>
        <v>Aguardando rentabilidade</v>
      </c>
    </row>
    <row r="3416" spans="1:12" x14ac:dyDescent="0.25">
      <c r="A3416" s="39">
        <v>44162</v>
      </c>
      <c r="B3416" s="61">
        <f t="shared" si="318"/>
        <v>2020</v>
      </c>
      <c r="C3416" s="60" t="str">
        <f t="shared" si="319"/>
        <v>Novembro</v>
      </c>
      <c r="D3416" s="40" t="s">
        <v>1924</v>
      </c>
      <c r="E3416" s="40" t="s">
        <v>3847</v>
      </c>
      <c r="F3416" s="41">
        <v>36653.19</v>
      </c>
      <c r="G3416" s="42">
        <v>37221.31</v>
      </c>
      <c r="H3416" s="64">
        <f t="shared" si="320"/>
        <v>1.549987872815423E-2</v>
      </c>
      <c r="I3416" s="65">
        <f t="shared" si="321"/>
        <v>568.11999999999534</v>
      </c>
      <c r="J3416" s="66" t="str">
        <f t="shared" si="322"/>
        <v>Ativo</v>
      </c>
      <c r="K3416" s="40" t="s">
        <v>15533</v>
      </c>
      <c r="L3416" s="69" t="str">
        <f t="shared" si="323"/>
        <v>Investimento de Longo Prazo</v>
      </c>
    </row>
    <row r="3417" spans="1:12" ht="15" customHeight="1" x14ac:dyDescent="0.25">
      <c r="A3417" s="39">
        <v>44793</v>
      </c>
      <c r="B3417" s="61">
        <f t="shared" si="318"/>
        <v>2022</v>
      </c>
      <c r="C3417" s="60" t="str">
        <f t="shared" si="319"/>
        <v>Agosto</v>
      </c>
      <c r="D3417" s="40" t="s">
        <v>1923</v>
      </c>
      <c r="E3417" s="40" t="s">
        <v>4632</v>
      </c>
      <c r="F3417" s="41">
        <v>761.03</v>
      </c>
      <c r="G3417" s="42">
        <v>823.36</v>
      </c>
      <c r="H3417" s="64">
        <f t="shared" si="320"/>
        <v>8.1902158916205725E-2</v>
      </c>
      <c r="I3417" s="65">
        <f t="shared" si="321"/>
        <v>62.330000000000041</v>
      </c>
      <c r="J3417" s="66" t="str">
        <f t="shared" si="322"/>
        <v>Pendente</v>
      </c>
      <c r="K3417" s="40" t="s">
        <v>15532</v>
      </c>
      <c r="L3417" s="69" t="str">
        <f t="shared" si="323"/>
        <v>Rendimento estável</v>
      </c>
    </row>
    <row r="3418" spans="1:12" ht="15" customHeight="1" x14ac:dyDescent="0.25">
      <c r="A3418" s="39">
        <v>44592</v>
      </c>
      <c r="B3418" s="61">
        <f t="shared" si="318"/>
        <v>2022</v>
      </c>
      <c r="C3418" s="60" t="str">
        <f t="shared" si="319"/>
        <v>Janeiro</v>
      </c>
      <c r="D3418" s="40" t="s">
        <v>1929</v>
      </c>
      <c r="E3418" s="40" t="s">
        <v>4633</v>
      </c>
      <c r="F3418" s="41">
        <v>39572.65</v>
      </c>
      <c r="G3418" s="42">
        <v>37503</v>
      </c>
      <c r="H3418" s="64">
        <f t="shared" si="320"/>
        <v>-5.2300010234341179E-2</v>
      </c>
      <c r="I3418" s="65">
        <f t="shared" si="321"/>
        <v>-2069.6500000000015</v>
      </c>
      <c r="J3418" s="66" t="str">
        <f t="shared" si="322"/>
        <v>Ativo</v>
      </c>
      <c r="K3418" s="40" t="s">
        <v>15532</v>
      </c>
      <c r="L3418" s="69" t="str">
        <f t="shared" si="323"/>
        <v>Investimento de Longo Prazo</v>
      </c>
    </row>
    <row r="3419" spans="1:12" ht="15" customHeight="1" x14ac:dyDescent="0.25">
      <c r="A3419" s="39">
        <v>45497</v>
      </c>
      <c r="B3419" s="61">
        <f t="shared" si="318"/>
        <v>2024</v>
      </c>
      <c r="C3419" s="60" t="str">
        <f t="shared" si="319"/>
        <v>Julho</v>
      </c>
      <c r="D3419" s="40" t="s">
        <v>1930</v>
      </c>
      <c r="E3419" s="40" t="s">
        <v>4634</v>
      </c>
      <c r="F3419" s="41">
        <v>16767.41</v>
      </c>
      <c r="G3419" s="42">
        <v>16971.97</v>
      </c>
      <c r="H3419" s="64">
        <f t="shared" si="320"/>
        <v>1.2199856745913729E-2</v>
      </c>
      <c r="I3419" s="65">
        <f t="shared" si="321"/>
        <v>204.56000000000131</v>
      </c>
      <c r="J3419" s="66" t="str">
        <f t="shared" si="322"/>
        <v>Ativo</v>
      </c>
      <c r="K3419" s="40" t="s">
        <v>15538</v>
      </c>
      <c r="L3419" s="69" t="str">
        <f t="shared" si="323"/>
        <v>Aguardando rentabilidade</v>
      </c>
    </row>
    <row r="3420" spans="1:12" ht="15" customHeight="1" x14ac:dyDescent="0.25">
      <c r="A3420" s="39">
        <v>45724</v>
      </c>
      <c r="B3420" s="61">
        <f t="shared" si="318"/>
        <v>2025</v>
      </c>
      <c r="C3420" s="60" t="str">
        <f t="shared" si="319"/>
        <v>Março</v>
      </c>
      <c r="D3420" s="40" t="s">
        <v>1928</v>
      </c>
      <c r="E3420" s="40" t="s">
        <v>4635</v>
      </c>
      <c r="F3420" s="41">
        <v>1790.88</v>
      </c>
      <c r="G3420" s="42">
        <v>1968.54</v>
      </c>
      <c r="H3420" s="64">
        <f t="shared" si="320"/>
        <v>9.9202626641650943E-2</v>
      </c>
      <c r="I3420" s="65">
        <f t="shared" si="321"/>
        <v>177.65999999999985</v>
      </c>
      <c r="J3420" s="66" t="str">
        <f t="shared" si="322"/>
        <v>Pendente</v>
      </c>
      <c r="K3420" s="40" t="s">
        <v>15537</v>
      </c>
      <c r="L3420" s="69" t="str">
        <f t="shared" si="323"/>
        <v>Rendimento estável</v>
      </c>
    </row>
    <row r="3421" spans="1:12" ht="15" customHeight="1" x14ac:dyDescent="0.25">
      <c r="A3421" s="39">
        <v>45264</v>
      </c>
      <c r="B3421" s="61">
        <f t="shared" si="318"/>
        <v>2023</v>
      </c>
      <c r="C3421" s="60" t="str">
        <f t="shared" si="319"/>
        <v>Dezembro</v>
      </c>
      <c r="D3421" s="40" t="s">
        <v>1924</v>
      </c>
      <c r="E3421" s="40" t="s">
        <v>4636</v>
      </c>
      <c r="F3421" s="41">
        <v>28505.599999999999</v>
      </c>
      <c r="G3421" s="42">
        <v>31926.27</v>
      </c>
      <c r="H3421" s="64">
        <f t="shared" si="320"/>
        <v>0.11999992983834762</v>
      </c>
      <c r="I3421" s="65">
        <f t="shared" si="321"/>
        <v>3420.6700000000019</v>
      </c>
      <c r="J3421" s="66" t="str">
        <f t="shared" si="322"/>
        <v>Pendente</v>
      </c>
      <c r="K3421" s="40" t="s">
        <v>15533</v>
      </c>
      <c r="L3421" s="69" t="str">
        <f t="shared" si="323"/>
        <v>Rendimento estável</v>
      </c>
    </row>
    <row r="3422" spans="1:12" ht="15" customHeight="1" x14ac:dyDescent="0.25">
      <c r="A3422" s="39">
        <v>44557</v>
      </c>
      <c r="B3422" s="61">
        <f t="shared" si="318"/>
        <v>2021</v>
      </c>
      <c r="C3422" s="60" t="str">
        <f t="shared" si="319"/>
        <v>Dezembro</v>
      </c>
      <c r="D3422" s="40" t="s">
        <v>1927</v>
      </c>
      <c r="E3422" s="40" t="s">
        <v>4270</v>
      </c>
      <c r="F3422" s="41">
        <v>33809.839999999997</v>
      </c>
      <c r="G3422" s="42">
        <v>40216.800000000003</v>
      </c>
      <c r="H3422" s="64">
        <f t="shared" si="320"/>
        <v>0.18949986157875953</v>
      </c>
      <c r="I3422" s="65">
        <f t="shared" si="321"/>
        <v>6406.9600000000064</v>
      </c>
      <c r="J3422" s="66" t="str">
        <f t="shared" si="322"/>
        <v>Resgatado</v>
      </c>
      <c r="K3422" s="40" t="s">
        <v>15536</v>
      </c>
      <c r="L3422" s="69" t="str">
        <f t="shared" si="323"/>
        <v>Aplicação de Curto Prazo</v>
      </c>
    </row>
    <row r="3423" spans="1:12" ht="15" customHeight="1" x14ac:dyDescent="0.25">
      <c r="A3423" s="39">
        <v>44440</v>
      </c>
      <c r="B3423" s="61">
        <f t="shared" si="318"/>
        <v>2021</v>
      </c>
      <c r="C3423" s="60" t="str">
        <f t="shared" si="319"/>
        <v>Setembro</v>
      </c>
      <c r="D3423" s="40" t="s">
        <v>1924</v>
      </c>
      <c r="E3423" s="40" t="s">
        <v>4538</v>
      </c>
      <c r="F3423" s="41">
        <v>14527.94</v>
      </c>
      <c r="G3423" s="42">
        <v>14083.39</v>
      </c>
      <c r="H3423" s="64">
        <f t="shared" si="320"/>
        <v>-3.0599658313566896E-2</v>
      </c>
      <c r="I3423" s="65">
        <f t="shared" si="321"/>
        <v>-444.55000000000109</v>
      </c>
      <c r="J3423" s="66" t="str">
        <f t="shared" si="322"/>
        <v>Ativo</v>
      </c>
      <c r="K3423" s="40" t="s">
        <v>15533</v>
      </c>
      <c r="L3423" s="69" t="str">
        <f t="shared" si="323"/>
        <v>Investimento de Longo Prazo</v>
      </c>
    </row>
    <row r="3424" spans="1:12" ht="15" customHeight="1" x14ac:dyDescent="0.25">
      <c r="A3424" s="39">
        <v>45513</v>
      </c>
      <c r="B3424" s="61">
        <f t="shared" si="318"/>
        <v>2024</v>
      </c>
      <c r="C3424" s="60" t="str">
        <f t="shared" si="319"/>
        <v>Agosto</v>
      </c>
      <c r="D3424" s="40" t="s">
        <v>1924</v>
      </c>
      <c r="E3424" s="40" t="s">
        <v>4637</v>
      </c>
      <c r="F3424" s="41">
        <v>31082.9</v>
      </c>
      <c r="G3424" s="42">
        <v>29019</v>
      </c>
      <c r="H3424" s="64">
        <f t="shared" si="320"/>
        <v>-6.6399853295541961E-2</v>
      </c>
      <c r="I3424" s="65">
        <f t="shared" si="321"/>
        <v>-2063.9000000000015</v>
      </c>
      <c r="J3424" s="66" t="str">
        <f t="shared" si="322"/>
        <v>Ativo</v>
      </c>
      <c r="K3424" s="40" t="s">
        <v>15533</v>
      </c>
      <c r="L3424" s="69" t="str">
        <f t="shared" si="323"/>
        <v>Investimento de Longo Prazo</v>
      </c>
    </row>
    <row r="3425" spans="1:12" ht="15" customHeight="1" x14ac:dyDescent="0.25">
      <c r="A3425" s="39">
        <v>45367</v>
      </c>
      <c r="B3425" s="61">
        <f t="shared" si="318"/>
        <v>2024</v>
      </c>
      <c r="C3425" s="60" t="str">
        <f t="shared" si="319"/>
        <v>Março</v>
      </c>
      <c r="D3425" s="40" t="s">
        <v>1925</v>
      </c>
      <c r="E3425" s="40" t="s">
        <v>4638</v>
      </c>
      <c r="F3425" s="41">
        <v>30507.89</v>
      </c>
      <c r="G3425" s="42">
        <v>34562.39</v>
      </c>
      <c r="H3425" s="64">
        <f t="shared" si="320"/>
        <v>0.13290004651255791</v>
      </c>
      <c r="I3425" s="65">
        <f t="shared" si="321"/>
        <v>4054.5</v>
      </c>
      <c r="J3425" s="66" t="str">
        <f t="shared" si="322"/>
        <v>Pendente</v>
      </c>
      <c r="K3425" s="40" t="s">
        <v>15534</v>
      </c>
      <c r="L3425" s="69" t="str">
        <f t="shared" si="323"/>
        <v>Rendimento estável</v>
      </c>
    </row>
    <row r="3426" spans="1:12" ht="15" customHeight="1" x14ac:dyDescent="0.25">
      <c r="A3426" s="39">
        <v>45268</v>
      </c>
      <c r="B3426" s="61">
        <f t="shared" si="318"/>
        <v>2023</v>
      </c>
      <c r="C3426" s="60" t="str">
        <f t="shared" si="319"/>
        <v>Dezembro</v>
      </c>
      <c r="D3426" s="40" t="s">
        <v>1927</v>
      </c>
      <c r="E3426" s="40" t="s">
        <v>4639</v>
      </c>
      <c r="F3426" s="41">
        <v>44395.38</v>
      </c>
      <c r="G3426" s="42">
        <v>40741.64</v>
      </c>
      <c r="H3426" s="64">
        <f t="shared" si="320"/>
        <v>-8.2300005090619743E-2</v>
      </c>
      <c r="I3426" s="65">
        <f t="shared" si="321"/>
        <v>-3653.739999999998</v>
      </c>
      <c r="J3426" s="66" t="str">
        <f t="shared" si="322"/>
        <v>Pendente</v>
      </c>
      <c r="K3426" s="40" t="s">
        <v>15536</v>
      </c>
      <c r="L3426" s="69" t="str">
        <f t="shared" si="323"/>
        <v>Aguardando rentabilidade</v>
      </c>
    </row>
    <row r="3427" spans="1:12" ht="15" customHeight="1" x14ac:dyDescent="0.25">
      <c r="A3427" s="39">
        <v>44564</v>
      </c>
      <c r="B3427" s="61">
        <f t="shared" si="318"/>
        <v>2022</v>
      </c>
      <c r="C3427" s="60" t="str">
        <f t="shared" si="319"/>
        <v>Janeiro</v>
      </c>
      <c r="D3427" s="40" t="s">
        <v>1929</v>
      </c>
      <c r="E3427" s="40" t="s">
        <v>4640</v>
      </c>
      <c r="F3427" s="41">
        <v>42957.53</v>
      </c>
      <c r="G3427" s="42">
        <v>43945.55</v>
      </c>
      <c r="H3427" s="64">
        <f t="shared" si="320"/>
        <v>2.2999925740609484E-2</v>
      </c>
      <c r="I3427" s="65">
        <f t="shared" si="321"/>
        <v>988.02000000000407</v>
      </c>
      <c r="J3427" s="66" t="str">
        <f t="shared" si="322"/>
        <v>Ativo</v>
      </c>
      <c r="K3427" s="40" t="s">
        <v>15532</v>
      </c>
      <c r="L3427" s="69" t="str">
        <f t="shared" si="323"/>
        <v>Investimento de Longo Prazo</v>
      </c>
    </row>
    <row r="3428" spans="1:12" x14ac:dyDescent="0.25">
      <c r="A3428" s="39">
        <v>43854</v>
      </c>
      <c r="B3428" s="61">
        <f t="shared" si="318"/>
        <v>2020</v>
      </c>
      <c r="C3428" s="60" t="str">
        <f t="shared" si="319"/>
        <v>Janeiro</v>
      </c>
      <c r="D3428" s="40" t="s">
        <v>1924</v>
      </c>
      <c r="E3428" s="40" t="s">
        <v>4052</v>
      </c>
      <c r="F3428" s="41">
        <v>44051.48</v>
      </c>
      <c r="G3428" s="42">
        <v>39950.29</v>
      </c>
      <c r="H3428" s="64">
        <f t="shared" si="320"/>
        <v>-9.3099936710412501E-2</v>
      </c>
      <c r="I3428" s="65">
        <f t="shared" si="321"/>
        <v>-4101.1900000000023</v>
      </c>
      <c r="J3428" s="66" t="str">
        <f t="shared" si="322"/>
        <v>Ativo</v>
      </c>
      <c r="K3428" s="40" t="s">
        <v>15533</v>
      </c>
      <c r="L3428" s="69" t="str">
        <f t="shared" si="323"/>
        <v>Investimento de Longo Prazo</v>
      </c>
    </row>
    <row r="3429" spans="1:12" x14ac:dyDescent="0.25">
      <c r="A3429" s="39">
        <v>44111</v>
      </c>
      <c r="B3429" s="61">
        <f t="shared" si="318"/>
        <v>2020</v>
      </c>
      <c r="C3429" s="60" t="str">
        <f t="shared" si="319"/>
        <v>Outubro</v>
      </c>
      <c r="D3429" s="40" t="s">
        <v>1924</v>
      </c>
      <c r="E3429" s="40" t="s">
        <v>4641</v>
      </c>
      <c r="F3429" s="41">
        <v>35357.660000000003</v>
      </c>
      <c r="G3429" s="42">
        <v>39947.08</v>
      </c>
      <c r="H3429" s="64">
        <f t="shared" si="320"/>
        <v>0.12979987929065434</v>
      </c>
      <c r="I3429" s="65">
        <f t="shared" si="321"/>
        <v>4589.4199999999983</v>
      </c>
      <c r="J3429" s="66" t="str">
        <f t="shared" si="322"/>
        <v>Pendente</v>
      </c>
      <c r="K3429" s="40" t="s">
        <v>15533</v>
      </c>
      <c r="L3429" s="69" t="str">
        <f t="shared" si="323"/>
        <v>Rendimento estável</v>
      </c>
    </row>
    <row r="3430" spans="1:12" ht="15" customHeight="1" x14ac:dyDescent="0.25">
      <c r="A3430" s="39">
        <v>45249</v>
      </c>
      <c r="B3430" s="61">
        <f t="shared" si="318"/>
        <v>2023</v>
      </c>
      <c r="C3430" s="60" t="str">
        <f t="shared" si="319"/>
        <v>Novembro</v>
      </c>
      <c r="D3430" s="40" t="s">
        <v>1928</v>
      </c>
      <c r="E3430" s="40" t="s">
        <v>4642</v>
      </c>
      <c r="F3430" s="41">
        <v>32282.65</v>
      </c>
      <c r="G3430" s="42">
        <v>35485.089999999997</v>
      </c>
      <c r="H3430" s="64">
        <f t="shared" si="320"/>
        <v>9.9200034693558148E-2</v>
      </c>
      <c r="I3430" s="65">
        <f t="shared" si="321"/>
        <v>3202.4399999999951</v>
      </c>
      <c r="J3430" s="66" t="str">
        <f t="shared" si="322"/>
        <v>Pendente</v>
      </c>
      <c r="K3430" s="40" t="s">
        <v>15537</v>
      </c>
      <c r="L3430" s="69" t="str">
        <f t="shared" si="323"/>
        <v>Rendimento estável</v>
      </c>
    </row>
    <row r="3431" spans="1:12" ht="15" customHeight="1" x14ac:dyDescent="0.25">
      <c r="A3431" s="39">
        <v>45614</v>
      </c>
      <c r="B3431" s="61">
        <f t="shared" si="318"/>
        <v>2024</v>
      </c>
      <c r="C3431" s="60" t="str">
        <f t="shared" si="319"/>
        <v>Novembro</v>
      </c>
      <c r="D3431" s="40" t="s">
        <v>1929</v>
      </c>
      <c r="E3431" s="40" t="s">
        <v>3175</v>
      </c>
      <c r="F3431" s="41">
        <v>34867.269999999997</v>
      </c>
      <c r="G3431" s="42">
        <v>36540.9</v>
      </c>
      <c r="H3431" s="64">
        <f t="shared" si="320"/>
        <v>4.8000029827399877E-2</v>
      </c>
      <c r="I3431" s="65">
        <f t="shared" si="321"/>
        <v>1673.6300000000047</v>
      </c>
      <c r="J3431" s="66" t="str">
        <f t="shared" si="322"/>
        <v>Ativo</v>
      </c>
      <c r="K3431" s="40" t="s">
        <v>15532</v>
      </c>
      <c r="L3431" s="69" t="str">
        <f t="shared" si="323"/>
        <v>Investimento de Longo Prazo</v>
      </c>
    </row>
    <row r="3432" spans="1:12" ht="15" customHeight="1" x14ac:dyDescent="0.25">
      <c r="A3432" s="39">
        <v>44337</v>
      </c>
      <c r="B3432" s="61">
        <f t="shared" si="318"/>
        <v>2021</v>
      </c>
      <c r="C3432" s="60" t="str">
        <f t="shared" si="319"/>
        <v>Maio</v>
      </c>
      <c r="D3432" s="40" t="s">
        <v>1928</v>
      </c>
      <c r="E3432" s="40" t="s">
        <v>4643</v>
      </c>
      <c r="F3432" s="41">
        <v>14985.66</v>
      </c>
      <c r="G3432" s="42">
        <v>16415.29</v>
      </c>
      <c r="H3432" s="64">
        <f t="shared" si="320"/>
        <v>9.5399868941374685E-2</v>
      </c>
      <c r="I3432" s="65">
        <f t="shared" si="321"/>
        <v>1429.630000000001</v>
      </c>
      <c r="J3432" s="66" t="str">
        <f t="shared" si="322"/>
        <v>Pendente</v>
      </c>
      <c r="K3432" s="40" t="s">
        <v>15537</v>
      </c>
      <c r="L3432" s="69" t="str">
        <f t="shared" si="323"/>
        <v>Rendimento estável</v>
      </c>
    </row>
    <row r="3433" spans="1:12" ht="15" customHeight="1" x14ac:dyDescent="0.25">
      <c r="A3433" s="39">
        <v>45923</v>
      </c>
      <c r="B3433" s="61">
        <f t="shared" si="318"/>
        <v>2025</v>
      </c>
      <c r="C3433" s="60" t="str">
        <f t="shared" si="319"/>
        <v>Setembro</v>
      </c>
      <c r="D3433" s="40" t="s">
        <v>1925</v>
      </c>
      <c r="E3433" s="40" t="s">
        <v>4644</v>
      </c>
      <c r="F3433" s="41">
        <v>41758.76</v>
      </c>
      <c r="G3433" s="42">
        <v>40810.839999999997</v>
      </c>
      <c r="H3433" s="64">
        <f t="shared" si="320"/>
        <v>-2.2699907755881772E-2</v>
      </c>
      <c r="I3433" s="65">
        <f t="shared" si="321"/>
        <v>-947.92000000000553</v>
      </c>
      <c r="J3433" s="66" t="str">
        <f t="shared" si="322"/>
        <v>Ativo</v>
      </c>
      <c r="K3433" s="40" t="s">
        <v>15534</v>
      </c>
      <c r="L3433" s="69" t="str">
        <f t="shared" si="323"/>
        <v>Aguardando rentabilidade</v>
      </c>
    </row>
    <row r="3434" spans="1:12" ht="15" customHeight="1" x14ac:dyDescent="0.25">
      <c r="A3434" s="39">
        <v>44823</v>
      </c>
      <c r="B3434" s="61">
        <f t="shared" si="318"/>
        <v>2022</v>
      </c>
      <c r="C3434" s="60" t="str">
        <f t="shared" si="319"/>
        <v>Setembro</v>
      </c>
      <c r="D3434" s="40" t="s">
        <v>1930</v>
      </c>
      <c r="E3434" s="40" t="s">
        <v>4645</v>
      </c>
      <c r="F3434" s="41">
        <v>22363.52</v>
      </c>
      <c r="G3434" s="42">
        <v>21332.560000000001</v>
      </c>
      <c r="H3434" s="64">
        <f t="shared" si="320"/>
        <v>-4.6100077268694695E-2</v>
      </c>
      <c r="I3434" s="65">
        <f t="shared" si="321"/>
        <v>-1030.9599999999991</v>
      </c>
      <c r="J3434" s="66" t="str">
        <f t="shared" si="322"/>
        <v>Ativo</v>
      </c>
      <c r="K3434" s="40" t="s">
        <v>15538</v>
      </c>
      <c r="L3434" s="69" t="str">
        <f t="shared" si="323"/>
        <v>Aguardando rentabilidade</v>
      </c>
    </row>
    <row r="3435" spans="1:12" ht="15" customHeight="1" x14ac:dyDescent="0.25">
      <c r="A3435" s="39">
        <v>45460</v>
      </c>
      <c r="B3435" s="61">
        <f t="shared" si="318"/>
        <v>2024</v>
      </c>
      <c r="C3435" s="60" t="str">
        <f t="shared" si="319"/>
        <v>Junho</v>
      </c>
      <c r="D3435" s="40" t="s">
        <v>1930</v>
      </c>
      <c r="E3435" s="40" t="s">
        <v>3289</v>
      </c>
      <c r="F3435" s="41">
        <v>8454.35</v>
      </c>
      <c r="G3435" s="42">
        <v>7827.04</v>
      </c>
      <c r="H3435" s="64">
        <f t="shared" si="320"/>
        <v>-7.419967235801693E-2</v>
      </c>
      <c r="I3435" s="65">
        <f t="shared" si="321"/>
        <v>-627.3100000000004</v>
      </c>
      <c r="J3435" s="66" t="str">
        <f t="shared" si="322"/>
        <v>Pendente</v>
      </c>
      <c r="K3435" s="40" t="s">
        <v>15538</v>
      </c>
      <c r="L3435" s="69" t="str">
        <f t="shared" si="323"/>
        <v>Aguardando rentabilidade</v>
      </c>
    </row>
    <row r="3436" spans="1:12" ht="15" customHeight="1" x14ac:dyDescent="0.25">
      <c r="A3436" s="39">
        <v>45612</v>
      </c>
      <c r="B3436" s="61">
        <f t="shared" si="318"/>
        <v>2024</v>
      </c>
      <c r="C3436" s="60" t="str">
        <f t="shared" si="319"/>
        <v>Novembro</v>
      </c>
      <c r="D3436" s="40" t="s">
        <v>1927</v>
      </c>
      <c r="E3436" s="40" t="s">
        <v>4646</v>
      </c>
      <c r="F3436" s="41">
        <v>26284.54</v>
      </c>
      <c r="G3436" s="42">
        <v>27580.37</v>
      </c>
      <c r="H3436" s="64">
        <f t="shared" si="320"/>
        <v>4.9300082862397364E-2</v>
      </c>
      <c r="I3436" s="65">
        <f t="shared" si="321"/>
        <v>1295.8299999999981</v>
      </c>
      <c r="J3436" s="66" t="str">
        <f t="shared" si="322"/>
        <v>Ativo</v>
      </c>
      <c r="K3436" s="40" t="s">
        <v>15536</v>
      </c>
      <c r="L3436" s="69" t="str">
        <f t="shared" si="323"/>
        <v>Aguardando rentabilidade</v>
      </c>
    </row>
    <row r="3437" spans="1:12" ht="15" customHeight="1" x14ac:dyDescent="0.25">
      <c r="A3437" s="39">
        <v>44543</v>
      </c>
      <c r="B3437" s="61">
        <f t="shared" si="318"/>
        <v>2021</v>
      </c>
      <c r="C3437" s="60" t="str">
        <f t="shared" si="319"/>
        <v>Dezembro</v>
      </c>
      <c r="D3437" s="40" t="s">
        <v>1930</v>
      </c>
      <c r="E3437" s="40" t="s">
        <v>3398</v>
      </c>
      <c r="F3437" s="41">
        <v>26233.55</v>
      </c>
      <c r="G3437" s="42">
        <v>29738.35</v>
      </c>
      <c r="H3437" s="64">
        <f t="shared" si="320"/>
        <v>0.1335999130883925</v>
      </c>
      <c r="I3437" s="65">
        <f t="shared" si="321"/>
        <v>3504.7999999999993</v>
      </c>
      <c r="J3437" s="66" t="str">
        <f t="shared" si="322"/>
        <v>Pendente</v>
      </c>
      <c r="K3437" s="40" t="s">
        <v>15538</v>
      </c>
      <c r="L3437" s="69" t="str">
        <f t="shared" si="323"/>
        <v>Rendimento estável</v>
      </c>
    </row>
    <row r="3438" spans="1:12" ht="15" customHeight="1" x14ac:dyDescent="0.25">
      <c r="A3438" s="39">
        <v>45576</v>
      </c>
      <c r="B3438" s="61">
        <f t="shared" si="318"/>
        <v>2024</v>
      </c>
      <c r="C3438" s="60" t="str">
        <f t="shared" si="319"/>
        <v>Outubro</v>
      </c>
      <c r="D3438" s="40" t="s">
        <v>1925</v>
      </c>
      <c r="E3438" s="40" t="s">
        <v>4647</v>
      </c>
      <c r="F3438" s="41">
        <v>4189.2299999999996</v>
      </c>
      <c r="G3438" s="42">
        <v>4211.8500000000004</v>
      </c>
      <c r="H3438" s="64">
        <f t="shared" si="320"/>
        <v>5.3995603010579037E-3</v>
      </c>
      <c r="I3438" s="65">
        <f t="shared" si="321"/>
        <v>22.6200000000008</v>
      </c>
      <c r="J3438" s="66" t="str">
        <f t="shared" si="322"/>
        <v>Ativo</v>
      </c>
      <c r="K3438" s="40" t="s">
        <v>15534</v>
      </c>
      <c r="L3438" s="69" t="str">
        <f t="shared" si="323"/>
        <v>Aguardando rentabilidade</v>
      </c>
    </row>
    <row r="3439" spans="1:12" ht="15" customHeight="1" x14ac:dyDescent="0.25">
      <c r="A3439" s="39">
        <v>45094</v>
      </c>
      <c r="B3439" s="61">
        <f t="shared" si="318"/>
        <v>2023</v>
      </c>
      <c r="C3439" s="60" t="str">
        <f t="shared" si="319"/>
        <v>Junho</v>
      </c>
      <c r="D3439" s="40" t="s">
        <v>1926</v>
      </c>
      <c r="E3439" s="40" t="s">
        <v>4648</v>
      </c>
      <c r="F3439" s="41">
        <v>1045.43</v>
      </c>
      <c r="G3439" s="42">
        <v>1036.54</v>
      </c>
      <c r="H3439" s="64">
        <f t="shared" si="320"/>
        <v>-8.5036779124380395E-3</v>
      </c>
      <c r="I3439" s="65">
        <f t="shared" si="321"/>
        <v>-8.8900000000001</v>
      </c>
      <c r="J3439" s="66" t="str">
        <f t="shared" si="322"/>
        <v>Ativo</v>
      </c>
      <c r="K3439" s="40" t="s">
        <v>15535</v>
      </c>
      <c r="L3439" s="69" t="str">
        <f t="shared" si="323"/>
        <v>Aguardando rentabilidade</v>
      </c>
    </row>
    <row r="3440" spans="1:12" ht="15" customHeight="1" x14ac:dyDescent="0.25">
      <c r="A3440" s="39">
        <v>44731</v>
      </c>
      <c r="B3440" s="61">
        <f t="shared" si="318"/>
        <v>2022</v>
      </c>
      <c r="C3440" s="60" t="str">
        <f t="shared" si="319"/>
        <v>Junho</v>
      </c>
      <c r="D3440" s="40" t="s">
        <v>1925</v>
      </c>
      <c r="E3440" s="40" t="s">
        <v>4649</v>
      </c>
      <c r="F3440" s="41">
        <v>16186.54</v>
      </c>
      <c r="G3440" s="42">
        <v>18978.72</v>
      </c>
      <c r="H3440" s="64">
        <f t="shared" si="320"/>
        <v>0.1725001142924924</v>
      </c>
      <c r="I3440" s="65">
        <f t="shared" si="321"/>
        <v>2792.1800000000003</v>
      </c>
      <c r="J3440" s="66" t="str">
        <f t="shared" si="322"/>
        <v>Resgatado</v>
      </c>
      <c r="K3440" s="40" t="s">
        <v>15534</v>
      </c>
      <c r="L3440" s="69" t="str">
        <f t="shared" si="323"/>
        <v>Aplicação de Curto Prazo</v>
      </c>
    </row>
    <row r="3441" spans="1:12" x14ac:dyDescent="0.25">
      <c r="A3441" s="39">
        <v>44170</v>
      </c>
      <c r="B3441" s="61">
        <f t="shared" si="318"/>
        <v>2020</v>
      </c>
      <c r="C3441" s="60" t="str">
        <f t="shared" si="319"/>
        <v>Dezembro</v>
      </c>
      <c r="D3441" s="40" t="s">
        <v>1927</v>
      </c>
      <c r="E3441" s="40" t="s">
        <v>4650</v>
      </c>
      <c r="F3441" s="41">
        <v>3419.7</v>
      </c>
      <c r="G3441" s="42">
        <v>3405.34</v>
      </c>
      <c r="H3441" s="64">
        <f t="shared" si="320"/>
        <v>-4.1991987601250613E-3</v>
      </c>
      <c r="I3441" s="65">
        <f t="shared" si="321"/>
        <v>-14.359999999999673</v>
      </c>
      <c r="J3441" s="66" t="str">
        <f t="shared" si="322"/>
        <v>Ativo</v>
      </c>
      <c r="K3441" s="40" t="s">
        <v>15536</v>
      </c>
      <c r="L3441" s="69" t="str">
        <f t="shared" si="323"/>
        <v>Aguardando rentabilidade</v>
      </c>
    </row>
    <row r="3442" spans="1:12" ht="15" customHeight="1" x14ac:dyDescent="0.25">
      <c r="A3442" s="39">
        <v>45638</v>
      </c>
      <c r="B3442" s="61">
        <f t="shared" si="318"/>
        <v>2024</v>
      </c>
      <c r="C3442" s="60" t="str">
        <f t="shared" si="319"/>
        <v>Dezembro</v>
      </c>
      <c r="D3442" s="40" t="s">
        <v>1928</v>
      </c>
      <c r="E3442" s="40" t="s">
        <v>3824</v>
      </c>
      <c r="F3442" s="41">
        <v>1474.95</v>
      </c>
      <c r="G3442" s="42">
        <v>1555.92</v>
      </c>
      <c r="H3442" s="64">
        <f t="shared" si="320"/>
        <v>5.4896776161903811E-2</v>
      </c>
      <c r="I3442" s="65">
        <f t="shared" si="321"/>
        <v>80.970000000000027</v>
      </c>
      <c r="J3442" s="66" t="str">
        <f t="shared" si="322"/>
        <v>Ativo</v>
      </c>
      <c r="K3442" s="40" t="s">
        <v>15537</v>
      </c>
      <c r="L3442" s="69" t="str">
        <f t="shared" si="323"/>
        <v>Aguardando rentabilidade</v>
      </c>
    </row>
    <row r="3443" spans="1:12" ht="15" customHeight="1" x14ac:dyDescent="0.25">
      <c r="A3443" s="39">
        <v>45556</v>
      </c>
      <c r="B3443" s="61">
        <f t="shared" si="318"/>
        <v>2024</v>
      </c>
      <c r="C3443" s="60" t="str">
        <f t="shared" si="319"/>
        <v>Setembro</v>
      </c>
      <c r="D3443" s="40" t="s">
        <v>1926</v>
      </c>
      <c r="E3443" s="40" t="s">
        <v>4651</v>
      </c>
      <c r="F3443" s="41">
        <v>34830.129999999997</v>
      </c>
      <c r="G3443" s="42">
        <v>34676.879999999997</v>
      </c>
      <c r="H3443" s="64">
        <f t="shared" si="320"/>
        <v>-4.3999261558885948E-3</v>
      </c>
      <c r="I3443" s="65">
        <f t="shared" si="321"/>
        <v>-153.25</v>
      </c>
      <c r="J3443" s="66" t="str">
        <f t="shared" si="322"/>
        <v>Ativo</v>
      </c>
      <c r="K3443" s="40" t="s">
        <v>15535</v>
      </c>
      <c r="L3443" s="69" t="str">
        <f t="shared" si="323"/>
        <v>Aguardando rentabilidade</v>
      </c>
    </row>
    <row r="3444" spans="1:12" ht="15" customHeight="1" x14ac:dyDescent="0.25">
      <c r="A3444" s="39">
        <v>44411</v>
      </c>
      <c r="B3444" s="61">
        <f t="shared" si="318"/>
        <v>2021</v>
      </c>
      <c r="C3444" s="60" t="str">
        <f t="shared" si="319"/>
        <v>Agosto</v>
      </c>
      <c r="D3444" s="40" t="s">
        <v>1930</v>
      </c>
      <c r="E3444" s="40" t="s">
        <v>4652</v>
      </c>
      <c r="F3444" s="41">
        <v>22543.81</v>
      </c>
      <c r="G3444" s="42">
        <v>23102.9</v>
      </c>
      <c r="H3444" s="64">
        <f t="shared" si="320"/>
        <v>2.4800155785557106E-2</v>
      </c>
      <c r="I3444" s="65">
        <f t="shared" si="321"/>
        <v>559.09000000000015</v>
      </c>
      <c r="J3444" s="66" t="str">
        <f t="shared" si="322"/>
        <v>Ativo</v>
      </c>
      <c r="K3444" s="40" t="s">
        <v>15538</v>
      </c>
      <c r="L3444" s="69" t="str">
        <f t="shared" si="323"/>
        <v>Aguardando rentabilidade</v>
      </c>
    </row>
    <row r="3445" spans="1:12" ht="15" customHeight="1" x14ac:dyDescent="0.25">
      <c r="A3445" s="39">
        <v>45151</v>
      </c>
      <c r="B3445" s="61">
        <f t="shared" si="318"/>
        <v>2023</v>
      </c>
      <c r="C3445" s="60" t="str">
        <f t="shared" si="319"/>
        <v>Agosto</v>
      </c>
      <c r="D3445" s="40" t="s">
        <v>1927</v>
      </c>
      <c r="E3445" s="40" t="s">
        <v>4653</v>
      </c>
      <c r="F3445" s="41">
        <v>17716.64</v>
      </c>
      <c r="G3445" s="42">
        <v>19564.490000000002</v>
      </c>
      <c r="H3445" s="64">
        <f t="shared" si="320"/>
        <v>0.10430025106340718</v>
      </c>
      <c r="I3445" s="65">
        <f t="shared" si="321"/>
        <v>1847.8500000000022</v>
      </c>
      <c r="J3445" s="66" t="str">
        <f t="shared" si="322"/>
        <v>Pendente</v>
      </c>
      <c r="K3445" s="40" t="s">
        <v>15536</v>
      </c>
      <c r="L3445" s="69" t="str">
        <f t="shared" si="323"/>
        <v>Rendimento estável</v>
      </c>
    </row>
    <row r="3446" spans="1:12" x14ac:dyDescent="0.25">
      <c r="A3446" s="39">
        <v>44038</v>
      </c>
      <c r="B3446" s="61">
        <f t="shared" si="318"/>
        <v>2020</v>
      </c>
      <c r="C3446" s="60" t="str">
        <f t="shared" si="319"/>
        <v>Julho</v>
      </c>
      <c r="D3446" s="40" t="s">
        <v>1925</v>
      </c>
      <c r="E3446" s="40" t="s">
        <v>3076</v>
      </c>
      <c r="F3446" s="41">
        <v>12525.08</v>
      </c>
      <c r="G3446" s="42">
        <v>13672.38</v>
      </c>
      <c r="H3446" s="64">
        <f t="shared" si="320"/>
        <v>9.1600213331970673E-2</v>
      </c>
      <c r="I3446" s="65">
        <f t="shared" si="321"/>
        <v>1147.2999999999993</v>
      </c>
      <c r="J3446" s="66" t="str">
        <f t="shared" si="322"/>
        <v>Pendente</v>
      </c>
      <c r="K3446" s="40" t="s">
        <v>15534</v>
      </c>
      <c r="L3446" s="69" t="str">
        <f t="shared" si="323"/>
        <v>Rendimento estável</v>
      </c>
    </row>
    <row r="3447" spans="1:12" ht="15" customHeight="1" x14ac:dyDescent="0.25">
      <c r="A3447" s="39">
        <v>45155</v>
      </c>
      <c r="B3447" s="61">
        <f t="shared" si="318"/>
        <v>2023</v>
      </c>
      <c r="C3447" s="60" t="str">
        <f t="shared" si="319"/>
        <v>Agosto</v>
      </c>
      <c r="D3447" s="40" t="s">
        <v>1930</v>
      </c>
      <c r="E3447" s="40" t="s">
        <v>3280</v>
      </c>
      <c r="F3447" s="41">
        <v>35608.22</v>
      </c>
      <c r="G3447" s="42">
        <v>35658.07</v>
      </c>
      <c r="H3447" s="64">
        <f t="shared" si="320"/>
        <v>1.3999576502279122E-3</v>
      </c>
      <c r="I3447" s="65">
        <f t="shared" si="321"/>
        <v>49.849999999998545</v>
      </c>
      <c r="J3447" s="66" t="str">
        <f t="shared" si="322"/>
        <v>Ativo</v>
      </c>
      <c r="K3447" s="40" t="s">
        <v>15538</v>
      </c>
      <c r="L3447" s="69" t="str">
        <f t="shared" si="323"/>
        <v>Aguardando rentabilidade</v>
      </c>
    </row>
    <row r="3448" spans="1:12" ht="15" customHeight="1" x14ac:dyDescent="0.25">
      <c r="A3448" s="39">
        <v>45865</v>
      </c>
      <c r="B3448" s="61">
        <f t="shared" si="318"/>
        <v>2025</v>
      </c>
      <c r="C3448" s="60" t="str">
        <f t="shared" si="319"/>
        <v>Julho</v>
      </c>
      <c r="D3448" s="40" t="s">
        <v>1930</v>
      </c>
      <c r="E3448" s="40" t="s">
        <v>4654</v>
      </c>
      <c r="F3448" s="41">
        <v>2721.51</v>
      </c>
      <c r="G3448" s="42">
        <v>2990.4</v>
      </c>
      <c r="H3448" s="64">
        <f t="shared" si="320"/>
        <v>9.8801768136071458E-2</v>
      </c>
      <c r="I3448" s="65">
        <f t="shared" si="321"/>
        <v>268.88999999999987</v>
      </c>
      <c r="J3448" s="66" t="str">
        <f t="shared" si="322"/>
        <v>Pendente</v>
      </c>
      <c r="K3448" s="40" t="s">
        <v>15538</v>
      </c>
      <c r="L3448" s="69" t="str">
        <f t="shared" si="323"/>
        <v>Rendimento estável</v>
      </c>
    </row>
    <row r="3449" spans="1:12" x14ac:dyDescent="0.25">
      <c r="A3449" s="39">
        <v>43930</v>
      </c>
      <c r="B3449" s="61">
        <f t="shared" si="318"/>
        <v>2020</v>
      </c>
      <c r="C3449" s="60" t="str">
        <f t="shared" si="319"/>
        <v>Abril</v>
      </c>
      <c r="D3449" s="40" t="s">
        <v>1929</v>
      </c>
      <c r="E3449" s="40" t="s">
        <v>2041</v>
      </c>
      <c r="F3449" s="41">
        <v>36995.589999999997</v>
      </c>
      <c r="G3449" s="42">
        <v>33754.78</v>
      </c>
      <c r="H3449" s="64">
        <f t="shared" si="320"/>
        <v>-8.7599900420563592E-2</v>
      </c>
      <c r="I3449" s="65">
        <f t="shared" si="321"/>
        <v>-3240.8099999999977</v>
      </c>
      <c r="J3449" s="66" t="str">
        <f t="shared" si="322"/>
        <v>Ativo</v>
      </c>
      <c r="K3449" s="40" t="s">
        <v>15532</v>
      </c>
      <c r="L3449" s="69" t="str">
        <f t="shared" si="323"/>
        <v>Investimento de Longo Prazo</v>
      </c>
    </row>
    <row r="3450" spans="1:12" ht="15" customHeight="1" x14ac:dyDescent="0.25">
      <c r="A3450" s="39">
        <v>44272</v>
      </c>
      <c r="B3450" s="61">
        <f t="shared" si="318"/>
        <v>2021</v>
      </c>
      <c r="C3450" s="60" t="str">
        <f t="shared" si="319"/>
        <v>Março</v>
      </c>
      <c r="D3450" s="40" t="s">
        <v>1927</v>
      </c>
      <c r="E3450" s="40" t="s">
        <v>2216</v>
      </c>
      <c r="F3450" s="41">
        <v>21230.92</v>
      </c>
      <c r="G3450" s="42">
        <v>23583.31</v>
      </c>
      <c r="H3450" s="64">
        <f t="shared" si="320"/>
        <v>0.11080019141893066</v>
      </c>
      <c r="I3450" s="65">
        <f t="shared" si="321"/>
        <v>2352.3900000000031</v>
      </c>
      <c r="J3450" s="66" t="str">
        <f t="shared" si="322"/>
        <v>Pendente</v>
      </c>
      <c r="K3450" s="40" t="s">
        <v>15536</v>
      </c>
      <c r="L3450" s="69" t="str">
        <f t="shared" si="323"/>
        <v>Rendimento estável</v>
      </c>
    </row>
    <row r="3451" spans="1:12" ht="15" customHeight="1" x14ac:dyDescent="0.25">
      <c r="A3451" s="39">
        <v>44536</v>
      </c>
      <c r="B3451" s="61">
        <f t="shared" si="318"/>
        <v>2021</v>
      </c>
      <c r="C3451" s="60" t="str">
        <f t="shared" si="319"/>
        <v>Dezembro</v>
      </c>
      <c r="D3451" s="40" t="s">
        <v>1925</v>
      </c>
      <c r="E3451" s="40" t="s">
        <v>4655</v>
      </c>
      <c r="F3451" s="41">
        <v>25434.87</v>
      </c>
      <c r="G3451" s="42">
        <v>24582.799999999999</v>
      </c>
      <c r="H3451" s="64">
        <f t="shared" si="320"/>
        <v>-3.3500072931373338E-2</v>
      </c>
      <c r="I3451" s="65">
        <f t="shared" si="321"/>
        <v>-852.06999999999971</v>
      </c>
      <c r="J3451" s="66" t="str">
        <f t="shared" si="322"/>
        <v>Ativo</v>
      </c>
      <c r="K3451" s="40" t="s">
        <v>15534</v>
      </c>
      <c r="L3451" s="69" t="str">
        <f t="shared" si="323"/>
        <v>Aguardando rentabilidade</v>
      </c>
    </row>
    <row r="3452" spans="1:12" ht="15" customHeight="1" x14ac:dyDescent="0.25">
      <c r="A3452" s="39">
        <v>45156</v>
      </c>
      <c r="B3452" s="61">
        <f t="shared" si="318"/>
        <v>2023</v>
      </c>
      <c r="C3452" s="60" t="str">
        <f t="shared" si="319"/>
        <v>Agosto</v>
      </c>
      <c r="D3452" s="40" t="s">
        <v>1924</v>
      </c>
      <c r="E3452" s="40" t="s">
        <v>4656</v>
      </c>
      <c r="F3452" s="41">
        <v>1526.94</v>
      </c>
      <c r="G3452" s="42">
        <v>1589.24</v>
      </c>
      <c r="H3452" s="64">
        <f t="shared" si="320"/>
        <v>4.0800555359084154E-2</v>
      </c>
      <c r="I3452" s="65">
        <f t="shared" si="321"/>
        <v>62.299999999999955</v>
      </c>
      <c r="J3452" s="66" t="str">
        <f t="shared" si="322"/>
        <v>Ativo</v>
      </c>
      <c r="K3452" s="40" t="s">
        <v>15533</v>
      </c>
      <c r="L3452" s="69" t="str">
        <f t="shared" si="323"/>
        <v>Investimento de Longo Prazo</v>
      </c>
    </row>
    <row r="3453" spans="1:12" ht="15" customHeight="1" x14ac:dyDescent="0.25">
      <c r="A3453" s="39">
        <v>44224</v>
      </c>
      <c r="B3453" s="61">
        <f t="shared" si="318"/>
        <v>2021</v>
      </c>
      <c r="C3453" s="60" t="str">
        <f t="shared" si="319"/>
        <v>Janeiro</v>
      </c>
      <c r="D3453" s="40" t="s">
        <v>1925</v>
      </c>
      <c r="E3453" s="40" t="s">
        <v>4657</v>
      </c>
      <c r="F3453" s="41">
        <v>41271.339999999997</v>
      </c>
      <c r="G3453" s="42">
        <v>40223.050000000003</v>
      </c>
      <c r="H3453" s="64">
        <f t="shared" si="320"/>
        <v>-2.5399950667945207E-2</v>
      </c>
      <c r="I3453" s="65">
        <f t="shared" si="321"/>
        <v>-1048.2899999999936</v>
      </c>
      <c r="J3453" s="66" t="str">
        <f t="shared" si="322"/>
        <v>Ativo</v>
      </c>
      <c r="K3453" s="40" t="s">
        <v>15534</v>
      </c>
      <c r="L3453" s="69" t="str">
        <f t="shared" si="323"/>
        <v>Aguardando rentabilidade</v>
      </c>
    </row>
    <row r="3454" spans="1:12" ht="15" customHeight="1" x14ac:dyDescent="0.25">
      <c r="A3454" s="39">
        <v>44716</v>
      </c>
      <c r="B3454" s="61">
        <f t="shared" si="318"/>
        <v>2022</v>
      </c>
      <c r="C3454" s="60" t="str">
        <f t="shared" si="319"/>
        <v>Junho</v>
      </c>
      <c r="D3454" s="40" t="s">
        <v>1925</v>
      </c>
      <c r="E3454" s="40" t="s">
        <v>4658</v>
      </c>
      <c r="F3454" s="41">
        <v>38538.94</v>
      </c>
      <c r="G3454" s="42">
        <v>37232.47</v>
      </c>
      <c r="H3454" s="64">
        <f t="shared" si="320"/>
        <v>-3.3899998287446442E-2</v>
      </c>
      <c r="I3454" s="65">
        <f t="shared" si="321"/>
        <v>-1306.4700000000012</v>
      </c>
      <c r="J3454" s="66" t="str">
        <f t="shared" si="322"/>
        <v>Ativo</v>
      </c>
      <c r="K3454" s="40" t="s">
        <v>15534</v>
      </c>
      <c r="L3454" s="69" t="str">
        <f t="shared" si="323"/>
        <v>Aguardando rentabilidade</v>
      </c>
    </row>
    <row r="3455" spans="1:12" ht="15" customHeight="1" x14ac:dyDescent="0.25">
      <c r="A3455" s="39">
        <v>45695</v>
      </c>
      <c r="B3455" s="61">
        <f t="shared" si="318"/>
        <v>2025</v>
      </c>
      <c r="C3455" s="60" t="str">
        <f t="shared" si="319"/>
        <v>Fevereiro</v>
      </c>
      <c r="D3455" s="40" t="s">
        <v>1925</v>
      </c>
      <c r="E3455" s="40" t="s">
        <v>4659</v>
      </c>
      <c r="F3455" s="41">
        <v>47182.42</v>
      </c>
      <c r="G3455" s="42">
        <v>54571.19</v>
      </c>
      <c r="H3455" s="64">
        <f t="shared" si="320"/>
        <v>0.15660006417644548</v>
      </c>
      <c r="I3455" s="65">
        <f t="shared" si="321"/>
        <v>7388.7700000000041</v>
      </c>
      <c r="J3455" s="66" t="str">
        <f t="shared" si="322"/>
        <v>Resgatado</v>
      </c>
      <c r="K3455" s="40" t="s">
        <v>15534</v>
      </c>
      <c r="L3455" s="69" t="str">
        <f t="shared" si="323"/>
        <v>Aplicação de Curto Prazo</v>
      </c>
    </row>
    <row r="3456" spans="1:12" ht="15" customHeight="1" x14ac:dyDescent="0.25">
      <c r="A3456" s="39">
        <v>45606</v>
      </c>
      <c r="B3456" s="61">
        <f t="shared" si="318"/>
        <v>2024</v>
      </c>
      <c r="C3456" s="60" t="str">
        <f t="shared" si="319"/>
        <v>Novembro</v>
      </c>
      <c r="D3456" s="40" t="s">
        <v>1926</v>
      </c>
      <c r="E3456" s="40" t="s">
        <v>3456</v>
      </c>
      <c r="F3456" s="41">
        <v>27863.040000000001</v>
      </c>
      <c r="G3456" s="42">
        <v>29016.57</v>
      </c>
      <c r="H3456" s="64">
        <f t="shared" si="320"/>
        <v>4.1400005168136668E-2</v>
      </c>
      <c r="I3456" s="65">
        <f t="shared" si="321"/>
        <v>1153.5299999999988</v>
      </c>
      <c r="J3456" s="66" t="str">
        <f t="shared" si="322"/>
        <v>Ativo</v>
      </c>
      <c r="K3456" s="40" t="s">
        <v>15535</v>
      </c>
      <c r="L3456" s="69" t="str">
        <f t="shared" si="323"/>
        <v>Aguardando rentabilidade</v>
      </c>
    </row>
    <row r="3457" spans="1:12" ht="15" customHeight="1" x14ac:dyDescent="0.25">
      <c r="A3457" s="39">
        <v>45229</v>
      </c>
      <c r="B3457" s="61">
        <f t="shared" si="318"/>
        <v>2023</v>
      </c>
      <c r="C3457" s="60" t="str">
        <f t="shared" si="319"/>
        <v>Outubro</v>
      </c>
      <c r="D3457" s="40" t="s">
        <v>1924</v>
      </c>
      <c r="E3457" s="40" t="s">
        <v>4660</v>
      </c>
      <c r="F3457" s="41">
        <v>16696.86</v>
      </c>
      <c r="G3457" s="42">
        <v>17919.07</v>
      </c>
      <c r="H3457" s="64">
        <f t="shared" si="320"/>
        <v>7.3199990896491859E-2</v>
      </c>
      <c r="I3457" s="65">
        <f t="shared" si="321"/>
        <v>1222.2099999999991</v>
      </c>
      <c r="J3457" s="66" t="str">
        <f t="shared" si="322"/>
        <v>Pendente</v>
      </c>
      <c r="K3457" s="40" t="s">
        <v>15533</v>
      </c>
      <c r="L3457" s="69" t="str">
        <f t="shared" si="323"/>
        <v>Rendimento estável</v>
      </c>
    </row>
    <row r="3458" spans="1:12" x14ac:dyDescent="0.25">
      <c r="A3458" s="39">
        <v>43844</v>
      </c>
      <c r="B3458" s="61">
        <f t="shared" ref="B3458:B3521" si="324">YEAR(A3458)</f>
        <v>2020</v>
      </c>
      <c r="C3458" s="60" t="str">
        <f t="shared" ref="C3458:C3521" si="325">PROPER(TEXT(A3458,"mmmm"))</f>
        <v>Janeiro</v>
      </c>
      <c r="D3458" s="40" t="s">
        <v>1928</v>
      </c>
      <c r="E3458" s="40" t="s">
        <v>4661</v>
      </c>
      <c r="F3458" s="41">
        <v>33369.089999999997</v>
      </c>
      <c r="G3458" s="42">
        <v>39545.71</v>
      </c>
      <c r="H3458" s="64">
        <f t="shared" ref="H3458:H3521" si="326">(G3458-F3458)/F3458</f>
        <v>0.18510004318367695</v>
      </c>
      <c r="I3458" s="65">
        <f t="shared" ref="I3458:I3521" si="327">G3458-F3458</f>
        <v>6176.6200000000026</v>
      </c>
      <c r="J3458" s="66" t="str">
        <f t="shared" ref="J3458:J3521" si="328">IF(AND(OR($D3458="Ações",$D3458="Criptomoedas",$D3458="ETFs",$D3458="Fundos",$D3458="Imóveis"),$H3458&lt;=-10%),"Resgatado",IF(AND(OR($D3458="Ações",$D3458="Criptomoedas",$D3458="ETFs",$D3458="Fundos",$D3458="Imóveis"),$H3458&lt;=-5%),"Pendente",IF(AND(OR($D3458="Ações",$D3458="Criptomoedas",$D3458="ETFs",$D3458="Fundos",$D3458="Imóveis"),$H3458&lt;=-3%),"Ativo",IF(AND(OR($D3458="Ações",$D3458="Criptomoedas",$D3458="ETFs",$D3458="Fundos",$D3458="Imóveis"),$H3458&lt;=7%),"Ativo",IF(AND(OR($D3458="Ações",$D3458="Criptomoedas",$D3458="ETFs",$D3458="Fundos",$D3458="Imóveis"),$H3458&lt;=15%),"Pendente",IF(AND(OR($D3458="Ações",$D3458="Criptomoedas",$D3458="ETFs",$D3458="Fundos",$D3458="Imóveis"),$H3458&lt;=20%),"Resgatado",IF(AND(OR($D3458="Poupança",$D3458="Renda Fixa",$D3458="Tesouro Direto"),$H3458&lt;=7%),"Ativo",IF(AND(OR($D3458="Poupança",$D3458="Renda Fixa",$D3458="Tesouro Direto"),$H3458&lt;=15%),"Pendente",IF(AND(OR($D3458="Poupança",$D3458="Renda Fixa",$D3458="Tesouro Direto"),$H3458&lt;=20%),"Resgatado","")))))))))</f>
        <v>Resgatado</v>
      </c>
      <c r="K3458" s="40" t="s">
        <v>15537</v>
      </c>
      <c r="L3458" s="69" t="str">
        <f t="shared" ref="L3458:L3521" si="329">IF(AND(OR($D3458="Ações",$D3458="Criptomoedas",$D3458="ETFs",$D3458="Fundos",$D3458="Imóveis"),$H3458&lt;=-10%),"Resgate realizado",IF(AND(OR($D3458="Ações",$D3458="Criptomoedas",$D3458="ETFs",$D3458="Fundos",$D3458="Imóveis"),$H3458&lt;=-5%),"Aguardando rentabilidade",IF(AND(OR($D3458="Ações",$D3458="Criptomoedas",$D3458="ETFs",$D3458="Fundos",$D3458="Imóveis"),$H3458&lt;=-3%),"Aguardando rentabilidade",IF(AND(OR($D3458="Ações",$D3458="Criptomoedas",$D3458="ETFs",$D3458="Fundos",$D3458="Imóveis"),$H3458&lt;=7%),"Aguardando rentabilidade",IF(AND(OR($D3458="Ações",$D3458="Criptomoedas",$D3458="ETFs",$D3458="Fundos",$D3458="Imóveis"),$H3458&lt;=15%),"Rendimento estável",IF(AND(OR($D3458="Ações",$D3458="Criptomoedas",$D3458="ETFs",$D3458="Fundos",$D3458="Imóveis"),$H3458&lt;=20%),"Aplicação de Curto Prazo",IF(AND(OR($D3458="Poupança",$D3458="Renda Fixa",$D3458="Tesouro Direto"),$H3458&lt;=7%),"Investimento de Longo Prazo",IF(AND(OR($D3458="Poupança",$D3458="Renda Fixa",$D3458="Tesouro Direto"),$H3458&lt;=15%),"Rendimento estável",IF(AND(OR($D3458="Poupança",$D3458="Renda Fixa",$D3458="Tesouro Direto"),$H3458&lt;=20%),"Dividendos Recebidos","")))))))))</f>
        <v>Aplicação de Curto Prazo</v>
      </c>
    </row>
    <row r="3459" spans="1:12" ht="15" customHeight="1" x14ac:dyDescent="0.25">
      <c r="A3459" s="39">
        <v>45439</v>
      </c>
      <c r="B3459" s="61">
        <f t="shared" si="324"/>
        <v>2024</v>
      </c>
      <c r="C3459" s="60" t="str">
        <f t="shared" si="325"/>
        <v>Maio</v>
      </c>
      <c r="D3459" s="40" t="s">
        <v>1924</v>
      </c>
      <c r="E3459" s="40" t="s">
        <v>4662</v>
      </c>
      <c r="F3459" s="41">
        <v>19534.79</v>
      </c>
      <c r="G3459" s="42">
        <v>22572.45</v>
      </c>
      <c r="H3459" s="64">
        <f t="shared" si="326"/>
        <v>0.15550000793456187</v>
      </c>
      <c r="I3459" s="65">
        <f t="shared" si="327"/>
        <v>3037.66</v>
      </c>
      <c r="J3459" s="66" t="str">
        <f t="shared" si="328"/>
        <v>Resgatado</v>
      </c>
      <c r="K3459" s="40" t="s">
        <v>15533</v>
      </c>
      <c r="L3459" s="69" t="str">
        <f t="shared" si="329"/>
        <v>Dividendos Recebidos</v>
      </c>
    </row>
    <row r="3460" spans="1:12" x14ac:dyDescent="0.25">
      <c r="A3460" s="39">
        <v>44069</v>
      </c>
      <c r="B3460" s="61">
        <f t="shared" si="324"/>
        <v>2020</v>
      </c>
      <c r="C3460" s="60" t="str">
        <f t="shared" si="325"/>
        <v>Agosto</v>
      </c>
      <c r="D3460" s="40" t="s">
        <v>1927</v>
      </c>
      <c r="E3460" s="40" t="s">
        <v>2140</v>
      </c>
      <c r="F3460" s="41">
        <v>1753.63</v>
      </c>
      <c r="G3460" s="42">
        <v>2057.88</v>
      </c>
      <c r="H3460" s="64">
        <f t="shared" si="326"/>
        <v>0.17349725996932078</v>
      </c>
      <c r="I3460" s="65">
        <f t="shared" si="327"/>
        <v>304.25</v>
      </c>
      <c r="J3460" s="66" t="str">
        <f t="shared" si="328"/>
        <v>Resgatado</v>
      </c>
      <c r="K3460" s="40" t="s">
        <v>15536</v>
      </c>
      <c r="L3460" s="69" t="str">
        <f t="shared" si="329"/>
        <v>Aplicação de Curto Prazo</v>
      </c>
    </row>
    <row r="3461" spans="1:12" ht="15" customHeight="1" x14ac:dyDescent="0.25">
      <c r="A3461" s="39">
        <v>44361</v>
      </c>
      <c r="B3461" s="61">
        <f t="shared" si="324"/>
        <v>2021</v>
      </c>
      <c r="C3461" s="60" t="str">
        <f t="shared" si="325"/>
        <v>Junho</v>
      </c>
      <c r="D3461" s="40" t="s">
        <v>1924</v>
      </c>
      <c r="E3461" s="40" t="s">
        <v>4663</v>
      </c>
      <c r="F3461" s="41">
        <v>47433.18</v>
      </c>
      <c r="G3461" s="42">
        <v>53860.38</v>
      </c>
      <c r="H3461" s="64">
        <f t="shared" si="326"/>
        <v>0.13550008664820695</v>
      </c>
      <c r="I3461" s="65">
        <f t="shared" si="327"/>
        <v>6427.1999999999971</v>
      </c>
      <c r="J3461" s="66" t="str">
        <f t="shared" si="328"/>
        <v>Pendente</v>
      </c>
      <c r="K3461" s="40" t="s">
        <v>15533</v>
      </c>
      <c r="L3461" s="69" t="str">
        <f t="shared" si="329"/>
        <v>Rendimento estável</v>
      </c>
    </row>
    <row r="3462" spans="1:12" ht="15" customHeight="1" x14ac:dyDescent="0.25">
      <c r="A3462" s="39">
        <v>44334</v>
      </c>
      <c r="B3462" s="61">
        <f t="shared" si="324"/>
        <v>2021</v>
      </c>
      <c r="C3462" s="60" t="str">
        <f t="shared" si="325"/>
        <v>Maio</v>
      </c>
      <c r="D3462" s="40" t="s">
        <v>1926</v>
      </c>
      <c r="E3462" s="40" t="s">
        <v>4664</v>
      </c>
      <c r="F3462" s="41">
        <v>38549.019999999997</v>
      </c>
      <c r="G3462" s="42">
        <v>36397.980000000003</v>
      </c>
      <c r="H3462" s="64">
        <f t="shared" si="326"/>
        <v>-5.5800121507628309E-2</v>
      </c>
      <c r="I3462" s="65">
        <f t="shared" si="327"/>
        <v>-2151.0399999999936</v>
      </c>
      <c r="J3462" s="66" t="str">
        <f t="shared" si="328"/>
        <v>Pendente</v>
      </c>
      <c r="K3462" s="40" t="s">
        <v>15535</v>
      </c>
      <c r="L3462" s="69" t="str">
        <f t="shared" si="329"/>
        <v>Aguardando rentabilidade</v>
      </c>
    </row>
    <row r="3463" spans="1:12" ht="15" customHeight="1" x14ac:dyDescent="0.25">
      <c r="A3463" s="39">
        <v>44715</v>
      </c>
      <c r="B3463" s="61">
        <f t="shared" si="324"/>
        <v>2022</v>
      </c>
      <c r="C3463" s="60" t="str">
        <f t="shared" si="325"/>
        <v>Junho</v>
      </c>
      <c r="D3463" s="40" t="s">
        <v>1929</v>
      </c>
      <c r="E3463" s="40" t="s">
        <v>4665</v>
      </c>
      <c r="F3463" s="41">
        <v>43859.12</v>
      </c>
      <c r="G3463" s="42">
        <v>50986.23</v>
      </c>
      <c r="H3463" s="64">
        <f t="shared" si="326"/>
        <v>0.1625000684008252</v>
      </c>
      <c r="I3463" s="65">
        <f t="shared" si="327"/>
        <v>7127.1100000000006</v>
      </c>
      <c r="J3463" s="66" t="str">
        <f t="shared" si="328"/>
        <v>Resgatado</v>
      </c>
      <c r="K3463" s="40" t="s">
        <v>15532</v>
      </c>
      <c r="L3463" s="69" t="str">
        <f t="shared" si="329"/>
        <v>Dividendos Recebidos</v>
      </c>
    </row>
    <row r="3464" spans="1:12" ht="15" customHeight="1" x14ac:dyDescent="0.25">
      <c r="A3464" s="39">
        <v>45865</v>
      </c>
      <c r="B3464" s="61">
        <f t="shared" si="324"/>
        <v>2025</v>
      </c>
      <c r="C3464" s="60" t="str">
        <f t="shared" si="325"/>
        <v>Julho</v>
      </c>
      <c r="D3464" s="40" t="s">
        <v>1924</v>
      </c>
      <c r="E3464" s="40" t="s">
        <v>4666</v>
      </c>
      <c r="F3464" s="41">
        <v>34065.919999999998</v>
      </c>
      <c r="G3464" s="42">
        <v>34798.339999999997</v>
      </c>
      <c r="H3464" s="64">
        <f t="shared" si="326"/>
        <v>2.1500079845194208E-2</v>
      </c>
      <c r="I3464" s="65">
        <f t="shared" si="327"/>
        <v>732.41999999999825</v>
      </c>
      <c r="J3464" s="66" t="str">
        <f t="shared" si="328"/>
        <v>Ativo</v>
      </c>
      <c r="K3464" s="40" t="s">
        <v>15533</v>
      </c>
      <c r="L3464" s="69" t="str">
        <f t="shared" si="329"/>
        <v>Investimento de Longo Prazo</v>
      </c>
    </row>
    <row r="3465" spans="1:12" x14ac:dyDescent="0.25">
      <c r="A3465" s="39">
        <v>44034</v>
      </c>
      <c r="B3465" s="61">
        <f t="shared" si="324"/>
        <v>2020</v>
      </c>
      <c r="C3465" s="60" t="str">
        <f t="shared" si="325"/>
        <v>Julho</v>
      </c>
      <c r="D3465" s="40" t="s">
        <v>1929</v>
      </c>
      <c r="E3465" s="40" t="s">
        <v>4040</v>
      </c>
      <c r="F3465" s="41">
        <v>10399.52</v>
      </c>
      <c r="G3465" s="42">
        <v>12184.08</v>
      </c>
      <c r="H3465" s="64">
        <f t="shared" si="326"/>
        <v>0.17160022770281699</v>
      </c>
      <c r="I3465" s="65">
        <f t="shared" si="327"/>
        <v>1784.5599999999995</v>
      </c>
      <c r="J3465" s="66" t="str">
        <f t="shared" si="328"/>
        <v>Resgatado</v>
      </c>
      <c r="K3465" s="40" t="s">
        <v>15532</v>
      </c>
      <c r="L3465" s="69" t="str">
        <f t="shared" si="329"/>
        <v>Dividendos Recebidos</v>
      </c>
    </row>
    <row r="3466" spans="1:12" ht="15" customHeight="1" x14ac:dyDescent="0.25">
      <c r="A3466" s="39">
        <v>44526</v>
      </c>
      <c r="B3466" s="61">
        <f t="shared" si="324"/>
        <v>2021</v>
      </c>
      <c r="C3466" s="60" t="str">
        <f t="shared" si="325"/>
        <v>Novembro</v>
      </c>
      <c r="D3466" s="40" t="s">
        <v>1929</v>
      </c>
      <c r="E3466" s="40" t="s">
        <v>4640</v>
      </c>
      <c r="F3466" s="41">
        <v>22552.3</v>
      </c>
      <c r="G3466" s="42">
        <v>24223.43</v>
      </c>
      <c r="H3466" s="64">
        <f t="shared" si="326"/>
        <v>7.4100202640085544E-2</v>
      </c>
      <c r="I3466" s="65">
        <f t="shared" si="327"/>
        <v>1671.130000000001</v>
      </c>
      <c r="J3466" s="66" t="str">
        <f t="shared" si="328"/>
        <v>Pendente</v>
      </c>
      <c r="K3466" s="40" t="s">
        <v>15532</v>
      </c>
      <c r="L3466" s="69" t="str">
        <f t="shared" si="329"/>
        <v>Rendimento estável</v>
      </c>
    </row>
    <row r="3467" spans="1:12" ht="15" customHeight="1" x14ac:dyDescent="0.25">
      <c r="A3467" s="39">
        <v>45650</v>
      </c>
      <c r="B3467" s="61">
        <f t="shared" si="324"/>
        <v>2024</v>
      </c>
      <c r="C3467" s="60" t="str">
        <f t="shared" si="325"/>
        <v>Dezembro</v>
      </c>
      <c r="D3467" s="40" t="s">
        <v>1928</v>
      </c>
      <c r="E3467" s="40" t="s">
        <v>4474</v>
      </c>
      <c r="F3467" s="41">
        <v>45766</v>
      </c>
      <c r="G3467" s="42">
        <v>47784.28</v>
      </c>
      <c r="H3467" s="64">
        <f t="shared" si="326"/>
        <v>4.4099986889830856E-2</v>
      </c>
      <c r="I3467" s="65">
        <f t="shared" si="327"/>
        <v>2018.2799999999988</v>
      </c>
      <c r="J3467" s="66" t="str">
        <f t="shared" si="328"/>
        <v>Ativo</v>
      </c>
      <c r="K3467" s="40" t="s">
        <v>15537</v>
      </c>
      <c r="L3467" s="69" t="str">
        <f t="shared" si="329"/>
        <v>Aguardando rentabilidade</v>
      </c>
    </row>
    <row r="3468" spans="1:12" ht="15" customHeight="1" x14ac:dyDescent="0.25">
      <c r="A3468" s="39">
        <v>44263</v>
      </c>
      <c r="B3468" s="61">
        <f t="shared" si="324"/>
        <v>2021</v>
      </c>
      <c r="C3468" s="60" t="str">
        <f t="shared" si="325"/>
        <v>Março</v>
      </c>
      <c r="D3468" s="40" t="s">
        <v>1929</v>
      </c>
      <c r="E3468" s="40" t="s">
        <v>3657</v>
      </c>
      <c r="F3468" s="41">
        <v>45226.82</v>
      </c>
      <c r="G3468" s="42">
        <v>47180.62</v>
      </c>
      <c r="H3468" s="64">
        <f t="shared" si="326"/>
        <v>4.3200030424425218E-2</v>
      </c>
      <c r="I3468" s="65">
        <f t="shared" si="327"/>
        <v>1953.8000000000029</v>
      </c>
      <c r="J3468" s="66" t="str">
        <f t="shared" si="328"/>
        <v>Ativo</v>
      </c>
      <c r="K3468" s="40" t="s">
        <v>15532</v>
      </c>
      <c r="L3468" s="69" t="str">
        <f t="shared" si="329"/>
        <v>Investimento de Longo Prazo</v>
      </c>
    </row>
    <row r="3469" spans="1:12" ht="15" customHeight="1" x14ac:dyDescent="0.25">
      <c r="A3469" s="39">
        <v>45015</v>
      </c>
      <c r="B3469" s="61">
        <f t="shared" si="324"/>
        <v>2023</v>
      </c>
      <c r="C3469" s="60" t="str">
        <f t="shared" si="325"/>
        <v>Março</v>
      </c>
      <c r="D3469" s="40" t="s">
        <v>1927</v>
      </c>
      <c r="E3469" s="40" t="s">
        <v>4667</v>
      </c>
      <c r="F3469" s="41">
        <v>37653.96</v>
      </c>
      <c r="G3469" s="42">
        <v>41874.97</v>
      </c>
      <c r="H3469" s="64">
        <f t="shared" si="326"/>
        <v>0.11210002878847276</v>
      </c>
      <c r="I3469" s="65">
        <f t="shared" si="327"/>
        <v>4221.010000000002</v>
      </c>
      <c r="J3469" s="66" t="str">
        <f t="shared" si="328"/>
        <v>Pendente</v>
      </c>
      <c r="K3469" s="40" t="s">
        <v>15536</v>
      </c>
      <c r="L3469" s="69" t="str">
        <f t="shared" si="329"/>
        <v>Rendimento estável</v>
      </c>
    </row>
    <row r="3470" spans="1:12" ht="15" customHeight="1" x14ac:dyDescent="0.25">
      <c r="A3470" s="39">
        <v>45401</v>
      </c>
      <c r="B3470" s="61">
        <f t="shared" si="324"/>
        <v>2024</v>
      </c>
      <c r="C3470" s="60" t="str">
        <f t="shared" si="325"/>
        <v>Abril</v>
      </c>
      <c r="D3470" s="40" t="s">
        <v>1924</v>
      </c>
      <c r="E3470" s="40" t="s">
        <v>4668</v>
      </c>
      <c r="F3470" s="41">
        <v>30720.35</v>
      </c>
      <c r="G3470" s="42">
        <v>32953.72</v>
      </c>
      <c r="H3470" s="64">
        <f t="shared" si="326"/>
        <v>7.2700018066200509E-2</v>
      </c>
      <c r="I3470" s="65">
        <f t="shared" si="327"/>
        <v>2233.3700000000026</v>
      </c>
      <c r="J3470" s="66" t="str">
        <f t="shared" si="328"/>
        <v>Pendente</v>
      </c>
      <c r="K3470" s="40" t="s">
        <v>15533</v>
      </c>
      <c r="L3470" s="69" t="str">
        <f t="shared" si="329"/>
        <v>Rendimento estável</v>
      </c>
    </row>
    <row r="3471" spans="1:12" ht="15" customHeight="1" x14ac:dyDescent="0.25">
      <c r="A3471" s="39">
        <v>44439</v>
      </c>
      <c r="B3471" s="61">
        <f t="shared" si="324"/>
        <v>2021</v>
      </c>
      <c r="C3471" s="60" t="str">
        <f t="shared" si="325"/>
        <v>Agosto</v>
      </c>
      <c r="D3471" s="40" t="s">
        <v>1927</v>
      </c>
      <c r="E3471" s="40" t="s">
        <v>4309</v>
      </c>
      <c r="F3471" s="41">
        <v>5287.73</v>
      </c>
      <c r="G3471" s="42">
        <v>4908.6000000000004</v>
      </c>
      <c r="H3471" s="64">
        <f t="shared" si="326"/>
        <v>-7.1699954422786191E-2</v>
      </c>
      <c r="I3471" s="65">
        <f t="shared" si="327"/>
        <v>-379.1299999999992</v>
      </c>
      <c r="J3471" s="66" t="str">
        <f t="shared" si="328"/>
        <v>Pendente</v>
      </c>
      <c r="K3471" s="40" t="s">
        <v>15536</v>
      </c>
      <c r="L3471" s="69" t="str">
        <f t="shared" si="329"/>
        <v>Aguardando rentabilidade</v>
      </c>
    </row>
    <row r="3472" spans="1:12" ht="15" customHeight="1" x14ac:dyDescent="0.25">
      <c r="A3472" s="39">
        <v>45279</v>
      </c>
      <c r="B3472" s="61">
        <f t="shared" si="324"/>
        <v>2023</v>
      </c>
      <c r="C3472" s="60" t="str">
        <f t="shared" si="325"/>
        <v>Dezembro</v>
      </c>
      <c r="D3472" s="40" t="s">
        <v>1930</v>
      </c>
      <c r="E3472" s="40" t="s">
        <v>3705</v>
      </c>
      <c r="F3472" s="41">
        <v>2081.35</v>
      </c>
      <c r="G3472" s="42">
        <v>2123.19</v>
      </c>
      <c r="H3472" s="64">
        <f t="shared" si="326"/>
        <v>2.0102337425228888E-2</v>
      </c>
      <c r="I3472" s="65">
        <f t="shared" si="327"/>
        <v>41.840000000000146</v>
      </c>
      <c r="J3472" s="66" t="str">
        <f t="shared" si="328"/>
        <v>Ativo</v>
      </c>
      <c r="K3472" s="40" t="s">
        <v>15538</v>
      </c>
      <c r="L3472" s="69" t="str">
        <f t="shared" si="329"/>
        <v>Aguardando rentabilidade</v>
      </c>
    </row>
    <row r="3473" spans="1:12" x14ac:dyDescent="0.25">
      <c r="A3473" s="39">
        <v>44017</v>
      </c>
      <c r="B3473" s="61">
        <f t="shared" si="324"/>
        <v>2020</v>
      </c>
      <c r="C3473" s="60" t="str">
        <f t="shared" si="325"/>
        <v>Julho</v>
      </c>
      <c r="D3473" s="40" t="s">
        <v>1923</v>
      </c>
      <c r="E3473" s="40" t="s">
        <v>2465</v>
      </c>
      <c r="F3473" s="41">
        <v>13115.55</v>
      </c>
      <c r="G3473" s="42">
        <v>15548.48</v>
      </c>
      <c r="H3473" s="64">
        <f t="shared" si="326"/>
        <v>0.18549965498968785</v>
      </c>
      <c r="I3473" s="65">
        <f t="shared" si="327"/>
        <v>2432.9300000000003</v>
      </c>
      <c r="J3473" s="66" t="str">
        <f t="shared" si="328"/>
        <v>Resgatado</v>
      </c>
      <c r="K3473" s="40" t="s">
        <v>15532</v>
      </c>
      <c r="L3473" s="69" t="str">
        <f t="shared" si="329"/>
        <v>Dividendos Recebidos</v>
      </c>
    </row>
    <row r="3474" spans="1:12" ht="15" customHeight="1" x14ac:dyDescent="0.25">
      <c r="A3474" s="39">
        <v>45485</v>
      </c>
      <c r="B3474" s="61">
        <f t="shared" si="324"/>
        <v>2024</v>
      </c>
      <c r="C3474" s="60" t="str">
        <f t="shared" si="325"/>
        <v>Julho</v>
      </c>
      <c r="D3474" s="40" t="s">
        <v>1923</v>
      </c>
      <c r="E3474" s="40" t="s">
        <v>4669</v>
      </c>
      <c r="F3474" s="41">
        <v>46937.18</v>
      </c>
      <c r="G3474" s="42">
        <v>52935.75</v>
      </c>
      <c r="H3474" s="64">
        <f t="shared" si="326"/>
        <v>0.12779996582666447</v>
      </c>
      <c r="I3474" s="65">
        <f t="shared" si="327"/>
        <v>5998.57</v>
      </c>
      <c r="J3474" s="66" t="str">
        <f t="shared" si="328"/>
        <v>Pendente</v>
      </c>
      <c r="K3474" s="40" t="s">
        <v>15532</v>
      </c>
      <c r="L3474" s="69" t="str">
        <f t="shared" si="329"/>
        <v>Rendimento estável</v>
      </c>
    </row>
    <row r="3475" spans="1:12" ht="15" customHeight="1" x14ac:dyDescent="0.25">
      <c r="A3475" s="39">
        <v>45324</v>
      </c>
      <c r="B3475" s="61">
        <f t="shared" si="324"/>
        <v>2024</v>
      </c>
      <c r="C3475" s="60" t="str">
        <f t="shared" si="325"/>
        <v>Fevereiro</v>
      </c>
      <c r="D3475" s="40" t="s">
        <v>1928</v>
      </c>
      <c r="E3475" s="40" t="s">
        <v>2786</v>
      </c>
      <c r="F3475" s="41">
        <v>27275.65</v>
      </c>
      <c r="G3475" s="42">
        <v>28996.74</v>
      </c>
      <c r="H3475" s="64">
        <f t="shared" si="326"/>
        <v>6.3099871130477186E-2</v>
      </c>
      <c r="I3475" s="65">
        <f t="shared" si="327"/>
        <v>1721.0900000000001</v>
      </c>
      <c r="J3475" s="66" t="str">
        <f t="shared" si="328"/>
        <v>Ativo</v>
      </c>
      <c r="K3475" s="40" t="s">
        <v>15537</v>
      </c>
      <c r="L3475" s="69" t="str">
        <f t="shared" si="329"/>
        <v>Aguardando rentabilidade</v>
      </c>
    </row>
    <row r="3476" spans="1:12" ht="15" customHeight="1" x14ac:dyDescent="0.25">
      <c r="A3476" s="39">
        <v>45821</v>
      </c>
      <c r="B3476" s="61">
        <f t="shared" si="324"/>
        <v>2025</v>
      </c>
      <c r="C3476" s="60" t="str">
        <f t="shared" si="325"/>
        <v>Junho</v>
      </c>
      <c r="D3476" s="40" t="s">
        <v>1928</v>
      </c>
      <c r="E3476" s="40" t="s">
        <v>4670</v>
      </c>
      <c r="F3476" s="41">
        <v>7723.97</v>
      </c>
      <c r="G3476" s="42">
        <v>7278.3</v>
      </c>
      <c r="H3476" s="64">
        <f t="shared" si="326"/>
        <v>-5.7699602665468669E-2</v>
      </c>
      <c r="I3476" s="65">
        <f t="shared" si="327"/>
        <v>-445.67000000000007</v>
      </c>
      <c r="J3476" s="66" t="str">
        <f t="shared" si="328"/>
        <v>Pendente</v>
      </c>
      <c r="K3476" s="40" t="s">
        <v>15537</v>
      </c>
      <c r="L3476" s="69" t="str">
        <f t="shared" si="329"/>
        <v>Aguardando rentabilidade</v>
      </c>
    </row>
    <row r="3477" spans="1:12" ht="15" customHeight="1" x14ac:dyDescent="0.25">
      <c r="A3477" s="39">
        <v>45603</v>
      </c>
      <c r="B3477" s="61">
        <f t="shared" si="324"/>
        <v>2024</v>
      </c>
      <c r="C3477" s="60" t="str">
        <f t="shared" si="325"/>
        <v>Novembro</v>
      </c>
      <c r="D3477" s="40" t="s">
        <v>1923</v>
      </c>
      <c r="E3477" s="40" t="s">
        <v>4671</v>
      </c>
      <c r="F3477" s="41">
        <v>43875.3</v>
      </c>
      <c r="G3477" s="42">
        <v>40904.94</v>
      </c>
      <c r="H3477" s="64">
        <f t="shared" si="326"/>
        <v>-6.7700049914188626E-2</v>
      </c>
      <c r="I3477" s="65">
        <f t="shared" si="327"/>
        <v>-2970.3600000000006</v>
      </c>
      <c r="J3477" s="66" t="str">
        <f t="shared" si="328"/>
        <v>Ativo</v>
      </c>
      <c r="K3477" s="40" t="s">
        <v>15532</v>
      </c>
      <c r="L3477" s="69" t="str">
        <f t="shared" si="329"/>
        <v>Investimento de Longo Prazo</v>
      </c>
    </row>
    <row r="3478" spans="1:12" ht="15" customHeight="1" x14ac:dyDescent="0.25">
      <c r="A3478" s="39">
        <v>45207</v>
      </c>
      <c r="B3478" s="61">
        <f t="shared" si="324"/>
        <v>2023</v>
      </c>
      <c r="C3478" s="60" t="str">
        <f t="shared" si="325"/>
        <v>Outubro</v>
      </c>
      <c r="D3478" s="40" t="s">
        <v>1925</v>
      </c>
      <c r="E3478" s="40" t="s">
        <v>2694</v>
      </c>
      <c r="F3478" s="41">
        <v>10945.92</v>
      </c>
      <c r="G3478" s="42">
        <v>13102.27</v>
      </c>
      <c r="H3478" s="64">
        <f t="shared" si="326"/>
        <v>0.19700034350698711</v>
      </c>
      <c r="I3478" s="65">
        <f t="shared" si="327"/>
        <v>2156.3500000000004</v>
      </c>
      <c r="J3478" s="66" t="str">
        <f t="shared" si="328"/>
        <v>Resgatado</v>
      </c>
      <c r="K3478" s="40" t="s">
        <v>15534</v>
      </c>
      <c r="L3478" s="69" t="str">
        <f t="shared" si="329"/>
        <v>Aplicação de Curto Prazo</v>
      </c>
    </row>
    <row r="3479" spans="1:12" ht="15" customHeight="1" x14ac:dyDescent="0.25">
      <c r="A3479" s="39">
        <v>45140</v>
      </c>
      <c r="B3479" s="61">
        <f t="shared" si="324"/>
        <v>2023</v>
      </c>
      <c r="C3479" s="60" t="str">
        <f t="shared" si="325"/>
        <v>Agosto</v>
      </c>
      <c r="D3479" s="40" t="s">
        <v>1926</v>
      </c>
      <c r="E3479" s="40" t="s">
        <v>4672</v>
      </c>
      <c r="F3479" s="41">
        <v>2724.43</v>
      </c>
      <c r="G3479" s="42">
        <v>2458.8000000000002</v>
      </c>
      <c r="H3479" s="64">
        <f t="shared" si="326"/>
        <v>-9.7499293430185277E-2</v>
      </c>
      <c r="I3479" s="65">
        <f t="shared" si="327"/>
        <v>-265.62999999999965</v>
      </c>
      <c r="J3479" s="66" t="str">
        <f t="shared" si="328"/>
        <v>Pendente</v>
      </c>
      <c r="K3479" s="40" t="s">
        <v>15535</v>
      </c>
      <c r="L3479" s="69" t="str">
        <f t="shared" si="329"/>
        <v>Aguardando rentabilidade</v>
      </c>
    </row>
    <row r="3480" spans="1:12" ht="15" customHeight="1" x14ac:dyDescent="0.25">
      <c r="A3480" s="39">
        <v>45285</v>
      </c>
      <c r="B3480" s="61">
        <f t="shared" si="324"/>
        <v>2023</v>
      </c>
      <c r="C3480" s="60" t="str">
        <f t="shared" si="325"/>
        <v>Dezembro</v>
      </c>
      <c r="D3480" s="40" t="s">
        <v>1926</v>
      </c>
      <c r="E3480" s="40" t="s">
        <v>4673</v>
      </c>
      <c r="F3480" s="41">
        <v>10695.85</v>
      </c>
      <c r="G3480" s="42">
        <v>12149.42</v>
      </c>
      <c r="H3480" s="64">
        <f t="shared" si="326"/>
        <v>0.13590037257440968</v>
      </c>
      <c r="I3480" s="65">
        <f t="shared" si="327"/>
        <v>1453.5699999999997</v>
      </c>
      <c r="J3480" s="66" t="str">
        <f t="shared" si="328"/>
        <v>Pendente</v>
      </c>
      <c r="K3480" s="40" t="s">
        <v>15535</v>
      </c>
      <c r="L3480" s="69" t="str">
        <f t="shared" si="329"/>
        <v>Rendimento estável</v>
      </c>
    </row>
    <row r="3481" spans="1:12" ht="15" customHeight="1" x14ac:dyDescent="0.25">
      <c r="A3481" s="39">
        <v>45892</v>
      </c>
      <c r="B3481" s="61">
        <f t="shared" si="324"/>
        <v>2025</v>
      </c>
      <c r="C3481" s="60" t="str">
        <f t="shared" si="325"/>
        <v>Agosto</v>
      </c>
      <c r="D3481" s="40" t="s">
        <v>1925</v>
      </c>
      <c r="E3481" s="40" t="s">
        <v>2233</v>
      </c>
      <c r="F3481" s="41">
        <v>10064.030000000001</v>
      </c>
      <c r="G3481" s="42">
        <v>12012.43</v>
      </c>
      <c r="H3481" s="64">
        <f t="shared" si="326"/>
        <v>0.19360037678743003</v>
      </c>
      <c r="I3481" s="65">
        <f t="shared" si="327"/>
        <v>1948.3999999999996</v>
      </c>
      <c r="J3481" s="66" t="str">
        <f t="shared" si="328"/>
        <v>Resgatado</v>
      </c>
      <c r="K3481" s="40" t="s">
        <v>15534</v>
      </c>
      <c r="L3481" s="69" t="str">
        <f t="shared" si="329"/>
        <v>Aplicação de Curto Prazo</v>
      </c>
    </row>
    <row r="3482" spans="1:12" ht="15" customHeight="1" x14ac:dyDescent="0.25">
      <c r="A3482" s="39">
        <v>45443</v>
      </c>
      <c r="B3482" s="61">
        <f t="shared" si="324"/>
        <v>2024</v>
      </c>
      <c r="C3482" s="60" t="str">
        <f t="shared" si="325"/>
        <v>Maio</v>
      </c>
      <c r="D3482" s="40" t="s">
        <v>1925</v>
      </c>
      <c r="E3482" s="40" t="s">
        <v>4674</v>
      </c>
      <c r="F3482" s="41">
        <v>36133.06</v>
      </c>
      <c r="G3482" s="42">
        <v>42141.99</v>
      </c>
      <c r="H3482" s="64">
        <f t="shared" si="326"/>
        <v>0.16630005872738154</v>
      </c>
      <c r="I3482" s="65">
        <f t="shared" si="327"/>
        <v>6008.93</v>
      </c>
      <c r="J3482" s="66" t="str">
        <f t="shared" si="328"/>
        <v>Resgatado</v>
      </c>
      <c r="K3482" s="40" t="s">
        <v>15534</v>
      </c>
      <c r="L3482" s="69" t="str">
        <f t="shared" si="329"/>
        <v>Aplicação de Curto Prazo</v>
      </c>
    </row>
    <row r="3483" spans="1:12" ht="15" customHeight="1" x14ac:dyDescent="0.25">
      <c r="A3483" s="39">
        <v>45816</v>
      </c>
      <c r="B3483" s="61">
        <f t="shared" si="324"/>
        <v>2025</v>
      </c>
      <c r="C3483" s="60" t="str">
        <f t="shared" si="325"/>
        <v>Junho</v>
      </c>
      <c r="D3483" s="40" t="s">
        <v>1928</v>
      </c>
      <c r="E3483" s="40" t="s">
        <v>4675</v>
      </c>
      <c r="F3483" s="41">
        <v>23898.38</v>
      </c>
      <c r="G3483" s="42">
        <v>28391.279999999999</v>
      </c>
      <c r="H3483" s="64">
        <f t="shared" si="326"/>
        <v>0.18800019080791242</v>
      </c>
      <c r="I3483" s="65">
        <f t="shared" si="327"/>
        <v>4492.8999999999978</v>
      </c>
      <c r="J3483" s="66" t="str">
        <f t="shared" si="328"/>
        <v>Resgatado</v>
      </c>
      <c r="K3483" s="40" t="s">
        <v>15537</v>
      </c>
      <c r="L3483" s="69" t="str">
        <f t="shared" si="329"/>
        <v>Aplicação de Curto Prazo</v>
      </c>
    </row>
    <row r="3484" spans="1:12" ht="15" customHeight="1" x14ac:dyDescent="0.25">
      <c r="A3484" s="39">
        <v>44455</v>
      </c>
      <c r="B3484" s="61">
        <f t="shared" si="324"/>
        <v>2021</v>
      </c>
      <c r="C3484" s="60" t="str">
        <f t="shared" si="325"/>
        <v>Setembro</v>
      </c>
      <c r="D3484" s="40" t="s">
        <v>1925</v>
      </c>
      <c r="E3484" s="40" t="s">
        <v>4080</v>
      </c>
      <c r="F3484" s="41">
        <v>9423.8700000000008</v>
      </c>
      <c r="G3484" s="42">
        <v>10425.629999999999</v>
      </c>
      <c r="H3484" s="64">
        <f t="shared" si="326"/>
        <v>0.10630027791130378</v>
      </c>
      <c r="I3484" s="65">
        <f t="shared" si="327"/>
        <v>1001.7599999999984</v>
      </c>
      <c r="J3484" s="66" t="str">
        <f t="shared" si="328"/>
        <v>Pendente</v>
      </c>
      <c r="K3484" s="40" t="s">
        <v>15534</v>
      </c>
      <c r="L3484" s="69" t="str">
        <f t="shared" si="329"/>
        <v>Rendimento estável</v>
      </c>
    </row>
    <row r="3485" spans="1:12" x14ac:dyDescent="0.25">
      <c r="A3485" s="39">
        <v>44169</v>
      </c>
      <c r="B3485" s="61">
        <f t="shared" si="324"/>
        <v>2020</v>
      </c>
      <c r="C3485" s="60" t="str">
        <f t="shared" si="325"/>
        <v>Dezembro</v>
      </c>
      <c r="D3485" s="40" t="s">
        <v>1924</v>
      </c>
      <c r="E3485" s="40" t="s">
        <v>4506</v>
      </c>
      <c r="F3485" s="41">
        <v>15442.04</v>
      </c>
      <c r="G3485" s="42">
        <v>14815.09</v>
      </c>
      <c r="H3485" s="64">
        <f t="shared" si="326"/>
        <v>-4.0600205672307592E-2</v>
      </c>
      <c r="I3485" s="65">
        <f t="shared" si="327"/>
        <v>-626.95000000000073</v>
      </c>
      <c r="J3485" s="66" t="str">
        <f t="shared" si="328"/>
        <v>Ativo</v>
      </c>
      <c r="K3485" s="40" t="s">
        <v>15533</v>
      </c>
      <c r="L3485" s="69" t="str">
        <f t="shared" si="329"/>
        <v>Investimento de Longo Prazo</v>
      </c>
    </row>
    <row r="3486" spans="1:12" ht="15" customHeight="1" x14ac:dyDescent="0.25">
      <c r="A3486" s="39">
        <v>45721</v>
      </c>
      <c r="B3486" s="61">
        <f t="shared" si="324"/>
        <v>2025</v>
      </c>
      <c r="C3486" s="60" t="str">
        <f t="shared" si="325"/>
        <v>Março</v>
      </c>
      <c r="D3486" s="40" t="s">
        <v>1924</v>
      </c>
      <c r="E3486" s="40" t="s">
        <v>4676</v>
      </c>
      <c r="F3486" s="41">
        <v>26977.17</v>
      </c>
      <c r="G3486" s="42">
        <v>26907.03</v>
      </c>
      <c r="H3486" s="64">
        <f t="shared" si="326"/>
        <v>-2.599976202099754E-3</v>
      </c>
      <c r="I3486" s="65">
        <f t="shared" si="327"/>
        <v>-70.139999999999418</v>
      </c>
      <c r="J3486" s="66" t="str">
        <f t="shared" si="328"/>
        <v>Ativo</v>
      </c>
      <c r="K3486" s="40" t="s">
        <v>15533</v>
      </c>
      <c r="L3486" s="69" t="str">
        <f t="shared" si="329"/>
        <v>Investimento de Longo Prazo</v>
      </c>
    </row>
    <row r="3487" spans="1:12" ht="15" customHeight="1" x14ac:dyDescent="0.25">
      <c r="A3487" s="39">
        <v>44241</v>
      </c>
      <c r="B3487" s="61">
        <f t="shared" si="324"/>
        <v>2021</v>
      </c>
      <c r="C3487" s="60" t="str">
        <f t="shared" si="325"/>
        <v>Fevereiro</v>
      </c>
      <c r="D3487" s="40" t="s">
        <v>1927</v>
      </c>
      <c r="E3487" s="40" t="s">
        <v>3001</v>
      </c>
      <c r="F3487" s="41">
        <v>8278.98</v>
      </c>
      <c r="G3487" s="42">
        <v>9503.44</v>
      </c>
      <c r="H3487" s="64">
        <f t="shared" si="326"/>
        <v>0.14789986206030223</v>
      </c>
      <c r="I3487" s="65">
        <f t="shared" si="327"/>
        <v>1224.4600000000009</v>
      </c>
      <c r="J3487" s="66" t="str">
        <f t="shared" si="328"/>
        <v>Pendente</v>
      </c>
      <c r="K3487" s="40" t="s">
        <v>15536</v>
      </c>
      <c r="L3487" s="69" t="str">
        <f t="shared" si="329"/>
        <v>Rendimento estável</v>
      </c>
    </row>
    <row r="3488" spans="1:12" ht="15" customHeight="1" x14ac:dyDescent="0.25">
      <c r="A3488" s="39">
        <v>45284</v>
      </c>
      <c r="B3488" s="61">
        <f t="shared" si="324"/>
        <v>2023</v>
      </c>
      <c r="C3488" s="60" t="str">
        <f t="shared" si="325"/>
        <v>Dezembro</v>
      </c>
      <c r="D3488" s="40" t="s">
        <v>1930</v>
      </c>
      <c r="E3488" s="40" t="s">
        <v>4677</v>
      </c>
      <c r="F3488" s="41">
        <v>31387.18</v>
      </c>
      <c r="G3488" s="42">
        <v>28907.59</v>
      </c>
      <c r="H3488" s="64">
        <f t="shared" si="326"/>
        <v>-7.9000088571193727E-2</v>
      </c>
      <c r="I3488" s="65">
        <f t="shared" si="327"/>
        <v>-2479.59</v>
      </c>
      <c r="J3488" s="66" t="str">
        <f t="shared" si="328"/>
        <v>Pendente</v>
      </c>
      <c r="K3488" s="40" t="s">
        <v>15538</v>
      </c>
      <c r="L3488" s="69" t="str">
        <f t="shared" si="329"/>
        <v>Aguardando rentabilidade</v>
      </c>
    </row>
    <row r="3489" spans="1:12" ht="15" customHeight="1" x14ac:dyDescent="0.25">
      <c r="A3489" s="39">
        <v>45150</v>
      </c>
      <c r="B3489" s="61">
        <f t="shared" si="324"/>
        <v>2023</v>
      </c>
      <c r="C3489" s="60" t="str">
        <f t="shared" si="325"/>
        <v>Agosto</v>
      </c>
      <c r="D3489" s="40" t="s">
        <v>1930</v>
      </c>
      <c r="E3489" s="40" t="s">
        <v>3471</v>
      </c>
      <c r="F3489" s="41">
        <v>26545.63</v>
      </c>
      <c r="G3489" s="42">
        <v>30198.31</v>
      </c>
      <c r="H3489" s="64">
        <f t="shared" si="326"/>
        <v>0.13760004942433088</v>
      </c>
      <c r="I3489" s="65">
        <f t="shared" si="327"/>
        <v>3652.6800000000003</v>
      </c>
      <c r="J3489" s="66" t="str">
        <f t="shared" si="328"/>
        <v>Pendente</v>
      </c>
      <c r="K3489" s="40" t="s">
        <v>15538</v>
      </c>
      <c r="L3489" s="69" t="str">
        <f t="shared" si="329"/>
        <v>Rendimento estável</v>
      </c>
    </row>
    <row r="3490" spans="1:12" ht="15" customHeight="1" x14ac:dyDescent="0.25">
      <c r="A3490" s="39">
        <v>45735</v>
      </c>
      <c r="B3490" s="61">
        <f t="shared" si="324"/>
        <v>2025</v>
      </c>
      <c r="C3490" s="60" t="str">
        <f t="shared" si="325"/>
        <v>Março</v>
      </c>
      <c r="D3490" s="40" t="s">
        <v>1929</v>
      </c>
      <c r="E3490" s="40" t="s">
        <v>3485</v>
      </c>
      <c r="F3490" s="41">
        <v>44284.5</v>
      </c>
      <c r="G3490" s="42">
        <v>52570.13</v>
      </c>
      <c r="H3490" s="64">
        <f t="shared" si="326"/>
        <v>0.18710000112906316</v>
      </c>
      <c r="I3490" s="65">
        <f t="shared" si="327"/>
        <v>8285.6299999999974</v>
      </c>
      <c r="J3490" s="66" t="str">
        <f t="shared" si="328"/>
        <v>Resgatado</v>
      </c>
      <c r="K3490" s="40" t="s">
        <v>15532</v>
      </c>
      <c r="L3490" s="69" t="str">
        <f t="shared" si="329"/>
        <v>Dividendos Recebidos</v>
      </c>
    </row>
    <row r="3491" spans="1:12" ht="15" customHeight="1" x14ac:dyDescent="0.25">
      <c r="A3491" s="39">
        <v>45784</v>
      </c>
      <c r="B3491" s="61">
        <f t="shared" si="324"/>
        <v>2025</v>
      </c>
      <c r="C3491" s="60" t="str">
        <f t="shared" si="325"/>
        <v>Maio</v>
      </c>
      <c r="D3491" s="40" t="s">
        <v>1930</v>
      </c>
      <c r="E3491" s="40" t="s">
        <v>4678</v>
      </c>
      <c r="F3491" s="41">
        <v>16424.82</v>
      </c>
      <c r="G3491" s="42">
        <v>16437.96</v>
      </c>
      <c r="H3491" s="64">
        <f t="shared" si="326"/>
        <v>8.0000876721933142E-4</v>
      </c>
      <c r="I3491" s="65">
        <f t="shared" si="327"/>
        <v>13.139999999999418</v>
      </c>
      <c r="J3491" s="66" t="str">
        <f t="shared" si="328"/>
        <v>Ativo</v>
      </c>
      <c r="K3491" s="40" t="s">
        <v>15538</v>
      </c>
      <c r="L3491" s="69" t="str">
        <f t="shared" si="329"/>
        <v>Aguardando rentabilidade</v>
      </c>
    </row>
    <row r="3492" spans="1:12" ht="15" customHeight="1" x14ac:dyDescent="0.25">
      <c r="A3492" s="39">
        <v>45232</v>
      </c>
      <c r="B3492" s="61">
        <f t="shared" si="324"/>
        <v>2023</v>
      </c>
      <c r="C3492" s="60" t="str">
        <f t="shared" si="325"/>
        <v>Novembro</v>
      </c>
      <c r="D3492" s="40" t="s">
        <v>1929</v>
      </c>
      <c r="E3492" s="40" t="s">
        <v>4233</v>
      </c>
      <c r="F3492" s="41">
        <v>3083.62</v>
      </c>
      <c r="G3492" s="42">
        <v>2791.29</v>
      </c>
      <c r="H3492" s="64">
        <f t="shared" si="326"/>
        <v>-9.48009158067466E-2</v>
      </c>
      <c r="I3492" s="65">
        <f t="shared" si="327"/>
        <v>-292.32999999999993</v>
      </c>
      <c r="J3492" s="66" t="str">
        <f t="shared" si="328"/>
        <v>Ativo</v>
      </c>
      <c r="K3492" s="40" t="s">
        <v>15532</v>
      </c>
      <c r="L3492" s="69" t="str">
        <f t="shared" si="329"/>
        <v>Investimento de Longo Prazo</v>
      </c>
    </row>
    <row r="3493" spans="1:12" ht="15" customHeight="1" x14ac:dyDescent="0.25">
      <c r="A3493" s="39">
        <v>45314</v>
      </c>
      <c r="B3493" s="61">
        <f t="shared" si="324"/>
        <v>2024</v>
      </c>
      <c r="C3493" s="60" t="str">
        <f t="shared" si="325"/>
        <v>Janeiro</v>
      </c>
      <c r="D3493" s="40" t="s">
        <v>1930</v>
      </c>
      <c r="E3493" s="40" t="s">
        <v>2851</v>
      </c>
      <c r="F3493" s="41">
        <v>7929.62</v>
      </c>
      <c r="G3493" s="42">
        <v>8271.39</v>
      </c>
      <c r="H3493" s="64">
        <f t="shared" si="326"/>
        <v>4.3100425997714839E-2</v>
      </c>
      <c r="I3493" s="65">
        <f t="shared" si="327"/>
        <v>341.76999999999953</v>
      </c>
      <c r="J3493" s="66" t="str">
        <f t="shared" si="328"/>
        <v>Ativo</v>
      </c>
      <c r="K3493" s="40" t="s">
        <v>15538</v>
      </c>
      <c r="L3493" s="69" t="str">
        <f t="shared" si="329"/>
        <v>Aguardando rentabilidade</v>
      </c>
    </row>
    <row r="3494" spans="1:12" ht="15" customHeight="1" x14ac:dyDescent="0.25">
      <c r="A3494" s="39">
        <v>45553</v>
      </c>
      <c r="B3494" s="61">
        <f t="shared" si="324"/>
        <v>2024</v>
      </c>
      <c r="C3494" s="60" t="str">
        <f t="shared" si="325"/>
        <v>Setembro</v>
      </c>
      <c r="D3494" s="40" t="s">
        <v>1927</v>
      </c>
      <c r="E3494" s="40" t="s">
        <v>4679</v>
      </c>
      <c r="F3494" s="41">
        <v>38074.19</v>
      </c>
      <c r="G3494" s="42">
        <v>37682.03</v>
      </c>
      <c r="H3494" s="64">
        <f t="shared" si="326"/>
        <v>-1.0299890818425906E-2</v>
      </c>
      <c r="I3494" s="65">
        <f t="shared" si="327"/>
        <v>-392.16000000000349</v>
      </c>
      <c r="J3494" s="66" t="str">
        <f t="shared" si="328"/>
        <v>Ativo</v>
      </c>
      <c r="K3494" s="40" t="s">
        <v>15536</v>
      </c>
      <c r="L3494" s="69" t="str">
        <f t="shared" si="329"/>
        <v>Aguardando rentabilidade</v>
      </c>
    </row>
    <row r="3495" spans="1:12" ht="15" customHeight="1" x14ac:dyDescent="0.25">
      <c r="A3495" s="39">
        <v>44341</v>
      </c>
      <c r="B3495" s="61">
        <f t="shared" si="324"/>
        <v>2021</v>
      </c>
      <c r="C3495" s="60" t="str">
        <f t="shared" si="325"/>
        <v>Maio</v>
      </c>
      <c r="D3495" s="40" t="s">
        <v>1929</v>
      </c>
      <c r="E3495" s="40" t="s">
        <v>3306</v>
      </c>
      <c r="F3495" s="41">
        <v>5668.37</v>
      </c>
      <c r="G3495" s="42">
        <v>5761.33</v>
      </c>
      <c r="H3495" s="64">
        <f t="shared" si="326"/>
        <v>1.639977630253495E-2</v>
      </c>
      <c r="I3495" s="65">
        <f t="shared" si="327"/>
        <v>92.960000000000036</v>
      </c>
      <c r="J3495" s="66" t="str">
        <f t="shared" si="328"/>
        <v>Ativo</v>
      </c>
      <c r="K3495" s="40" t="s">
        <v>15532</v>
      </c>
      <c r="L3495" s="69" t="str">
        <f t="shared" si="329"/>
        <v>Investimento de Longo Prazo</v>
      </c>
    </row>
    <row r="3496" spans="1:12" ht="15" customHeight="1" x14ac:dyDescent="0.25">
      <c r="A3496" s="39">
        <v>44925</v>
      </c>
      <c r="B3496" s="61">
        <f t="shared" si="324"/>
        <v>2022</v>
      </c>
      <c r="C3496" s="60" t="str">
        <f t="shared" si="325"/>
        <v>Dezembro</v>
      </c>
      <c r="D3496" s="40" t="s">
        <v>1930</v>
      </c>
      <c r="E3496" s="40" t="s">
        <v>4680</v>
      </c>
      <c r="F3496" s="41">
        <v>35834.519999999997</v>
      </c>
      <c r="G3496" s="42">
        <v>42833</v>
      </c>
      <c r="H3496" s="64">
        <f t="shared" si="326"/>
        <v>0.19529995099697176</v>
      </c>
      <c r="I3496" s="65">
        <f t="shared" si="327"/>
        <v>6998.4800000000032</v>
      </c>
      <c r="J3496" s="66" t="str">
        <f t="shared" si="328"/>
        <v>Resgatado</v>
      </c>
      <c r="K3496" s="40" t="s">
        <v>15538</v>
      </c>
      <c r="L3496" s="69" t="str">
        <f t="shared" si="329"/>
        <v>Aplicação de Curto Prazo</v>
      </c>
    </row>
    <row r="3497" spans="1:12" ht="15" customHeight="1" x14ac:dyDescent="0.25">
      <c r="A3497" s="39">
        <v>44992</v>
      </c>
      <c r="B3497" s="61">
        <f t="shared" si="324"/>
        <v>2023</v>
      </c>
      <c r="C3497" s="60" t="str">
        <f t="shared" si="325"/>
        <v>Março</v>
      </c>
      <c r="D3497" s="40" t="s">
        <v>1923</v>
      </c>
      <c r="E3497" s="40" t="s">
        <v>4681</v>
      </c>
      <c r="F3497" s="41">
        <v>21547.32</v>
      </c>
      <c r="G3497" s="42">
        <v>24574.720000000001</v>
      </c>
      <c r="H3497" s="64">
        <f t="shared" si="326"/>
        <v>0.14050007147060523</v>
      </c>
      <c r="I3497" s="65">
        <f t="shared" si="327"/>
        <v>3027.4000000000015</v>
      </c>
      <c r="J3497" s="66" t="str">
        <f t="shared" si="328"/>
        <v>Pendente</v>
      </c>
      <c r="K3497" s="40" t="s">
        <v>15532</v>
      </c>
      <c r="L3497" s="69" t="str">
        <f t="shared" si="329"/>
        <v>Rendimento estável</v>
      </c>
    </row>
    <row r="3498" spans="1:12" ht="15" customHeight="1" x14ac:dyDescent="0.25">
      <c r="A3498" s="39">
        <v>44876</v>
      </c>
      <c r="B3498" s="61">
        <f t="shared" si="324"/>
        <v>2022</v>
      </c>
      <c r="C3498" s="60" t="str">
        <f t="shared" si="325"/>
        <v>Novembro</v>
      </c>
      <c r="D3498" s="40" t="s">
        <v>1926</v>
      </c>
      <c r="E3498" s="40" t="s">
        <v>4682</v>
      </c>
      <c r="F3498" s="41">
        <v>43303.88</v>
      </c>
      <c r="G3498" s="42">
        <v>48755.839999999997</v>
      </c>
      <c r="H3498" s="64">
        <f t="shared" si="326"/>
        <v>0.12590003482366938</v>
      </c>
      <c r="I3498" s="65">
        <f t="shared" si="327"/>
        <v>5451.9599999999991</v>
      </c>
      <c r="J3498" s="66" t="str">
        <f t="shared" si="328"/>
        <v>Pendente</v>
      </c>
      <c r="K3498" s="40" t="s">
        <v>15535</v>
      </c>
      <c r="L3498" s="69" t="str">
        <f t="shared" si="329"/>
        <v>Rendimento estável</v>
      </c>
    </row>
    <row r="3499" spans="1:12" x14ac:dyDescent="0.25">
      <c r="A3499" s="39">
        <v>43953</v>
      </c>
      <c r="B3499" s="61">
        <f t="shared" si="324"/>
        <v>2020</v>
      </c>
      <c r="C3499" s="60" t="str">
        <f t="shared" si="325"/>
        <v>Maio</v>
      </c>
      <c r="D3499" s="40" t="s">
        <v>1925</v>
      </c>
      <c r="E3499" s="40" t="s">
        <v>3779</v>
      </c>
      <c r="F3499" s="41">
        <v>28415.67</v>
      </c>
      <c r="G3499" s="42">
        <v>28890.21</v>
      </c>
      <c r="H3499" s="64">
        <f t="shared" si="326"/>
        <v>1.669994056096516E-2</v>
      </c>
      <c r="I3499" s="65">
        <f t="shared" si="327"/>
        <v>474.54000000000087</v>
      </c>
      <c r="J3499" s="66" t="str">
        <f t="shared" si="328"/>
        <v>Ativo</v>
      </c>
      <c r="K3499" s="40" t="s">
        <v>15534</v>
      </c>
      <c r="L3499" s="69" t="str">
        <f t="shared" si="329"/>
        <v>Aguardando rentabilidade</v>
      </c>
    </row>
    <row r="3500" spans="1:12" ht="15" customHeight="1" x14ac:dyDescent="0.25">
      <c r="A3500" s="39">
        <v>45548</v>
      </c>
      <c r="B3500" s="61">
        <f t="shared" si="324"/>
        <v>2024</v>
      </c>
      <c r="C3500" s="60" t="str">
        <f t="shared" si="325"/>
        <v>Setembro</v>
      </c>
      <c r="D3500" s="40" t="s">
        <v>1928</v>
      </c>
      <c r="E3500" s="40" t="s">
        <v>4683</v>
      </c>
      <c r="F3500" s="41">
        <v>33346.660000000003</v>
      </c>
      <c r="G3500" s="42">
        <v>32833.120000000003</v>
      </c>
      <c r="H3500" s="64">
        <f t="shared" si="326"/>
        <v>-1.5400043062783524E-2</v>
      </c>
      <c r="I3500" s="65">
        <f t="shared" si="327"/>
        <v>-513.54000000000087</v>
      </c>
      <c r="J3500" s="66" t="str">
        <f t="shared" si="328"/>
        <v>Ativo</v>
      </c>
      <c r="K3500" s="40" t="s">
        <v>15537</v>
      </c>
      <c r="L3500" s="69" t="str">
        <f t="shared" si="329"/>
        <v>Aguardando rentabilidade</v>
      </c>
    </row>
    <row r="3501" spans="1:12" ht="15" customHeight="1" x14ac:dyDescent="0.25">
      <c r="A3501" s="39">
        <v>44279</v>
      </c>
      <c r="B3501" s="61">
        <f t="shared" si="324"/>
        <v>2021</v>
      </c>
      <c r="C3501" s="60" t="str">
        <f t="shared" si="325"/>
        <v>Março</v>
      </c>
      <c r="D3501" s="40" t="s">
        <v>1930</v>
      </c>
      <c r="E3501" s="40" t="s">
        <v>4326</v>
      </c>
      <c r="F3501" s="41">
        <v>29035.439999999999</v>
      </c>
      <c r="G3501" s="42">
        <v>32598.09</v>
      </c>
      <c r="H3501" s="64">
        <f t="shared" si="326"/>
        <v>0.12270005207429271</v>
      </c>
      <c r="I3501" s="65">
        <f t="shared" si="327"/>
        <v>3562.6500000000015</v>
      </c>
      <c r="J3501" s="66" t="str">
        <f t="shared" si="328"/>
        <v>Pendente</v>
      </c>
      <c r="K3501" s="40" t="s">
        <v>15538</v>
      </c>
      <c r="L3501" s="69" t="str">
        <f t="shared" si="329"/>
        <v>Rendimento estável</v>
      </c>
    </row>
    <row r="3502" spans="1:12" ht="15" customHeight="1" x14ac:dyDescent="0.25">
      <c r="A3502" s="39">
        <v>45308</v>
      </c>
      <c r="B3502" s="61">
        <f t="shared" si="324"/>
        <v>2024</v>
      </c>
      <c r="C3502" s="60" t="str">
        <f t="shared" si="325"/>
        <v>Janeiro</v>
      </c>
      <c r="D3502" s="40" t="s">
        <v>1925</v>
      </c>
      <c r="E3502" s="40" t="s">
        <v>3758</v>
      </c>
      <c r="F3502" s="41">
        <v>36215.14</v>
      </c>
      <c r="G3502" s="42">
        <v>33408.47</v>
      </c>
      <c r="H3502" s="64">
        <f t="shared" si="326"/>
        <v>-7.7499907497251108E-2</v>
      </c>
      <c r="I3502" s="65">
        <f t="shared" si="327"/>
        <v>-2806.6699999999983</v>
      </c>
      <c r="J3502" s="66" t="str">
        <f t="shared" si="328"/>
        <v>Pendente</v>
      </c>
      <c r="K3502" s="40" t="s">
        <v>15534</v>
      </c>
      <c r="L3502" s="69" t="str">
        <f t="shared" si="329"/>
        <v>Aguardando rentabilidade</v>
      </c>
    </row>
    <row r="3503" spans="1:12" x14ac:dyDescent="0.25">
      <c r="A3503" s="39">
        <v>44187</v>
      </c>
      <c r="B3503" s="61">
        <f t="shared" si="324"/>
        <v>2020</v>
      </c>
      <c r="C3503" s="60" t="str">
        <f t="shared" si="325"/>
        <v>Dezembro</v>
      </c>
      <c r="D3503" s="40" t="s">
        <v>1927</v>
      </c>
      <c r="E3503" s="40" t="s">
        <v>4684</v>
      </c>
      <c r="F3503" s="41">
        <v>32915.49</v>
      </c>
      <c r="G3503" s="42">
        <v>30884.6</v>
      </c>
      <c r="H3503" s="64">
        <f t="shared" si="326"/>
        <v>-6.1700129635013777E-2</v>
      </c>
      <c r="I3503" s="65">
        <f t="shared" si="327"/>
        <v>-2030.8899999999994</v>
      </c>
      <c r="J3503" s="66" t="str">
        <f t="shared" si="328"/>
        <v>Pendente</v>
      </c>
      <c r="K3503" s="40" t="s">
        <v>15536</v>
      </c>
      <c r="L3503" s="69" t="str">
        <f t="shared" si="329"/>
        <v>Aguardando rentabilidade</v>
      </c>
    </row>
    <row r="3504" spans="1:12" ht="15" customHeight="1" x14ac:dyDescent="0.25">
      <c r="A3504" s="39">
        <v>45071</v>
      </c>
      <c r="B3504" s="61">
        <f t="shared" si="324"/>
        <v>2023</v>
      </c>
      <c r="C3504" s="60" t="str">
        <f t="shared" si="325"/>
        <v>Maio</v>
      </c>
      <c r="D3504" s="40" t="s">
        <v>1927</v>
      </c>
      <c r="E3504" s="40" t="s">
        <v>3235</v>
      </c>
      <c r="F3504" s="41">
        <v>31558.53</v>
      </c>
      <c r="G3504" s="42">
        <v>30542.35</v>
      </c>
      <c r="H3504" s="64">
        <f t="shared" si="326"/>
        <v>-3.2199852147739468E-2</v>
      </c>
      <c r="I3504" s="65">
        <f t="shared" si="327"/>
        <v>-1016.1800000000003</v>
      </c>
      <c r="J3504" s="66" t="str">
        <f t="shared" si="328"/>
        <v>Ativo</v>
      </c>
      <c r="K3504" s="40" t="s">
        <v>15536</v>
      </c>
      <c r="L3504" s="69" t="str">
        <f t="shared" si="329"/>
        <v>Aguardando rentabilidade</v>
      </c>
    </row>
    <row r="3505" spans="1:12" ht="15" customHeight="1" x14ac:dyDescent="0.25">
      <c r="A3505" s="39">
        <v>45876</v>
      </c>
      <c r="B3505" s="61">
        <f t="shared" si="324"/>
        <v>2025</v>
      </c>
      <c r="C3505" s="60" t="str">
        <f t="shared" si="325"/>
        <v>Agosto</v>
      </c>
      <c r="D3505" s="40" t="s">
        <v>1924</v>
      </c>
      <c r="E3505" s="40" t="s">
        <v>4685</v>
      </c>
      <c r="F3505" s="41">
        <v>36873.49</v>
      </c>
      <c r="G3505" s="42">
        <v>39852.870000000003</v>
      </c>
      <c r="H3505" s="64">
        <f t="shared" si="326"/>
        <v>8.080005445646736E-2</v>
      </c>
      <c r="I3505" s="65">
        <f t="shared" si="327"/>
        <v>2979.3800000000047</v>
      </c>
      <c r="J3505" s="66" t="str">
        <f t="shared" si="328"/>
        <v>Pendente</v>
      </c>
      <c r="K3505" s="40" t="s">
        <v>15533</v>
      </c>
      <c r="L3505" s="69" t="str">
        <f t="shared" si="329"/>
        <v>Rendimento estável</v>
      </c>
    </row>
    <row r="3506" spans="1:12" ht="15" customHeight="1" x14ac:dyDescent="0.25">
      <c r="A3506" s="39">
        <v>45262</v>
      </c>
      <c r="B3506" s="61">
        <f t="shared" si="324"/>
        <v>2023</v>
      </c>
      <c r="C3506" s="60" t="str">
        <f t="shared" si="325"/>
        <v>Dezembro</v>
      </c>
      <c r="D3506" s="40" t="s">
        <v>1926</v>
      </c>
      <c r="E3506" s="40" t="s">
        <v>4686</v>
      </c>
      <c r="F3506" s="41">
        <v>9543.31</v>
      </c>
      <c r="G3506" s="42">
        <v>9237.92</v>
      </c>
      <c r="H3506" s="64">
        <f t="shared" si="326"/>
        <v>-3.2000427524621899E-2</v>
      </c>
      <c r="I3506" s="65">
        <f t="shared" si="327"/>
        <v>-305.38999999999942</v>
      </c>
      <c r="J3506" s="66" t="str">
        <f t="shared" si="328"/>
        <v>Ativo</v>
      </c>
      <c r="K3506" s="40" t="s">
        <v>15535</v>
      </c>
      <c r="L3506" s="69" t="str">
        <f t="shared" si="329"/>
        <v>Aguardando rentabilidade</v>
      </c>
    </row>
    <row r="3507" spans="1:12" ht="15" customHeight="1" x14ac:dyDescent="0.25">
      <c r="A3507" s="39">
        <v>45400</v>
      </c>
      <c r="B3507" s="61">
        <f t="shared" si="324"/>
        <v>2024</v>
      </c>
      <c r="C3507" s="60" t="str">
        <f t="shared" si="325"/>
        <v>Abril</v>
      </c>
      <c r="D3507" s="40" t="s">
        <v>1923</v>
      </c>
      <c r="E3507" s="40" t="s">
        <v>4687</v>
      </c>
      <c r="F3507" s="41">
        <v>21214.37</v>
      </c>
      <c r="G3507" s="42">
        <v>23687.97</v>
      </c>
      <c r="H3507" s="64">
        <f t="shared" si="326"/>
        <v>0.11660021014057935</v>
      </c>
      <c r="I3507" s="65">
        <f t="shared" si="327"/>
        <v>2473.6000000000022</v>
      </c>
      <c r="J3507" s="66" t="str">
        <f t="shared" si="328"/>
        <v>Pendente</v>
      </c>
      <c r="K3507" s="40" t="s">
        <v>15532</v>
      </c>
      <c r="L3507" s="69" t="str">
        <f t="shared" si="329"/>
        <v>Rendimento estável</v>
      </c>
    </row>
    <row r="3508" spans="1:12" ht="15" customHeight="1" x14ac:dyDescent="0.25">
      <c r="A3508" s="39">
        <v>45157</v>
      </c>
      <c r="B3508" s="61">
        <f t="shared" si="324"/>
        <v>2023</v>
      </c>
      <c r="C3508" s="60" t="str">
        <f t="shared" si="325"/>
        <v>Agosto</v>
      </c>
      <c r="D3508" s="40" t="s">
        <v>1926</v>
      </c>
      <c r="E3508" s="40" t="s">
        <v>4688</v>
      </c>
      <c r="F3508" s="41">
        <v>22477.98</v>
      </c>
      <c r="G3508" s="42">
        <v>26600.44</v>
      </c>
      <c r="H3508" s="64">
        <f t="shared" si="326"/>
        <v>0.18339993184440948</v>
      </c>
      <c r="I3508" s="65">
        <f t="shared" si="327"/>
        <v>4122.4599999999991</v>
      </c>
      <c r="J3508" s="66" t="str">
        <f t="shared" si="328"/>
        <v>Resgatado</v>
      </c>
      <c r="K3508" s="40" t="s">
        <v>15535</v>
      </c>
      <c r="L3508" s="69" t="str">
        <f t="shared" si="329"/>
        <v>Aplicação de Curto Prazo</v>
      </c>
    </row>
    <row r="3509" spans="1:12" ht="15" customHeight="1" x14ac:dyDescent="0.25">
      <c r="A3509" s="39">
        <v>44635</v>
      </c>
      <c r="B3509" s="61">
        <f t="shared" si="324"/>
        <v>2022</v>
      </c>
      <c r="C3509" s="60" t="str">
        <f t="shared" si="325"/>
        <v>Março</v>
      </c>
      <c r="D3509" s="40" t="s">
        <v>1926</v>
      </c>
      <c r="E3509" s="40" t="s">
        <v>4047</v>
      </c>
      <c r="F3509" s="41">
        <v>47166.59</v>
      </c>
      <c r="G3509" s="42">
        <v>50208.84</v>
      </c>
      <c r="H3509" s="64">
        <f t="shared" si="326"/>
        <v>6.4500104841159811E-2</v>
      </c>
      <c r="I3509" s="65">
        <f t="shared" si="327"/>
        <v>3042.25</v>
      </c>
      <c r="J3509" s="66" t="str">
        <f t="shared" si="328"/>
        <v>Ativo</v>
      </c>
      <c r="K3509" s="40" t="s">
        <v>15535</v>
      </c>
      <c r="L3509" s="69" t="str">
        <f t="shared" si="329"/>
        <v>Aguardando rentabilidade</v>
      </c>
    </row>
    <row r="3510" spans="1:12" x14ac:dyDescent="0.25">
      <c r="A3510" s="39">
        <v>44008</v>
      </c>
      <c r="B3510" s="61">
        <f t="shared" si="324"/>
        <v>2020</v>
      </c>
      <c r="C3510" s="60" t="str">
        <f t="shared" si="325"/>
        <v>Junho</v>
      </c>
      <c r="D3510" s="40" t="s">
        <v>1927</v>
      </c>
      <c r="E3510" s="40" t="s">
        <v>4689</v>
      </c>
      <c r="F3510" s="41">
        <v>12806.58</v>
      </c>
      <c r="G3510" s="42">
        <v>11694.97</v>
      </c>
      <c r="H3510" s="64">
        <f t="shared" si="326"/>
        <v>-8.6799910670920771E-2</v>
      </c>
      <c r="I3510" s="65">
        <f t="shared" si="327"/>
        <v>-1111.6100000000006</v>
      </c>
      <c r="J3510" s="66" t="str">
        <f t="shared" si="328"/>
        <v>Pendente</v>
      </c>
      <c r="K3510" s="40" t="s">
        <v>15536</v>
      </c>
      <c r="L3510" s="69" t="str">
        <f t="shared" si="329"/>
        <v>Aguardando rentabilidade</v>
      </c>
    </row>
    <row r="3511" spans="1:12" ht="15" customHeight="1" x14ac:dyDescent="0.25">
      <c r="A3511" s="39">
        <v>45324</v>
      </c>
      <c r="B3511" s="61">
        <f t="shared" si="324"/>
        <v>2024</v>
      </c>
      <c r="C3511" s="60" t="str">
        <f t="shared" si="325"/>
        <v>Fevereiro</v>
      </c>
      <c r="D3511" s="40" t="s">
        <v>1924</v>
      </c>
      <c r="E3511" s="40" t="s">
        <v>4690</v>
      </c>
      <c r="F3511" s="41">
        <v>9032.27</v>
      </c>
      <c r="G3511" s="42">
        <v>10692.4</v>
      </c>
      <c r="H3511" s="64">
        <f t="shared" si="326"/>
        <v>0.18379986426446498</v>
      </c>
      <c r="I3511" s="65">
        <f t="shared" si="327"/>
        <v>1660.1299999999992</v>
      </c>
      <c r="J3511" s="66" t="str">
        <f t="shared" si="328"/>
        <v>Resgatado</v>
      </c>
      <c r="K3511" s="40" t="s">
        <v>15533</v>
      </c>
      <c r="L3511" s="69" t="str">
        <f t="shared" si="329"/>
        <v>Dividendos Recebidos</v>
      </c>
    </row>
    <row r="3512" spans="1:12" ht="15" customHeight="1" x14ac:dyDescent="0.25">
      <c r="A3512" s="39">
        <v>44746</v>
      </c>
      <c r="B3512" s="61">
        <f t="shared" si="324"/>
        <v>2022</v>
      </c>
      <c r="C3512" s="60" t="str">
        <f t="shared" si="325"/>
        <v>Julho</v>
      </c>
      <c r="D3512" s="40" t="s">
        <v>1926</v>
      </c>
      <c r="E3512" s="40" t="s">
        <v>4691</v>
      </c>
      <c r="F3512" s="41">
        <v>9931.02</v>
      </c>
      <c r="G3512" s="42">
        <v>10812.89</v>
      </c>
      <c r="H3512" s="64">
        <f t="shared" si="326"/>
        <v>8.879953922155015E-2</v>
      </c>
      <c r="I3512" s="65">
        <f t="shared" si="327"/>
        <v>881.86999999999898</v>
      </c>
      <c r="J3512" s="66" t="str">
        <f t="shared" si="328"/>
        <v>Pendente</v>
      </c>
      <c r="K3512" s="40" t="s">
        <v>15535</v>
      </c>
      <c r="L3512" s="69" t="str">
        <f t="shared" si="329"/>
        <v>Rendimento estável</v>
      </c>
    </row>
    <row r="3513" spans="1:12" x14ac:dyDescent="0.25">
      <c r="A3513" s="39">
        <v>44073</v>
      </c>
      <c r="B3513" s="61">
        <f t="shared" si="324"/>
        <v>2020</v>
      </c>
      <c r="C3513" s="60" t="str">
        <f t="shared" si="325"/>
        <v>Agosto</v>
      </c>
      <c r="D3513" s="40" t="s">
        <v>1926</v>
      </c>
      <c r="E3513" s="40" t="s">
        <v>4692</v>
      </c>
      <c r="F3513" s="41">
        <v>15246.94</v>
      </c>
      <c r="G3513" s="42">
        <v>15146.31</v>
      </c>
      <c r="H3513" s="64">
        <f t="shared" si="326"/>
        <v>-6.6000128550385206E-3</v>
      </c>
      <c r="I3513" s="65">
        <f t="shared" si="327"/>
        <v>-100.63000000000102</v>
      </c>
      <c r="J3513" s="66" t="str">
        <f t="shared" si="328"/>
        <v>Ativo</v>
      </c>
      <c r="K3513" s="40" t="s">
        <v>15535</v>
      </c>
      <c r="L3513" s="69" t="str">
        <f t="shared" si="329"/>
        <v>Aguardando rentabilidade</v>
      </c>
    </row>
    <row r="3514" spans="1:12" ht="15" customHeight="1" x14ac:dyDescent="0.25">
      <c r="A3514" s="39">
        <v>45730</v>
      </c>
      <c r="B3514" s="61">
        <f t="shared" si="324"/>
        <v>2025</v>
      </c>
      <c r="C3514" s="60" t="str">
        <f t="shared" si="325"/>
        <v>Março</v>
      </c>
      <c r="D3514" s="40" t="s">
        <v>1925</v>
      </c>
      <c r="E3514" s="40" t="s">
        <v>4693</v>
      </c>
      <c r="F3514" s="41">
        <v>45420.74</v>
      </c>
      <c r="G3514" s="42">
        <v>48532.06</v>
      </c>
      <c r="H3514" s="64">
        <f t="shared" si="326"/>
        <v>6.8499984808701925E-2</v>
      </c>
      <c r="I3514" s="65">
        <f t="shared" si="327"/>
        <v>3111.3199999999997</v>
      </c>
      <c r="J3514" s="66" t="str">
        <f t="shared" si="328"/>
        <v>Ativo</v>
      </c>
      <c r="K3514" s="40" t="s">
        <v>15534</v>
      </c>
      <c r="L3514" s="69" t="str">
        <f t="shared" si="329"/>
        <v>Aguardando rentabilidade</v>
      </c>
    </row>
    <row r="3515" spans="1:12" x14ac:dyDescent="0.25">
      <c r="A3515" s="39">
        <v>44095</v>
      </c>
      <c r="B3515" s="61">
        <f t="shared" si="324"/>
        <v>2020</v>
      </c>
      <c r="C3515" s="60" t="str">
        <f t="shared" si="325"/>
        <v>Setembro</v>
      </c>
      <c r="D3515" s="40" t="s">
        <v>1926</v>
      </c>
      <c r="E3515" s="40" t="s">
        <v>4566</v>
      </c>
      <c r="F3515" s="41">
        <v>42478.44</v>
      </c>
      <c r="G3515" s="42">
        <v>46161.32</v>
      </c>
      <c r="H3515" s="64">
        <f t="shared" si="326"/>
        <v>8.6699982391067021E-2</v>
      </c>
      <c r="I3515" s="65">
        <f t="shared" si="327"/>
        <v>3682.8799999999974</v>
      </c>
      <c r="J3515" s="66" t="str">
        <f t="shared" si="328"/>
        <v>Pendente</v>
      </c>
      <c r="K3515" s="40" t="s">
        <v>15535</v>
      </c>
      <c r="L3515" s="69" t="str">
        <f t="shared" si="329"/>
        <v>Rendimento estável</v>
      </c>
    </row>
    <row r="3516" spans="1:12" ht="15" customHeight="1" x14ac:dyDescent="0.25">
      <c r="A3516" s="39">
        <v>45874</v>
      </c>
      <c r="B3516" s="61">
        <f t="shared" si="324"/>
        <v>2025</v>
      </c>
      <c r="C3516" s="60" t="str">
        <f t="shared" si="325"/>
        <v>Agosto</v>
      </c>
      <c r="D3516" s="40" t="s">
        <v>1926</v>
      </c>
      <c r="E3516" s="40" t="s">
        <v>2419</v>
      </c>
      <c r="F3516" s="41">
        <v>9998.7800000000007</v>
      </c>
      <c r="G3516" s="42">
        <v>11711.57</v>
      </c>
      <c r="H3516" s="64">
        <f t="shared" si="326"/>
        <v>0.17129989858762759</v>
      </c>
      <c r="I3516" s="65">
        <f t="shared" si="327"/>
        <v>1712.7899999999991</v>
      </c>
      <c r="J3516" s="66" t="str">
        <f t="shared" si="328"/>
        <v>Resgatado</v>
      </c>
      <c r="K3516" s="40" t="s">
        <v>15535</v>
      </c>
      <c r="L3516" s="69" t="str">
        <f t="shared" si="329"/>
        <v>Aplicação de Curto Prazo</v>
      </c>
    </row>
    <row r="3517" spans="1:12" ht="15" customHeight="1" x14ac:dyDescent="0.25">
      <c r="A3517" s="39">
        <v>44570</v>
      </c>
      <c r="B3517" s="61">
        <f t="shared" si="324"/>
        <v>2022</v>
      </c>
      <c r="C3517" s="60" t="str">
        <f t="shared" si="325"/>
        <v>Janeiro</v>
      </c>
      <c r="D3517" s="40" t="s">
        <v>1930</v>
      </c>
      <c r="E3517" s="40" t="s">
        <v>4694</v>
      </c>
      <c r="F3517" s="41">
        <v>34649.81</v>
      </c>
      <c r="G3517" s="42">
        <v>31517.47</v>
      </c>
      <c r="H3517" s="64">
        <f t="shared" si="326"/>
        <v>-9.03999184988315E-2</v>
      </c>
      <c r="I3517" s="65">
        <f t="shared" si="327"/>
        <v>-3132.3399999999965</v>
      </c>
      <c r="J3517" s="66" t="str">
        <f t="shared" si="328"/>
        <v>Pendente</v>
      </c>
      <c r="K3517" s="40" t="s">
        <v>15538</v>
      </c>
      <c r="L3517" s="69" t="str">
        <f t="shared" si="329"/>
        <v>Aguardando rentabilidade</v>
      </c>
    </row>
    <row r="3518" spans="1:12" ht="15" customHeight="1" x14ac:dyDescent="0.25">
      <c r="A3518" s="39">
        <v>45069</v>
      </c>
      <c r="B3518" s="61">
        <f t="shared" si="324"/>
        <v>2023</v>
      </c>
      <c r="C3518" s="60" t="str">
        <f t="shared" si="325"/>
        <v>Maio</v>
      </c>
      <c r="D3518" s="40" t="s">
        <v>1925</v>
      </c>
      <c r="E3518" s="40" t="s">
        <v>4695</v>
      </c>
      <c r="F3518" s="41">
        <v>26446.45</v>
      </c>
      <c r="G3518" s="42">
        <v>28519.85</v>
      </c>
      <c r="H3518" s="64">
        <f t="shared" si="326"/>
        <v>7.8399936475405871E-2</v>
      </c>
      <c r="I3518" s="65">
        <f t="shared" si="327"/>
        <v>2073.3999999999978</v>
      </c>
      <c r="J3518" s="66" t="str">
        <f t="shared" si="328"/>
        <v>Pendente</v>
      </c>
      <c r="K3518" s="40" t="s">
        <v>15534</v>
      </c>
      <c r="L3518" s="69" t="str">
        <f t="shared" si="329"/>
        <v>Rendimento estável</v>
      </c>
    </row>
    <row r="3519" spans="1:12" ht="15" customHeight="1" x14ac:dyDescent="0.25">
      <c r="A3519" s="39">
        <v>44261</v>
      </c>
      <c r="B3519" s="61">
        <f t="shared" si="324"/>
        <v>2021</v>
      </c>
      <c r="C3519" s="60" t="str">
        <f t="shared" si="325"/>
        <v>Março</v>
      </c>
      <c r="D3519" s="40" t="s">
        <v>1923</v>
      </c>
      <c r="E3519" s="40" t="s">
        <v>4696</v>
      </c>
      <c r="F3519" s="41">
        <v>11701.7</v>
      </c>
      <c r="G3519" s="42">
        <v>11182.14</v>
      </c>
      <c r="H3519" s="64">
        <f t="shared" si="326"/>
        <v>-4.4400386268661926E-2</v>
      </c>
      <c r="I3519" s="65">
        <f t="shared" si="327"/>
        <v>-519.56000000000131</v>
      </c>
      <c r="J3519" s="66" t="str">
        <f t="shared" si="328"/>
        <v>Ativo</v>
      </c>
      <c r="K3519" s="40" t="s">
        <v>15532</v>
      </c>
      <c r="L3519" s="69" t="str">
        <f t="shared" si="329"/>
        <v>Investimento de Longo Prazo</v>
      </c>
    </row>
    <row r="3520" spans="1:12" ht="15" customHeight="1" x14ac:dyDescent="0.25">
      <c r="A3520" s="39">
        <v>45410</v>
      </c>
      <c r="B3520" s="61">
        <f t="shared" si="324"/>
        <v>2024</v>
      </c>
      <c r="C3520" s="60" t="str">
        <f t="shared" si="325"/>
        <v>Abril</v>
      </c>
      <c r="D3520" s="40" t="s">
        <v>1926</v>
      </c>
      <c r="E3520" s="40" t="s">
        <v>4697</v>
      </c>
      <c r="F3520" s="41">
        <v>17840.55</v>
      </c>
      <c r="G3520" s="42">
        <v>20791.38</v>
      </c>
      <c r="H3520" s="64">
        <f t="shared" si="326"/>
        <v>0.16540016983781339</v>
      </c>
      <c r="I3520" s="65">
        <f t="shared" si="327"/>
        <v>2950.8300000000017</v>
      </c>
      <c r="J3520" s="66" t="str">
        <f t="shared" si="328"/>
        <v>Resgatado</v>
      </c>
      <c r="K3520" s="40" t="s">
        <v>15535</v>
      </c>
      <c r="L3520" s="69" t="str">
        <f t="shared" si="329"/>
        <v>Aplicação de Curto Prazo</v>
      </c>
    </row>
    <row r="3521" spans="1:12" x14ac:dyDescent="0.25">
      <c r="A3521" s="39">
        <v>43900</v>
      </c>
      <c r="B3521" s="61">
        <f t="shared" si="324"/>
        <v>2020</v>
      </c>
      <c r="C3521" s="60" t="str">
        <f t="shared" si="325"/>
        <v>Março</v>
      </c>
      <c r="D3521" s="40" t="s">
        <v>1923</v>
      </c>
      <c r="E3521" s="40" t="s">
        <v>1991</v>
      </c>
      <c r="F3521" s="41">
        <v>19793.66</v>
      </c>
      <c r="G3521" s="42">
        <v>19663.02</v>
      </c>
      <c r="H3521" s="64">
        <f t="shared" si="326"/>
        <v>-6.6000931611434879E-3</v>
      </c>
      <c r="I3521" s="65">
        <f t="shared" si="327"/>
        <v>-130.63999999999942</v>
      </c>
      <c r="J3521" s="66" t="str">
        <f t="shared" si="328"/>
        <v>Ativo</v>
      </c>
      <c r="K3521" s="40" t="s">
        <v>15532</v>
      </c>
      <c r="L3521" s="69" t="str">
        <f t="shared" si="329"/>
        <v>Investimento de Longo Prazo</v>
      </c>
    </row>
    <row r="3522" spans="1:12" ht="15" customHeight="1" x14ac:dyDescent="0.25">
      <c r="A3522" s="39">
        <v>45519</v>
      </c>
      <c r="B3522" s="61">
        <f t="shared" ref="B3522:B3585" si="330">YEAR(A3522)</f>
        <v>2024</v>
      </c>
      <c r="C3522" s="60" t="str">
        <f t="shared" ref="C3522:C3585" si="331">PROPER(TEXT(A3522,"mmmm"))</f>
        <v>Agosto</v>
      </c>
      <c r="D3522" s="40" t="s">
        <v>1930</v>
      </c>
      <c r="E3522" s="40" t="s">
        <v>4698</v>
      </c>
      <c r="F3522" s="41">
        <v>28038.23</v>
      </c>
      <c r="G3522" s="42">
        <v>26451.27</v>
      </c>
      <c r="H3522" s="64">
        <f t="shared" ref="H3522:H3585" si="332">(G3522-F3522)/F3522</f>
        <v>-5.6599863828779462E-2</v>
      </c>
      <c r="I3522" s="65">
        <f t="shared" ref="I3522:I3585" si="333">G3522-F3522</f>
        <v>-1586.9599999999991</v>
      </c>
      <c r="J3522" s="66" t="str">
        <f t="shared" ref="J3522:J3585" si="334">IF(AND(OR($D3522="Ações",$D3522="Criptomoedas",$D3522="ETFs",$D3522="Fundos",$D3522="Imóveis"),$H3522&lt;=-10%),"Resgatado",IF(AND(OR($D3522="Ações",$D3522="Criptomoedas",$D3522="ETFs",$D3522="Fundos",$D3522="Imóveis"),$H3522&lt;=-5%),"Pendente",IF(AND(OR($D3522="Ações",$D3522="Criptomoedas",$D3522="ETFs",$D3522="Fundos",$D3522="Imóveis"),$H3522&lt;=-3%),"Ativo",IF(AND(OR($D3522="Ações",$D3522="Criptomoedas",$D3522="ETFs",$D3522="Fundos",$D3522="Imóveis"),$H3522&lt;=7%),"Ativo",IF(AND(OR($D3522="Ações",$D3522="Criptomoedas",$D3522="ETFs",$D3522="Fundos",$D3522="Imóveis"),$H3522&lt;=15%),"Pendente",IF(AND(OR($D3522="Ações",$D3522="Criptomoedas",$D3522="ETFs",$D3522="Fundos",$D3522="Imóveis"),$H3522&lt;=20%),"Resgatado",IF(AND(OR($D3522="Poupança",$D3522="Renda Fixa",$D3522="Tesouro Direto"),$H3522&lt;=7%),"Ativo",IF(AND(OR($D3522="Poupança",$D3522="Renda Fixa",$D3522="Tesouro Direto"),$H3522&lt;=15%),"Pendente",IF(AND(OR($D3522="Poupança",$D3522="Renda Fixa",$D3522="Tesouro Direto"),$H3522&lt;=20%),"Resgatado","")))))))))</f>
        <v>Pendente</v>
      </c>
      <c r="K3522" s="40" t="s">
        <v>15538</v>
      </c>
      <c r="L3522" s="69" t="str">
        <f t="shared" ref="L3522:L3585" si="335">IF(AND(OR($D3522="Ações",$D3522="Criptomoedas",$D3522="ETFs",$D3522="Fundos",$D3522="Imóveis"),$H3522&lt;=-10%),"Resgate realizado",IF(AND(OR($D3522="Ações",$D3522="Criptomoedas",$D3522="ETFs",$D3522="Fundos",$D3522="Imóveis"),$H3522&lt;=-5%),"Aguardando rentabilidade",IF(AND(OR($D3522="Ações",$D3522="Criptomoedas",$D3522="ETFs",$D3522="Fundos",$D3522="Imóveis"),$H3522&lt;=-3%),"Aguardando rentabilidade",IF(AND(OR($D3522="Ações",$D3522="Criptomoedas",$D3522="ETFs",$D3522="Fundos",$D3522="Imóveis"),$H3522&lt;=7%),"Aguardando rentabilidade",IF(AND(OR($D3522="Ações",$D3522="Criptomoedas",$D3522="ETFs",$D3522="Fundos",$D3522="Imóveis"),$H3522&lt;=15%),"Rendimento estável",IF(AND(OR($D3522="Ações",$D3522="Criptomoedas",$D3522="ETFs",$D3522="Fundos",$D3522="Imóveis"),$H3522&lt;=20%),"Aplicação de Curto Prazo",IF(AND(OR($D3522="Poupança",$D3522="Renda Fixa",$D3522="Tesouro Direto"),$H3522&lt;=7%),"Investimento de Longo Prazo",IF(AND(OR($D3522="Poupança",$D3522="Renda Fixa",$D3522="Tesouro Direto"),$H3522&lt;=15%),"Rendimento estável",IF(AND(OR($D3522="Poupança",$D3522="Renda Fixa",$D3522="Tesouro Direto"),$H3522&lt;=20%),"Dividendos Recebidos","")))))))))</f>
        <v>Aguardando rentabilidade</v>
      </c>
    </row>
    <row r="3523" spans="1:12" ht="15" customHeight="1" x14ac:dyDescent="0.25">
      <c r="A3523" s="39">
        <v>45113</v>
      </c>
      <c r="B3523" s="61">
        <f t="shared" si="330"/>
        <v>2023</v>
      </c>
      <c r="C3523" s="60" t="str">
        <f t="shared" si="331"/>
        <v>Julho</v>
      </c>
      <c r="D3523" s="40" t="s">
        <v>1926</v>
      </c>
      <c r="E3523" s="40" t="s">
        <v>4699</v>
      </c>
      <c r="F3523" s="41">
        <v>24946.880000000001</v>
      </c>
      <c r="G3523" s="42">
        <v>28661.47</v>
      </c>
      <c r="H3523" s="64">
        <f t="shared" si="332"/>
        <v>0.14889998268320528</v>
      </c>
      <c r="I3523" s="65">
        <f t="shared" si="333"/>
        <v>3714.59</v>
      </c>
      <c r="J3523" s="66" t="str">
        <f t="shared" si="334"/>
        <v>Pendente</v>
      </c>
      <c r="K3523" s="40" t="s">
        <v>15535</v>
      </c>
      <c r="L3523" s="69" t="str">
        <f t="shared" si="335"/>
        <v>Rendimento estável</v>
      </c>
    </row>
    <row r="3524" spans="1:12" ht="15" customHeight="1" x14ac:dyDescent="0.25">
      <c r="A3524" s="39">
        <v>45601</v>
      </c>
      <c r="B3524" s="61">
        <f t="shared" si="330"/>
        <v>2024</v>
      </c>
      <c r="C3524" s="60" t="str">
        <f t="shared" si="331"/>
        <v>Novembro</v>
      </c>
      <c r="D3524" s="40" t="s">
        <v>1923</v>
      </c>
      <c r="E3524" s="40" t="s">
        <v>2601</v>
      </c>
      <c r="F3524" s="41">
        <v>4528.47</v>
      </c>
      <c r="G3524" s="42">
        <v>4363.18</v>
      </c>
      <c r="H3524" s="64">
        <f t="shared" si="332"/>
        <v>-3.6500186597239234E-2</v>
      </c>
      <c r="I3524" s="65">
        <f t="shared" si="333"/>
        <v>-165.28999999999996</v>
      </c>
      <c r="J3524" s="66" t="str">
        <f t="shared" si="334"/>
        <v>Ativo</v>
      </c>
      <c r="K3524" s="40" t="s">
        <v>15532</v>
      </c>
      <c r="L3524" s="69" t="str">
        <f t="shared" si="335"/>
        <v>Investimento de Longo Prazo</v>
      </c>
    </row>
    <row r="3525" spans="1:12" x14ac:dyDescent="0.25">
      <c r="A3525" s="39">
        <v>44148</v>
      </c>
      <c r="B3525" s="61">
        <f t="shared" si="330"/>
        <v>2020</v>
      </c>
      <c r="C3525" s="60" t="str">
        <f t="shared" si="331"/>
        <v>Novembro</v>
      </c>
      <c r="D3525" s="40" t="s">
        <v>1923</v>
      </c>
      <c r="E3525" s="40" t="s">
        <v>4700</v>
      </c>
      <c r="F3525" s="41">
        <v>34027.54</v>
      </c>
      <c r="G3525" s="42">
        <v>39553.61</v>
      </c>
      <c r="H3525" s="64">
        <f t="shared" si="332"/>
        <v>0.16239992664765068</v>
      </c>
      <c r="I3525" s="65">
        <f t="shared" si="333"/>
        <v>5526.07</v>
      </c>
      <c r="J3525" s="66" t="str">
        <f t="shared" si="334"/>
        <v>Resgatado</v>
      </c>
      <c r="K3525" s="40" t="s">
        <v>15532</v>
      </c>
      <c r="L3525" s="69" t="str">
        <f t="shared" si="335"/>
        <v>Dividendos Recebidos</v>
      </c>
    </row>
    <row r="3526" spans="1:12" ht="15" customHeight="1" x14ac:dyDescent="0.25">
      <c r="A3526" s="39">
        <v>44499</v>
      </c>
      <c r="B3526" s="61">
        <f t="shared" si="330"/>
        <v>2021</v>
      </c>
      <c r="C3526" s="60" t="str">
        <f t="shared" si="331"/>
        <v>Outubro</v>
      </c>
      <c r="D3526" s="40" t="s">
        <v>1924</v>
      </c>
      <c r="E3526" s="40" t="s">
        <v>4701</v>
      </c>
      <c r="F3526" s="41">
        <v>43874.62</v>
      </c>
      <c r="G3526" s="42">
        <v>45537.47</v>
      </c>
      <c r="H3526" s="64">
        <f t="shared" si="332"/>
        <v>3.7900043350802777E-2</v>
      </c>
      <c r="I3526" s="65">
        <f t="shared" si="333"/>
        <v>1662.8499999999985</v>
      </c>
      <c r="J3526" s="66" t="str">
        <f t="shared" si="334"/>
        <v>Ativo</v>
      </c>
      <c r="K3526" s="40" t="s">
        <v>15533</v>
      </c>
      <c r="L3526" s="69" t="str">
        <f t="shared" si="335"/>
        <v>Investimento de Longo Prazo</v>
      </c>
    </row>
    <row r="3527" spans="1:12" ht="15" customHeight="1" x14ac:dyDescent="0.25">
      <c r="A3527" s="39">
        <v>44351</v>
      </c>
      <c r="B3527" s="61">
        <f t="shared" si="330"/>
        <v>2021</v>
      </c>
      <c r="C3527" s="60" t="str">
        <f t="shared" si="331"/>
        <v>Junho</v>
      </c>
      <c r="D3527" s="40" t="s">
        <v>1925</v>
      </c>
      <c r="E3527" s="40" t="s">
        <v>4702</v>
      </c>
      <c r="F3527" s="41">
        <v>3257.54</v>
      </c>
      <c r="G3527" s="42">
        <v>3751.71</v>
      </c>
      <c r="H3527" s="64">
        <f t="shared" si="332"/>
        <v>0.15170036285049457</v>
      </c>
      <c r="I3527" s="65">
        <f t="shared" si="333"/>
        <v>494.17000000000007</v>
      </c>
      <c r="J3527" s="66" t="str">
        <f t="shared" si="334"/>
        <v>Resgatado</v>
      </c>
      <c r="K3527" s="40" t="s">
        <v>15534</v>
      </c>
      <c r="L3527" s="69" t="str">
        <f t="shared" si="335"/>
        <v>Aplicação de Curto Prazo</v>
      </c>
    </row>
    <row r="3528" spans="1:12" ht="15" customHeight="1" x14ac:dyDescent="0.25">
      <c r="A3528" s="39">
        <v>45347</v>
      </c>
      <c r="B3528" s="61">
        <f t="shared" si="330"/>
        <v>2024</v>
      </c>
      <c r="C3528" s="60" t="str">
        <f t="shared" si="331"/>
        <v>Fevereiro</v>
      </c>
      <c r="D3528" s="40" t="s">
        <v>1923</v>
      </c>
      <c r="E3528" s="40" t="s">
        <v>4349</v>
      </c>
      <c r="F3528" s="41">
        <v>3813.8</v>
      </c>
      <c r="G3528" s="42">
        <v>4010.59</v>
      </c>
      <c r="H3528" s="64">
        <f t="shared" si="332"/>
        <v>5.1599454612197795E-2</v>
      </c>
      <c r="I3528" s="65">
        <f t="shared" si="333"/>
        <v>196.78999999999996</v>
      </c>
      <c r="J3528" s="66" t="str">
        <f t="shared" si="334"/>
        <v>Ativo</v>
      </c>
      <c r="K3528" s="40" t="s">
        <v>15532</v>
      </c>
      <c r="L3528" s="69" t="str">
        <f t="shared" si="335"/>
        <v>Investimento de Longo Prazo</v>
      </c>
    </row>
    <row r="3529" spans="1:12" ht="15" customHeight="1" x14ac:dyDescent="0.25">
      <c r="A3529" s="39">
        <v>44637</v>
      </c>
      <c r="B3529" s="61">
        <f t="shared" si="330"/>
        <v>2022</v>
      </c>
      <c r="C3529" s="60" t="str">
        <f t="shared" si="331"/>
        <v>Março</v>
      </c>
      <c r="D3529" s="40" t="s">
        <v>1928</v>
      </c>
      <c r="E3529" s="40" t="s">
        <v>4703</v>
      </c>
      <c r="F3529" s="41">
        <v>32615.52</v>
      </c>
      <c r="G3529" s="42">
        <v>30022.59</v>
      </c>
      <c r="H3529" s="64">
        <f t="shared" si="332"/>
        <v>-7.9499882264639665E-2</v>
      </c>
      <c r="I3529" s="65">
        <f t="shared" si="333"/>
        <v>-2592.9300000000003</v>
      </c>
      <c r="J3529" s="66" t="str">
        <f t="shared" si="334"/>
        <v>Pendente</v>
      </c>
      <c r="K3529" s="40" t="s">
        <v>15537</v>
      </c>
      <c r="L3529" s="69" t="str">
        <f t="shared" si="335"/>
        <v>Aguardando rentabilidade</v>
      </c>
    </row>
    <row r="3530" spans="1:12" ht="15" customHeight="1" x14ac:dyDescent="0.25">
      <c r="A3530" s="39">
        <v>44425</v>
      </c>
      <c r="B3530" s="61">
        <f t="shared" si="330"/>
        <v>2021</v>
      </c>
      <c r="C3530" s="60" t="str">
        <f t="shared" si="331"/>
        <v>Agosto</v>
      </c>
      <c r="D3530" s="40" t="s">
        <v>1925</v>
      </c>
      <c r="E3530" s="40" t="s">
        <v>4704</v>
      </c>
      <c r="F3530" s="41">
        <v>21310.71</v>
      </c>
      <c r="G3530" s="42">
        <v>19874.37</v>
      </c>
      <c r="H3530" s="64">
        <f t="shared" si="332"/>
        <v>-6.7399913001490813E-2</v>
      </c>
      <c r="I3530" s="65">
        <f t="shared" si="333"/>
        <v>-1436.3400000000001</v>
      </c>
      <c r="J3530" s="66" t="str">
        <f t="shared" si="334"/>
        <v>Pendente</v>
      </c>
      <c r="K3530" s="40" t="s">
        <v>15534</v>
      </c>
      <c r="L3530" s="69" t="str">
        <f t="shared" si="335"/>
        <v>Aguardando rentabilidade</v>
      </c>
    </row>
    <row r="3531" spans="1:12" x14ac:dyDescent="0.25">
      <c r="A3531" s="39">
        <v>43837</v>
      </c>
      <c r="B3531" s="61">
        <f t="shared" si="330"/>
        <v>2020</v>
      </c>
      <c r="C3531" s="60" t="str">
        <f t="shared" si="331"/>
        <v>Janeiro</v>
      </c>
      <c r="D3531" s="40" t="s">
        <v>1928</v>
      </c>
      <c r="E3531" s="40" t="s">
        <v>3159</v>
      </c>
      <c r="F3531" s="41">
        <v>48611.89</v>
      </c>
      <c r="G3531" s="42">
        <v>52170.28</v>
      </c>
      <c r="H3531" s="64">
        <f t="shared" si="332"/>
        <v>7.3199992841257555E-2</v>
      </c>
      <c r="I3531" s="65">
        <f t="shared" si="333"/>
        <v>3558.3899999999994</v>
      </c>
      <c r="J3531" s="66" t="str">
        <f t="shared" si="334"/>
        <v>Pendente</v>
      </c>
      <c r="K3531" s="40" t="s">
        <v>15537</v>
      </c>
      <c r="L3531" s="69" t="str">
        <f t="shared" si="335"/>
        <v>Rendimento estável</v>
      </c>
    </row>
    <row r="3532" spans="1:12" ht="15" customHeight="1" x14ac:dyDescent="0.25">
      <c r="A3532" s="39">
        <v>45371</v>
      </c>
      <c r="B3532" s="61">
        <f t="shared" si="330"/>
        <v>2024</v>
      </c>
      <c r="C3532" s="60" t="str">
        <f t="shared" si="331"/>
        <v>Março</v>
      </c>
      <c r="D3532" s="40" t="s">
        <v>1923</v>
      </c>
      <c r="E3532" s="40" t="s">
        <v>4705</v>
      </c>
      <c r="F3532" s="41">
        <v>47292.02</v>
      </c>
      <c r="G3532" s="42">
        <v>43707.28</v>
      </c>
      <c r="H3532" s="64">
        <f t="shared" si="332"/>
        <v>-7.5800103273237177E-2</v>
      </c>
      <c r="I3532" s="65">
        <f t="shared" si="333"/>
        <v>-3584.739999999998</v>
      </c>
      <c r="J3532" s="66" t="str">
        <f t="shared" si="334"/>
        <v>Ativo</v>
      </c>
      <c r="K3532" s="40" t="s">
        <v>15532</v>
      </c>
      <c r="L3532" s="69" t="str">
        <f t="shared" si="335"/>
        <v>Investimento de Longo Prazo</v>
      </c>
    </row>
    <row r="3533" spans="1:12" ht="15" customHeight="1" x14ac:dyDescent="0.25">
      <c r="A3533" s="39">
        <v>44778</v>
      </c>
      <c r="B3533" s="61">
        <f t="shared" si="330"/>
        <v>2022</v>
      </c>
      <c r="C3533" s="60" t="str">
        <f t="shared" si="331"/>
        <v>Agosto</v>
      </c>
      <c r="D3533" s="40" t="s">
        <v>1928</v>
      </c>
      <c r="E3533" s="40" t="s">
        <v>4706</v>
      </c>
      <c r="F3533" s="41">
        <v>35638.93</v>
      </c>
      <c r="G3533" s="42">
        <v>33415.06</v>
      </c>
      <c r="H3533" s="64">
        <f t="shared" si="332"/>
        <v>-6.2400021549468589E-2</v>
      </c>
      <c r="I3533" s="65">
        <f t="shared" si="333"/>
        <v>-2223.8700000000026</v>
      </c>
      <c r="J3533" s="66" t="str">
        <f t="shared" si="334"/>
        <v>Pendente</v>
      </c>
      <c r="K3533" s="40" t="s">
        <v>15537</v>
      </c>
      <c r="L3533" s="69" t="str">
        <f t="shared" si="335"/>
        <v>Aguardando rentabilidade</v>
      </c>
    </row>
    <row r="3534" spans="1:12" ht="15" customHeight="1" x14ac:dyDescent="0.25">
      <c r="A3534" s="39">
        <v>44638</v>
      </c>
      <c r="B3534" s="61">
        <f t="shared" si="330"/>
        <v>2022</v>
      </c>
      <c r="C3534" s="60" t="str">
        <f t="shared" si="331"/>
        <v>Março</v>
      </c>
      <c r="D3534" s="40" t="s">
        <v>1930</v>
      </c>
      <c r="E3534" s="40" t="s">
        <v>2950</v>
      </c>
      <c r="F3534" s="41">
        <v>22211.53</v>
      </c>
      <c r="G3534" s="42">
        <v>24919.119999999999</v>
      </c>
      <c r="H3534" s="64">
        <f t="shared" si="332"/>
        <v>0.12190020228232816</v>
      </c>
      <c r="I3534" s="65">
        <f t="shared" si="333"/>
        <v>2707.59</v>
      </c>
      <c r="J3534" s="66" t="str">
        <f t="shared" si="334"/>
        <v>Pendente</v>
      </c>
      <c r="K3534" s="40" t="s">
        <v>15538</v>
      </c>
      <c r="L3534" s="69" t="str">
        <f t="shared" si="335"/>
        <v>Rendimento estável</v>
      </c>
    </row>
    <row r="3535" spans="1:12" ht="15" customHeight="1" x14ac:dyDescent="0.25">
      <c r="A3535" s="39">
        <v>45683</v>
      </c>
      <c r="B3535" s="61">
        <f t="shared" si="330"/>
        <v>2025</v>
      </c>
      <c r="C3535" s="60" t="str">
        <f t="shared" si="331"/>
        <v>Janeiro</v>
      </c>
      <c r="D3535" s="40" t="s">
        <v>1928</v>
      </c>
      <c r="E3535" s="40" t="s">
        <v>2921</v>
      </c>
      <c r="F3535" s="41">
        <v>18318.03</v>
      </c>
      <c r="G3535" s="42">
        <v>20730.509999999998</v>
      </c>
      <c r="H3535" s="64">
        <f t="shared" si="332"/>
        <v>0.13169975155625357</v>
      </c>
      <c r="I3535" s="65">
        <f t="shared" si="333"/>
        <v>2412.4799999999996</v>
      </c>
      <c r="J3535" s="66" t="str">
        <f t="shared" si="334"/>
        <v>Pendente</v>
      </c>
      <c r="K3535" s="40" t="s">
        <v>15537</v>
      </c>
      <c r="L3535" s="69" t="str">
        <f t="shared" si="335"/>
        <v>Rendimento estável</v>
      </c>
    </row>
    <row r="3536" spans="1:12" ht="15" customHeight="1" x14ac:dyDescent="0.25">
      <c r="A3536" s="39">
        <v>45467</v>
      </c>
      <c r="B3536" s="61">
        <f t="shared" si="330"/>
        <v>2024</v>
      </c>
      <c r="C3536" s="60" t="str">
        <f t="shared" si="331"/>
        <v>Junho</v>
      </c>
      <c r="D3536" s="40" t="s">
        <v>1926</v>
      </c>
      <c r="E3536" s="40" t="s">
        <v>4707</v>
      </c>
      <c r="F3536" s="41">
        <v>14928.58</v>
      </c>
      <c r="G3536" s="42">
        <v>17693.349999999999</v>
      </c>
      <c r="H3536" s="64">
        <f t="shared" si="332"/>
        <v>0.18519979797140776</v>
      </c>
      <c r="I3536" s="65">
        <f t="shared" si="333"/>
        <v>2764.7699999999986</v>
      </c>
      <c r="J3536" s="66" t="str">
        <f t="shared" si="334"/>
        <v>Resgatado</v>
      </c>
      <c r="K3536" s="40" t="s">
        <v>15535</v>
      </c>
      <c r="L3536" s="69" t="str">
        <f t="shared" si="335"/>
        <v>Aplicação de Curto Prazo</v>
      </c>
    </row>
    <row r="3537" spans="1:12" ht="15" customHeight="1" x14ac:dyDescent="0.25">
      <c r="A3537" s="39">
        <v>45484</v>
      </c>
      <c r="B3537" s="61">
        <f t="shared" si="330"/>
        <v>2024</v>
      </c>
      <c r="C3537" s="60" t="str">
        <f t="shared" si="331"/>
        <v>Julho</v>
      </c>
      <c r="D3537" s="40" t="s">
        <v>1927</v>
      </c>
      <c r="E3537" s="40" t="s">
        <v>4708</v>
      </c>
      <c r="F3537" s="41">
        <v>40051.24</v>
      </c>
      <c r="G3537" s="42">
        <v>40579.919999999998</v>
      </c>
      <c r="H3537" s="64">
        <f t="shared" si="332"/>
        <v>1.3200090683834017E-2</v>
      </c>
      <c r="I3537" s="65">
        <f t="shared" si="333"/>
        <v>528.68000000000029</v>
      </c>
      <c r="J3537" s="66" t="str">
        <f t="shared" si="334"/>
        <v>Ativo</v>
      </c>
      <c r="K3537" s="40" t="s">
        <v>15536</v>
      </c>
      <c r="L3537" s="69" t="str">
        <f t="shared" si="335"/>
        <v>Aguardando rentabilidade</v>
      </c>
    </row>
    <row r="3538" spans="1:12" ht="15" customHeight="1" x14ac:dyDescent="0.25">
      <c r="A3538" s="39">
        <v>44759</v>
      </c>
      <c r="B3538" s="61">
        <f t="shared" si="330"/>
        <v>2022</v>
      </c>
      <c r="C3538" s="60" t="str">
        <f t="shared" si="331"/>
        <v>Julho</v>
      </c>
      <c r="D3538" s="40" t="s">
        <v>1928</v>
      </c>
      <c r="E3538" s="40" t="s">
        <v>4642</v>
      </c>
      <c r="F3538" s="41">
        <v>6976.81</v>
      </c>
      <c r="G3538" s="42">
        <v>6795.41</v>
      </c>
      <c r="H3538" s="64">
        <f t="shared" si="332"/>
        <v>-2.6000421396024907E-2</v>
      </c>
      <c r="I3538" s="65">
        <f t="shared" si="333"/>
        <v>-181.40000000000055</v>
      </c>
      <c r="J3538" s="66" t="str">
        <f t="shared" si="334"/>
        <v>Ativo</v>
      </c>
      <c r="K3538" s="40" t="s">
        <v>15537</v>
      </c>
      <c r="L3538" s="69" t="str">
        <f t="shared" si="335"/>
        <v>Aguardando rentabilidade</v>
      </c>
    </row>
    <row r="3539" spans="1:12" ht="15" customHeight="1" x14ac:dyDescent="0.25">
      <c r="A3539" s="39">
        <v>45276</v>
      </c>
      <c r="B3539" s="61">
        <f t="shared" si="330"/>
        <v>2023</v>
      </c>
      <c r="C3539" s="60" t="str">
        <f t="shared" si="331"/>
        <v>Dezembro</v>
      </c>
      <c r="D3539" s="40" t="s">
        <v>1927</v>
      </c>
      <c r="E3539" s="40" t="s">
        <v>4709</v>
      </c>
      <c r="F3539" s="41">
        <v>33671.410000000003</v>
      </c>
      <c r="G3539" s="42">
        <v>39190.15</v>
      </c>
      <c r="H3539" s="64">
        <f t="shared" si="332"/>
        <v>0.16389987826467609</v>
      </c>
      <c r="I3539" s="65">
        <f t="shared" si="333"/>
        <v>5518.739999999998</v>
      </c>
      <c r="J3539" s="66" t="str">
        <f t="shared" si="334"/>
        <v>Resgatado</v>
      </c>
      <c r="K3539" s="40" t="s">
        <v>15536</v>
      </c>
      <c r="L3539" s="69" t="str">
        <f t="shared" si="335"/>
        <v>Aplicação de Curto Prazo</v>
      </c>
    </row>
    <row r="3540" spans="1:12" ht="15" customHeight="1" x14ac:dyDescent="0.25">
      <c r="A3540" s="39">
        <v>45249</v>
      </c>
      <c r="B3540" s="61">
        <f t="shared" si="330"/>
        <v>2023</v>
      </c>
      <c r="C3540" s="60" t="str">
        <f t="shared" si="331"/>
        <v>Novembro</v>
      </c>
      <c r="D3540" s="40" t="s">
        <v>1924</v>
      </c>
      <c r="E3540" s="40" t="s">
        <v>2008</v>
      </c>
      <c r="F3540" s="41">
        <v>42846.38</v>
      </c>
      <c r="G3540" s="42">
        <v>44410.27</v>
      </c>
      <c r="H3540" s="64">
        <f t="shared" si="332"/>
        <v>3.6499933016511533E-2</v>
      </c>
      <c r="I3540" s="65">
        <f t="shared" si="333"/>
        <v>1563.8899999999994</v>
      </c>
      <c r="J3540" s="66" t="str">
        <f t="shared" si="334"/>
        <v>Ativo</v>
      </c>
      <c r="K3540" s="40" t="s">
        <v>15533</v>
      </c>
      <c r="L3540" s="69" t="str">
        <f t="shared" si="335"/>
        <v>Investimento de Longo Prazo</v>
      </c>
    </row>
    <row r="3541" spans="1:12" ht="15" customHeight="1" x14ac:dyDescent="0.25">
      <c r="A3541" s="39">
        <v>45237</v>
      </c>
      <c r="B3541" s="61">
        <f t="shared" si="330"/>
        <v>2023</v>
      </c>
      <c r="C3541" s="60" t="str">
        <f t="shared" si="331"/>
        <v>Novembro</v>
      </c>
      <c r="D3541" s="40" t="s">
        <v>1924</v>
      </c>
      <c r="E3541" s="40" t="s">
        <v>4710</v>
      </c>
      <c r="F3541" s="41">
        <v>3920.59</v>
      </c>
      <c r="G3541" s="42">
        <v>3834.73</v>
      </c>
      <c r="H3541" s="64">
        <f t="shared" si="332"/>
        <v>-2.1899765086377337E-2</v>
      </c>
      <c r="I3541" s="65">
        <f t="shared" si="333"/>
        <v>-85.860000000000127</v>
      </c>
      <c r="J3541" s="66" t="str">
        <f t="shared" si="334"/>
        <v>Ativo</v>
      </c>
      <c r="K3541" s="40" t="s">
        <v>15533</v>
      </c>
      <c r="L3541" s="69" t="str">
        <f t="shared" si="335"/>
        <v>Investimento de Longo Prazo</v>
      </c>
    </row>
    <row r="3542" spans="1:12" ht="15" customHeight="1" x14ac:dyDescent="0.25">
      <c r="A3542" s="39">
        <v>45809</v>
      </c>
      <c r="B3542" s="61">
        <f t="shared" si="330"/>
        <v>2025</v>
      </c>
      <c r="C3542" s="60" t="str">
        <f t="shared" si="331"/>
        <v>Junho</v>
      </c>
      <c r="D3542" s="40" t="s">
        <v>1930</v>
      </c>
      <c r="E3542" s="40" t="s">
        <v>4711</v>
      </c>
      <c r="F3542" s="41">
        <v>47124.71</v>
      </c>
      <c r="G3542" s="42">
        <v>53067.14</v>
      </c>
      <c r="H3542" s="64">
        <f t="shared" si="332"/>
        <v>0.12610008634535896</v>
      </c>
      <c r="I3542" s="65">
        <f t="shared" si="333"/>
        <v>5942.43</v>
      </c>
      <c r="J3542" s="66" t="str">
        <f t="shared" si="334"/>
        <v>Pendente</v>
      </c>
      <c r="K3542" s="40" t="s">
        <v>15538</v>
      </c>
      <c r="L3542" s="69" t="str">
        <f t="shared" si="335"/>
        <v>Rendimento estável</v>
      </c>
    </row>
    <row r="3543" spans="1:12" ht="15" customHeight="1" x14ac:dyDescent="0.25">
      <c r="A3543" s="39">
        <v>45005</v>
      </c>
      <c r="B3543" s="61">
        <f t="shared" si="330"/>
        <v>2023</v>
      </c>
      <c r="C3543" s="60" t="str">
        <f t="shared" si="331"/>
        <v>Março</v>
      </c>
      <c r="D3543" s="40" t="s">
        <v>1924</v>
      </c>
      <c r="E3543" s="40" t="s">
        <v>4388</v>
      </c>
      <c r="F3543" s="41">
        <v>43981.22</v>
      </c>
      <c r="G3543" s="42">
        <v>43347.89</v>
      </c>
      <c r="H3543" s="64">
        <f t="shared" si="332"/>
        <v>-1.4400009822374226E-2</v>
      </c>
      <c r="I3543" s="65">
        <f t="shared" si="333"/>
        <v>-633.33000000000175</v>
      </c>
      <c r="J3543" s="66" t="str">
        <f t="shared" si="334"/>
        <v>Ativo</v>
      </c>
      <c r="K3543" s="40" t="s">
        <v>15533</v>
      </c>
      <c r="L3543" s="69" t="str">
        <f t="shared" si="335"/>
        <v>Investimento de Longo Prazo</v>
      </c>
    </row>
    <row r="3544" spans="1:12" x14ac:dyDescent="0.25">
      <c r="A3544" s="39">
        <v>44099</v>
      </c>
      <c r="B3544" s="61">
        <f t="shared" si="330"/>
        <v>2020</v>
      </c>
      <c r="C3544" s="60" t="str">
        <f t="shared" si="331"/>
        <v>Setembro</v>
      </c>
      <c r="D3544" s="40" t="s">
        <v>1924</v>
      </c>
      <c r="E3544" s="40" t="s">
        <v>4280</v>
      </c>
      <c r="F3544" s="41">
        <v>12241.15</v>
      </c>
      <c r="G3544" s="42">
        <v>11134.55</v>
      </c>
      <c r="H3544" s="64">
        <f t="shared" si="332"/>
        <v>-9.0400003267666881E-2</v>
      </c>
      <c r="I3544" s="65">
        <f t="shared" si="333"/>
        <v>-1106.6000000000004</v>
      </c>
      <c r="J3544" s="66" t="str">
        <f t="shared" si="334"/>
        <v>Ativo</v>
      </c>
      <c r="K3544" s="40" t="s">
        <v>15533</v>
      </c>
      <c r="L3544" s="69" t="str">
        <f t="shared" si="335"/>
        <v>Investimento de Longo Prazo</v>
      </c>
    </row>
    <row r="3545" spans="1:12" ht="15" customHeight="1" x14ac:dyDescent="0.25">
      <c r="A3545" s="39">
        <v>44965</v>
      </c>
      <c r="B3545" s="61">
        <f t="shared" si="330"/>
        <v>2023</v>
      </c>
      <c r="C3545" s="60" t="str">
        <f t="shared" si="331"/>
        <v>Fevereiro</v>
      </c>
      <c r="D3545" s="40" t="s">
        <v>1928</v>
      </c>
      <c r="E3545" s="40" t="s">
        <v>4712</v>
      </c>
      <c r="F3545" s="41">
        <v>12059.41</v>
      </c>
      <c r="G3545" s="42">
        <v>11411.82</v>
      </c>
      <c r="H3545" s="64">
        <f t="shared" si="332"/>
        <v>-5.3699973713473556E-2</v>
      </c>
      <c r="I3545" s="65">
        <f t="shared" si="333"/>
        <v>-647.59000000000015</v>
      </c>
      <c r="J3545" s="66" t="str">
        <f t="shared" si="334"/>
        <v>Pendente</v>
      </c>
      <c r="K3545" s="40" t="s">
        <v>15537</v>
      </c>
      <c r="L3545" s="69" t="str">
        <f t="shared" si="335"/>
        <v>Aguardando rentabilidade</v>
      </c>
    </row>
    <row r="3546" spans="1:12" ht="15" customHeight="1" x14ac:dyDescent="0.25">
      <c r="A3546" s="39">
        <v>45273</v>
      </c>
      <c r="B3546" s="61">
        <f t="shared" si="330"/>
        <v>2023</v>
      </c>
      <c r="C3546" s="60" t="str">
        <f t="shared" si="331"/>
        <v>Dezembro</v>
      </c>
      <c r="D3546" s="40" t="s">
        <v>1930</v>
      </c>
      <c r="E3546" s="40" t="s">
        <v>3542</v>
      </c>
      <c r="F3546" s="41">
        <v>31888.35</v>
      </c>
      <c r="G3546" s="42">
        <v>31368.57</v>
      </c>
      <c r="H3546" s="64">
        <f t="shared" si="332"/>
        <v>-1.6299996707261392E-2</v>
      </c>
      <c r="I3546" s="65">
        <f t="shared" si="333"/>
        <v>-519.77999999999884</v>
      </c>
      <c r="J3546" s="66" t="str">
        <f t="shared" si="334"/>
        <v>Ativo</v>
      </c>
      <c r="K3546" s="40" t="s">
        <v>15538</v>
      </c>
      <c r="L3546" s="69" t="str">
        <f t="shared" si="335"/>
        <v>Aguardando rentabilidade</v>
      </c>
    </row>
    <row r="3547" spans="1:12" x14ac:dyDescent="0.25">
      <c r="A3547" s="39">
        <v>43926</v>
      </c>
      <c r="B3547" s="61">
        <f t="shared" si="330"/>
        <v>2020</v>
      </c>
      <c r="C3547" s="60" t="str">
        <f t="shared" si="331"/>
        <v>Abril</v>
      </c>
      <c r="D3547" s="40" t="s">
        <v>1927</v>
      </c>
      <c r="E3547" s="40" t="s">
        <v>4713</v>
      </c>
      <c r="F3547" s="41">
        <v>40403.03</v>
      </c>
      <c r="G3547" s="42">
        <v>38168.74</v>
      </c>
      <c r="H3547" s="64">
        <f t="shared" si="332"/>
        <v>-5.5300060416260885E-2</v>
      </c>
      <c r="I3547" s="65">
        <f t="shared" si="333"/>
        <v>-2234.2900000000009</v>
      </c>
      <c r="J3547" s="66" t="str">
        <f t="shared" si="334"/>
        <v>Pendente</v>
      </c>
      <c r="K3547" s="40" t="s">
        <v>15536</v>
      </c>
      <c r="L3547" s="69" t="str">
        <f t="shared" si="335"/>
        <v>Aguardando rentabilidade</v>
      </c>
    </row>
    <row r="3548" spans="1:12" ht="15" customHeight="1" x14ac:dyDescent="0.25">
      <c r="A3548" s="39">
        <v>44609</v>
      </c>
      <c r="B3548" s="61">
        <f t="shared" si="330"/>
        <v>2022</v>
      </c>
      <c r="C3548" s="60" t="str">
        <f t="shared" si="331"/>
        <v>Fevereiro</v>
      </c>
      <c r="D3548" s="40" t="s">
        <v>1929</v>
      </c>
      <c r="E3548" s="40" t="s">
        <v>2575</v>
      </c>
      <c r="F3548" s="41">
        <v>23327.57</v>
      </c>
      <c r="G3548" s="42">
        <v>26516.45</v>
      </c>
      <c r="H3548" s="64">
        <f t="shared" si="332"/>
        <v>0.13670005062679058</v>
      </c>
      <c r="I3548" s="65">
        <f t="shared" si="333"/>
        <v>3188.880000000001</v>
      </c>
      <c r="J3548" s="66" t="str">
        <f t="shared" si="334"/>
        <v>Pendente</v>
      </c>
      <c r="K3548" s="40" t="s">
        <v>15532</v>
      </c>
      <c r="L3548" s="69" t="str">
        <f t="shared" si="335"/>
        <v>Rendimento estável</v>
      </c>
    </row>
    <row r="3549" spans="1:12" ht="15" customHeight="1" x14ac:dyDescent="0.25">
      <c r="A3549" s="39">
        <v>45485</v>
      </c>
      <c r="B3549" s="61">
        <f t="shared" si="330"/>
        <v>2024</v>
      </c>
      <c r="C3549" s="60" t="str">
        <f t="shared" si="331"/>
        <v>Julho</v>
      </c>
      <c r="D3549" s="40" t="s">
        <v>1929</v>
      </c>
      <c r="E3549" s="40" t="s">
        <v>4714</v>
      </c>
      <c r="F3549" s="41">
        <v>21104.63</v>
      </c>
      <c r="G3549" s="42">
        <v>22759.23</v>
      </c>
      <c r="H3549" s="64">
        <f t="shared" si="332"/>
        <v>7.8399858230160796E-2</v>
      </c>
      <c r="I3549" s="65">
        <f t="shared" si="333"/>
        <v>1654.5999999999985</v>
      </c>
      <c r="J3549" s="66" t="str">
        <f t="shared" si="334"/>
        <v>Pendente</v>
      </c>
      <c r="K3549" s="40" t="s">
        <v>15532</v>
      </c>
      <c r="L3549" s="69" t="str">
        <f t="shared" si="335"/>
        <v>Rendimento estável</v>
      </c>
    </row>
    <row r="3550" spans="1:12" x14ac:dyDescent="0.25">
      <c r="A3550" s="39">
        <v>44174</v>
      </c>
      <c r="B3550" s="61">
        <f t="shared" si="330"/>
        <v>2020</v>
      </c>
      <c r="C3550" s="60" t="str">
        <f t="shared" si="331"/>
        <v>Dezembro</v>
      </c>
      <c r="D3550" s="40" t="s">
        <v>1927</v>
      </c>
      <c r="E3550" s="40" t="s">
        <v>4715</v>
      </c>
      <c r="F3550" s="41">
        <v>17359.29</v>
      </c>
      <c r="G3550" s="42">
        <v>17508.580000000002</v>
      </c>
      <c r="H3550" s="64">
        <f t="shared" si="332"/>
        <v>8.6000061062405705E-3</v>
      </c>
      <c r="I3550" s="65">
        <f t="shared" si="333"/>
        <v>149.29000000000087</v>
      </c>
      <c r="J3550" s="66" t="str">
        <f t="shared" si="334"/>
        <v>Ativo</v>
      </c>
      <c r="K3550" s="40" t="s">
        <v>15536</v>
      </c>
      <c r="L3550" s="69" t="str">
        <f t="shared" si="335"/>
        <v>Aguardando rentabilidade</v>
      </c>
    </row>
    <row r="3551" spans="1:12" ht="15" customHeight="1" x14ac:dyDescent="0.25">
      <c r="A3551" s="39">
        <v>44735</v>
      </c>
      <c r="B3551" s="61">
        <f t="shared" si="330"/>
        <v>2022</v>
      </c>
      <c r="C3551" s="60" t="str">
        <f t="shared" si="331"/>
        <v>Junho</v>
      </c>
      <c r="D3551" s="40" t="s">
        <v>1924</v>
      </c>
      <c r="E3551" s="40" t="s">
        <v>4716</v>
      </c>
      <c r="F3551" s="41">
        <v>3221.57</v>
      </c>
      <c r="G3551" s="42">
        <v>2936.78</v>
      </c>
      <c r="H3551" s="64">
        <f t="shared" si="332"/>
        <v>-8.8400997029398687E-2</v>
      </c>
      <c r="I3551" s="65">
        <f t="shared" si="333"/>
        <v>-284.78999999999996</v>
      </c>
      <c r="J3551" s="66" t="str">
        <f t="shared" si="334"/>
        <v>Ativo</v>
      </c>
      <c r="K3551" s="40" t="s">
        <v>15533</v>
      </c>
      <c r="L3551" s="69" t="str">
        <f t="shared" si="335"/>
        <v>Investimento de Longo Prazo</v>
      </c>
    </row>
    <row r="3552" spans="1:12" ht="15" customHeight="1" x14ac:dyDescent="0.25">
      <c r="A3552" s="39">
        <v>45376</v>
      </c>
      <c r="B3552" s="61">
        <f t="shared" si="330"/>
        <v>2024</v>
      </c>
      <c r="C3552" s="60" t="str">
        <f t="shared" si="331"/>
        <v>Março</v>
      </c>
      <c r="D3552" s="40" t="s">
        <v>1923</v>
      </c>
      <c r="E3552" s="40" t="s">
        <v>4717</v>
      </c>
      <c r="F3552" s="41">
        <v>22750.73</v>
      </c>
      <c r="G3552" s="42">
        <v>23556.11</v>
      </c>
      <c r="H3552" s="64">
        <f t="shared" si="332"/>
        <v>3.5400182763366317E-2</v>
      </c>
      <c r="I3552" s="65">
        <f t="shared" si="333"/>
        <v>805.38000000000102</v>
      </c>
      <c r="J3552" s="66" t="str">
        <f t="shared" si="334"/>
        <v>Ativo</v>
      </c>
      <c r="K3552" s="40" t="s">
        <v>15532</v>
      </c>
      <c r="L3552" s="69" t="str">
        <f t="shared" si="335"/>
        <v>Investimento de Longo Prazo</v>
      </c>
    </row>
    <row r="3553" spans="1:12" ht="15" customHeight="1" x14ac:dyDescent="0.25">
      <c r="A3553" s="39">
        <v>44343</v>
      </c>
      <c r="B3553" s="61">
        <f t="shared" si="330"/>
        <v>2021</v>
      </c>
      <c r="C3553" s="60" t="str">
        <f t="shared" si="331"/>
        <v>Maio</v>
      </c>
      <c r="D3553" s="40" t="s">
        <v>1925</v>
      </c>
      <c r="E3553" s="40" t="s">
        <v>3789</v>
      </c>
      <c r="F3553" s="41">
        <v>4210.57</v>
      </c>
      <c r="G3553" s="42">
        <v>4307.83</v>
      </c>
      <c r="H3553" s="64">
        <f t="shared" si="332"/>
        <v>2.3099010347767696E-2</v>
      </c>
      <c r="I3553" s="65">
        <f t="shared" si="333"/>
        <v>97.260000000000218</v>
      </c>
      <c r="J3553" s="66" t="str">
        <f t="shared" si="334"/>
        <v>Ativo</v>
      </c>
      <c r="K3553" s="40" t="s">
        <v>15534</v>
      </c>
      <c r="L3553" s="69" t="str">
        <f t="shared" si="335"/>
        <v>Aguardando rentabilidade</v>
      </c>
    </row>
    <row r="3554" spans="1:12" x14ac:dyDescent="0.25">
      <c r="A3554" s="39">
        <v>44074</v>
      </c>
      <c r="B3554" s="61">
        <f t="shared" si="330"/>
        <v>2020</v>
      </c>
      <c r="C3554" s="60" t="str">
        <f t="shared" si="331"/>
        <v>Agosto</v>
      </c>
      <c r="D3554" s="40" t="s">
        <v>1929</v>
      </c>
      <c r="E3554" s="40" t="s">
        <v>4718</v>
      </c>
      <c r="F3554" s="41">
        <v>28862.67</v>
      </c>
      <c r="G3554" s="42">
        <v>32476.28</v>
      </c>
      <c r="H3554" s="64">
        <f t="shared" si="332"/>
        <v>0.12520012874761763</v>
      </c>
      <c r="I3554" s="65">
        <f t="shared" si="333"/>
        <v>3613.6100000000006</v>
      </c>
      <c r="J3554" s="66" t="str">
        <f t="shared" si="334"/>
        <v>Pendente</v>
      </c>
      <c r="K3554" s="40" t="s">
        <v>15532</v>
      </c>
      <c r="L3554" s="69" t="str">
        <f t="shared" si="335"/>
        <v>Rendimento estável</v>
      </c>
    </row>
    <row r="3555" spans="1:12" ht="15" customHeight="1" x14ac:dyDescent="0.25">
      <c r="A3555" s="39">
        <v>45825</v>
      </c>
      <c r="B3555" s="61">
        <f t="shared" si="330"/>
        <v>2025</v>
      </c>
      <c r="C3555" s="60" t="str">
        <f t="shared" si="331"/>
        <v>Junho</v>
      </c>
      <c r="D3555" s="40" t="s">
        <v>1923</v>
      </c>
      <c r="E3555" s="40" t="s">
        <v>2450</v>
      </c>
      <c r="F3555" s="41">
        <v>21146.68</v>
      </c>
      <c r="G3555" s="42">
        <v>25139.17</v>
      </c>
      <c r="H3555" s="64">
        <f t="shared" si="332"/>
        <v>0.18879984943262951</v>
      </c>
      <c r="I3555" s="65">
        <f t="shared" si="333"/>
        <v>3992.489999999998</v>
      </c>
      <c r="J3555" s="66" t="str">
        <f t="shared" si="334"/>
        <v>Resgatado</v>
      </c>
      <c r="K3555" s="40" t="s">
        <v>15532</v>
      </c>
      <c r="L3555" s="69" t="str">
        <f t="shared" si="335"/>
        <v>Dividendos Recebidos</v>
      </c>
    </row>
    <row r="3556" spans="1:12" x14ac:dyDescent="0.25">
      <c r="A3556" s="39">
        <v>43996</v>
      </c>
      <c r="B3556" s="61">
        <f t="shared" si="330"/>
        <v>2020</v>
      </c>
      <c r="C3556" s="60" t="str">
        <f t="shared" si="331"/>
        <v>Junho</v>
      </c>
      <c r="D3556" s="40" t="s">
        <v>1928</v>
      </c>
      <c r="E3556" s="40" t="s">
        <v>4719</v>
      </c>
      <c r="F3556" s="41">
        <v>44411.8</v>
      </c>
      <c r="G3556" s="42">
        <v>40414.74</v>
      </c>
      <c r="H3556" s="64">
        <f t="shared" si="332"/>
        <v>-8.9999954966923312E-2</v>
      </c>
      <c r="I3556" s="65">
        <f t="shared" si="333"/>
        <v>-3997.0600000000049</v>
      </c>
      <c r="J3556" s="66" t="str">
        <f t="shared" si="334"/>
        <v>Pendente</v>
      </c>
      <c r="K3556" s="40" t="s">
        <v>15537</v>
      </c>
      <c r="L3556" s="69" t="str">
        <f t="shared" si="335"/>
        <v>Aguardando rentabilidade</v>
      </c>
    </row>
    <row r="3557" spans="1:12" ht="15" customHeight="1" x14ac:dyDescent="0.25">
      <c r="A3557" s="39">
        <v>45577</v>
      </c>
      <c r="B3557" s="61">
        <f t="shared" si="330"/>
        <v>2024</v>
      </c>
      <c r="C3557" s="60" t="str">
        <f t="shared" si="331"/>
        <v>Outubro</v>
      </c>
      <c r="D3557" s="40" t="s">
        <v>1923</v>
      </c>
      <c r="E3557" s="40" t="s">
        <v>4720</v>
      </c>
      <c r="F3557" s="41">
        <v>38373.230000000003</v>
      </c>
      <c r="G3557" s="42">
        <v>39416.980000000003</v>
      </c>
      <c r="H3557" s="64">
        <f t="shared" si="332"/>
        <v>2.7199951632948281E-2</v>
      </c>
      <c r="I3557" s="65">
        <f t="shared" si="333"/>
        <v>1043.75</v>
      </c>
      <c r="J3557" s="66" t="str">
        <f t="shared" si="334"/>
        <v>Ativo</v>
      </c>
      <c r="K3557" s="40" t="s">
        <v>15532</v>
      </c>
      <c r="L3557" s="69" t="str">
        <f t="shared" si="335"/>
        <v>Investimento de Longo Prazo</v>
      </c>
    </row>
    <row r="3558" spans="1:12" x14ac:dyDescent="0.25">
      <c r="A3558" s="39">
        <v>43952</v>
      </c>
      <c r="B3558" s="61">
        <f t="shared" si="330"/>
        <v>2020</v>
      </c>
      <c r="C3558" s="60" t="str">
        <f t="shared" si="331"/>
        <v>Maio</v>
      </c>
      <c r="D3558" s="40" t="s">
        <v>1928</v>
      </c>
      <c r="E3558" s="40" t="s">
        <v>4721</v>
      </c>
      <c r="F3558" s="41">
        <v>4789.12</v>
      </c>
      <c r="G3558" s="42">
        <v>4680.8900000000003</v>
      </c>
      <c r="H3558" s="64">
        <f t="shared" si="332"/>
        <v>-2.2599141387144101E-2</v>
      </c>
      <c r="I3558" s="65">
        <f t="shared" si="333"/>
        <v>-108.22999999999956</v>
      </c>
      <c r="J3558" s="66" t="str">
        <f t="shared" si="334"/>
        <v>Ativo</v>
      </c>
      <c r="K3558" s="40" t="s">
        <v>15537</v>
      </c>
      <c r="L3558" s="69" t="str">
        <f t="shared" si="335"/>
        <v>Aguardando rentabilidade</v>
      </c>
    </row>
    <row r="3559" spans="1:12" x14ac:dyDescent="0.25">
      <c r="A3559" s="39">
        <v>44056</v>
      </c>
      <c r="B3559" s="61">
        <f t="shared" si="330"/>
        <v>2020</v>
      </c>
      <c r="C3559" s="60" t="str">
        <f t="shared" si="331"/>
        <v>Agosto</v>
      </c>
      <c r="D3559" s="40" t="s">
        <v>1925</v>
      </c>
      <c r="E3559" s="40" t="s">
        <v>4722</v>
      </c>
      <c r="F3559" s="41">
        <v>22918.42</v>
      </c>
      <c r="G3559" s="42">
        <v>24387.49</v>
      </c>
      <c r="H3559" s="64">
        <f t="shared" si="332"/>
        <v>6.4099968496955873E-2</v>
      </c>
      <c r="I3559" s="65">
        <f t="shared" si="333"/>
        <v>1469.0700000000033</v>
      </c>
      <c r="J3559" s="66" t="str">
        <f t="shared" si="334"/>
        <v>Ativo</v>
      </c>
      <c r="K3559" s="40" t="s">
        <v>15534</v>
      </c>
      <c r="L3559" s="69" t="str">
        <f t="shared" si="335"/>
        <v>Aguardando rentabilidade</v>
      </c>
    </row>
    <row r="3560" spans="1:12" ht="15" customHeight="1" x14ac:dyDescent="0.25">
      <c r="A3560" s="39">
        <v>45189</v>
      </c>
      <c r="B3560" s="61">
        <f t="shared" si="330"/>
        <v>2023</v>
      </c>
      <c r="C3560" s="60" t="str">
        <f t="shared" si="331"/>
        <v>Setembro</v>
      </c>
      <c r="D3560" s="40" t="s">
        <v>1927</v>
      </c>
      <c r="E3560" s="40" t="s">
        <v>4723</v>
      </c>
      <c r="F3560" s="41">
        <v>9516.3799999999992</v>
      </c>
      <c r="G3560" s="42">
        <v>9508.77</v>
      </c>
      <c r="H3560" s="64">
        <f t="shared" si="332"/>
        <v>-7.9967382555118263E-4</v>
      </c>
      <c r="I3560" s="65">
        <f t="shared" si="333"/>
        <v>-7.6099999999987631</v>
      </c>
      <c r="J3560" s="66" t="str">
        <f t="shared" si="334"/>
        <v>Ativo</v>
      </c>
      <c r="K3560" s="40" t="s">
        <v>15536</v>
      </c>
      <c r="L3560" s="69" t="str">
        <f t="shared" si="335"/>
        <v>Aguardando rentabilidade</v>
      </c>
    </row>
    <row r="3561" spans="1:12" ht="15" customHeight="1" x14ac:dyDescent="0.25">
      <c r="A3561" s="39">
        <v>44463</v>
      </c>
      <c r="B3561" s="61">
        <f t="shared" si="330"/>
        <v>2021</v>
      </c>
      <c r="C3561" s="60" t="str">
        <f t="shared" si="331"/>
        <v>Setembro</v>
      </c>
      <c r="D3561" s="40" t="s">
        <v>1928</v>
      </c>
      <c r="E3561" s="40" t="s">
        <v>2981</v>
      </c>
      <c r="F3561" s="41">
        <v>26561.62</v>
      </c>
      <c r="G3561" s="42">
        <v>28511.24</v>
      </c>
      <c r="H3561" s="64">
        <f t="shared" si="332"/>
        <v>7.3399890518725988E-2</v>
      </c>
      <c r="I3561" s="65">
        <f t="shared" si="333"/>
        <v>1949.6200000000026</v>
      </c>
      <c r="J3561" s="66" t="str">
        <f t="shared" si="334"/>
        <v>Pendente</v>
      </c>
      <c r="K3561" s="40" t="s">
        <v>15537</v>
      </c>
      <c r="L3561" s="69" t="str">
        <f t="shared" si="335"/>
        <v>Rendimento estável</v>
      </c>
    </row>
    <row r="3562" spans="1:12" ht="15" customHeight="1" x14ac:dyDescent="0.25">
      <c r="A3562" s="39">
        <v>44378</v>
      </c>
      <c r="B3562" s="61">
        <f t="shared" si="330"/>
        <v>2021</v>
      </c>
      <c r="C3562" s="60" t="str">
        <f t="shared" si="331"/>
        <v>Julho</v>
      </c>
      <c r="D3562" s="40" t="s">
        <v>1925</v>
      </c>
      <c r="E3562" s="40" t="s">
        <v>4724</v>
      </c>
      <c r="F3562" s="41">
        <v>14648.4</v>
      </c>
      <c r="G3562" s="42">
        <v>15669.39</v>
      </c>
      <c r="H3562" s="64">
        <f t="shared" si="332"/>
        <v>6.969976243139181E-2</v>
      </c>
      <c r="I3562" s="65">
        <f t="shared" si="333"/>
        <v>1020.9899999999998</v>
      </c>
      <c r="J3562" s="66" t="str">
        <f t="shared" si="334"/>
        <v>Ativo</v>
      </c>
      <c r="K3562" s="40" t="s">
        <v>15534</v>
      </c>
      <c r="L3562" s="69" t="str">
        <f t="shared" si="335"/>
        <v>Aguardando rentabilidade</v>
      </c>
    </row>
    <row r="3563" spans="1:12" ht="15" customHeight="1" x14ac:dyDescent="0.25">
      <c r="A3563" s="39">
        <v>44892</v>
      </c>
      <c r="B3563" s="61">
        <f t="shared" si="330"/>
        <v>2022</v>
      </c>
      <c r="C3563" s="60" t="str">
        <f t="shared" si="331"/>
        <v>Novembro</v>
      </c>
      <c r="D3563" s="40" t="s">
        <v>1926</v>
      </c>
      <c r="E3563" s="40" t="s">
        <v>3435</v>
      </c>
      <c r="F3563" s="41">
        <v>2040.55</v>
      </c>
      <c r="G3563" s="42">
        <v>2051.98</v>
      </c>
      <c r="H3563" s="64">
        <f t="shared" si="332"/>
        <v>5.6014309867438014E-3</v>
      </c>
      <c r="I3563" s="65">
        <f t="shared" si="333"/>
        <v>11.430000000000064</v>
      </c>
      <c r="J3563" s="66" t="str">
        <f t="shared" si="334"/>
        <v>Ativo</v>
      </c>
      <c r="K3563" s="40" t="s">
        <v>15535</v>
      </c>
      <c r="L3563" s="69" t="str">
        <f t="shared" si="335"/>
        <v>Aguardando rentabilidade</v>
      </c>
    </row>
    <row r="3564" spans="1:12" ht="15" customHeight="1" x14ac:dyDescent="0.25">
      <c r="A3564" s="39">
        <v>45369</v>
      </c>
      <c r="B3564" s="61">
        <f t="shared" si="330"/>
        <v>2024</v>
      </c>
      <c r="C3564" s="60" t="str">
        <f t="shared" si="331"/>
        <v>Março</v>
      </c>
      <c r="D3564" s="40" t="s">
        <v>1926</v>
      </c>
      <c r="E3564" s="40" t="s">
        <v>4101</v>
      </c>
      <c r="F3564" s="41">
        <v>10354.040000000001</v>
      </c>
      <c r="G3564" s="42">
        <v>10609.78</v>
      </c>
      <c r="H3564" s="64">
        <f t="shared" si="332"/>
        <v>2.4699537571807696E-2</v>
      </c>
      <c r="I3564" s="65">
        <f t="shared" si="333"/>
        <v>255.73999999999978</v>
      </c>
      <c r="J3564" s="66" t="str">
        <f t="shared" si="334"/>
        <v>Ativo</v>
      </c>
      <c r="K3564" s="40" t="s">
        <v>15535</v>
      </c>
      <c r="L3564" s="69" t="str">
        <f t="shared" si="335"/>
        <v>Aguardando rentabilidade</v>
      </c>
    </row>
    <row r="3565" spans="1:12" ht="15" customHeight="1" x14ac:dyDescent="0.25">
      <c r="A3565" s="39">
        <v>44955</v>
      </c>
      <c r="B3565" s="61">
        <f t="shared" si="330"/>
        <v>2023</v>
      </c>
      <c r="C3565" s="60" t="str">
        <f t="shared" si="331"/>
        <v>Janeiro</v>
      </c>
      <c r="D3565" s="40" t="s">
        <v>1930</v>
      </c>
      <c r="E3565" s="40" t="s">
        <v>2184</v>
      </c>
      <c r="F3565" s="41">
        <v>37592.29</v>
      </c>
      <c r="G3565" s="42">
        <v>34171.39</v>
      </c>
      <c r="H3565" s="64">
        <f t="shared" si="332"/>
        <v>-9.1000042827930977E-2</v>
      </c>
      <c r="I3565" s="65">
        <f t="shared" si="333"/>
        <v>-3420.9000000000015</v>
      </c>
      <c r="J3565" s="66" t="str">
        <f t="shared" si="334"/>
        <v>Pendente</v>
      </c>
      <c r="K3565" s="40" t="s">
        <v>15538</v>
      </c>
      <c r="L3565" s="69" t="str">
        <f t="shared" si="335"/>
        <v>Aguardando rentabilidade</v>
      </c>
    </row>
    <row r="3566" spans="1:12" ht="15" customHeight="1" x14ac:dyDescent="0.25">
      <c r="A3566" s="39">
        <v>44297</v>
      </c>
      <c r="B3566" s="61">
        <f t="shared" si="330"/>
        <v>2021</v>
      </c>
      <c r="C3566" s="60" t="str">
        <f t="shared" si="331"/>
        <v>Abril</v>
      </c>
      <c r="D3566" s="40" t="s">
        <v>1925</v>
      </c>
      <c r="E3566" s="40" t="s">
        <v>3167</v>
      </c>
      <c r="F3566" s="41">
        <v>32516.04</v>
      </c>
      <c r="G3566" s="42">
        <v>32051.06</v>
      </c>
      <c r="H3566" s="64">
        <f t="shared" si="332"/>
        <v>-1.4300019313544932E-2</v>
      </c>
      <c r="I3566" s="65">
        <f t="shared" si="333"/>
        <v>-464.97999999999956</v>
      </c>
      <c r="J3566" s="66" t="str">
        <f t="shared" si="334"/>
        <v>Ativo</v>
      </c>
      <c r="K3566" s="40" t="s">
        <v>15534</v>
      </c>
      <c r="L3566" s="69" t="str">
        <f t="shared" si="335"/>
        <v>Aguardando rentabilidade</v>
      </c>
    </row>
    <row r="3567" spans="1:12" ht="15" customHeight="1" x14ac:dyDescent="0.25">
      <c r="A3567" s="39">
        <v>44307</v>
      </c>
      <c r="B3567" s="61">
        <f t="shared" si="330"/>
        <v>2021</v>
      </c>
      <c r="C3567" s="60" t="str">
        <f t="shared" si="331"/>
        <v>Abril</v>
      </c>
      <c r="D3567" s="40" t="s">
        <v>1929</v>
      </c>
      <c r="E3567" s="40" t="s">
        <v>4725</v>
      </c>
      <c r="F3567" s="41">
        <v>48259.53</v>
      </c>
      <c r="G3567" s="42">
        <v>57819.74</v>
      </c>
      <c r="H3567" s="64">
        <f t="shared" si="332"/>
        <v>0.19809994005329101</v>
      </c>
      <c r="I3567" s="65">
        <f t="shared" si="333"/>
        <v>9560.2099999999991</v>
      </c>
      <c r="J3567" s="66" t="str">
        <f t="shared" si="334"/>
        <v>Resgatado</v>
      </c>
      <c r="K3567" s="40" t="s">
        <v>15532</v>
      </c>
      <c r="L3567" s="69" t="str">
        <f t="shared" si="335"/>
        <v>Dividendos Recebidos</v>
      </c>
    </row>
    <row r="3568" spans="1:12" ht="15" customHeight="1" x14ac:dyDescent="0.25">
      <c r="A3568" s="39">
        <v>45491</v>
      </c>
      <c r="B3568" s="61">
        <f t="shared" si="330"/>
        <v>2024</v>
      </c>
      <c r="C3568" s="60" t="str">
        <f t="shared" si="331"/>
        <v>Julho</v>
      </c>
      <c r="D3568" s="40" t="s">
        <v>1927</v>
      </c>
      <c r="E3568" s="40" t="s">
        <v>4726</v>
      </c>
      <c r="F3568" s="41">
        <v>48467.05</v>
      </c>
      <c r="G3568" s="42">
        <v>47691.58</v>
      </c>
      <c r="H3568" s="64">
        <f t="shared" si="332"/>
        <v>-1.5999942228792575E-2</v>
      </c>
      <c r="I3568" s="65">
        <f t="shared" si="333"/>
        <v>-775.47000000000116</v>
      </c>
      <c r="J3568" s="66" t="str">
        <f t="shared" si="334"/>
        <v>Ativo</v>
      </c>
      <c r="K3568" s="40" t="s">
        <v>15536</v>
      </c>
      <c r="L3568" s="69" t="str">
        <f t="shared" si="335"/>
        <v>Aguardando rentabilidade</v>
      </c>
    </row>
    <row r="3569" spans="1:12" ht="15" customHeight="1" x14ac:dyDescent="0.25">
      <c r="A3569" s="39">
        <v>44463</v>
      </c>
      <c r="B3569" s="61">
        <f t="shared" si="330"/>
        <v>2021</v>
      </c>
      <c r="C3569" s="60" t="str">
        <f t="shared" si="331"/>
        <v>Setembro</v>
      </c>
      <c r="D3569" s="40" t="s">
        <v>1929</v>
      </c>
      <c r="E3569" s="40" t="s">
        <v>4727</v>
      </c>
      <c r="F3569" s="41">
        <v>13514.15</v>
      </c>
      <c r="G3569" s="42">
        <v>15923.72</v>
      </c>
      <c r="H3569" s="64">
        <f t="shared" si="332"/>
        <v>0.17829978208026401</v>
      </c>
      <c r="I3569" s="65">
        <f t="shared" si="333"/>
        <v>2409.5699999999997</v>
      </c>
      <c r="J3569" s="66" t="str">
        <f t="shared" si="334"/>
        <v>Resgatado</v>
      </c>
      <c r="K3569" s="40" t="s">
        <v>15532</v>
      </c>
      <c r="L3569" s="69" t="str">
        <f t="shared" si="335"/>
        <v>Dividendos Recebidos</v>
      </c>
    </row>
    <row r="3570" spans="1:12" ht="15" customHeight="1" x14ac:dyDescent="0.25">
      <c r="A3570" s="39">
        <v>45508</v>
      </c>
      <c r="B3570" s="61">
        <f t="shared" si="330"/>
        <v>2024</v>
      </c>
      <c r="C3570" s="60" t="str">
        <f t="shared" si="331"/>
        <v>Agosto</v>
      </c>
      <c r="D3570" s="40" t="s">
        <v>1928</v>
      </c>
      <c r="E3570" s="40" t="s">
        <v>4728</v>
      </c>
      <c r="F3570" s="41">
        <v>3667.7</v>
      </c>
      <c r="G3570" s="42">
        <v>3493.12</v>
      </c>
      <c r="H3570" s="64">
        <f t="shared" si="332"/>
        <v>-4.7599312920904094E-2</v>
      </c>
      <c r="I3570" s="65">
        <f t="shared" si="333"/>
        <v>-174.57999999999993</v>
      </c>
      <c r="J3570" s="66" t="str">
        <f t="shared" si="334"/>
        <v>Ativo</v>
      </c>
      <c r="K3570" s="40" t="s">
        <v>15537</v>
      </c>
      <c r="L3570" s="69" t="str">
        <f t="shared" si="335"/>
        <v>Aguardando rentabilidade</v>
      </c>
    </row>
    <row r="3571" spans="1:12" ht="15" customHeight="1" x14ac:dyDescent="0.25">
      <c r="A3571" s="39">
        <v>45771</v>
      </c>
      <c r="B3571" s="61">
        <f t="shared" si="330"/>
        <v>2025</v>
      </c>
      <c r="C3571" s="60" t="str">
        <f t="shared" si="331"/>
        <v>Abril</v>
      </c>
      <c r="D3571" s="40" t="s">
        <v>1928</v>
      </c>
      <c r="E3571" s="40" t="s">
        <v>4729</v>
      </c>
      <c r="F3571" s="41">
        <v>12026.21</v>
      </c>
      <c r="G3571" s="42">
        <v>12070.71</v>
      </c>
      <c r="H3571" s="64">
        <f t="shared" si="332"/>
        <v>3.7002513676378515E-3</v>
      </c>
      <c r="I3571" s="65">
        <f t="shared" si="333"/>
        <v>44.5</v>
      </c>
      <c r="J3571" s="66" t="str">
        <f t="shared" si="334"/>
        <v>Ativo</v>
      </c>
      <c r="K3571" s="40" t="s">
        <v>15537</v>
      </c>
      <c r="L3571" s="69" t="str">
        <f t="shared" si="335"/>
        <v>Aguardando rentabilidade</v>
      </c>
    </row>
    <row r="3572" spans="1:12" x14ac:dyDescent="0.25">
      <c r="A3572" s="39">
        <v>43960</v>
      </c>
      <c r="B3572" s="61">
        <f t="shared" si="330"/>
        <v>2020</v>
      </c>
      <c r="C3572" s="60" t="str">
        <f t="shared" si="331"/>
        <v>Maio</v>
      </c>
      <c r="D3572" s="40" t="s">
        <v>1926</v>
      </c>
      <c r="E3572" s="40" t="s">
        <v>3460</v>
      </c>
      <c r="F3572" s="41">
        <v>9038.3700000000008</v>
      </c>
      <c r="G3572" s="42">
        <v>8155.32</v>
      </c>
      <c r="H3572" s="64">
        <f t="shared" si="332"/>
        <v>-9.7700138409912513E-2</v>
      </c>
      <c r="I3572" s="65">
        <f t="shared" si="333"/>
        <v>-883.05000000000109</v>
      </c>
      <c r="J3572" s="66" t="str">
        <f t="shared" si="334"/>
        <v>Pendente</v>
      </c>
      <c r="K3572" s="40" t="s">
        <v>15535</v>
      </c>
      <c r="L3572" s="69" t="str">
        <f t="shared" si="335"/>
        <v>Aguardando rentabilidade</v>
      </c>
    </row>
    <row r="3573" spans="1:12" ht="15" customHeight="1" x14ac:dyDescent="0.25">
      <c r="A3573" s="39">
        <v>45149</v>
      </c>
      <c r="B3573" s="61">
        <f t="shared" si="330"/>
        <v>2023</v>
      </c>
      <c r="C3573" s="60" t="str">
        <f t="shared" si="331"/>
        <v>Agosto</v>
      </c>
      <c r="D3573" s="40" t="s">
        <v>1929</v>
      </c>
      <c r="E3573" s="40" t="s">
        <v>4299</v>
      </c>
      <c r="F3573" s="41">
        <v>33478.61</v>
      </c>
      <c r="G3573" s="42">
        <v>37141.17</v>
      </c>
      <c r="H3573" s="64">
        <f t="shared" si="332"/>
        <v>0.10940000197140794</v>
      </c>
      <c r="I3573" s="65">
        <f t="shared" si="333"/>
        <v>3662.5599999999977</v>
      </c>
      <c r="J3573" s="66" t="str">
        <f t="shared" si="334"/>
        <v>Pendente</v>
      </c>
      <c r="K3573" s="40" t="s">
        <v>15532</v>
      </c>
      <c r="L3573" s="69" t="str">
        <f t="shared" si="335"/>
        <v>Rendimento estável</v>
      </c>
    </row>
    <row r="3574" spans="1:12" ht="15" customHeight="1" x14ac:dyDescent="0.25">
      <c r="A3574" s="39">
        <v>45847</v>
      </c>
      <c r="B3574" s="61">
        <f t="shared" si="330"/>
        <v>2025</v>
      </c>
      <c r="C3574" s="60" t="str">
        <f t="shared" si="331"/>
        <v>Julho</v>
      </c>
      <c r="D3574" s="40" t="s">
        <v>1926</v>
      </c>
      <c r="E3574" s="40" t="s">
        <v>4730</v>
      </c>
      <c r="F3574" s="41">
        <v>20257.38</v>
      </c>
      <c r="G3574" s="42">
        <v>23289.91</v>
      </c>
      <c r="H3574" s="64">
        <f t="shared" si="332"/>
        <v>0.14970001056405116</v>
      </c>
      <c r="I3574" s="65">
        <f t="shared" si="333"/>
        <v>3032.5299999999988</v>
      </c>
      <c r="J3574" s="66" t="str">
        <f t="shared" si="334"/>
        <v>Pendente</v>
      </c>
      <c r="K3574" s="40" t="s">
        <v>15535</v>
      </c>
      <c r="L3574" s="69" t="str">
        <f t="shared" si="335"/>
        <v>Rendimento estável</v>
      </c>
    </row>
    <row r="3575" spans="1:12" ht="15" customHeight="1" x14ac:dyDescent="0.25">
      <c r="A3575" s="39">
        <v>45567</v>
      </c>
      <c r="B3575" s="61">
        <f t="shared" si="330"/>
        <v>2024</v>
      </c>
      <c r="C3575" s="60" t="str">
        <f t="shared" si="331"/>
        <v>Outubro</v>
      </c>
      <c r="D3575" s="40" t="s">
        <v>1928</v>
      </c>
      <c r="E3575" s="40" t="s">
        <v>1988</v>
      </c>
      <c r="F3575" s="41">
        <v>21349.8</v>
      </c>
      <c r="G3575" s="42">
        <v>21932.65</v>
      </c>
      <c r="H3575" s="64">
        <f t="shared" si="332"/>
        <v>2.7300021545869385E-2</v>
      </c>
      <c r="I3575" s="65">
        <f t="shared" si="333"/>
        <v>582.85000000000218</v>
      </c>
      <c r="J3575" s="66" t="str">
        <f t="shared" si="334"/>
        <v>Ativo</v>
      </c>
      <c r="K3575" s="40" t="s">
        <v>15537</v>
      </c>
      <c r="L3575" s="69" t="str">
        <f t="shared" si="335"/>
        <v>Aguardando rentabilidade</v>
      </c>
    </row>
    <row r="3576" spans="1:12" x14ac:dyDescent="0.25">
      <c r="A3576" s="39">
        <v>43938</v>
      </c>
      <c r="B3576" s="61">
        <f t="shared" si="330"/>
        <v>2020</v>
      </c>
      <c r="C3576" s="60" t="str">
        <f t="shared" si="331"/>
        <v>Abril</v>
      </c>
      <c r="D3576" s="40" t="s">
        <v>1925</v>
      </c>
      <c r="E3576" s="40" t="s">
        <v>4524</v>
      </c>
      <c r="F3576" s="41">
        <v>14732.71</v>
      </c>
      <c r="G3576" s="42">
        <v>14339.35</v>
      </c>
      <c r="H3576" s="64">
        <f t="shared" si="332"/>
        <v>-2.6699772139680941E-2</v>
      </c>
      <c r="I3576" s="65">
        <f t="shared" si="333"/>
        <v>-393.35999999999876</v>
      </c>
      <c r="J3576" s="66" t="str">
        <f t="shared" si="334"/>
        <v>Ativo</v>
      </c>
      <c r="K3576" s="40" t="s">
        <v>15534</v>
      </c>
      <c r="L3576" s="69" t="str">
        <f t="shared" si="335"/>
        <v>Aguardando rentabilidade</v>
      </c>
    </row>
    <row r="3577" spans="1:12" x14ac:dyDescent="0.25">
      <c r="A3577" s="39">
        <v>43877</v>
      </c>
      <c r="B3577" s="61">
        <f t="shared" si="330"/>
        <v>2020</v>
      </c>
      <c r="C3577" s="60" t="str">
        <f t="shared" si="331"/>
        <v>Fevereiro</v>
      </c>
      <c r="D3577" s="40" t="s">
        <v>1926</v>
      </c>
      <c r="E3577" s="40" t="s">
        <v>4731</v>
      </c>
      <c r="F3577" s="41">
        <v>31888.91</v>
      </c>
      <c r="G3577" s="42">
        <v>36761.54</v>
      </c>
      <c r="H3577" s="64">
        <f t="shared" si="332"/>
        <v>0.15280014274555012</v>
      </c>
      <c r="I3577" s="65">
        <f t="shared" si="333"/>
        <v>4872.630000000001</v>
      </c>
      <c r="J3577" s="66" t="str">
        <f t="shared" si="334"/>
        <v>Resgatado</v>
      </c>
      <c r="K3577" s="40" t="s">
        <v>15535</v>
      </c>
      <c r="L3577" s="69" t="str">
        <f t="shared" si="335"/>
        <v>Aplicação de Curto Prazo</v>
      </c>
    </row>
    <row r="3578" spans="1:12" ht="15" customHeight="1" x14ac:dyDescent="0.25">
      <c r="A3578" s="39">
        <v>45010</v>
      </c>
      <c r="B3578" s="61">
        <f t="shared" si="330"/>
        <v>2023</v>
      </c>
      <c r="C3578" s="60" t="str">
        <f t="shared" si="331"/>
        <v>Março</v>
      </c>
      <c r="D3578" s="40" t="s">
        <v>1927</v>
      </c>
      <c r="E3578" s="40" t="s">
        <v>4732</v>
      </c>
      <c r="F3578" s="41">
        <v>18855.810000000001</v>
      </c>
      <c r="G3578" s="42">
        <v>19483.71</v>
      </c>
      <c r="H3578" s="64">
        <f t="shared" si="332"/>
        <v>3.3300080982996631E-2</v>
      </c>
      <c r="I3578" s="65">
        <f t="shared" si="333"/>
        <v>627.89999999999782</v>
      </c>
      <c r="J3578" s="66" t="str">
        <f t="shared" si="334"/>
        <v>Ativo</v>
      </c>
      <c r="K3578" s="40" t="s">
        <v>15536</v>
      </c>
      <c r="L3578" s="69" t="str">
        <f t="shared" si="335"/>
        <v>Aguardando rentabilidade</v>
      </c>
    </row>
    <row r="3579" spans="1:12" ht="15" customHeight="1" x14ac:dyDescent="0.25">
      <c r="A3579" s="39">
        <v>44242</v>
      </c>
      <c r="B3579" s="61">
        <f t="shared" si="330"/>
        <v>2021</v>
      </c>
      <c r="C3579" s="60" t="str">
        <f t="shared" si="331"/>
        <v>Fevereiro</v>
      </c>
      <c r="D3579" s="40" t="s">
        <v>1928</v>
      </c>
      <c r="E3579" s="40" t="s">
        <v>4158</v>
      </c>
      <c r="F3579" s="41">
        <v>14638.32</v>
      </c>
      <c r="G3579" s="42">
        <v>14701.26</v>
      </c>
      <c r="H3579" s="64">
        <f t="shared" si="332"/>
        <v>4.2996737330513683E-3</v>
      </c>
      <c r="I3579" s="65">
        <f t="shared" si="333"/>
        <v>62.940000000000509</v>
      </c>
      <c r="J3579" s="66" t="str">
        <f t="shared" si="334"/>
        <v>Ativo</v>
      </c>
      <c r="K3579" s="40" t="s">
        <v>15537</v>
      </c>
      <c r="L3579" s="69" t="str">
        <f t="shared" si="335"/>
        <v>Aguardando rentabilidade</v>
      </c>
    </row>
    <row r="3580" spans="1:12" ht="15" customHeight="1" x14ac:dyDescent="0.25">
      <c r="A3580" s="39">
        <v>45180</v>
      </c>
      <c r="B3580" s="61">
        <f t="shared" si="330"/>
        <v>2023</v>
      </c>
      <c r="C3580" s="60" t="str">
        <f t="shared" si="331"/>
        <v>Setembro</v>
      </c>
      <c r="D3580" s="40" t="s">
        <v>1928</v>
      </c>
      <c r="E3580" s="40" t="s">
        <v>3288</v>
      </c>
      <c r="F3580" s="41">
        <v>33805.870000000003</v>
      </c>
      <c r="G3580" s="42">
        <v>37791.58</v>
      </c>
      <c r="H3580" s="64">
        <f t="shared" si="332"/>
        <v>0.1178999386792885</v>
      </c>
      <c r="I3580" s="65">
        <f t="shared" si="333"/>
        <v>3985.7099999999991</v>
      </c>
      <c r="J3580" s="66" t="str">
        <f t="shared" si="334"/>
        <v>Pendente</v>
      </c>
      <c r="K3580" s="40" t="s">
        <v>15537</v>
      </c>
      <c r="L3580" s="69" t="str">
        <f t="shared" si="335"/>
        <v>Rendimento estável</v>
      </c>
    </row>
    <row r="3581" spans="1:12" ht="15" customHeight="1" x14ac:dyDescent="0.25">
      <c r="A3581" s="39">
        <v>45008</v>
      </c>
      <c r="B3581" s="61">
        <f t="shared" si="330"/>
        <v>2023</v>
      </c>
      <c r="C3581" s="60" t="str">
        <f t="shared" si="331"/>
        <v>Março</v>
      </c>
      <c r="D3581" s="40" t="s">
        <v>1923</v>
      </c>
      <c r="E3581" s="40" t="s">
        <v>4733</v>
      </c>
      <c r="F3581" s="41">
        <v>7068.54</v>
      </c>
      <c r="G3581" s="42">
        <v>6544.76</v>
      </c>
      <c r="H3581" s="64">
        <f t="shared" si="332"/>
        <v>-7.4100167785709603E-2</v>
      </c>
      <c r="I3581" s="65">
        <f t="shared" si="333"/>
        <v>-523.77999999999975</v>
      </c>
      <c r="J3581" s="66" t="str">
        <f t="shared" si="334"/>
        <v>Ativo</v>
      </c>
      <c r="K3581" s="40" t="s">
        <v>15532</v>
      </c>
      <c r="L3581" s="69" t="str">
        <f t="shared" si="335"/>
        <v>Investimento de Longo Prazo</v>
      </c>
    </row>
    <row r="3582" spans="1:12" ht="15" customHeight="1" x14ac:dyDescent="0.25">
      <c r="A3582" s="39">
        <v>44251</v>
      </c>
      <c r="B3582" s="61">
        <f t="shared" si="330"/>
        <v>2021</v>
      </c>
      <c r="C3582" s="60" t="str">
        <f t="shared" si="331"/>
        <v>Fevereiro</v>
      </c>
      <c r="D3582" s="40" t="s">
        <v>1927</v>
      </c>
      <c r="E3582" s="40" t="s">
        <v>2886</v>
      </c>
      <c r="F3582" s="41">
        <v>45239.21</v>
      </c>
      <c r="G3582" s="42">
        <v>52427.72</v>
      </c>
      <c r="H3582" s="64">
        <f t="shared" si="332"/>
        <v>0.1588999896328871</v>
      </c>
      <c r="I3582" s="65">
        <f t="shared" si="333"/>
        <v>7188.510000000002</v>
      </c>
      <c r="J3582" s="66" t="str">
        <f t="shared" si="334"/>
        <v>Resgatado</v>
      </c>
      <c r="K3582" s="40" t="s">
        <v>15536</v>
      </c>
      <c r="L3582" s="69" t="str">
        <f t="shared" si="335"/>
        <v>Aplicação de Curto Prazo</v>
      </c>
    </row>
    <row r="3583" spans="1:12" ht="15" customHeight="1" x14ac:dyDescent="0.25">
      <c r="A3583" s="39">
        <v>45124</v>
      </c>
      <c r="B3583" s="61">
        <f t="shared" si="330"/>
        <v>2023</v>
      </c>
      <c r="C3583" s="60" t="str">
        <f t="shared" si="331"/>
        <v>Julho</v>
      </c>
      <c r="D3583" s="40" t="s">
        <v>1929</v>
      </c>
      <c r="E3583" s="40" t="s">
        <v>4734</v>
      </c>
      <c r="F3583" s="41">
        <v>39495.46</v>
      </c>
      <c r="G3583" s="42">
        <v>42817.03</v>
      </c>
      <c r="H3583" s="64">
        <f t="shared" si="332"/>
        <v>8.4100045929329598E-2</v>
      </c>
      <c r="I3583" s="65">
        <f t="shared" si="333"/>
        <v>3321.5699999999997</v>
      </c>
      <c r="J3583" s="66" t="str">
        <f t="shared" si="334"/>
        <v>Pendente</v>
      </c>
      <c r="K3583" s="40" t="s">
        <v>15532</v>
      </c>
      <c r="L3583" s="69" t="str">
        <f t="shared" si="335"/>
        <v>Rendimento estável</v>
      </c>
    </row>
    <row r="3584" spans="1:12" ht="15" customHeight="1" x14ac:dyDescent="0.25">
      <c r="A3584" s="39">
        <v>44607</v>
      </c>
      <c r="B3584" s="61">
        <f t="shared" si="330"/>
        <v>2022</v>
      </c>
      <c r="C3584" s="60" t="str">
        <f t="shared" si="331"/>
        <v>Fevereiro</v>
      </c>
      <c r="D3584" s="40" t="s">
        <v>1929</v>
      </c>
      <c r="E3584" s="40" t="s">
        <v>3511</v>
      </c>
      <c r="F3584" s="41">
        <v>25816.44</v>
      </c>
      <c r="G3584" s="42">
        <v>29815.41</v>
      </c>
      <c r="H3584" s="64">
        <f t="shared" si="332"/>
        <v>0.15490013340336628</v>
      </c>
      <c r="I3584" s="65">
        <f t="shared" si="333"/>
        <v>3998.9700000000012</v>
      </c>
      <c r="J3584" s="66" t="str">
        <f t="shared" si="334"/>
        <v>Resgatado</v>
      </c>
      <c r="K3584" s="40" t="s">
        <v>15532</v>
      </c>
      <c r="L3584" s="69" t="str">
        <f t="shared" si="335"/>
        <v>Dividendos Recebidos</v>
      </c>
    </row>
    <row r="3585" spans="1:12" ht="15" customHeight="1" x14ac:dyDescent="0.25">
      <c r="A3585" s="39">
        <v>45615</v>
      </c>
      <c r="B3585" s="61">
        <f t="shared" si="330"/>
        <v>2024</v>
      </c>
      <c r="C3585" s="60" t="str">
        <f t="shared" si="331"/>
        <v>Novembro</v>
      </c>
      <c r="D3585" s="40" t="s">
        <v>1923</v>
      </c>
      <c r="E3585" s="40" t="s">
        <v>3940</v>
      </c>
      <c r="F3585" s="41">
        <v>27317.759999999998</v>
      </c>
      <c r="G3585" s="42">
        <v>25919.09</v>
      </c>
      <c r="H3585" s="64">
        <f t="shared" si="332"/>
        <v>-5.1200025185081002E-2</v>
      </c>
      <c r="I3585" s="65">
        <f t="shared" si="333"/>
        <v>-1398.6699999999983</v>
      </c>
      <c r="J3585" s="66" t="str">
        <f t="shared" si="334"/>
        <v>Ativo</v>
      </c>
      <c r="K3585" s="40" t="s">
        <v>15532</v>
      </c>
      <c r="L3585" s="69" t="str">
        <f t="shared" si="335"/>
        <v>Investimento de Longo Prazo</v>
      </c>
    </row>
    <row r="3586" spans="1:12" x14ac:dyDescent="0.25">
      <c r="A3586" s="39">
        <v>43833</v>
      </c>
      <c r="B3586" s="61">
        <f t="shared" ref="B3586:B3649" si="336">YEAR(A3586)</f>
        <v>2020</v>
      </c>
      <c r="C3586" s="60" t="str">
        <f t="shared" ref="C3586:C3649" si="337">PROPER(TEXT(A3586,"mmmm"))</f>
        <v>Janeiro</v>
      </c>
      <c r="D3586" s="40" t="s">
        <v>1928</v>
      </c>
      <c r="E3586" s="40" t="s">
        <v>4735</v>
      </c>
      <c r="F3586" s="41">
        <v>7622.54</v>
      </c>
      <c r="G3586" s="42">
        <v>8817.75</v>
      </c>
      <c r="H3586" s="64">
        <f t="shared" ref="H3586:H3649" si="338">(G3586-F3586)/F3586</f>
        <v>0.15679943955689313</v>
      </c>
      <c r="I3586" s="65">
        <f t="shared" ref="I3586:I3649" si="339">G3586-F3586</f>
        <v>1195.21</v>
      </c>
      <c r="J3586" s="66" t="str">
        <f t="shared" ref="J3586:J3649" si="340">IF(AND(OR($D3586="Ações",$D3586="Criptomoedas",$D3586="ETFs",$D3586="Fundos",$D3586="Imóveis"),$H3586&lt;=-10%),"Resgatado",IF(AND(OR($D3586="Ações",$D3586="Criptomoedas",$D3586="ETFs",$D3586="Fundos",$D3586="Imóveis"),$H3586&lt;=-5%),"Pendente",IF(AND(OR($D3586="Ações",$D3586="Criptomoedas",$D3586="ETFs",$D3586="Fundos",$D3586="Imóveis"),$H3586&lt;=-3%),"Ativo",IF(AND(OR($D3586="Ações",$D3586="Criptomoedas",$D3586="ETFs",$D3586="Fundos",$D3586="Imóveis"),$H3586&lt;=7%),"Ativo",IF(AND(OR($D3586="Ações",$D3586="Criptomoedas",$D3586="ETFs",$D3586="Fundos",$D3586="Imóveis"),$H3586&lt;=15%),"Pendente",IF(AND(OR($D3586="Ações",$D3586="Criptomoedas",$D3586="ETFs",$D3586="Fundos",$D3586="Imóveis"),$H3586&lt;=20%),"Resgatado",IF(AND(OR($D3586="Poupança",$D3586="Renda Fixa",$D3586="Tesouro Direto"),$H3586&lt;=7%),"Ativo",IF(AND(OR($D3586="Poupança",$D3586="Renda Fixa",$D3586="Tesouro Direto"),$H3586&lt;=15%),"Pendente",IF(AND(OR($D3586="Poupança",$D3586="Renda Fixa",$D3586="Tesouro Direto"),$H3586&lt;=20%),"Resgatado","")))))))))</f>
        <v>Resgatado</v>
      </c>
      <c r="K3586" s="40" t="s">
        <v>15537</v>
      </c>
      <c r="L3586" s="69" t="str">
        <f t="shared" ref="L3586:L3649" si="341">IF(AND(OR($D3586="Ações",$D3586="Criptomoedas",$D3586="ETFs",$D3586="Fundos",$D3586="Imóveis"),$H3586&lt;=-10%),"Resgate realizado",IF(AND(OR($D3586="Ações",$D3586="Criptomoedas",$D3586="ETFs",$D3586="Fundos",$D3586="Imóveis"),$H3586&lt;=-5%),"Aguardando rentabilidade",IF(AND(OR($D3586="Ações",$D3586="Criptomoedas",$D3586="ETFs",$D3586="Fundos",$D3586="Imóveis"),$H3586&lt;=-3%),"Aguardando rentabilidade",IF(AND(OR($D3586="Ações",$D3586="Criptomoedas",$D3586="ETFs",$D3586="Fundos",$D3586="Imóveis"),$H3586&lt;=7%),"Aguardando rentabilidade",IF(AND(OR($D3586="Ações",$D3586="Criptomoedas",$D3586="ETFs",$D3586="Fundos",$D3586="Imóveis"),$H3586&lt;=15%),"Rendimento estável",IF(AND(OR($D3586="Ações",$D3586="Criptomoedas",$D3586="ETFs",$D3586="Fundos",$D3586="Imóveis"),$H3586&lt;=20%),"Aplicação de Curto Prazo",IF(AND(OR($D3586="Poupança",$D3586="Renda Fixa",$D3586="Tesouro Direto"),$H3586&lt;=7%),"Investimento de Longo Prazo",IF(AND(OR($D3586="Poupança",$D3586="Renda Fixa",$D3586="Tesouro Direto"),$H3586&lt;=15%),"Rendimento estável",IF(AND(OR($D3586="Poupança",$D3586="Renda Fixa",$D3586="Tesouro Direto"),$H3586&lt;=20%),"Dividendos Recebidos","")))))))))</f>
        <v>Aplicação de Curto Prazo</v>
      </c>
    </row>
    <row r="3587" spans="1:12" x14ac:dyDescent="0.25">
      <c r="A3587" s="39">
        <v>43890</v>
      </c>
      <c r="B3587" s="61">
        <f t="shared" si="336"/>
        <v>2020</v>
      </c>
      <c r="C3587" s="60" t="str">
        <f t="shared" si="337"/>
        <v>Fevereiro</v>
      </c>
      <c r="D3587" s="40" t="s">
        <v>1930</v>
      </c>
      <c r="E3587" s="40" t="s">
        <v>3833</v>
      </c>
      <c r="F3587" s="41">
        <v>30715.49</v>
      </c>
      <c r="G3587" s="42">
        <v>32165.26</v>
      </c>
      <c r="H3587" s="64">
        <f t="shared" si="338"/>
        <v>4.7199963275858424E-2</v>
      </c>
      <c r="I3587" s="65">
        <f t="shared" si="339"/>
        <v>1449.7699999999968</v>
      </c>
      <c r="J3587" s="66" t="str">
        <f t="shared" si="340"/>
        <v>Ativo</v>
      </c>
      <c r="K3587" s="40" t="s">
        <v>15538</v>
      </c>
      <c r="L3587" s="69" t="str">
        <f t="shared" si="341"/>
        <v>Aguardando rentabilidade</v>
      </c>
    </row>
    <row r="3588" spans="1:12" x14ac:dyDescent="0.25">
      <c r="A3588" s="39">
        <v>44158</v>
      </c>
      <c r="B3588" s="61">
        <f t="shared" si="336"/>
        <v>2020</v>
      </c>
      <c r="C3588" s="60" t="str">
        <f t="shared" si="337"/>
        <v>Novembro</v>
      </c>
      <c r="D3588" s="40" t="s">
        <v>1926</v>
      </c>
      <c r="E3588" s="40" t="s">
        <v>4688</v>
      </c>
      <c r="F3588" s="41">
        <v>32116.95</v>
      </c>
      <c r="G3588" s="42">
        <v>33244.25</v>
      </c>
      <c r="H3588" s="64">
        <f t="shared" si="338"/>
        <v>3.509984603145689E-2</v>
      </c>
      <c r="I3588" s="65">
        <f t="shared" si="339"/>
        <v>1127.2999999999993</v>
      </c>
      <c r="J3588" s="66" t="str">
        <f t="shared" si="340"/>
        <v>Ativo</v>
      </c>
      <c r="K3588" s="40" t="s">
        <v>15535</v>
      </c>
      <c r="L3588" s="69" t="str">
        <f t="shared" si="341"/>
        <v>Aguardando rentabilidade</v>
      </c>
    </row>
    <row r="3589" spans="1:12" ht="15" customHeight="1" x14ac:dyDescent="0.25">
      <c r="A3589" s="39">
        <v>45706</v>
      </c>
      <c r="B3589" s="61">
        <f t="shared" si="336"/>
        <v>2025</v>
      </c>
      <c r="C3589" s="60" t="str">
        <f t="shared" si="337"/>
        <v>Fevereiro</v>
      </c>
      <c r="D3589" s="40" t="s">
        <v>1927</v>
      </c>
      <c r="E3589" s="40" t="s">
        <v>4736</v>
      </c>
      <c r="F3589" s="41">
        <v>22990.55</v>
      </c>
      <c r="G3589" s="42">
        <v>24461.95</v>
      </c>
      <c r="H3589" s="64">
        <f t="shared" si="338"/>
        <v>6.400020878143417E-2</v>
      </c>
      <c r="I3589" s="65">
        <f t="shared" si="339"/>
        <v>1471.4000000000015</v>
      </c>
      <c r="J3589" s="66" t="str">
        <f t="shared" si="340"/>
        <v>Ativo</v>
      </c>
      <c r="K3589" s="40" t="s">
        <v>15536</v>
      </c>
      <c r="L3589" s="69" t="str">
        <f t="shared" si="341"/>
        <v>Aguardando rentabilidade</v>
      </c>
    </row>
    <row r="3590" spans="1:12" ht="15" customHeight="1" x14ac:dyDescent="0.25">
      <c r="A3590" s="39">
        <v>45123</v>
      </c>
      <c r="B3590" s="61">
        <f t="shared" si="336"/>
        <v>2023</v>
      </c>
      <c r="C3590" s="60" t="str">
        <f t="shared" si="337"/>
        <v>Julho</v>
      </c>
      <c r="D3590" s="40" t="s">
        <v>1926</v>
      </c>
      <c r="E3590" s="40" t="s">
        <v>4737</v>
      </c>
      <c r="F3590" s="41">
        <v>26464.77</v>
      </c>
      <c r="G3590" s="42">
        <v>27346.05</v>
      </c>
      <c r="H3590" s="64">
        <f t="shared" si="338"/>
        <v>3.3300119366236655E-2</v>
      </c>
      <c r="I3590" s="65">
        <f t="shared" si="339"/>
        <v>881.27999999999884</v>
      </c>
      <c r="J3590" s="66" t="str">
        <f t="shared" si="340"/>
        <v>Ativo</v>
      </c>
      <c r="K3590" s="40" t="s">
        <v>15535</v>
      </c>
      <c r="L3590" s="69" t="str">
        <f t="shared" si="341"/>
        <v>Aguardando rentabilidade</v>
      </c>
    </row>
    <row r="3591" spans="1:12" ht="15" customHeight="1" x14ac:dyDescent="0.25">
      <c r="A3591" s="39">
        <v>44512</v>
      </c>
      <c r="B3591" s="61">
        <f t="shared" si="336"/>
        <v>2021</v>
      </c>
      <c r="C3591" s="60" t="str">
        <f t="shared" si="337"/>
        <v>Novembro</v>
      </c>
      <c r="D3591" s="40" t="s">
        <v>1927</v>
      </c>
      <c r="E3591" s="40" t="s">
        <v>4738</v>
      </c>
      <c r="F3591" s="41">
        <v>26505.3</v>
      </c>
      <c r="G3591" s="42">
        <v>29505.7</v>
      </c>
      <c r="H3591" s="64">
        <f t="shared" si="338"/>
        <v>0.11320000150913219</v>
      </c>
      <c r="I3591" s="65">
        <f t="shared" si="339"/>
        <v>3000.4000000000015</v>
      </c>
      <c r="J3591" s="66" t="str">
        <f t="shared" si="340"/>
        <v>Pendente</v>
      </c>
      <c r="K3591" s="40" t="s">
        <v>15536</v>
      </c>
      <c r="L3591" s="69" t="str">
        <f t="shared" si="341"/>
        <v>Rendimento estável</v>
      </c>
    </row>
    <row r="3592" spans="1:12" ht="15" customHeight="1" x14ac:dyDescent="0.25">
      <c r="A3592" s="39">
        <v>45210</v>
      </c>
      <c r="B3592" s="61">
        <f t="shared" si="336"/>
        <v>2023</v>
      </c>
      <c r="C3592" s="60" t="str">
        <f t="shared" si="337"/>
        <v>Outubro</v>
      </c>
      <c r="D3592" s="40" t="s">
        <v>1925</v>
      </c>
      <c r="E3592" s="40" t="s">
        <v>4739</v>
      </c>
      <c r="F3592" s="41">
        <v>25634.720000000001</v>
      </c>
      <c r="G3592" s="42">
        <v>25627.03</v>
      </c>
      <c r="H3592" s="64">
        <f t="shared" si="338"/>
        <v>-2.999837720093033E-4</v>
      </c>
      <c r="I3592" s="65">
        <f t="shared" si="339"/>
        <v>-7.6900000000023283</v>
      </c>
      <c r="J3592" s="66" t="str">
        <f t="shared" si="340"/>
        <v>Ativo</v>
      </c>
      <c r="K3592" s="40" t="s">
        <v>15534</v>
      </c>
      <c r="L3592" s="69" t="str">
        <f t="shared" si="341"/>
        <v>Aguardando rentabilidade</v>
      </c>
    </row>
    <row r="3593" spans="1:12" ht="15" customHeight="1" x14ac:dyDescent="0.25">
      <c r="A3593" s="39">
        <v>44417</v>
      </c>
      <c r="B3593" s="61">
        <f t="shared" si="336"/>
        <v>2021</v>
      </c>
      <c r="C3593" s="60" t="str">
        <f t="shared" si="337"/>
        <v>Agosto</v>
      </c>
      <c r="D3593" s="40" t="s">
        <v>1929</v>
      </c>
      <c r="E3593" s="40" t="s">
        <v>4740</v>
      </c>
      <c r="F3593" s="41">
        <v>1919.96</v>
      </c>
      <c r="G3593" s="42">
        <v>1850.27</v>
      </c>
      <c r="H3593" s="64">
        <f t="shared" si="338"/>
        <v>-3.6297631200650042E-2</v>
      </c>
      <c r="I3593" s="65">
        <f t="shared" si="339"/>
        <v>-69.690000000000055</v>
      </c>
      <c r="J3593" s="66" t="str">
        <f t="shared" si="340"/>
        <v>Ativo</v>
      </c>
      <c r="K3593" s="40" t="s">
        <v>15532</v>
      </c>
      <c r="L3593" s="69" t="str">
        <f t="shared" si="341"/>
        <v>Investimento de Longo Prazo</v>
      </c>
    </row>
    <row r="3594" spans="1:12" ht="15" customHeight="1" x14ac:dyDescent="0.25">
      <c r="A3594" s="39">
        <v>45408</v>
      </c>
      <c r="B3594" s="61">
        <f t="shared" si="336"/>
        <v>2024</v>
      </c>
      <c r="C3594" s="60" t="str">
        <f t="shared" si="337"/>
        <v>Abril</v>
      </c>
      <c r="D3594" s="40" t="s">
        <v>1927</v>
      </c>
      <c r="E3594" s="40" t="s">
        <v>3378</v>
      </c>
      <c r="F3594" s="41">
        <v>12174.06</v>
      </c>
      <c r="G3594" s="42">
        <v>13361.03</v>
      </c>
      <c r="H3594" s="64">
        <f t="shared" si="338"/>
        <v>9.7499930179414357E-2</v>
      </c>
      <c r="I3594" s="65">
        <f t="shared" si="339"/>
        <v>1186.9700000000012</v>
      </c>
      <c r="J3594" s="66" t="str">
        <f t="shared" si="340"/>
        <v>Pendente</v>
      </c>
      <c r="K3594" s="40" t="s">
        <v>15536</v>
      </c>
      <c r="L3594" s="69" t="str">
        <f t="shared" si="341"/>
        <v>Rendimento estável</v>
      </c>
    </row>
    <row r="3595" spans="1:12" x14ac:dyDescent="0.25">
      <c r="A3595" s="39">
        <v>43940</v>
      </c>
      <c r="B3595" s="61">
        <f t="shared" si="336"/>
        <v>2020</v>
      </c>
      <c r="C3595" s="60" t="str">
        <f t="shared" si="337"/>
        <v>Abril</v>
      </c>
      <c r="D3595" s="40" t="s">
        <v>1923</v>
      </c>
      <c r="E3595" s="40" t="s">
        <v>4741</v>
      </c>
      <c r="F3595" s="41">
        <v>23650.5</v>
      </c>
      <c r="G3595" s="42">
        <v>24024.18</v>
      </c>
      <c r="H3595" s="64">
        <f t="shared" si="338"/>
        <v>1.5800088793048787E-2</v>
      </c>
      <c r="I3595" s="65">
        <f t="shared" si="339"/>
        <v>373.68000000000029</v>
      </c>
      <c r="J3595" s="66" t="str">
        <f t="shared" si="340"/>
        <v>Ativo</v>
      </c>
      <c r="K3595" s="40" t="s">
        <v>15532</v>
      </c>
      <c r="L3595" s="69" t="str">
        <f t="shared" si="341"/>
        <v>Investimento de Longo Prazo</v>
      </c>
    </row>
    <row r="3596" spans="1:12" ht="15" customHeight="1" x14ac:dyDescent="0.25">
      <c r="A3596" s="39">
        <v>45931</v>
      </c>
      <c r="B3596" s="61">
        <f t="shared" si="336"/>
        <v>2025</v>
      </c>
      <c r="C3596" s="60" t="str">
        <f t="shared" si="337"/>
        <v>Outubro</v>
      </c>
      <c r="D3596" s="40" t="s">
        <v>1926</v>
      </c>
      <c r="E3596" s="40" t="s">
        <v>4742</v>
      </c>
      <c r="F3596" s="41">
        <v>27124.38</v>
      </c>
      <c r="G3596" s="42">
        <v>26543.919999999998</v>
      </c>
      <c r="H3596" s="64">
        <f t="shared" si="338"/>
        <v>-2.1399936146006018E-2</v>
      </c>
      <c r="I3596" s="65">
        <f t="shared" si="339"/>
        <v>-580.46000000000276</v>
      </c>
      <c r="J3596" s="66" t="str">
        <f t="shared" si="340"/>
        <v>Ativo</v>
      </c>
      <c r="K3596" s="40" t="s">
        <v>15535</v>
      </c>
      <c r="L3596" s="69" t="str">
        <f t="shared" si="341"/>
        <v>Aguardando rentabilidade</v>
      </c>
    </row>
    <row r="3597" spans="1:12" x14ac:dyDescent="0.25">
      <c r="A3597" s="39">
        <v>43852</v>
      </c>
      <c r="B3597" s="61">
        <f t="shared" si="336"/>
        <v>2020</v>
      </c>
      <c r="C3597" s="60" t="str">
        <f t="shared" si="337"/>
        <v>Janeiro</v>
      </c>
      <c r="D3597" s="40" t="s">
        <v>1929</v>
      </c>
      <c r="E3597" s="40" t="s">
        <v>4743</v>
      </c>
      <c r="F3597" s="41">
        <v>23481.07</v>
      </c>
      <c r="G3597" s="42">
        <v>25425.3</v>
      </c>
      <c r="H3597" s="64">
        <f t="shared" si="338"/>
        <v>8.2799889442857572E-2</v>
      </c>
      <c r="I3597" s="65">
        <f t="shared" si="339"/>
        <v>1944.2299999999996</v>
      </c>
      <c r="J3597" s="66" t="str">
        <f t="shared" si="340"/>
        <v>Pendente</v>
      </c>
      <c r="K3597" s="40" t="s">
        <v>15532</v>
      </c>
      <c r="L3597" s="69" t="str">
        <f t="shared" si="341"/>
        <v>Rendimento estável</v>
      </c>
    </row>
    <row r="3598" spans="1:12" ht="15" customHeight="1" x14ac:dyDescent="0.25">
      <c r="A3598" s="39">
        <v>44565</v>
      </c>
      <c r="B3598" s="61">
        <f t="shared" si="336"/>
        <v>2022</v>
      </c>
      <c r="C3598" s="60" t="str">
        <f t="shared" si="337"/>
        <v>Janeiro</v>
      </c>
      <c r="D3598" s="40" t="s">
        <v>1923</v>
      </c>
      <c r="E3598" s="40" t="s">
        <v>4744</v>
      </c>
      <c r="F3598" s="41">
        <v>17122.61</v>
      </c>
      <c r="G3598" s="42">
        <v>16427.43</v>
      </c>
      <c r="H3598" s="64">
        <f t="shared" si="338"/>
        <v>-4.0600118790301259E-2</v>
      </c>
      <c r="I3598" s="65">
        <f t="shared" si="339"/>
        <v>-695.18000000000029</v>
      </c>
      <c r="J3598" s="66" t="str">
        <f t="shared" si="340"/>
        <v>Ativo</v>
      </c>
      <c r="K3598" s="40" t="s">
        <v>15532</v>
      </c>
      <c r="L3598" s="69" t="str">
        <f t="shared" si="341"/>
        <v>Investimento de Longo Prazo</v>
      </c>
    </row>
    <row r="3599" spans="1:12" ht="15" customHeight="1" x14ac:dyDescent="0.25">
      <c r="A3599" s="39">
        <v>44816</v>
      </c>
      <c r="B3599" s="61">
        <f t="shared" si="336"/>
        <v>2022</v>
      </c>
      <c r="C3599" s="60" t="str">
        <f t="shared" si="337"/>
        <v>Setembro</v>
      </c>
      <c r="D3599" s="40" t="s">
        <v>1929</v>
      </c>
      <c r="E3599" s="40" t="s">
        <v>2226</v>
      </c>
      <c r="F3599" s="41">
        <v>16924.009999999998</v>
      </c>
      <c r="G3599" s="42">
        <v>19911.099999999999</v>
      </c>
      <c r="H3599" s="64">
        <f t="shared" si="338"/>
        <v>0.17650013206090048</v>
      </c>
      <c r="I3599" s="65">
        <f t="shared" si="339"/>
        <v>2987.09</v>
      </c>
      <c r="J3599" s="66" t="str">
        <f t="shared" si="340"/>
        <v>Resgatado</v>
      </c>
      <c r="K3599" s="40" t="s">
        <v>15532</v>
      </c>
      <c r="L3599" s="69" t="str">
        <f t="shared" si="341"/>
        <v>Dividendos Recebidos</v>
      </c>
    </row>
    <row r="3600" spans="1:12" x14ac:dyDescent="0.25">
      <c r="A3600" s="39">
        <v>44101</v>
      </c>
      <c r="B3600" s="61">
        <f t="shared" si="336"/>
        <v>2020</v>
      </c>
      <c r="C3600" s="60" t="str">
        <f t="shared" si="337"/>
        <v>Setembro</v>
      </c>
      <c r="D3600" s="40" t="s">
        <v>1927</v>
      </c>
      <c r="E3600" s="40" t="s">
        <v>4745</v>
      </c>
      <c r="F3600" s="41">
        <v>29355.15</v>
      </c>
      <c r="G3600" s="42">
        <v>33867.040000000001</v>
      </c>
      <c r="H3600" s="64">
        <f t="shared" si="338"/>
        <v>0.15370011735589834</v>
      </c>
      <c r="I3600" s="65">
        <f t="shared" si="339"/>
        <v>4511.8899999999994</v>
      </c>
      <c r="J3600" s="66" t="str">
        <f t="shared" si="340"/>
        <v>Resgatado</v>
      </c>
      <c r="K3600" s="40" t="s">
        <v>15536</v>
      </c>
      <c r="L3600" s="69" t="str">
        <f t="shared" si="341"/>
        <v>Aplicação de Curto Prazo</v>
      </c>
    </row>
    <row r="3601" spans="1:12" ht="15" customHeight="1" x14ac:dyDescent="0.25">
      <c r="A3601" s="39">
        <v>45867</v>
      </c>
      <c r="B3601" s="61">
        <f t="shared" si="336"/>
        <v>2025</v>
      </c>
      <c r="C3601" s="60" t="str">
        <f t="shared" si="337"/>
        <v>Julho</v>
      </c>
      <c r="D3601" s="40" t="s">
        <v>1925</v>
      </c>
      <c r="E3601" s="40" t="s">
        <v>4746</v>
      </c>
      <c r="F3601" s="41">
        <v>49952.68</v>
      </c>
      <c r="G3601" s="42">
        <v>51051.64</v>
      </c>
      <c r="H3601" s="64">
        <f t="shared" si="338"/>
        <v>2.2000020819703751E-2</v>
      </c>
      <c r="I3601" s="65">
        <f t="shared" si="339"/>
        <v>1098.9599999999991</v>
      </c>
      <c r="J3601" s="66" t="str">
        <f t="shared" si="340"/>
        <v>Ativo</v>
      </c>
      <c r="K3601" s="40" t="s">
        <v>15534</v>
      </c>
      <c r="L3601" s="69" t="str">
        <f t="shared" si="341"/>
        <v>Aguardando rentabilidade</v>
      </c>
    </row>
    <row r="3602" spans="1:12" ht="15" customHeight="1" x14ac:dyDescent="0.25">
      <c r="A3602" s="39">
        <v>45006</v>
      </c>
      <c r="B3602" s="61">
        <f t="shared" si="336"/>
        <v>2023</v>
      </c>
      <c r="C3602" s="60" t="str">
        <f t="shared" si="337"/>
        <v>Março</v>
      </c>
      <c r="D3602" s="40" t="s">
        <v>1930</v>
      </c>
      <c r="E3602" s="40" t="s">
        <v>2652</v>
      </c>
      <c r="F3602" s="41">
        <v>25682.77</v>
      </c>
      <c r="G3602" s="42">
        <v>26163.040000000001</v>
      </c>
      <c r="H3602" s="64">
        <f t="shared" si="338"/>
        <v>1.8700085699478695E-2</v>
      </c>
      <c r="I3602" s="65">
        <f t="shared" si="339"/>
        <v>480.27000000000044</v>
      </c>
      <c r="J3602" s="66" t="str">
        <f t="shared" si="340"/>
        <v>Ativo</v>
      </c>
      <c r="K3602" s="40" t="s">
        <v>15538</v>
      </c>
      <c r="L3602" s="69" t="str">
        <f t="shared" si="341"/>
        <v>Aguardando rentabilidade</v>
      </c>
    </row>
    <row r="3603" spans="1:12" ht="15" customHeight="1" x14ac:dyDescent="0.25">
      <c r="A3603" s="39">
        <v>45764</v>
      </c>
      <c r="B3603" s="61">
        <f t="shared" si="336"/>
        <v>2025</v>
      </c>
      <c r="C3603" s="60" t="str">
        <f t="shared" si="337"/>
        <v>Abril</v>
      </c>
      <c r="D3603" s="40" t="s">
        <v>1929</v>
      </c>
      <c r="E3603" s="40" t="s">
        <v>4747</v>
      </c>
      <c r="F3603" s="41">
        <v>41735.61</v>
      </c>
      <c r="G3603" s="42">
        <v>49114.47</v>
      </c>
      <c r="H3603" s="64">
        <f t="shared" si="338"/>
        <v>0.17680009948339082</v>
      </c>
      <c r="I3603" s="65">
        <f t="shared" si="339"/>
        <v>7378.8600000000006</v>
      </c>
      <c r="J3603" s="66" t="str">
        <f t="shared" si="340"/>
        <v>Resgatado</v>
      </c>
      <c r="K3603" s="40" t="s">
        <v>15532</v>
      </c>
      <c r="L3603" s="69" t="str">
        <f t="shared" si="341"/>
        <v>Dividendos Recebidos</v>
      </c>
    </row>
    <row r="3604" spans="1:12" ht="15" customHeight="1" x14ac:dyDescent="0.25">
      <c r="A3604" s="39">
        <v>45542</v>
      </c>
      <c r="B3604" s="61">
        <f t="shared" si="336"/>
        <v>2024</v>
      </c>
      <c r="C3604" s="60" t="str">
        <f t="shared" si="337"/>
        <v>Setembro</v>
      </c>
      <c r="D3604" s="40" t="s">
        <v>1923</v>
      </c>
      <c r="E3604" s="40" t="s">
        <v>4748</v>
      </c>
      <c r="F3604" s="41">
        <v>14323.41</v>
      </c>
      <c r="G3604" s="42">
        <v>12909.69</v>
      </c>
      <c r="H3604" s="64">
        <f t="shared" si="338"/>
        <v>-9.8699960414454335E-2</v>
      </c>
      <c r="I3604" s="65">
        <f t="shared" si="339"/>
        <v>-1413.7199999999993</v>
      </c>
      <c r="J3604" s="66" t="str">
        <f t="shared" si="340"/>
        <v>Ativo</v>
      </c>
      <c r="K3604" s="40" t="s">
        <v>15532</v>
      </c>
      <c r="L3604" s="69" t="str">
        <f t="shared" si="341"/>
        <v>Investimento de Longo Prazo</v>
      </c>
    </row>
    <row r="3605" spans="1:12" ht="15" customHeight="1" x14ac:dyDescent="0.25">
      <c r="A3605" s="39">
        <v>45160</v>
      </c>
      <c r="B3605" s="61">
        <f t="shared" si="336"/>
        <v>2023</v>
      </c>
      <c r="C3605" s="60" t="str">
        <f t="shared" si="337"/>
        <v>Agosto</v>
      </c>
      <c r="D3605" s="40" t="s">
        <v>1929</v>
      </c>
      <c r="E3605" s="40" t="s">
        <v>4749</v>
      </c>
      <c r="F3605" s="41">
        <v>47664.639999999999</v>
      </c>
      <c r="G3605" s="42">
        <v>43822.87</v>
      </c>
      <c r="H3605" s="64">
        <f t="shared" si="338"/>
        <v>-8.0600000335678545E-2</v>
      </c>
      <c r="I3605" s="65">
        <f t="shared" si="339"/>
        <v>-3841.7699999999968</v>
      </c>
      <c r="J3605" s="66" t="str">
        <f t="shared" si="340"/>
        <v>Ativo</v>
      </c>
      <c r="K3605" s="40" t="s">
        <v>15532</v>
      </c>
      <c r="L3605" s="69" t="str">
        <f t="shared" si="341"/>
        <v>Investimento de Longo Prazo</v>
      </c>
    </row>
    <row r="3606" spans="1:12" ht="15" customHeight="1" x14ac:dyDescent="0.25">
      <c r="A3606" s="39">
        <v>45226</v>
      </c>
      <c r="B3606" s="61">
        <f t="shared" si="336"/>
        <v>2023</v>
      </c>
      <c r="C3606" s="60" t="str">
        <f t="shared" si="337"/>
        <v>Outubro</v>
      </c>
      <c r="D3606" s="40" t="s">
        <v>1926</v>
      </c>
      <c r="E3606" s="40" t="s">
        <v>4750</v>
      </c>
      <c r="F3606" s="41">
        <v>27242.52</v>
      </c>
      <c r="G3606" s="42">
        <v>29016.01</v>
      </c>
      <c r="H3606" s="64">
        <f t="shared" si="338"/>
        <v>6.5100071505866483E-2</v>
      </c>
      <c r="I3606" s="65">
        <f t="shared" si="339"/>
        <v>1773.489999999998</v>
      </c>
      <c r="J3606" s="66" t="str">
        <f t="shared" si="340"/>
        <v>Ativo</v>
      </c>
      <c r="K3606" s="40" t="s">
        <v>15535</v>
      </c>
      <c r="L3606" s="69" t="str">
        <f t="shared" si="341"/>
        <v>Aguardando rentabilidade</v>
      </c>
    </row>
    <row r="3607" spans="1:12" ht="15" customHeight="1" x14ac:dyDescent="0.25">
      <c r="A3607" s="39">
        <v>45200</v>
      </c>
      <c r="B3607" s="61">
        <f t="shared" si="336"/>
        <v>2023</v>
      </c>
      <c r="C3607" s="60" t="str">
        <f t="shared" si="337"/>
        <v>Outubro</v>
      </c>
      <c r="D3607" s="40" t="s">
        <v>1930</v>
      </c>
      <c r="E3607" s="40" t="s">
        <v>4751</v>
      </c>
      <c r="F3607" s="41">
        <v>2956.64</v>
      </c>
      <c r="G3607" s="42">
        <v>2724.84</v>
      </c>
      <c r="H3607" s="64">
        <f t="shared" si="338"/>
        <v>-7.8399805184263135E-2</v>
      </c>
      <c r="I3607" s="65">
        <f t="shared" si="339"/>
        <v>-231.79999999999973</v>
      </c>
      <c r="J3607" s="66" t="str">
        <f t="shared" si="340"/>
        <v>Pendente</v>
      </c>
      <c r="K3607" s="40" t="s">
        <v>15538</v>
      </c>
      <c r="L3607" s="69" t="str">
        <f t="shared" si="341"/>
        <v>Aguardando rentabilidade</v>
      </c>
    </row>
    <row r="3608" spans="1:12" ht="15" customHeight="1" x14ac:dyDescent="0.25">
      <c r="A3608" s="39">
        <v>44227</v>
      </c>
      <c r="B3608" s="61">
        <f t="shared" si="336"/>
        <v>2021</v>
      </c>
      <c r="C3608" s="60" t="str">
        <f t="shared" si="337"/>
        <v>Janeiro</v>
      </c>
      <c r="D3608" s="40" t="s">
        <v>1929</v>
      </c>
      <c r="E3608" s="40" t="s">
        <v>3820</v>
      </c>
      <c r="F3608" s="41">
        <v>7355.95</v>
      </c>
      <c r="G3608" s="42">
        <v>7930.45</v>
      </c>
      <c r="H3608" s="64">
        <f t="shared" si="338"/>
        <v>7.8100041463033329E-2</v>
      </c>
      <c r="I3608" s="65">
        <f t="shared" si="339"/>
        <v>574.5</v>
      </c>
      <c r="J3608" s="66" t="str">
        <f t="shared" si="340"/>
        <v>Pendente</v>
      </c>
      <c r="K3608" s="40" t="s">
        <v>15532</v>
      </c>
      <c r="L3608" s="69" t="str">
        <f t="shared" si="341"/>
        <v>Rendimento estável</v>
      </c>
    </row>
    <row r="3609" spans="1:12" ht="15" customHeight="1" x14ac:dyDescent="0.25">
      <c r="A3609" s="39">
        <v>45493</v>
      </c>
      <c r="B3609" s="61">
        <f t="shared" si="336"/>
        <v>2024</v>
      </c>
      <c r="C3609" s="60" t="str">
        <f t="shared" si="337"/>
        <v>Julho</v>
      </c>
      <c r="D3609" s="40" t="s">
        <v>1929</v>
      </c>
      <c r="E3609" s="40" t="s">
        <v>3703</v>
      </c>
      <c r="F3609" s="41">
        <v>42078.5</v>
      </c>
      <c r="G3609" s="42">
        <v>45528.94</v>
      </c>
      <c r="H3609" s="64">
        <f t="shared" si="338"/>
        <v>8.200007129531714E-2</v>
      </c>
      <c r="I3609" s="65">
        <f t="shared" si="339"/>
        <v>3450.4400000000023</v>
      </c>
      <c r="J3609" s="66" t="str">
        <f t="shared" si="340"/>
        <v>Pendente</v>
      </c>
      <c r="K3609" s="40" t="s">
        <v>15532</v>
      </c>
      <c r="L3609" s="69" t="str">
        <f t="shared" si="341"/>
        <v>Rendimento estável</v>
      </c>
    </row>
    <row r="3610" spans="1:12" ht="15" customHeight="1" x14ac:dyDescent="0.25">
      <c r="A3610" s="39">
        <v>45891</v>
      </c>
      <c r="B3610" s="61">
        <f t="shared" si="336"/>
        <v>2025</v>
      </c>
      <c r="C3610" s="60" t="str">
        <f t="shared" si="337"/>
        <v>Agosto</v>
      </c>
      <c r="D3610" s="40" t="s">
        <v>1928</v>
      </c>
      <c r="E3610" s="40" t="s">
        <v>2681</v>
      </c>
      <c r="F3610" s="41">
        <v>33983.879999999997</v>
      </c>
      <c r="G3610" s="42">
        <v>31360.32</v>
      </c>
      <c r="H3610" s="64">
        <f t="shared" si="338"/>
        <v>-7.7200131356395973E-2</v>
      </c>
      <c r="I3610" s="65">
        <f t="shared" si="339"/>
        <v>-2623.5599999999977</v>
      </c>
      <c r="J3610" s="66" t="str">
        <f t="shared" si="340"/>
        <v>Pendente</v>
      </c>
      <c r="K3610" s="40" t="s">
        <v>15537</v>
      </c>
      <c r="L3610" s="69" t="str">
        <f t="shared" si="341"/>
        <v>Aguardando rentabilidade</v>
      </c>
    </row>
    <row r="3611" spans="1:12" ht="15" customHeight="1" x14ac:dyDescent="0.25">
      <c r="A3611" s="39">
        <v>44778</v>
      </c>
      <c r="B3611" s="61">
        <f t="shared" si="336"/>
        <v>2022</v>
      </c>
      <c r="C3611" s="60" t="str">
        <f t="shared" si="337"/>
        <v>Agosto</v>
      </c>
      <c r="D3611" s="40" t="s">
        <v>1923</v>
      </c>
      <c r="E3611" s="40" t="s">
        <v>4752</v>
      </c>
      <c r="F3611" s="41">
        <v>26412.97</v>
      </c>
      <c r="G3611" s="42">
        <v>23840.35</v>
      </c>
      <c r="H3611" s="64">
        <f t="shared" si="338"/>
        <v>-9.7399875894305057E-2</v>
      </c>
      <c r="I3611" s="65">
        <f t="shared" si="339"/>
        <v>-2572.6200000000026</v>
      </c>
      <c r="J3611" s="66" t="str">
        <f t="shared" si="340"/>
        <v>Ativo</v>
      </c>
      <c r="K3611" s="40" t="s">
        <v>15532</v>
      </c>
      <c r="L3611" s="69" t="str">
        <f t="shared" si="341"/>
        <v>Investimento de Longo Prazo</v>
      </c>
    </row>
    <row r="3612" spans="1:12" ht="15" customHeight="1" x14ac:dyDescent="0.25">
      <c r="A3612" s="39">
        <v>45668</v>
      </c>
      <c r="B3612" s="61">
        <f t="shared" si="336"/>
        <v>2025</v>
      </c>
      <c r="C3612" s="60" t="str">
        <f t="shared" si="337"/>
        <v>Janeiro</v>
      </c>
      <c r="D3612" s="40" t="s">
        <v>1925</v>
      </c>
      <c r="E3612" s="40" t="s">
        <v>4753</v>
      </c>
      <c r="F3612" s="41">
        <v>15854.86</v>
      </c>
      <c r="G3612" s="42">
        <v>17925.5</v>
      </c>
      <c r="H3612" s="64">
        <f t="shared" si="338"/>
        <v>0.13059970255177272</v>
      </c>
      <c r="I3612" s="65">
        <f t="shared" si="339"/>
        <v>2070.6399999999994</v>
      </c>
      <c r="J3612" s="66" t="str">
        <f t="shared" si="340"/>
        <v>Pendente</v>
      </c>
      <c r="K3612" s="40" t="s">
        <v>15534</v>
      </c>
      <c r="L3612" s="69" t="str">
        <f t="shared" si="341"/>
        <v>Rendimento estável</v>
      </c>
    </row>
    <row r="3613" spans="1:12" ht="15" customHeight="1" x14ac:dyDescent="0.25">
      <c r="A3613" s="39">
        <v>44456</v>
      </c>
      <c r="B3613" s="61">
        <f t="shared" si="336"/>
        <v>2021</v>
      </c>
      <c r="C3613" s="60" t="str">
        <f t="shared" si="337"/>
        <v>Setembro</v>
      </c>
      <c r="D3613" s="40" t="s">
        <v>1930</v>
      </c>
      <c r="E3613" s="40" t="s">
        <v>4754</v>
      </c>
      <c r="F3613" s="41">
        <v>6478.16</v>
      </c>
      <c r="G3613" s="42">
        <v>5884.11</v>
      </c>
      <c r="H3613" s="64">
        <f t="shared" si="338"/>
        <v>-9.1700421107228008E-2</v>
      </c>
      <c r="I3613" s="65">
        <f t="shared" si="339"/>
        <v>-594.05000000000018</v>
      </c>
      <c r="J3613" s="66" t="str">
        <f t="shared" si="340"/>
        <v>Pendente</v>
      </c>
      <c r="K3613" s="40" t="s">
        <v>15538</v>
      </c>
      <c r="L3613" s="69" t="str">
        <f t="shared" si="341"/>
        <v>Aguardando rentabilidade</v>
      </c>
    </row>
    <row r="3614" spans="1:12" ht="15" customHeight="1" x14ac:dyDescent="0.25">
      <c r="A3614" s="39">
        <v>44864</v>
      </c>
      <c r="B3614" s="61">
        <f t="shared" si="336"/>
        <v>2022</v>
      </c>
      <c r="C3614" s="60" t="str">
        <f t="shared" si="337"/>
        <v>Outubro</v>
      </c>
      <c r="D3614" s="40" t="s">
        <v>1923</v>
      </c>
      <c r="E3614" s="40" t="s">
        <v>3315</v>
      </c>
      <c r="F3614" s="41">
        <v>929.49</v>
      </c>
      <c r="G3614" s="42">
        <v>844.91</v>
      </c>
      <c r="H3614" s="64">
        <f t="shared" si="338"/>
        <v>-9.0996137666892643E-2</v>
      </c>
      <c r="I3614" s="65">
        <f t="shared" si="339"/>
        <v>-84.580000000000041</v>
      </c>
      <c r="J3614" s="66" t="str">
        <f t="shared" si="340"/>
        <v>Ativo</v>
      </c>
      <c r="K3614" s="40" t="s">
        <v>15532</v>
      </c>
      <c r="L3614" s="69" t="str">
        <f t="shared" si="341"/>
        <v>Investimento de Longo Prazo</v>
      </c>
    </row>
    <row r="3615" spans="1:12" ht="15" customHeight="1" x14ac:dyDescent="0.25">
      <c r="A3615" s="39">
        <v>45801</v>
      </c>
      <c r="B3615" s="61">
        <f t="shared" si="336"/>
        <v>2025</v>
      </c>
      <c r="C3615" s="60" t="str">
        <f t="shared" si="337"/>
        <v>Maio</v>
      </c>
      <c r="D3615" s="40" t="s">
        <v>1926</v>
      </c>
      <c r="E3615" s="40" t="s">
        <v>4755</v>
      </c>
      <c r="F3615" s="41">
        <v>13756.32</v>
      </c>
      <c r="G3615" s="42">
        <v>14120.86</v>
      </c>
      <c r="H3615" s="64">
        <f t="shared" si="338"/>
        <v>2.64998197192273E-2</v>
      </c>
      <c r="I3615" s="65">
        <f t="shared" si="339"/>
        <v>364.54000000000087</v>
      </c>
      <c r="J3615" s="66" t="str">
        <f t="shared" si="340"/>
        <v>Ativo</v>
      </c>
      <c r="K3615" s="40" t="s">
        <v>15535</v>
      </c>
      <c r="L3615" s="69" t="str">
        <f t="shared" si="341"/>
        <v>Aguardando rentabilidade</v>
      </c>
    </row>
    <row r="3616" spans="1:12" x14ac:dyDescent="0.25">
      <c r="A3616" s="39">
        <v>43948</v>
      </c>
      <c r="B3616" s="61">
        <f t="shared" si="336"/>
        <v>2020</v>
      </c>
      <c r="C3616" s="60" t="str">
        <f t="shared" si="337"/>
        <v>Abril</v>
      </c>
      <c r="D3616" s="40" t="s">
        <v>1923</v>
      </c>
      <c r="E3616" s="40" t="s">
        <v>4756</v>
      </c>
      <c r="F3616" s="41">
        <v>15469.6</v>
      </c>
      <c r="G3616" s="42">
        <v>15116.89</v>
      </c>
      <c r="H3616" s="64">
        <f t="shared" si="338"/>
        <v>-2.2800201685887221E-2</v>
      </c>
      <c r="I3616" s="65">
        <f t="shared" si="339"/>
        <v>-352.71000000000095</v>
      </c>
      <c r="J3616" s="66" t="str">
        <f t="shared" si="340"/>
        <v>Ativo</v>
      </c>
      <c r="K3616" s="40" t="s">
        <v>15532</v>
      </c>
      <c r="L3616" s="69" t="str">
        <f t="shared" si="341"/>
        <v>Investimento de Longo Prazo</v>
      </c>
    </row>
    <row r="3617" spans="1:12" ht="15" customHeight="1" x14ac:dyDescent="0.25">
      <c r="A3617" s="39">
        <v>44651</v>
      </c>
      <c r="B3617" s="61">
        <f t="shared" si="336"/>
        <v>2022</v>
      </c>
      <c r="C3617" s="60" t="str">
        <f t="shared" si="337"/>
        <v>Março</v>
      </c>
      <c r="D3617" s="40" t="s">
        <v>1926</v>
      </c>
      <c r="E3617" s="40" t="s">
        <v>4757</v>
      </c>
      <c r="F3617" s="41">
        <v>8767.06</v>
      </c>
      <c r="G3617" s="42">
        <v>9478.07</v>
      </c>
      <c r="H3617" s="64">
        <f t="shared" si="338"/>
        <v>8.1100163566805772E-2</v>
      </c>
      <c r="I3617" s="65">
        <f t="shared" si="339"/>
        <v>711.01000000000022</v>
      </c>
      <c r="J3617" s="66" t="str">
        <f t="shared" si="340"/>
        <v>Pendente</v>
      </c>
      <c r="K3617" s="40" t="s">
        <v>15535</v>
      </c>
      <c r="L3617" s="69" t="str">
        <f t="shared" si="341"/>
        <v>Rendimento estável</v>
      </c>
    </row>
    <row r="3618" spans="1:12" ht="15" customHeight="1" x14ac:dyDescent="0.25">
      <c r="A3618" s="39">
        <v>45877</v>
      </c>
      <c r="B3618" s="61">
        <f t="shared" si="336"/>
        <v>2025</v>
      </c>
      <c r="C3618" s="60" t="str">
        <f t="shared" si="337"/>
        <v>Agosto</v>
      </c>
      <c r="D3618" s="40" t="s">
        <v>1924</v>
      </c>
      <c r="E3618" s="40" t="s">
        <v>4248</v>
      </c>
      <c r="F3618" s="41">
        <v>36452.29</v>
      </c>
      <c r="G3618" s="42">
        <v>39842.35</v>
      </c>
      <c r="H3618" s="64">
        <f t="shared" si="338"/>
        <v>9.2999918523637273E-2</v>
      </c>
      <c r="I3618" s="65">
        <f t="shared" si="339"/>
        <v>3390.0599999999977</v>
      </c>
      <c r="J3618" s="66" t="str">
        <f t="shared" si="340"/>
        <v>Pendente</v>
      </c>
      <c r="K3618" s="40" t="s">
        <v>15533</v>
      </c>
      <c r="L3618" s="69" t="str">
        <f t="shared" si="341"/>
        <v>Rendimento estável</v>
      </c>
    </row>
    <row r="3619" spans="1:12" ht="15" customHeight="1" x14ac:dyDescent="0.25">
      <c r="A3619" s="39">
        <v>45271</v>
      </c>
      <c r="B3619" s="61">
        <f t="shared" si="336"/>
        <v>2023</v>
      </c>
      <c r="C3619" s="60" t="str">
        <f t="shared" si="337"/>
        <v>Dezembro</v>
      </c>
      <c r="D3619" s="40" t="s">
        <v>1928</v>
      </c>
      <c r="E3619" s="40" t="s">
        <v>2595</v>
      </c>
      <c r="F3619" s="41">
        <v>26586.44</v>
      </c>
      <c r="G3619" s="42">
        <v>29245.08</v>
      </c>
      <c r="H3619" s="64">
        <f t="shared" si="338"/>
        <v>9.9999849547363365E-2</v>
      </c>
      <c r="I3619" s="65">
        <f t="shared" si="339"/>
        <v>2658.6400000000031</v>
      </c>
      <c r="J3619" s="66" t="str">
        <f t="shared" si="340"/>
        <v>Pendente</v>
      </c>
      <c r="K3619" s="40" t="s">
        <v>15537</v>
      </c>
      <c r="L3619" s="69" t="str">
        <f t="shared" si="341"/>
        <v>Rendimento estável</v>
      </c>
    </row>
    <row r="3620" spans="1:12" ht="15" customHeight="1" x14ac:dyDescent="0.25">
      <c r="A3620" s="39">
        <v>45076</v>
      </c>
      <c r="B3620" s="61">
        <f t="shared" si="336"/>
        <v>2023</v>
      </c>
      <c r="C3620" s="60" t="str">
        <f t="shared" si="337"/>
        <v>Maio</v>
      </c>
      <c r="D3620" s="40" t="s">
        <v>1924</v>
      </c>
      <c r="E3620" s="40" t="s">
        <v>2265</v>
      </c>
      <c r="F3620" s="41">
        <v>6318.84</v>
      </c>
      <c r="G3620" s="42">
        <v>6932.4</v>
      </c>
      <c r="H3620" s="64">
        <f t="shared" si="338"/>
        <v>9.7100100651385302E-2</v>
      </c>
      <c r="I3620" s="65">
        <f t="shared" si="339"/>
        <v>613.55999999999949</v>
      </c>
      <c r="J3620" s="66" t="str">
        <f t="shared" si="340"/>
        <v>Pendente</v>
      </c>
      <c r="K3620" s="40" t="s">
        <v>15533</v>
      </c>
      <c r="L3620" s="69" t="str">
        <f t="shared" si="341"/>
        <v>Rendimento estável</v>
      </c>
    </row>
    <row r="3621" spans="1:12" ht="15" customHeight="1" x14ac:dyDescent="0.25">
      <c r="A3621" s="39">
        <v>44461</v>
      </c>
      <c r="B3621" s="61">
        <f t="shared" si="336"/>
        <v>2021</v>
      </c>
      <c r="C3621" s="60" t="str">
        <f t="shared" si="337"/>
        <v>Setembro</v>
      </c>
      <c r="D3621" s="40" t="s">
        <v>1928</v>
      </c>
      <c r="E3621" s="40" t="s">
        <v>4758</v>
      </c>
      <c r="F3621" s="41">
        <v>27546.5</v>
      </c>
      <c r="G3621" s="42">
        <v>30254.32</v>
      </c>
      <c r="H3621" s="64">
        <f t="shared" si="338"/>
        <v>9.8299965512860063E-2</v>
      </c>
      <c r="I3621" s="65">
        <f t="shared" si="339"/>
        <v>2707.8199999999997</v>
      </c>
      <c r="J3621" s="66" t="str">
        <f t="shared" si="340"/>
        <v>Pendente</v>
      </c>
      <c r="K3621" s="40" t="s">
        <v>15537</v>
      </c>
      <c r="L3621" s="69" t="str">
        <f t="shared" si="341"/>
        <v>Rendimento estável</v>
      </c>
    </row>
    <row r="3622" spans="1:12" ht="15" customHeight="1" x14ac:dyDescent="0.25">
      <c r="A3622" s="39">
        <v>45771</v>
      </c>
      <c r="B3622" s="61">
        <f t="shared" si="336"/>
        <v>2025</v>
      </c>
      <c r="C3622" s="60" t="str">
        <f t="shared" si="337"/>
        <v>Abril</v>
      </c>
      <c r="D3622" s="40" t="s">
        <v>1927</v>
      </c>
      <c r="E3622" s="40" t="s">
        <v>4759</v>
      </c>
      <c r="F3622" s="41">
        <v>49243.97</v>
      </c>
      <c r="G3622" s="42">
        <v>53951.69</v>
      </c>
      <c r="H3622" s="64">
        <f t="shared" si="338"/>
        <v>9.5599928275482277E-2</v>
      </c>
      <c r="I3622" s="65">
        <f t="shared" si="339"/>
        <v>4707.7200000000012</v>
      </c>
      <c r="J3622" s="66" t="str">
        <f t="shared" si="340"/>
        <v>Pendente</v>
      </c>
      <c r="K3622" s="40" t="s">
        <v>15536</v>
      </c>
      <c r="L3622" s="69" t="str">
        <f t="shared" si="341"/>
        <v>Rendimento estável</v>
      </c>
    </row>
    <row r="3623" spans="1:12" ht="15" customHeight="1" x14ac:dyDescent="0.25">
      <c r="A3623" s="39">
        <v>45825</v>
      </c>
      <c r="B3623" s="61">
        <f t="shared" si="336"/>
        <v>2025</v>
      </c>
      <c r="C3623" s="60" t="str">
        <f t="shared" si="337"/>
        <v>Junho</v>
      </c>
      <c r="D3623" s="40" t="s">
        <v>1924</v>
      </c>
      <c r="E3623" s="40" t="s">
        <v>2108</v>
      </c>
      <c r="F3623" s="41">
        <v>49776.5</v>
      </c>
      <c r="G3623" s="42">
        <v>56879.61</v>
      </c>
      <c r="H3623" s="64">
        <f t="shared" si="338"/>
        <v>0.14270006930981488</v>
      </c>
      <c r="I3623" s="65">
        <f t="shared" si="339"/>
        <v>7103.1100000000006</v>
      </c>
      <c r="J3623" s="66" t="str">
        <f t="shared" si="340"/>
        <v>Pendente</v>
      </c>
      <c r="K3623" s="40" t="s">
        <v>15533</v>
      </c>
      <c r="L3623" s="69" t="str">
        <f t="shared" si="341"/>
        <v>Rendimento estável</v>
      </c>
    </row>
    <row r="3624" spans="1:12" x14ac:dyDescent="0.25">
      <c r="A3624" s="39">
        <v>44187</v>
      </c>
      <c r="B3624" s="61">
        <f t="shared" si="336"/>
        <v>2020</v>
      </c>
      <c r="C3624" s="60" t="str">
        <f t="shared" si="337"/>
        <v>Dezembro</v>
      </c>
      <c r="D3624" s="40" t="s">
        <v>1923</v>
      </c>
      <c r="E3624" s="40" t="s">
        <v>2436</v>
      </c>
      <c r="F3624" s="41">
        <v>4901.8900000000003</v>
      </c>
      <c r="G3624" s="42">
        <v>5859.72</v>
      </c>
      <c r="H3624" s="64">
        <f t="shared" si="338"/>
        <v>0.19540014157804436</v>
      </c>
      <c r="I3624" s="65">
        <f t="shared" si="339"/>
        <v>957.82999999999993</v>
      </c>
      <c r="J3624" s="66" t="str">
        <f t="shared" si="340"/>
        <v>Resgatado</v>
      </c>
      <c r="K3624" s="40" t="s">
        <v>15532</v>
      </c>
      <c r="L3624" s="69" t="str">
        <f t="shared" si="341"/>
        <v>Dividendos Recebidos</v>
      </c>
    </row>
    <row r="3625" spans="1:12" x14ac:dyDescent="0.25">
      <c r="A3625" s="39">
        <v>44055</v>
      </c>
      <c r="B3625" s="61">
        <f t="shared" si="336"/>
        <v>2020</v>
      </c>
      <c r="C3625" s="60" t="str">
        <f t="shared" si="337"/>
        <v>Agosto</v>
      </c>
      <c r="D3625" s="40" t="s">
        <v>1924</v>
      </c>
      <c r="E3625" s="40" t="s">
        <v>4760</v>
      </c>
      <c r="F3625" s="41">
        <v>34811.42</v>
      </c>
      <c r="G3625" s="42">
        <v>40600.559999999998</v>
      </c>
      <c r="H3625" s="64">
        <f t="shared" si="338"/>
        <v>0.16630002453217937</v>
      </c>
      <c r="I3625" s="65">
        <f t="shared" si="339"/>
        <v>5789.1399999999994</v>
      </c>
      <c r="J3625" s="66" t="str">
        <f t="shared" si="340"/>
        <v>Resgatado</v>
      </c>
      <c r="K3625" s="40" t="s">
        <v>15533</v>
      </c>
      <c r="L3625" s="69" t="str">
        <f t="shared" si="341"/>
        <v>Dividendos Recebidos</v>
      </c>
    </row>
    <row r="3626" spans="1:12" ht="15" customHeight="1" x14ac:dyDescent="0.25">
      <c r="A3626" s="39">
        <v>44359</v>
      </c>
      <c r="B3626" s="61">
        <f t="shared" si="336"/>
        <v>2021</v>
      </c>
      <c r="C3626" s="60" t="str">
        <f t="shared" si="337"/>
        <v>Junho</v>
      </c>
      <c r="D3626" s="40" t="s">
        <v>1930</v>
      </c>
      <c r="E3626" s="40" t="s">
        <v>3780</v>
      </c>
      <c r="F3626" s="41">
        <v>23593.33</v>
      </c>
      <c r="G3626" s="42">
        <v>23213.48</v>
      </c>
      <c r="H3626" s="64">
        <f t="shared" si="338"/>
        <v>-1.609988924835969E-2</v>
      </c>
      <c r="I3626" s="65">
        <f t="shared" si="339"/>
        <v>-379.85000000000218</v>
      </c>
      <c r="J3626" s="66" t="str">
        <f t="shared" si="340"/>
        <v>Ativo</v>
      </c>
      <c r="K3626" s="40" t="s">
        <v>15538</v>
      </c>
      <c r="L3626" s="69" t="str">
        <f t="shared" si="341"/>
        <v>Aguardando rentabilidade</v>
      </c>
    </row>
    <row r="3627" spans="1:12" ht="15" customHeight="1" x14ac:dyDescent="0.25">
      <c r="A3627" s="39">
        <v>45046</v>
      </c>
      <c r="B3627" s="61">
        <f t="shared" si="336"/>
        <v>2023</v>
      </c>
      <c r="C3627" s="60" t="str">
        <f t="shared" si="337"/>
        <v>Abril</v>
      </c>
      <c r="D3627" s="40" t="s">
        <v>1926</v>
      </c>
      <c r="E3627" s="40" t="s">
        <v>4761</v>
      </c>
      <c r="F3627" s="41">
        <v>15306.59</v>
      </c>
      <c r="G3627" s="42">
        <v>15090.77</v>
      </c>
      <c r="H3627" s="64">
        <f t="shared" si="338"/>
        <v>-1.4099809297825297E-2</v>
      </c>
      <c r="I3627" s="65">
        <f t="shared" si="339"/>
        <v>-215.81999999999971</v>
      </c>
      <c r="J3627" s="66" t="str">
        <f t="shared" si="340"/>
        <v>Ativo</v>
      </c>
      <c r="K3627" s="40" t="s">
        <v>15535</v>
      </c>
      <c r="L3627" s="69" t="str">
        <f t="shared" si="341"/>
        <v>Aguardando rentabilidade</v>
      </c>
    </row>
    <row r="3628" spans="1:12" x14ac:dyDescent="0.25">
      <c r="A3628" s="39">
        <v>44182</v>
      </c>
      <c r="B3628" s="61">
        <f t="shared" si="336"/>
        <v>2020</v>
      </c>
      <c r="C3628" s="60" t="str">
        <f t="shared" si="337"/>
        <v>Dezembro</v>
      </c>
      <c r="D3628" s="40" t="s">
        <v>1927</v>
      </c>
      <c r="E3628" s="40" t="s">
        <v>4762</v>
      </c>
      <c r="F3628" s="41">
        <v>27240.77</v>
      </c>
      <c r="G3628" s="42">
        <v>24519.42</v>
      </c>
      <c r="H3628" s="64">
        <f t="shared" si="338"/>
        <v>-9.9899892697600037E-2</v>
      </c>
      <c r="I3628" s="65">
        <f t="shared" si="339"/>
        <v>-2721.3500000000022</v>
      </c>
      <c r="J3628" s="66" t="str">
        <f t="shared" si="340"/>
        <v>Pendente</v>
      </c>
      <c r="K3628" s="40" t="s">
        <v>15536</v>
      </c>
      <c r="L3628" s="69" t="str">
        <f t="shared" si="341"/>
        <v>Aguardando rentabilidade</v>
      </c>
    </row>
    <row r="3629" spans="1:12" ht="15" customHeight="1" x14ac:dyDescent="0.25">
      <c r="A3629" s="39">
        <v>44970</v>
      </c>
      <c r="B3629" s="61">
        <f t="shared" si="336"/>
        <v>2023</v>
      </c>
      <c r="C3629" s="60" t="str">
        <f t="shared" si="337"/>
        <v>Fevereiro</v>
      </c>
      <c r="D3629" s="40" t="s">
        <v>1924</v>
      </c>
      <c r="E3629" s="40" t="s">
        <v>3459</v>
      </c>
      <c r="F3629" s="41">
        <v>48747.360000000001</v>
      </c>
      <c r="G3629" s="42">
        <v>45491.040000000001</v>
      </c>
      <c r="H3629" s="64">
        <f t="shared" si="338"/>
        <v>-6.6799925165178173E-2</v>
      </c>
      <c r="I3629" s="65">
        <f t="shared" si="339"/>
        <v>-3256.3199999999997</v>
      </c>
      <c r="J3629" s="66" t="str">
        <f t="shared" si="340"/>
        <v>Ativo</v>
      </c>
      <c r="K3629" s="40" t="s">
        <v>15533</v>
      </c>
      <c r="L3629" s="69" t="str">
        <f t="shared" si="341"/>
        <v>Investimento de Longo Prazo</v>
      </c>
    </row>
    <row r="3630" spans="1:12" x14ac:dyDescent="0.25">
      <c r="A3630" s="39">
        <v>44035</v>
      </c>
      <c r="B3630" s="61">
        <f t="shared" si="336"/>
        <v>2020</v>
      </c>
      <c r="C3630" s="60" t="str">
        <f t="shared" si="337"/>
        <v>Julho</v>
      </c>
      <c r="D3630" s="40" t="s">
        <v>1924</v>
      </c>
      <c r="E3630" s="40" t="s">
        <v>4763</v>
      </c>
      <c r="F3630" s="41">
        <v>6359.96</v>
      </c>
      <c r="G3630" s="42">
        <v>6007.62</v>
      </c>
      <c r="H3630" s="64">
        <f t="shared" si="338"/>
        <v>-5.5399719495091183E-2</v>
      </c>
      <c r="I3630" s="65">
        <f t="shared" si="339"/>
        <v>-352.34000000000015</v>
      </c>
      <c r="J3630" s="66" t="str">
        <f t="shared" si="340"/>
        <v>Ativo</v>
      </c>
      <c r="K3630" s="40" t="s">
        <v>15533</v>
      </c>
      <c r="L3630" s="69" t="str">
        <f t="shared" si="341"/>
        <v>Investimento de Longo Prazo</v>
      </c>
    </row>
    <row r="3631" spans="1:12" ht="15" customHeight="1" x14ac:dyDescent="0.25">
      <c r="A3631" s="39">
        <v>44475</v>
      </c>
      <c r="B3631" s="61">
        <f t="shared" si="336"/>
        <v>2021</v>
      </c>
      <c r="C3631" s="60" t="str">
        <f t="shared" si="337"/>
        <v>Outubro</v>
      </c>
      <c r="D3631" s="40" t="s">
        <v>1926</v>
      </c>
      <c r="E3631" s="40" t="s">
        <v>4764</v>
      </c>
      <c r="F3631" s="41">
        <v>47626.85</v>
      </c>
      <c r="G3631" s="42">
        <v>46121.84</v>
      </c>
      <c r="H3631" s="64">
        <f t="shared" si="338"/>
        <v>-3.1600032334702002E-2</v>
      </c>
      <c r="I3631" s="65">
        <f t="shared" si="339"/>
        <v>-1505.010000000002</v>
      </c>
      <c r="J3631" s="66" t="str">
        <f t="shared" si="340"/>
        <v>Ativo</v>
      </c>
      <c r="K3631" s="40" t="s">
        <v>15535</v>
      </c>
      <c r="L3631" s="69" t="str">
        <f t="shared" si="341"/>
        <v>Aguardando rentabilidade</v>
      </c>
    </row>
    <row r="3632" spans="1:12" x14ac:dyDescent="0.25">
      <c r="A3632" s="39">
        <v>44122</v>
      </c>
      <c r="B3632" s="61">
        <f t="shared" si="336"/>
        <v>2020</v>
      </c>
      <c r="C3632" s="60" t="str">
        <f t="shared" si="337"/>
        <v>Outubro</v>
      </c>
      <c r="D3632" s="40" t="s">
        <v>1927</v>
      </c>
      <c r="E3632" s="40" t="s">
        <v>4765</v>
      </c>
      <c r="F3632" s="41">
        <v>12464.95</v>
      </c>
      <c r="G3632" s="42">
        <v>12327.84</v>
      </c>
      <c r="H3632" s="64">
        <f t="shared" si="338"/>
        <v>-1.0999642998969156E-2</v>
      </c>
      <c r="I3632" s="65">
        <f t="shared" si="339"/>
        <v>-137.11000000000058</v>
      </c>
      <c r="J3632" s="66" t="str">
        <f t="shared" si="340"/>
        <v>Ativo</v>
      </c>
      <c r="K3632" s="40" t="s">
        <v>15536</v>
      </c>
      <c r="L3632" s="69" t="str">
        <f t="shared" si="341"/>
        <v>Aguardando rentabilidade</v>
      </c>
    </row>
    <row r="3633" spans="1:12" ht="15" customHeight="1" x14ac:dyDescent="0.25">
      <c r="A3633" s="39">
        <v>45237</v>
      </c>
      <c r="B3633" s="61">
        <f t="shared" si="336"/>
        <v>2023</v>
      </c>
      <c r="C3633" s="60" t="str">
        <f t="shared" si="337"/>
        <v>Novembro</v>
      </c>
      <c r="D3633" s="40" t="s">
        <v>1930</v>
      </c>
      <c r="E3633" s="40" t="s">
        <v>3404</v>
      </c>
      <c r="F3633" s="41">
        <v>29639.15</v>
      </c>
      <c r="G3633" s="42">
        <v>27140.57</v>
      </c>
      <c r="H3633" s="64">
        <f t="shared" si="338"/>
        <v>-8.4299988359990141E-2</v>
      </c>
      <c r="I3633" s="65">
        <f t="shared" si="339"/>
        <v>-2498.5800000000017</v>
      </c>
      <c r="J3633" s="66" t="str">
        <f t="shared" si="340"/>
        <v>Pendente</v>
      </c>
      <c r="K3633" s="40" t="s">
        <v>15538</v>
      </c>
      <c r="L3633" s="69" t="str">
        <f t="shared" si="341"/>
        <v>Aguardando rentabilidade</v>
      </c>
    </row>
    <row r="3634" spans="1:12" ht="15" customHeight="1" x14ac:dyDescent="0.25">
      <c r="A3634" s="39">
        <v>44997</v>
      </c>
      <c r="B3634" s="61">
        <f t="shared" si="336"/>
        <v>2023</v>
      </c>
      <c r="C3634" s="60" t="str">
        <f t="shared" si="337"/>
        <v>Março</v>
      </c>
      <c r="D3634" s="40" t="s">
        <v>1928</v>
      </c>
      <c r="E3634" s="40" t="s">
        <v>4766</v>
      </c>
      <c r="F3634" s="41">
        <v>34187.040000000001</v>
      </c>
      <c r="G3634" s="42">
        <v>37021.15</v>
      </c>
      <c r="H3634" s="64">
        <f t="shared" si="338"/>
        <v>8.2900128235729106E-2</v>
      </c>
      <c r="I3634" s="65">
        <f t="shared" si="339"/>
        <v>2834.1100000000006</v>
      </c>
      <c r="J3634" s="66" t="str">
        <f t="shared" si="340"/>
        <v>Pendente</v>
      </c>
      <c r="K3634" s="40" t="s">
        <v>15537</v>
      </c>
      <c r="L3634" s="69" t="str">
        <f t="shared" si="341"/>
        <v>Rendimento estável</v>
      </c>
    </row>
    <row r="3635" spans="1:12" x14ac:dyDescent="0.25">
      <c r="A3635" s="39">
        <v>44089</v>
      </c>
      <c r="B3635" s="61">
        <f t="shared" si="336"/>
        <v>2020</v>
      </c>
      <c r="C3635" s="60" t="str">
        <f t="shared" si="337"/>
        <v>Setembro</v>
      </c>
      <c r="D3635" s="40" t="s">
        <v>1926</v>
      </c>
      <c r="E3635" s="40" t="s">
        <v>3670</v>
      </c>
      <c r="F3635" s="41">
        <v>49149.32</v>
      </c>
      <c r="G3635" s="42">
        <v>53823.42</v>
      </c>
      <c r="H3635" s="64">
        <f t="shared" si="338"/>
        <v>9.5099993245074371E-2</v>
      </c>
      <c r="I3635" s="65">
        <f t="shared" si="339"/>
        <v>4674.0999999999985</v>
      </c>
      <c r="J3635" s="66" t="str">
        <f t="shared" si="340"/>
        <v>Pendente</v>
      </c>
      <c r="K3635" s="40" t="s">
        <v>15535</v>
      </c>
      <c r="L3635" s="69" t="str">
        <f t="shared" si="341"/>
        <v>Rendimento estável</v>
      </c>
    </row>
    <row r="3636" spans="1:12" ht="15" customHeight="1" x14ac:dyDescent="0.25">
      <c r="A3636" s="39">
        <v>44705</v>
      </c>
      <c r="B3636" s="61">
        <f t="shared" si="336"/>
        <v>2022</v>
      </c>
      <c r="C3636" s="60" t="str">
        <f t="shared" si="337"/>
        <v>Maio</v>
      </c>
      <c r="D3636" s="40" t="s">
        <v>1924</v>
      </c>
      <c r="E3636" s="40" t="s">
        <v>4767</v>
      </c>
      <c r="F3636" s="41">
        <v>30465.119999999999</v>
      </c>
      <c r="G3636" s="42">
        <v>29663.89</v>
      </c>
      <c r="H3636" s="64">
        <f t="shared" si="338"/>
        <v>-2.6299912818331245E-2</v>
      </c>
      <c r="I3636" s="65">
        <f t="shared" si="339"/>
        <v>-801.22999999999956</v>
      </c>
      <c r="J3636" s="66" t="str">
        <f t="shared" si="340"/>
        <v>Ativo</v>
      </c>
      <c r="K3636" s="40" t="s">
        <v>15533</v>
      </c>
      <c r="L3636" s="69" t="str">
        <f t="shared" si="341"/>
        <v>Investimento de Longo Prazo</v>
      </c>
    </row>
    <row r="3637" spans="1:12" ht="15" customHeight="1" x14ac:dyDescent="0.25">
      <c r="A3637" s="39">
        <v>45431</v>
      </c>
      <c r="B3637" s="61">
        <f t="shared" si="336"/>
        <v>2024</v>
      </c>
      <c r="C3637" s="60" t="str">
        <f t="shared" si="337"/>
        <v>Maio</v>
      </c>
      <c r="D3637" s="40" t="s">
        <v>1923</v>
      </c>
      <c r="E3637" s="40" t="s">
        <v>4768</v>
      </c>
      <c r="F3637" s="41">
        <v>36074.25</v>
      </c>
      <c r="G3637" s="42">
        <v>32935.79</v>
      </c>
      <c r="H3637" s="64">
        <f t="shared" si="338"/>
        <v>-8.7000006930150989E-2</v>
      </c>
      <c r="I3637" s="65">
        <f t="shared" si="339"/>
        <v>-3138.4599999999991</v>
      </c>
      <c r="J3637" s="66" t="str">
        <f t="shared" si="340"/>
        <v>Ativo</v>
      </c>
      <c r="K3637" s="40" t="s">
        <v>15532</v>
      </c>
      <c r="L3637" s="69" t="str">
        <f t="shared" si="341"/>
        <v>Investimento de Longo Prazo</v>
      </c>
    </row>
    <row r="3638" spans="1:12" ht="15" customHeight="1" x14ac:dyDescent="0.25">
      <c r="A3638" s="39">
        <v>44783</v>
      </c>
      <c r="B3638" s="61">
        <f t="shared" si="336"/>
        <v>2022</v>
      </c>
      <c r="C3638" s="60" t="str">
        <f t="shared" si="337"/>
        <v>Agosto</v>
      </c>
      <c r="D3638" s="40" t="s">
        <v>1930</v>
      </c>
      <c r="E3638" s="40" t="s">
        <v>4769</v>
      </c>
      <c r="F3638" s="41">
        <v>31716.7</v>
      </c>
      <c r="G3638" s="42">
        <v>37539.89</v>
      </c>
      <c r="H3638" s="64">
        <f t="shared" si="338"/>
        <v>0.18360012233302955</v>
      </c>
      <c r="I3638" s="65">
        <f t="shared" si="339"/>
        <v>5823.1899999999987</v>
      </c>
      <c r="J3638" s="66" t="str">
        <f t="shared" si="340"/>
        <v>Resgatado</v>
      </c>
      <c r="K3638" s="40" t="s">
        <v>15538</v>
      </c>
      <c r="L3638" s="69" t="str">
        <f t="shared" si="341"/>
        <v>Aplicação de Curto Prazo</v>
      </c>
    </row>
    <row r="3639" spans="1:12" ht="15" customHeight="1" x14ac:dyDescent="0.25">
      <c r="A3639" s="39">
        <v>45585</v>
      </c>
      <c r="B3639" s="61">
        <f t="shared" si="336"/>
        <v>2024</v>
      </c>
      <c r="C3639" s="60" t="str">
        <f t="shared" si="337"/>
        <v>Outubro</v>
      </c>
      <c r="D3639" s="40" t="s">
        <v>1925</v>
      </c>
      <c r="E3639" s="40" t="s">
        <v>2042</v>
      </c>
      <c r="F3639" s="41">
        <v>22961.02</v>
      </c>
      <c r="G3639" s="42">
        <v>24545.33</v>
      </c>
      <c r="H3639" s="64">
        <f t="shared" si="338"/>
        <v>6.8999983450212632E-2</v>
      </c>
      <c r="I3639" s="65">
        <f t="shared" si="339"/>
        <v>1584.3100000000013</v>
      </c>
      <c r="J3639" s="66" t="str">
        <f t="shared" si="340"/>
        <v>Ativo</v>
      </c>
      <c r="K3639" s="40" t="s">
        <v>15534</v>
      </c>
      <c r="L3639" s="69" t="str">
        <f t="shared" si="341"/>
        <v>Aguardando rentabilidade</v>
      </c>
    </row>
    <row r="3640" spans="1:12" x14ac:dyDescent="0.25">
      <c r="A3640" s="39">
        <v>44081</v>
      </c>
      <c r="B3640" s="61">
        <f t="shared" si="336"/>
        <v>2020</v>
      </c>
      <c r="C3640" s="60" t="str">
        <f t="shared" si="337"/>
        <v>Setembro</v>
      </c>
      <c r="D3640" s="40" t="s">
        <v>1926</v>
      </c>
      <c r="E3640" s="40" t="s">
        <v>4770</v>
      </c>
      <c r="F3640" s="41">
        <v>38364.75</v>
      </c>
      <c r="G3640" s="42">
        <v>37631.980000000003</v>
      </c>
      <c r="H3640" s="64">
        <f t="shared" si="338"/>
        <v>-1.9100085364820489E-2</v>
      </c>
      <c r="I3640" s="65">
        <f t="shared" si="339"/>
        <v>-732.7699999999968</v>
      </c>
      <c r="J3640" s="66" t="str">
        <f t="shared" si="340"/>
        <v>Ativo</v>
      </c>
      <c r="K3640" s="40" t="s">
        <v>15535</v>
      </c>
      <c r="L3640" s="69" t="str">
        <f t="shared" si="341"/>
        <v>Aguardando rentabilidade</v>
      </c>
    </row>
    <row r="3641" spans="1:12" x14ac:dyDescent="0.25">
      <c r="A3641" s="39">
        <v>44028</v>
      </c>
      <c r="B3641" s="61">
        <f t="shared" si="336"/>
        <v>2020</v>
      </c>
      <c r="C3641" s="60" t="str">
        <f t="shared" si="337"/>
        <v>Julho</v>
      </c>
      <c r="D3641" s="40" t="s">
        <v>1924</v>
      </c>
      <c r="E3641" s="40" t="s">
        <v>2012</v>
      </c>
      <c r="F3641" s="41">
        <v>35534</v>
      </c>
      <c r="G3641" s="42">
        <v>32254.21</v>
      </c>
      <c r="H3641" s="64">
        <f t="shared" si="338"/>
        <v>-9.230005065571005E-2</v>
      </c>
      <c r="I3641" s="65">
        <f t="shared" si="339"/>
        <v>-3279.7900000000009</v>
      </c>
      <c r="J3641" s="66" t="str">
        <f t="shared" si="340"/>
        <v>Ativo</v>
      </c>
      <c r="K3641" s="40" t="s">
        <v>15533</v>
      </c>
      <c r="L3641" s="69" t="str">
        <f t="shared" si="341"/>
        <v>Investimento de Longo Prazo</v>
      </c>
    </row>
    <row r="3642" spans="1:12" ht="15" customHeight="1" x14ac:dyDescent="0.25">
      <c r="A3642" s="39">
        <v>45886</v>
      </c>
      <c r="B3642" s="61">
        <f t="shared" si="336"/>
        <v>2025</v>
      </c>
      <c r="C3642" s="60" t="str">
        <f t="shared" si="337"/>
        <v>Agosto</v>
      </c>
      <c r="D3642" s="40" t="s">
        <v>1928</v>
      </c>
      <c r="E3642" s="40" t="s">
        <v>4771</v>
      </c>
      <c r="F3642" s="41">
        <v>31049.75</v>
      </c>
      <c r="G3642" s="42">
        <v>30049.95</v>
      </c>
      <c r="H3642" s="64">
        <f t="shared" si="338"/>
        <v>-3.2199937197561951E-2</v>
      </c>
      <c r="I3642" s="65">
        <f t="shared" si="339"/>
        <v>-999.79999999999927</v>
      </c>
      <c r="J3642" s="66" t="str">
        <f t="shared" si="340"/>
        <v>Ativo</v>
      </c>
      <c r="K3642" s="40" t="s">
        <v>15537</v>
      </c>
      <c r="L3642" s="69" t="str">
        <f t="shared" si="341"/>
        <v>Aguardando rentabilidade</v>
      </c>
    </row>
    <row r="3643" spans="1:12" ht="15" customHeight="1" x14ac:dyDescent="0.25">
      <c r="A3643" s="39">
        <v>44871</v>
      </c>
      <c r="B3643" s="61">
        <f t="shared" si="336"/>
        <v>2022</v>
      </c>
      <c r="C3643" s="60" t="str">
        <f t="shared" si="337"/>
        <v>Novembro</v>
      </c>
      <c r="D3643" s="40" t="s">
        <v>1925</v>
      </c>
      <c r="E3643" s="40" t="s">
        <v>4772</v>
      </c>
      <c r="F3643" s="41">
        <v>30727.9</v>
      </c>
      <c r="G3643" s="42">
        <v>30657.23</v>
      </c>
      <c r="H3643" s="64">
        <f t="shared" si="338"/>
        <v>-2.2998642927112459E-3</v>
      </c>
      <c r="I3643" s="65">
        <f t="shared" si="339"/>
        <v>-70.670000000001892</v>
      </c>
      <c r="J3643" s="66" t="str">
        <f t="shared" si="340"/>
        <v>Ativo</v>
      </c>
      <c r="K3643" s="40" t="s">
        <v>15534</v>
      </c>
      <c r="L3643" s="69" t="str">
        <f t="shared" si="341"/>
        <v>Aguardando rentabilidade</v>
      </c>
    </row>
    <row r="3644" spans="1:12" x14ac:dyDescent="0.25">
      <c r="A3644" s="39">
        <v>44114</v>
      </c>
      <c r="B3644" s="61">
        <f t="shared" si="336"/>
        <v>2020</v>
      </c>
      <c r="C3644" s="60" t="str">
        <f t="shared" si="337"/>
        <v>Outubro</v>
      </c>
      <c r="D3644" s="40" t="s">
        <v>1927</v>
      </c>
      <c r="E3644" s="40" t="s">
        <v>4773</v>
      </c>
      <c r="F3644" s="41">
        <v>39920.22</v>
      </c>
      <c r="G3644" s="42">
        <v>43588.89</v>
      </c>
      <c r="H3644" s="64">
        <f t="shared" si="338"/>
        <v>9.1900044639032508E-2</v>
      </c>
      <c r="I3644" s="65">
        <f t="shared" si="339"/>
        <v>3668.6699999999983</v>
      </c>
      <c r="J3644" s="66" t="str">
        <f t="shared" si="340"/>
        <v>Pendente</v>
      </c>
      <c r="K3644" s="40" t="s">
        <v>15536</v>
      </c>
      <c r="L3644" s="69" t="str">
        <f t="shared" si="341"/>
        <v>Rendimento estável</v>
      </c>
    </row>
    <row r="3645" spans="1:12" ht="15" customHeight="1" x14ac:dyDescent="0.25">
      <c r="A3645" s="39">
        <v>45474</v>
      </c>
      <c r="B3645" s="61">
        <f t="shared" si="336"/>
        <v>2024</v>
      </c>
      <c r="C3645" s="60" t="str">
        <f t="shared" si="337"/>
        <v>Julho</v>
      </c>
      <c r="D3645" s="40" t="s">
        <v>1923</v>
      </c>
      <c r="E3645" s="40" t="s">
        <v>1931</v>
      </c>
      <c r="F3645" s="41">
        <v>1525.05</v>
      </c>
      <c r="G3645" s="42">
        <v>1396.79</v>
      </c>
      <c r="H3645" s="64">
        <f t="shared" si="338"/>
        <v>-8.4102160584898847E-2</v>
      </c>
      <c r="I3645" s="65">
        <f t="shared" si="339"/>
        <v>-128.26</v>
      </c>
      <c r="J3645" s="66" t="str">
        <f t="shared" si="340"/>
        <v>Ativo</v>
      </c>
      <c r="K3645" s="40" t="s">
        <v>15532</v>
      </c>
      <c r="L3645" s="69" t="str">
        <f t="shared" si="341"/>
        <v>Investimento de Longo Prazo</v>
      </c>
    </row>
    <row r="3646" spans="1:12" ht="15" customHeight="1" x14ac:dyDescent="0.25">
      <c r="A3646" s="39">
        <v>44473</v>
      </c>
      <c r="B3646" s="61">
        <f t="shared" si="336"/>
        <v>2021</v>
      </c>
      <c r="C3646" s="60" t="str">
        <f t="shared" si="337"/>
        <v>Outubro</v>
      </c>
      <c r="D3646" s="40" t="s">
        <v>1924</v>
      </c>
      <c r="E3646" s="40" t="s">
        <v>4774</v>
      </c>
      <c r="F3646" s="41">
        <v>21729.27</v>
      </c>
      <c r="G3646" s="42">
        <v>23248.15</v>
      </c>
      <c r="H3646" s="64">
        <f t="shared" si="338"/>
        <v>6.9900185326060238E-2</v>
      </c>
      <c r="I3646" s="65">
        <f t="shared" si="339"/>
        <v>1518.880000000001</v>
      </c>
      <c r="J3646" s="66" t="str">
        <f t="shared" si="340"/>
        <v>Ativo</v>
      </c>
      <c r="K3646" s="40" t="s">
        <v>15533</v>
      </c>
      <c r="L3646" s="69" t="str">
        <f t="shared" si="341"/>
        <v>Investimento de Longo Prazo</v>
      </c>
    </row>
    <row r="3647" spans="1:12" ht="15" customHeight="1" x14ac:dyDescent="0.25">
      <c r="A3647" s="39">
        <v>45614</v>
      </c>
      <c r="B3647" s="61">
        <f t="shared" si="336"/>
        <v>2024</v>
      </c>
      <c r="C3647" s="60" t="str">
        <f t="shared" si="337"/>
        <v>Novembro</v>
      </c>
      <c r="D3647" s="40" t="s">
        <v>1928</v>
      </c>
      <c r="E3647" s="40" t="s">
        <v>2262</v>
      </c>
      <c r="F3647" s="41">
        <v>45257.39</v>
      </c>
      <c r="G3647" s="42">
        <v>53797.46</v>
      </c>
      <c r="H3647" s="64">
        <f t="shared" si="338"/>
        <v>0.18870001120259033</v>
      </c>
      <c r="I3647" s="65">
        <f t="shared" si="339"/>
        <v>8540.07</v>
      </c>
      <c r="J3647" s="66" t="str">
        <f t="shared" si="340"/>
        <v>Resgatado</v>
      </c>
      <c r="K3647" s="40" t="s">
        <v>15537</v>
      </c>
      <c r="L3647" s="69" t="str">
        <f t="shared" si="341"/>
        <v>Aplicação de Curto Prazo</v>
      </c>
    </row>
    <row r="3648" spans="1:12" ht="15" customHeight="1" x14ac:dyDescent="0.25">
      <c r="A3648" s="39">
        <v>44377</v>
      </c>
      <c r="B3648" s="61">
        <f t="shared" si="336"/>
        <v>2021</v>
      </c>
      <c r="C3648" s="60" t="str">
        <f t="shared" si="337"/>
        <v>Junho</v>
      </c>
      <c r="D3648" s="40" t="s">
        <v>1925</v>
      </c>
      <c r="E3648" s="40" t="s">
        <v>4166</v>
      </c>
      <c r="F3648" s="41">
        <v>35594.39</v>
      </c>
      <c r="G3648" s="42">
        <v>39748.26</v>
      </c>
      <c r="H3648" s="64">
        <f t="shared" si="338"/>
        <v>0.11670013167805383</v>
      </c>
      <c r="I3648" s="65">
        <f t="shared" si="339"/>
        <v>4153.8700000000026</v>
      </c>
      <c r="J3648" s="66" t="str">
        <f t="shared" si="340"/>
        <v>Pendente</v>
      </c>
      <c r="K3648" s="40" t="s">
        <v>15534</v>
      </c>
      <c r="L3648" s="69" t="str">
        <f t="shared" si="341"/>
        <v>Rendimento estável</v>
      </c>
    </row>
    <row r="3649" spans="1:12" ht="15" customHeight="1" x14ac:dyDescent="0.25">
      <c r="A3649" s="39">
        <v>45927</v>
      </c>
      <c r="B3649" s="61">
        <f t="shared" si="336"/>
        <v>2025</v>
      </c>
      <c r="C3649" s="60" t="str">
        <f t="shared" si="337"/>
        <v>Setembro</v>
      </c>
      <c r="D3649" s="40" t="s">
        <v>1926</v>
      </c>
      <c r="E3649" s="40" t="s">
        <v>4775</v>
      </c>
      <c r="F3649" s="41">
        <v>24105.25</v>
      </c>
      <c r="G3649" s="42">
        <v>27467.93</v>
      </c>
      <c r="H3649" s="64">
        <f t="shared" si="338"/>
        <v>0.13949990147374536</v>
      </c>
      <c r="I3649" s="65">
        <f t="shared" si="339"/>
        <v>3362.6800000000003</v>
      </c>
      <c r="J3649" s="66" t="str">
        <f t="shared" si="340"/>
        <v>Pendente</v>
      </c>
      <c r="K3649" s="40" t="s">
        <v>15535</v>
      </c>
      <c r="L3649" s="69" t="str">
        <f t="shared" si="341"/>
        <v>Rendimento estável</v>
      </c>
    </row>
    <row r="3650" spans="1:12" ht="15" customHeight="1" x14ac:dyDescent="0.25">
      <c r="A3650" s="39">
        <v>45743</v>
      </c>
      <c r="B3650" s="61">
        <f t="shared" ref="B3650:B3713" si="342">YEAR(A3650)</f>
        <v>2025</v>
      </c>
      <c r="C3650" s="60" t="str">
        <f t="shared" ref="C3650:C3713" si="343">PROPER(TEXT(A3650,"mmmm"))</f>
        <v>Março</v>
      </c>
      <c r="D3650" s="40" t="s">
        <v>1929</v>
      </c>
      <c r="E3650" s="40" t="s">
        <v>2226</v>
      </c>
      <c r="F3650" s="41">
        <v>13093.87</v>
      </c>
      <c r="G3650" s="42">
        <v>15188.89</v>
      </c>
      <c r="H3650" s="64">
        <f t="shared" ref="H3650:H3713" si="344">(G3650-F3650)/F3650</f>
        <v>0.16000006109729198</v>
      </c>
      <c r="I3650" s="65">
        <f t="shared" ref="I3650:I3713" si="345">G3650-F3650</f>
        <v>2095.0199999999986</v>
      </c>
      <c r="J3650" s="66" t="str">
        <f t="shared" ref="J3650:J3713" si="346">IF(AND(OR($D3650="Ações",$D3650="Criptomoedas",$D3650="ETFs",$D3650="Fundos",$D3650="Imóveis"),$H3650&lt;=-10%),"Resgatado",IF(AND(OR($D3650="Ações",$D3650="Criptomoedas",$D3650="ETFs",$D3650="Fundos",$D3650="Imóveis"),$H3650&lt;=-5%),"Pendente",IF(AND(OR($D3650="Ações",$D3650="Criptomoedas",$D3650="ETFs",$D3650="Fundos",$D3650="Imóveis"),$H3650&lt;=-3%),"Ativo",IF(AND(OR($D3650="Ações",$D3650="Criptomoedas",$D3650="ETFs",$D3650="Fundos",$D3650="Imóveis"),$H3650&lt;=7%),"Ativo",IF(AND(OR($D3650="Ações",$D3650="Criptomoedas",$D3650="ETFs",$D3650="Fundos",$D3650="Imóveis"),$H3650&lt;=15%),"Pendente",IF(AND(OR($D3650="Ações",$D3650="Criptomoedas",$D3650="ETFs",$D3650="Fundos",$D3650="Imóveis"),$H3650&lt;=20%),"Resgatado",IF(AND(OR($D3650="Poupança",$D3650="Renda Fixa",$D3650="Tesouro Direto"),$H3650&lt;=7%),"Ativo",IF(AND(OR($D3650="Poupança",$D3650="Renda Fixa",$D3650="Tesouro Direto"),$H3650&lt;=15%),"Pendente",IF(AND(OR($D3650="Poupança",$D3650="Renda Fixa",$D3650="Tesouro Direto"),$H3650&lt;=20%),"Resgatado","")))))))))</f>
        <v>Resgatado</v>
      </c>
      <c r="K3650" s="40" t="s">
        <v>15532</v>
      </c>
      <c r="L3650" s="69" t="str">
        <f t="shared" ref="L3650:L3713" si="347">IF(AND(OR($D3650="Ações",$D3650="Criptomoedas",$D3650="ETFs",$D3650="Fundos",$D3650="Imóveis"),$H3650&lt;=-10%),"Resgate realizado",IF(AND(OR($D3650="Ações",$D3650="Criptomoedas",$D3650="ETFs",$D3650="Fundos",$D3650="Imóveis"),$H3650&lt;=-5%),"Aguardando rentabilidade",IF(AND(OR($D3650="Ações",$D3650="Criptomoedas",$D3650="ETFs",$D3650="Fundos",$D3650="Imóveis"),$H3650&lt;=-3%),"Aguardando rentabilidade",IF(AND(OR($D3650="Ações",$D3650="Criptomoedas",$D3650="ETFs",$D3650="Fundos",$D3650="Imóveis"),$H3650&lt;=7%),"Aguardando rentabilidade",IF(AND(OR($D3650="Ações",$D3650="Criptomoedas",$D3650="ETFs",$D3650="Fundos",$D3650="Imóveis"),$H3650&lt;=15%),"Rendimento estável",IF(AND(OR($D3650="Ações",$D3650="Criptomoedas",$D3650="ETFs",$D3650="Fundos",$D3650="Imóveis"),$H3650&lt;=20%),"Aplicação de Curto Prazo",IF(AND(OR($D3650="Poupança",$D3650="Renda Fixa",$D3650="Tesouro Direto"),$H3650&lt;=7%),"Investimento de Longo Prazo",IF(AND(OR($D3650="Poupança",$D3650="Renda Fixa",$D3650="Tesouro Direto"),$H3650&lt;=15%),"Rendimento estável",IF(AND(OR($D3650="Poupança",$D3650="Renda Fixa",$D3650="Tesouro Direto"),$H3650&lt;=20%),"Dividendos Recebidos","")))))))))</f>
        <v>Dividendos Recebidos</v>
      </c>
    </row>
    <row r="3651" spans="1:12" ht="15" customHeight="1" x14ac:dyDescent="0.25">
      <c r="A3651" s="39">
        <v>45438</v>
      </c>
      <c r="B3651" s="61">
        <f t="shared" si="342"/>
        <v>2024</v>
      </c>
      <c r="C3651" s="60" t="str">
        <f t="shared" si="343"/>
        <v>Maio</v>
      </c>
      <c r="D3651" s="40" t="s">
        <v>1923</v>
      </c>
      <c r="E3651" s="40" t="s">
        <v>4776</v>
      </c>
      <c r="F3651" s="41">
        <v>20402.310000000001</v>
      </c>
      <c r="G3651" s="42">
        <v>23993.119999999999</v>
      </c>
      <c r="H3651" s="64">
        <f t="shared" si="344"/>
        <v>0.17600016860835843</v>
      </c>
      <c r="I3651" s="65">
        <f t="shared" si="345"/>
        <v>3590.8099999999977</v>
      </c>
      <c r="J3651" s="66" t="str">
        <f t="shared" si="346"/>
        <v>Resgatado</v>
      </c>
      <c r="K3651" s="40" t="s">
        <v>15532</v>
      </c>
      <c r="L3651" s="69" t="str">
        <f t="shared" si="347"/>
        <v>Dividendos Recebidos</v>
      </c>
    </row>
    <row r="3652" spans="1:12" ht="15" customHeight="1" x14ac:dyDescent="0.25">
      <c r="A3652" s="39">
        <v>45406</v>
      </c>
      <c r="B3652" s="61">
        <f t="shared" si="342"/>
        <v>2024</v>
      </c>
      <c r="C3652" s="60" t="str">
        <f t="shared" si="343"/>
        <v>Abril</v>
      </c>
      <c r="D3652" s="40" t="s">
        <v>1924</v>
      </c>
      <c r="E3652" s="40" t="s">
        <v>4777</v>
      </c>
      <c r="F3652" s="41">
        <v>19231.5</v>
      </c>
      <c r="G3652" s="42">
        <v>21181.57</v>
      </c>
      <c r="H3652" s="64">
        <f t="shared" si="344"/>
        <v>0.10139978680810127</v>
      </c>
      <c r="I3652" s="65">
        <f t="shared" si="345"/>
        <v>1950.0699999999997</v>
      </c>
      <c r="J3652" s="66" t="str">
        <f t="shared" si="346"/>
        <v>Pendente</v>
      </c>
      <c r="K3652" s="40" t="s">
        <v>15533</v>
      </c>
      <c r="L3652" s="69" t="str">
        <f t="shared" si="347"/>
        <v>Rendimento estável</v>
      </c>
    </row>
    <row r="3653" spans="1:12" ht="15" customHeight="1" x14ac:dyDescent="0.25">
      <c r="A3653" s="39">
        <v>45713</v>
      </c>
      <c r="B3653" s="61">
        <f t="shared" si="342"/>
        <v>2025</v>
      </c>
      <c r="C3653" s="60" t="str">
        <f t="shared" si="343"/>
        <v>Fevereiro</v>
      </c>
      <c r="D3653" s="40" t="s">
        <v>1923</v>
      </c>
      <c r="E3653" s="40" t="s">
        <v>2732</v>
      </c>
      <c r="F3653" s="41">
        <v>21867.59</v>
      </c>
      <c r="G3653" s="42">
        <v>20625.509999999998</v>
      </c>
      <c r="H3653" s="64">
        <f t="shared" si="344"/>
        <v>-5.6800040608041474E-2</v>
      </c>
      <c r="I3653" s="65">
        <f t="shared" si="345"/>
        <v>-1242.0800000000017</v>
      </c>
      <c r="J3653" s="66" t="str">
        <f t="shared" si="346"/>
        <v>Ativo</v>
      </c>
      <c r="K3653" s="40" t="s">
        <v>15532</v>
      </c>
      <c r="L3653" s="69" t="str">
        <f t="shared" si="347"/>
        <v>Investimento de Longo Prazo</v>
      </c>
    </row>
    <row r="3654" spans="1:12" x14ac:dyDescent="0.25">
      <c r="A3654" s="39">
        <v>43946</v>
      </c>
      <c r="B3654" s="61">
        <f t="shared" si="342"/>
        <v>2020</v>
      </c>
      <c r="C3654" s="60" t="str">
        <f t="shared" si="343"/>
        <v>Abril</v>
      </c>
      <c r="D3654" s="40" t="s">
        <v>1927</v>
      </c>
      <c r="E3654" s="40" t="s">
        <v>4778</v>
      </c>
      <c r="F3654" s="41">
        <v>5480.36</v>
      </c>
      <c r="G3654" s="42">
        <v>5156.47</v>
      </c>
      <c r="H3654" s="64">
        <f t="shared" si="344"/>
        <v>-5.9100132108109583E-2</v>
      </c>
      <c r="I3654" s="65">
        <f t="shared" si="345"/>
        <v>-323.88999999999942</v>
      </c>
      <c r="J3654" s="66" t="str">
        <f t="shared" si="346"/>
        <v>Pendente</v>
      </c>
      <c r="K3654" s="40" t="s">
        <v>15536</v>
      </c>
      <c r="L3654" s="69" t="str">
        <f t="shared" si="347"/>
        <v>Aguardando rentabilidade</v>
      </c>
    </row>
    <row r="3655" spans="1:12" ht="15" customHeight="1" x14ac:dyDescent="0.25">
      <c r="A3655" s="39">
        <v>44529</v>
      </c>
      <c r="B3655" s="61">
        <f t="shared" si="342"/>
        <v>2021</v>
      </c>
      <c r="C3655" s="60" t="str">
        <f t="shared" si="343"/>
        <v>Novembro</v>
      </c>
      <c r="D3655" s="40" t="s">
        <v>1925</v>
      </c>
      <c r="E3655" s="40" t="s">
        <v>3428</v>
      </c>
      <c r="F3655" s="41">
        <v>41247.300000000003</v>
      </c>
      <c r="G3655" s="42">
        <v>47785</v>
      </c>
      <c r="H3655" s="64">
        <f t="shared" si="344"/>
        <v>0.15850007151983272</v>
      </c>
      <c r="I3655" s="65">
        <f t="shared" si="345"/>
        <v>6537.6999999999971</v>
      </c>
      <c r="J3655" s="66" t="str">
        <f t="shared" si="346"/>
        <v>Resgatado</v>
      </c>
      <c r="K3655" s="40" t="s">
        <v>15534</v>
      </c>
      <c r="L3655" s="69" t="str">
        <f t="shared" si="347"/>
        <v>Aplicação de Curto Prazo</v>
      </c>
    </row>
    <row r="3656" spans="1:12" ht="15" customHeight="1" x14ac:dyDescent="0.25">
      <c r="A3656" s="39">
        <v>45507</v>
      </c>
      <c r="B3656" s="61">
        <f t="shared" si="342"/>
        <v>2024</v>
      </c>
      <c r="C3656" s="60" t="str">
        <f t="shared" si="343"/>
        <v>Agosto</v>
      </c>
      <c r="D3656" s="40" t="s">
        <v>1923</v>
      </c>
      <c r="E3656" s="40" t="s">
        <v>4779</v>
      </c>
      <c r="F3656" s="41">
        <v>44021.21</v>
      </c>
      <c r="G3656" s="42">
        <v>45513.53</v>
      </c>
      <c r="H3656" s="64">
        <f t="shared" si="344"/>
        <v>3.3900022284712297E-2</v>
      </c>
      <c r="I3656" s="65">
        <f t="shared" si="345"/>
        <v>1492.3199999999997</v>
      </c>
      <c r="J3656" s="66" t="str">
        <f t="shared" si="346"/>
        <v>Ativo</v>
      </c>
      <c r="K3656" s="40" t="s">
        <v>15532</v>
      </c>
      <c r="L3656" s="69" t="str">
        <f t="shared" si="347"/>
        <v>Investimento de Longo Prazo</v>
      </c>
    </row>
    <row r="3657" spans="1:12" ht="15" customHeight="1" x14ac:dyDescent="0.25">
      <c r="A3657" s="39">
        <v>44980</v>
      </c>
      <c r="B3657" s="61">
        <f t="shared" si="342"/>
        <v>2023</v>
      </c>
      <c r="C3657" s="60" t="str">
        <f t="shared" si="343"/>
        <v>Fevereiro</v>
      </c>
      <c r="D3657" s="40" t="s">
        <v>1924</v>
      </c>
      <c r="E3657" s="40" t="s">
        <v>2296</v>
      </c>
      <c r="F3657" s="41">
        <v>32566.44</v>
      </c>
      <c r="G3657" s="42">
        <v>30596.17</v>
      </c>
      <c r="H3657" s="64">
        <f t="shared" si="344"/>
        <v>-6.0500011668453799E-2</v>
      </c>
      <c r="I3657" s="65">
        <f t="shared" si="345"/>
        <v>-1970.2700000000004</v>
      </c>
      <c r="J3657" s="66" t="str">
        <f t="shared" si="346"/>
        <v>Ativo</v>
      </c>
      <c r="K3657" s="40" t="s">
        <v>15533</v>
      </c>
      <c r="L3657" s="69" t="str">
        <f t="shared" si="347"/>
        <v>Investimento de Longo Prazo</v>
      </c>
    </row>
    <row r="3658" spans="1:12" ht="15" customHeight="1" x14ac:dyDescent="0.25">
      <c r="A3658" s="39">
        <v>44715</v>
      </c>
      <c r="B3658" s="61">
        <f t="shared" si="342"/>
        <v>2022</v>
      </c>
      <c r="C3658" s="60" t="str">
        <f t="shared" si="343"/>
        <v>Junho</v>
      </c>
      <c r="D3658" s="40" t="s">
        <v>1928</v>
      </c>
      <c r="E3658" s="40" t="s">
        <v>4780</v>
      </c>
      <c r="F3658" s="41">
        <v>2169.39</v>
      </c>
      <c r="G3658" s="42">
        <v>2173.08</v>
      </c>
      <c r="H3658" s="64">
        <f t="shared" si="344"/>
        <v>1.7009389736285568E-3</v>
      </c>
      <c r="I3658" s="65">
        <f t="shared" si="345"/>
        <v>3.6900000000000546</v>
      </c>
      <c r="J3658" s="66" t="str">
        <f t="shared" si="346"/>
        <v>Ativo</v>
      </c>
      <c r="K3658" s="40" t="s">
        <v>15537</v>
      </c>
      <c r="L3658" s="69" t="str">
        <f t="shared" si="347"/>
        <v>Aguardando rentabilidade</v>
      </c>
    </row>
    <row r="3659" spans="1:12" ht="15" customHeight="1" x14ac:dyDescent="0.25">
      <c r="A3659" s="39">
        <v>45113</v>
      </c>
      <c r="B3659" s="61">
        <f t="shared" si="342"/>
        <v>2023</v>
      </c>
      <c r="C3659" s="60" t="str">
        <f t="shared" si="343"/>
        <v>Julho</v>
      </c>
      <c r="D3659" s="40" t="s">
        <v>1927</v>
      </c>
      <c r="E3659" s="40" t="s">
        <v>3115</v>
      </c>
      <c r="F3659" s="41">
        <v>3311.91</v>
      </c>
      <c r="G3659" s="42">
        <v>3966.01</v>
      </c>
      <c r="H3659" s="64">
        <f t="shared" si="344"/>
        <v>0.19749932818222729</v>
      </c>
      <c r="I3659" s="65">
        <f t="shared" si="345"/>
        <v>654.10000000000036</v>
      </c>
      <c r="J3659" s="66" t="str">
        <f t="shared" si="346"/>
        <v>Resgatado</v>
      </c>
      <c r="K3659" s="40" t="s">
        <v>15536</v>
      </c>
      <c r="L3659" s="69" t="str">
        <f t="shared" si="347"/>
        <v>Aplicação de Curto Prazo</v>
      </c>
    </row>
    <row r="3660" spans="1:12" ht="15" customHeight="1" x14ac:dyDescent="0.25">
      <c r="A3660" s="39">
        <v>44882</v>
      </c>
      <c r="B3660" s="61">
        <f t="shared" si="342"/>
        <v>2022</v>
      </c>
      <c r="C3660" s="60" t="str">
        <f t="shared" si="343"/>
        <v>Novembro</v>
      </c>
      <c r="D3660" s="40" t="s">
        <v>1928</v>
      </c>
      <c r="E3660" s="40" t="s">
        <v>2701</v>
      </c>
      <c r="F3660" s="41">
        <v>48582.04</v>
      </c>
      <c r="G3660" s="42">
        <v>56083.11</v>
      </c>
      <c r="H3660" s="64">
        <f t="shared" si="344"/>
        <v>0.15440006224522476</v>
      </c>
      <c r="I3660" s="65">
        <f t="shared" si="345"/>
        <v>7501.07</v>
      </c>
      <c r="J3660" s="66" t="str">
        <f t="shared" si="346"/>
        <v>Resgatado</v>
      </c>
      <c r="K3660" s="40" t="s">
        <v>15537</v>
      </c>
      <c r="L3660" s="69" t="str">
        <f t="shared" si="347"/>
        <v>Aplicação de Curto Prazo</v>
      </c>
    </row>
    <row r="3661" spans="1:12" x14ac:dyDescent="0.25">
      <c r="A3661" s="39">
        <v>44107</v>
      </c>
      <c r="B3661" s="61">
        <f t="shared" si="342"/>
        <v>2020</v>
      </c>
      <c r="C3661" s="60" t="str">
        <f t="shared" si="343"/>
        <v>Outubro</v>
      </c>
      <c r="D3661" s="40" t="s">
        <v>1928</v>
      </c>
      <c r="E3661" s="40" t="s">
        <v>2103</v>
      </c>
      <c r="F3661" s="41">
        <v>9076.0300000000007</v>
      </c>
      <c r="G3661" s="42">
        <v>10859.47</v>
      </c>
      <c r="H3661" s="64">
        <f t="shared" si="344"/>
        <v>0.19650001156893471</v>
      </c>
      <c r="I3661" s="65">
        <f t="shared" si="345"/>
        <v>1783.4399999999987</v>
      </c>
      <c r="J3661" s="66" t="str">
        <f t="shared" si="346"/>
        <v>Resgatado</v>
      </c>
      <c r="K3661" s="40" t="s">
        <v>15537</v>
      </c>
      <c r="L3661" s="69" t="str">
        <f t="shared" si="347"/>
        <v>Aplicação de Curto Prazo</v>
      </c>
    </row>
    <row r="3662" spans="1:12" x14ac:dyDescent="0.25">
      <c r="A3662" s="39">
        <v>44050</v>
      </c>
      <c r="B3662" s="61">
        <f t="shared" si="342"/>
        <v>2020</v>
      </c>
      <c r="C3662" s="60" t="str">
        <f t="shared" si="343"/>
        <v>Agosto</v>
      </c>
      <c r="D3662" s="40" t="s">
        <v>1929</v>
      </c>
      <c r="E3662" s="40" t="s">
        <v>3458</v>
      </c>
      <c r="F3662" s="41">
        <v>25869.41</v>
      </c>
      <c r="G3662" s="42">
        <v>24865.68</v>
      </c>
      <c r="H3662" s="64">
        <f t="shared" si="344"/>
        <v>-3.8799879858102661E-2</v>
      </c>
      <c r="I3662" s="65">
        <f t="shared" si="345"/>
        <v>-1003.7299999999996</v>
      </c>
      <c r="J3662" s="66" t="str">
        <f t="shared" si="346"/>
        <v>Ativo</v>
      </c>
      <c r="K3662" s="40" t="s">
        <v>15532</v>
      </c>
      <c r="L3662" s="69" t="str">
        <f t="shared" si="347"/>
        <v>Investimento de Longo Prazo</v>
      </c>
    </row>
    <row r="3663" spans="1:12" ht="15" customHeight="1" x14ac:dyDescent="0.25">
      <c r="A3663" s="39">
        <v>45167</v>
      </c>
      <c r="B3663" s="61">
        <f t="shared" si="342"/>
        <v>2023</v>
      </c>
      <c r="C3663" s="60" t="str">
        <f t="shared" si="343"/>
        <v>Agosto</v>
      </c>
      <c r="D3663" s="40" t="s">
        <v>1924</v>
      </c>
      <c r="E3663" s="40" t="s">
        <v>4781</v>
      </c>
      <c r="F3663" s="41">
        <v>46207.81</v>
      </c>
      <c r="G3663" s="42">
        <v>48014.54</v>
      </c>
      <c r="H3663" s="64">
        <f t="shared" si="344"/>
        <v>3.9100100177870432E-2</v>
      </c>
      <c r="I3663" s="65">
        <f t="shared" si="345"/>
        <v>1806.7300000000032</v>
      </c>
      <c r="J3663" s="66" t="str">
        <f t="shared" si="346"/>
        <v>Ativo</v>
      </c>
      <c r="K3663" s="40" t="s">
        <v>15533</v>
      </c>
      <c r="L3663" s="69" t="str">
        <f t="shared" si="347"/>
        <v>Investimento de Longo Prazo</v>
      </c>
    </row>
    <row r="3664" spans="1:12" x14ac:dyDescent="0.25">
      <c r="A3664" s="39">
        <v>44186</v>
      </c>
      <c r="B3664" s="61">
        <f t="shared" si="342"/>
        <v>2020</v>
      </c>
      <c r="C3664" s="60" t="str">
        <f t="shared" si="343"/>
        <v>Dezembro</v>
      </c>
      <c r="D3664" s="40" t="s">
        <v>1927</v>
      </c>
      <c r="E3664" s="40" t="s">
        <v>4782</v>
      </c>
      <c r="F3664" s="41">
        <v>2002.64</v>
      </c>
      <c r="G3664" s="42">
        <v>2249.5700000000002</v>
      </c>
      <c r="H3664" s="64">
        <f t="shared" si="344"/>
        <v>0.12330224104182481</v>
      </c>
      <c r="I3664" s="65">
        <f t="shared" si="345"/>
        <v>246.93000000000006</v>
      </c>
      <c r="J3664" s="66" t="str">
        <f t="shared" si="346"/>
        <v>Pendente</v>
      </c>
      <c r="K3664" s="40" t="s">
        <v>15536</v>
      </c>
      <c r="L3664" s="69" t="str">
        <f t="shared" si="347"/>
        <v>Rendimento estável</v>
      </c>
    </row>
    <row r="3665" spans="1:12" ht="15" customHeight="1" x14ac:dyDescent="0.25">
      <c r="A3665" s="39">
        <v>44340</v>
      </c>
      <c r="B3665" s="61">
        <f t="shared" si="342"/>
        <v>2021</v>
      </c>
      <c r="C3665" s="60" t="str">
        <f t="shared" si="343"/>
        <v>Maio</v>
      </c>
      <c r="D3665" s="40" t="s">
        <v>1923</v>
      </c>
      <c r="E3665" s="40" t="s">
        <v>4783</v>
      </c>
      <c r="F3665" s="41">
        <v>7285.81</v>
      </c>
      <c r="G3665" s="42">
        <v>7727.33</v>
      </c>
      <c r="H3665" s="64">
        <f t="shared" si="344"/>
        <v>6.0599988196233433E-2</v>
      </c>
      <c r="I3665" s="65">
        <f t="shared" si="345"/>
        <v>441.51999999999953</v>
      </c>
      <c r="J3665" s="66" t="str">
        <f t="shared" si="346"/>
        <v>Ativo</v>
      </c>
      <c r="K3665" s="40" t="s">
        <v>15532</v>
      </c>
      <c r="L3665" s="69" t="str">
        <f t="shared" si="347"/>
        <v>Investimento de Longo Prazo</v>
      </c>
    </row>
    <row r="3666" spans="1:12" ht="15" customHeight="1" x14ac:dyDescent="0.25">
      <c r="A3666" s="39">
        <v>45547</v>
      </c>
      <c r="B3666" s="61">
        <f t="shared" si="342"/>
        <v>2024</v>
      </c>
      <c r="C3666" s="60" t="str">
        <f t="shared" si="343"/>
        <v>Setembro</v>
      </c>
      <c r="D3666" s="40" t="s">
        <v>1926</v>
      </c>
      <c r="E3666" s="40" t="s">
        <v>4784</v>
      </c>
      <c r="F3666" s="41">
        <v>38674.019999999997</v>
      </c>
      <c r="G3666" s="42">
        <v>39602.199999999997</v>
      </c>
      <c r="H3666" s="64">
        <f t="shared" si="344"/>
        <v>2.4000091017173812E-2</v>
      </c>
      <c r="I3666" s="65">
        <f t="shared" si="345"/>
        <v>928.18000000000029</v>
      </c>
      <c r="J3666" s="66" t="str">
        <f t="shared" si="346"/>
        <v>Ativo</v>
      </c>
      <c r="K3666" s="40" t="s">
        <v>15535</v>
      </c>
      <c r="L3666" s="69" t="str">
        <f t="shared" si="347"/>
        <v>Aguardando rentabilidade</v>
      </c>
    </row>
    <row r="3667" spans="1:12" x14ac:dyDescent="0.25">
      <c r="A3667" s="39">
        <v>44068</v>
      </c>
      <c r="B3667" s="61">
        <f t="shared" si="342"/>
        <v>2020</v>
      </c>
      <c r="C3667" s="60" t="str">
        <f t="shared" si="343"/>
        <v>Agosto</v>
      </c>
      <c r="D3667" s="40" t="s">
        <v>1926</v>
      </c>
      <c r="E3667" s="40" t="s">
        <v>4785</v>
      </c>
      <c r="F3667" s="41">
        <v>21257.62</v>
      </c>
      <c r="G3667" s="42">
        <v>21189.599999999999</v>
      </c>
      <c r="H3667" s="64">
        <f t="shared" si="344"/>
        <v>-3.1997937680700115E-3</v>
      </c>
      <c r="I3667" s="65">
        <f t="shared" si="345"/>
        <v>-68.020000000000437</v>
      </c>
      <c r="J3667" s="66" t="str">
        <f t="shared" si="346"/>
        <v>Ativo</v>
      </c>
      <c r="K3667" s="40" t="s">
        <v>15535</v>
      </c>
      <c r="L3667" s="69" t="str">
        <f t="shared" si="347"/>
        <v>Aguardando rentabilidade</v>
      </c>
    </row>
    <row r="3668" spans="1:12" ht="15" customHeight="1" x14ac:dyDescent="0.25">
      <c r="A3668" s="39">
        <v>45556</v>
      </c>
      <c r="B3668" s="61">
        <f t="shared" si="342"/>
        <v>2024</v>
      </c>
      <c r="C3668" s="60" t="str">
        <f t="shared" si="343"/>
        <v>Setembro</v>
      </c>
      <c r="D3668" s="40" t="s">
        <v>1930</v>
      </c>
      <c r="E3668" s="40" t="s">
        <v>4786</v>
      </c>
      <c r="F3668" s="41">
        <v>15914.75</v>
      </c>
      <c r="G3668" s="42">
        <v>15251.1</v>
      </c>
      <c r="H3668" s="64">
        <f t="shared" si="344"/>
        <v>-4.1700309461348728E-2</v>
      </c>
      <c r="I3668" s="65">
        <f t="shared" si="345"/>
        <v>-663.64999999999964</v>
      </c>
      <c r="J3668" s="66" t="str">
        <f t="shared" si="346"/>
        <v>Ativo</v>
      </c>
      <c r="K3668" s="40" t="s">
        <v>15538</v>
      </c>
      <c r="L3668" s="69" t="str">
        <f t="shared" si="347"/>
        <v>Aguardando rentabilidade</v>
      </c>
    </row>
    <row r="3669" spans="1:12" x14ac:dyDescent="0.25">
      <c r="A3669" s="39">
        <v>43867</v>
      </c>
      <c r="B3669" s="61">
        <f t="shared" si="342"/>
        <v>2020</v>
      </c>
      <c r="C3669" s="60" t="str">
        <f t="shared" si="343"/>
        <v>Fevereiro</v>
      </c>
      <c r="D3669" s="40" t="s">
        <v>1927</v>
      </c>
      <c r="E3669" s="40" t="s">
        <v>4787</v>
      </c>
      <c r="F3669" s="41">
        <v>9173.99</v>
      </c>
      <c r="G3669" s="42">
        <v>10717.06</v>
      </c>
      <c r="H3669" s="64">
        <f t="shared" si="344"/>
        <v>0.16820053215667335</v>
      </c>
      <c r="I3669" s="65">
        <f t="shared" si="345"/>
        <v>1543.0699999999997</v>
      </c>
      <c r="J3669" s="66" t="str">
        <f t="shared" si="346"/>
        <v>Resgatado</v>
      </c>
      <c r="K3669" s="40" t="s">
        <v>15536</v>
      </c>
      <c r="L3669" s="69" t="str">
        <f t="shared" si="347"/>
        <v>Aplicação de Curto Prazo</v>
      </c>
    </row>
    <row r="3670" spans="1:12" x14ac:dyDescent="0.25">
      <c r="A3670" s="39">
        <v>44098</v>
      </c>
      <c r="B3670" s="61">
        <f t="shared" si="342"/>
        <v>2020</v>
      </c>
      <c r="C3670" s="60" t="str">
        <f t="shared" si="343"/>
        <v>Setembro</v>
      </c>
      <c r="D3670" s="40" t="s">
        <v>1928</v>
      </c>
      <c r="E3670" s="40" t="s">
        <v>4788</v>
      </c>
      <c r="F3670" s="41">
        <v>18655.47</v>
      </c>
      <c r="G3670" s="42">
        <v>19011.79</v>
      </c>
      <c r="H3670" s="64">
        <f t="shared" si="344"/>
        <v>1.9100028034672922E-2</v>
      </c>
      <c r="I3670" s="65">
        <f t="shared" si="345"/>
        <v>356.31999999999971</v>
      </c>
      <c r="J3670" s="66" t="str">
        <f t="shared" si="346"/>
        <v>Ativo</v>
      </c>
      <c r="K3670" s="40" t="s">
        <v>15537</v>
      </c>
      <c r="L3670" s="69" t="str">
        <f t="shared" si="347"/>
        <v>Aguardando rentabilidade</v>
      </c>
    </row>
    <row r="3671" spans="1:12" ht="15" customHeight="1" x14ac:dyDescent="0.25">
      <c r="A3671" s="39">
        <v>45227</v>
      </c>
      <c r="B3671" s="61">
        <f t="shared" si="342"/>
        <v>2023</v>
      </c>
      <c r="C3671" s="60" t="str">
        <f t="shared" si="343"/>
        <v>Outubro</v>
      </c>
      <c r="D3671" s="40" t="s">
        <v>1928</v>
      </c>
      <c r="E3671" s="40" t="s">
        <v>4789</v>
      </c>
      <c r="F3671" s="41">
        <v>15096.35</v>
      </c>
      <c r="G3671" s="42">
        <v>16622.59</v>
      </c>
      <c r="H3671" s="64">
        <f t="shared" si="344"/>
        <v>0.10109993475244014</v>
      </c>
      <c r="I3671" s="65">
        <f t="shared" si="345"/>
        <v>1526.2399999999998</v>
      </c>
      <c r="J3671" s="66" t="str">
        <f t="shared" si="346"/>
        <v>Pendente</v>
      </c>
      <c r="K3671" s="40" t="s">
        <v>15537</v>
      </c>
      <c r="L3671" s="69" t="str">
        <f t="shared" si="347"/>
        <v>Rendimento estável</v>
      </c>
    </row>
    <row r="3672" spans="1:12" ht="15" customHeight="1" x14ac:dyDescent="0.25">
      <c r="A3672" s="39">
        <v>44813</v>
      </c>
      <c r="B3672" s="61">
        <f t="shared" si="342"/>
        <v>2022</v>
      </c>
      <c r="C3672" s="60" t="str">
        <f t="shared" si="343"/>
        <v>Setembro</v>
      </c>
      <c r="D3672" s="40" t="s">
        <v>1925</v>
      </c>
      <c r="E3672" s="40" t="s">
        <v>4790</v>
      </c>
      <c r="F3672" s="41">
        <v>43065.1</v>
      </c>
      <c r="G3672" s="42">
        <v>50739.3</v>
      </c>
      <c r="H3672" s="64">
        <f t="shared" si="344"/>
        <v>0.17819998095905976</v>
      </c>
      <c r="I3672" s="65">
        <f t="shared" si="345"/>
        <v>7674.2000000000044</v>
      </c>
      <c r="J3672" s="66" t="str">
        <f t="shared" si="346"/>
        <v>Resgatado</v>
      </c>
      <c r="K3672" s="40" t="s">
        <v>15534</v>
      </c>
      <c r="L3672" s="69" t="str">
        <f t="shared" si="347"/>
        <v>Aplicação de Curto Prazo</v>
      </c>
    </row>
    <row r="3673" spans="1:12" ht="15" customHeight="1" x14ac:dyDescent="0.25">
      <c r="A3673" s="39">
        <v>44563</v>
      </c>
      <c r="B3673" s="61">
        <f t="shared" si="342"/>
        <v>2022</v>
      </c>
      <c r="C3673" s="60" t="str">
        <f t="shared" si="343"/>
        <v>Janeiro</v>
      </c>
      <c r="D3673" s="40" t="s">
        <v>1925</v>
      </c>
      <c r="E3673" s="40" t="s">
        <v>4791</v>
      </c>
      <c r="F3673" s="41">
        <v>29524.07</v>
      </c>
      <c r="G3673" s="42">
        <v>29134.35</v>
      </c>
      <c r="H3673" s="64">
        <f t="shared" si="344"/>
        <v>-1.3200077089642491E-2</v>
      </c>
      <c r="I3673" s="65">
        <f t="shared" si="345"/>
        <v>-389.72000000000116</v>
      </c>
      <c r="J3673" s="66" t="str">
        <f t="shared" si="346"/>
        <v>Ativo</v>
      </c>
      <c r="K3673" s="40" t="s">
        <v>15534</v>
      </c>
      <c r="L3673" s="69" t="str">
        <f t="shared" si="347"/>
        <v>Aguardando rentabilidade</v>
      </c>
    </row>
    <row r="3674" spans="1:12" ht="15" customHeight="1" x14ac:dyDescent="0.25">
      <c r="A3674" s="39">
        <v>44612</v>
      </c>
      <c r="B3674" s="61">
        <f t="shared" si="342"/>
        <v>2022</v>
      </c>
      <c r="C3674" s="60" t="str">
        <f t="shared" si="343"/>
        <v>Fevereiro</v>
      </c>
      <c r="D3674" s="40" t="s">
        <v>1930</v>
      </c>
      <c r="E3674" s="40" t="s">
        <v>4792</v>
      </c>
      <c r="F3674" s="41">
        <v>45663.58</v>
      </c>
      <c r="G3674" s="42">
        <v>43576.75</v>
      </c>
      <c r="H3674" s="64">
        <f t="shared" si="344"/>
        <v>-4.5700096225482136E-2</v>
      </c>
      <c r="I3674" s="65">
        <f t="shared" si="345"/>
        <v>-2086.8300000000017</v>
      </c>
      <c r="J3674" s="66" t="str">
        <f t="shared" si="346"/>
        <v>Ativo</v>
      </c>
      <c r="K3674" s="40" t="s">
        <v>15538</v>
      </c>
      <c r="L3674" s="69" t="str">
        <f t="shared" si="347"/>
        <v>Aguardando rentabilidade</v>
      </c>
    </row>
    <row r="3675" spans="1:12" ht="15" customHeight="1" x14ac:dyDescent="0.25">
      <c r="A3675" s="39">
        <v>45231</v>
      </c>
      <c r="B3675" s="61">
        <f t="shared" si="342"/>
        <v>2023</v>
      </c>
      <c r="C3675" s="60" t="str">
        <f t="shared" si="343"/>
        <v>Novembro</v>
      </c>
      <c r="D3675" s="40" t="s">
        <v>1925</v>
      </c>
      <c r="E3675" s="40" t="s">
        <v>4793</v>
      </c>
      <c r="F3675" s="41">
        <v>2099.48</v>
      </c>
      <c r="G3675" s="42">
        <v>1938.24</v>
      </c>
      <c r="H3675" s="64">
        <f t="shared" si="344"/>
        <v>-7.6799969516261168E-2</v>
      </c>
      <c r="I3675" s="65">
        <f t="shared" si="345"/>
        <v>-161.24</v>
      </c>
      <c r="J3675" s="66" t="str">
        <f t="shared" si="346"/>
        <v>Pendente</v>
      </c>
      <c r="K3675" s="40" t="s">
        <v>15534</v>
      </c>
      <c r="L3675" s="69" t="str">
        <f t="shared" si="347"/>
        <v>Aguardando rentabilidade</v>
      </c>
    </row>
    <row r="3676" spans="1:12" ht="15" customHeight="1" x14ac:dyDescent="0.25">
      <c r="A3676" s="39">
        <v>45654</v>
      </c>
      <c r="B3676" s="61">
        <f t="shared" si="342"/>
        <v>2024</v>
      </c>
      <c r="C3676" s="60" t="str">
        <f t="shared" si="343"/>
        <v>Dezembro</v>
      </c>
      <c r="D3676" s="40" t="s">
        <v>1925</v>
      </c>
      <c r="E3676" s="40" t="s">
        <v>2281</v>
      </c>
      <c r="F3676" s="41">
        <v>46984.39</v>
      </c>
      <c r="G3676" s="42">
        <v>45241.27</v>
      </c>
      <c r="H3676" s="64">
        <f t="shared" si="344"/>
        <v>-3.7099981504495484E-2</v>
      </c>
      <c r="I3676" s="65">
        <f t="shared" si="345"/>
        <v>-1743.1200000000026</v>
      </c>
      <c r="J3676" s="66" t="str">
        <f t="shared" si="346"/>
        <v>Ativo</v>
      </c>
      <c r="K3676" s="40" t="s">
        <v>15534</v>
      </c>
      <c r="L3676" s="69" t="str">
        <f t="shared" si="347"/>
        <v>Aguardando rentabilidade</v>
      </c>
    </row>
    <row r="3677" spans="1:12" ht="15" customHeight="1" x14ac:dyDescent="0.25">
      <c r="A3677" s="39">
        <v>45897</v>
      </c>
      <c r="B3677" s="61">
        <f t="shared" si="342"/>
        <v>2025</v>
      </c>
      <c r="C3677" s="60" t="str">
        <f t="shared" si="343"/>
        <v>Agosto</v>
      </c>
      <c r="D3677" s="40" t="s">
        <v>1925</v>
      </c>
      <c r="E3677" s="40" t="s">
        <v>4794</v>
      </c>
      <c r="F3677" s="41">
        <v>35463.629999999997</v>
      </c>
      <c r="G3677" s="42">
        <v>33800.39</v>
      </c>
      <c r="H3677" s="64">
        <f t="shared" si="344"/>
        <v>-4.6899880243505755E-2</v>
      </c>
      <c r="I3677" s="65">
        <f t="shared" si="345"/>
        <v>-1663.239999999998</v>
      </c>
      <c r="J3677" s="66" t="str">
        <f t="shared" si="346"/>
        <v>Ativo</v>
      </c>
      <c r="K3677" s="40" t="s">
        <v>15534</v>
      </c>
      <c r="L3677" s="69" t="str">
        <f t="shared" si="347"/>
        <v>Aguardando rentabilidade</v>
      </c>
    </row>
    <row r="3678" spans="1:12" ht="15" customHeight="1" x14ac:dyDescent="0.25">
      <c r="A3678" s="39">
        <v>45039</v>
      </c>
      <c r="B3678" s="61">
        <f t="shared" si="342"/>
        <v>2023</v>
      </c>
      <c r="C3678" s="60" t="str">
        <f t="shared" si="343"/>
        <v>Abril</v>
      </c>
      <c r="D3678" s="40" t="s">
        <v>1929</v>
      </c>
      <c r="E3678" s="40" t="s">
        <v>3552</v>
      </c>
      <c r="F3678" s="41">
        <v>14726.58</v>
      </c>
      <c r="G3678" s="42">
        <v>16831.009999999998</v>
      </c>
      <c r="H3678" s="64">
        <f t="shared" si="344"/>
        <v>0.14290011665980823</v>
      </c>
      <c r="I3678" s="65">
        <f t="shared" si="345"/>
        <v>2104.4299999999985</v>
      </c>
      <c r="J3678" s="66" t="str">
        <f t="shared" si="346"/>
        <v>Pendente</v>
      </c>
      <c r="K3678" s="40" t="s">
        <v>15532</v>
      </c>
      <c r="L3678" s="69" t="str">
        <f t="shared" si="347"/>
        <v>Rendimento estável</v>
      </c>
    </row>
    <row r="3679" spans="1:12" ht="15" customHeight="1" x14ac:dyDescent="0.25">
      <c r="A3679" s="39">
        <v>45557</v>
      </c>
      <c r="B3679" s="61">
        <f t="shared" si="342"/>
        <v>2024</v>
      </c>
      <c r="C3679" s="60" t="str">
        <f t="shared" si="343"/>
        <v>Setembro</v>
      </c>
      <c r="D3679" s="40" t="s">
        <v>1928</v>
      </c>
      <c r="E3679" s="40" t="s">
        <v>4523</v>
      </c>
      <c r="F3679" s="41">
        <v>13301.29</v>
      </c>
      <c r="G3679" s="42">
        <v>13286.66</v>
      </c>
      <c r="H3679" s="64">
        <f t="shared" si="344"/>
        <v>-1.0998933186180451E-3</v>
      </c>
      <c r="I3679" s="65">
        <f t="shared" si="345"/>
        <v>-14.630000000001019</v>
      </c>
      <c r="J3679" s="66" t="str">
        <f t="shared" si="346"/>
        <v>Ativo</v>
      </c>
      <c r="K3679" s="40" t="s">
        <v>15537</v>
      </c>
      <c r="L3679" s="69" t="str">
        <f t="shared" si="347"/>
        <v>Aguardando rentabilidade</v>
      </c>
    </row>
    <row r="3680" spans="1:12" ht="15" customHeight="1" x14ac:dyDescent="0.25">
      <c r="A3680" s="39">
        <v>44478</v>
      </c>
      <c r="B3680" s="61">
        <f t="shared" si="342"/>
        <v>2021</v>
      </c>
      <c r="C3680" s="60" t="str">
        <f t="shared" si="343"/>
        <v>Outubro</v>
      </c>
      <c r="D3680" s="40" t="s">
        <v>1925</v>
      </c>
      <c r="E3680" s="40" t="s">
        <v>2645</v>
      </c>
      <c r="F3680" s="41">
        <v>39199.75</v>
      </c>
      <c r="G3680" s="42">
        <v>44605.4</v>
      </c>
      <c r="H3680" s="64">
        <f t="shared" si="344"/>
        <v>0.13790011415889136</v>
      </c>
      <c r="I3680" s="65">
        <f t="shared" si="345"/>
        <v>5405.6500000000015</v>
      </c>
      <c r="J3680" s="66" t="str">
        <f t="shared" si="346"/>
        <v>Pendente</v>
      </c>
      <c r="K3680" s="40" t="s">
        <v>15534</v>
      </c>
      <c r="L3680" s="69" t="str">
        <f t="shared" si="347"/>
        <v>Rendimento estável</v>
      </c>
    </row>
    <row r="3681" spans="1:12" ht="15" customHeight="1" x14ac:dyDescent="0.25">
      <c r="A3681" s="39">
        <v>45678</v>
      </c>
      <c r="B3681" s="61">
        <f t="shared" si="342"/>
        <v>2025</v>
      </c>
      <c r="C3681" s="60" t="str">
        <f t="shared" si="343"/>
        <v>Janeiro</v>
      </c>
      <c r="D3681" s="40" t="s">
        <v>1927</v>
      </c>
      <c r="E3681" s="40" t="s">
        <v>4795</v>
      </c>
      <c r="F3681" s="41">
        <v>49871.34</v>
      </c>
      <c r="G3681" s="42">
        <v>52225.27</v>
      </c>
      <c r="H3681" s="64">
        <f t="shared" si="344"/>
        <v>4.720005518199432E-2</v>
      </c>
      <c r="I3681" s="65">
        <f t="shared" si="345"/>
        <v>2353.9300000000003</v>
      </c>
      <c r="J3681" s="66" t="str">
        <f t="shared" si="346"/>
        <v>Ativo</v>
      </c>
      <c r="K3681" s="40" t="s">
        <v>15536</v>
      </c>
      <c r="L3681" s="69" t="str">
        <f t="shared" si="347"/>
        <v>Aguardando rentabilidade</v>
      </c>
    </row>
    <row r="3682" spans="1:12" ht="15" customHeight="1" x14ac:dyDescent="0.25">
      <c r="A3682" s="39">
        <v>45882</v>
      </c>
      <c r="B3682" s="61">
        <f t="shared" si="342"/>
        <v>2025</v>
      </c>
      <c r="C3682" s="60" t="str">
        <f t="shared" si="343"/>
        <v>Agosto</v>
      </c>
      <c r="D3682" s="40" t="s">
        <v>1927</v>
      </c>
      <c r="E3682" s="40" t="s">
        <v>4796</v>
      </c>
      <c r="F3682" s="41">
        <v>39004.71</v>
      </c>
      <c r="G3682" s="42">
        <v>42632.15</v>
      </c>
      <c r="H3682" s="64">
        <f t="shared" si="344"/>
        <v>9.3000050506720916E-2</v>
      </c>
      <c r="I3682" s="65">
        <f t="shared" si="345"/>
        <v>3627.4400000000023</v>
      </c>
      <c r="J3682" s="66" t="str">
        <f t="shared" si="346"/>
        <v>Pendente</v>
      </c>
      <c r="K3682" s="40" t="s">
        <v>15536</v>
      </c>
      <c r="L3682" s="69" t="str">
        <f t="shared" si="347"/>
        <v>Rendimento estável</v>
      </c>
    </row>
    <row r="3683" spans="1:12" ht="15" customHeight="1" x14ac:dyDescent="0.25">
      <c r="A3683" s="39">
        <v>44425</v>
      </c>
      <c r="B3683" s="61">
        <f t="shared" si="342"/>
        <v>2021</v>
      </c>
      <c r="C3683" s="60" t="str">
        <f t="shared" si="343"/>
        <v>Agosto</v>
      </c>
      <c r="D3683" s="40" t="s">
        <v>1927</v>
      </c>
      <c r="E3683" s="40" t="s">
        <v>4797</v>
      </c>
      <c r="F3683" s="41">
        <v>17807.71</v>
      </c>
      <c r="G3683" s="42">
        <v>20226</v>
      </c>
      <c r="H3683" s="64">
        <f t="shared" si="344"/>
        <v>0.13580016745555723</v>
      </c>
      <c r="I3683" s="65">
        <f t="shared" si="345"/>
        <v>2418.2900000000009</v>
      </c>
      <c r="J3683" s="66" t="str">
        <f t="shared" si="346"/>
        <v>Pendente</v>
      </c>
      <c r="K3683" s="40" t="s">
        <v>15536</v>
      </c>
      <c r="L3683" s="69" t="str">
        <f t="shared" si="347"/>
        <v>Rendimento estável</v>
      </c>
    </row>
    <row r="3684" spans="1:12" ht="15" customHeight="1" x14ac:dyDescent="0.25">
      <c r="A3684" s="39">
        <v>45349</v>
      </c>
      <c r="B3684" s="61">
        <f t="shared" si="342"/>
        <v>2024</v>
      </c>
      <c r="C3684" s="60" t="str">
        <f t="shared" si="343"/>
        <v>Fevereiro</v>
      </c>
      <c r="D3684" s="40" t="s">
        <v>1927</v>
      </c>
      <c r="E3684" s="40" t="s">
        <v>3150</v>
      </c>
      <c r="F3684" s="41">
        <v>27154.57</v>
      </c>
      <c r="G3684" s="42">
        <v>28601.91</v>
      </c>
      <c r="H3684" s="64">
        <f t="shared" si="344"/>
        <v>5.3300052256397362E-2</v>
      </c>
      <c r="I3684" s="65">
        <f t="shared" si="345"/>
        <v>1447.3400000000001</v>
      </c>
      <c r="J3684" s="66" t="str">
        <f t="shared" si="346"/>
        <v>Ativo</v>
      </c>
      <c r="K3684" s="40" t="s">
        <v>15536</v>
      </c>
      <c r="L3684" s="69" t="str">
        <f t="shared" si="347"/>
        <v>Aguardando rentabilidade</v>
      </c>
    </row>
    <row r="3685" spans="1:12" ht="15" customHeight="1" x14ac:dyDescent="0.25">
      <c r="A3685" s="39">
        <v>44874</v>
      </c>
      <c r="B3685" s="61">
        <f t="shared" si="342"/>
        <v>2022</v>
      </c>
      <c r="C3685" s="60" t="str">
        <f t="shared" si="343"/>
        <v>Novembro</v>
      </c>
      <c r="D3685" s="40" t="s">
        <v>1923</v>
      </c>
      <c r="E3685" s="40" t="s">
        <v>4798</v>
      </c>
      <c r="F3685" s="41">
        <v>19864.78</v>
      </c>
      <c r="G3685" s="42">
        <v>18750.37</v>
      </c>
      <c r="H3685" s="64">
        <f t="shared" si="344"/>
        <v>-5.6099790684820065E-2</v>
      </c>
      <c r="I3685" s="65">
        <f t="shared" si="345"/>
        <v>-1114.4099999999999</v>
      </c>
      <c r="J3685" s="66" t="str">
        <f t="shared" si="346"/>
        <v>Ativo</v>
      </c>
      <c r="K3685" s="40" t="s">
        <v>15532</v>
      </c>
      <c r="L3685" s="69" t="str">
        <f t="shared" si="347"/>
        <v>Investimento de Longo Prazo</v>
      </c>
    </row>
    <row r="3686" spans="1:12" ht="15" customHeight="1" x14ac:dyDescent="0.25">
      <c r="A3686" s="39">
        <v>45361</v>
      </c>
      <c r="B3686" s="61">
        <f t="shared" si="342"/>
        <v>2024</v>
      </c>
      <c r="C3686" s="60" t="str">
        <f t="shared" si="343"/>
        <v>Março</v>
      </c>
      <c r="D3686" s="40" t="s">
        <v>1925</v>
      </c>
      <c r="E3686" s="40" t="s">
        <v>4799</v>
      </c>
      <c r="F3686" s="41">
        <v>26278.19</v>
      </c>
      <c r="G3686" s="42">
        <v>30737.599999999999</v>
      </c>
      <c r="H3686" s="64">
        <f t="shared" si="344"/>
        <v>0.16970004402890762</v>
      </c>
      <c r="I3686" s="65">
        <f t="shared" si="345"/>
        <v>4459.41</v>
      </c>
      <c r="J3686" s="66" t="str">
        <f t="shared" si="346"/>
        <v>Resgatado</v>
      </c>
      <c r="K3686" s="40" t="s">
        <v>15534</v>
      </c>
      <c r="L3686" s="69" t="str">
        <f t="shared" si="347"/>
        <v>Aplicação de Curto Prazo</v>
      </c>
    </row>
    <row r="3687" spans="1:12" ht="15" customHeight="1" x14ac:dyDescent="0.25">
      <c r="A3687" s="39">
        <v>45711</v>
      </c>
      <c r="B3687" s="61">
        <f t="shared" si="342"/>
        <v>2025</v>
      </c>
      <c r="C3687" s="60" t="str">
        <f t="shared" si="343"/>
        <v>Fevereiro</v>
      </c>
      <c r="D3687" s="40" t="s">
        <v>1927</v>
      </c>
      <c r="E3687" s="40" t="s">
        <v>4044</v>
      </c>
      <c r="F3687" s="41">
        <v>23689.65</v>
      </c>
      <c r="G3687" s="42">
        <v>22036.11</v>
      </c>
      <c r="H3687" s="64">
        <f t="shared" si="344"/>
        <v>-6.9800102576441647E-2</v>
      </c>
      <c r="I3687" s="65">
        <f t="shared" si="345"/>
        <v>-1653.5400000000009</v>
      </c>
      <c r="J3687" s="66" t="str">
        <f t="shared" si="346"/>
        <v>Pendente</v>
      </c>
      <c r="K3687" s="40" t="s">
        <v>15536</v>
      </c>
      <c r="L3687" s="69" t="str">
        <f t="shared" si="347"/>
        <v>Aguardando rentabilidade</v>
      </c>
    </row>
    <row r="3688" spans="1:12" ht="15" customHeight="1" x14ac:dyDescent="0.25">
      <c r="A3688" s="39">
        <v>45427</v>
      </c>
      <c r="B3688" s="61">
        <f t="shared" si="342"/>
        <v>2024</v>
      </c>
      <c r="C3688" s="60" t="str">
        <f t="shared" si="343"/>
        <v>Maio</v>
      </c>
      <c r="D3688" s="40" t="s">
        <v>1925</v>
      </c>
      <c r="E3688" s="40" t="s">
        <v>4800</v>
      </c>
      <c r="F3688" s="41">
        <v>44958.37</v>
      </c>
      <c r="G3688" s="42">
        <v>45066.27</v>
      </c>
      <c r="H3688" s="64">
        <f t="shared" si="344"/>
        <v>2.3999980426335334E-3</v>
      </c>
      <c r="I3688" s="65">
        <f t="shared" si="345"/>
        <v>107.89999999999418</v>
      </c>
      <c r="J3688" s="66" t="str">
        <f t="shared" si="346"/>
        <v>Ativo</v>
      </c>
      <c r="K3688" s="40" t="s">
        <v>15534</v>
      </c>
      <c r="L3688" s="69" t="str">
        <f t="shared" si="347"/>
        <v>Aguardando rentabilidade</v>
      </c>
    </row>
    <row r="3689" spans="1:12" ht="15" customHeight="1" x14ac:dyDescent="0.25">
      <c r="A3689" s="39">
        <v>44746</v>
      </c>
      <c r="B3689" s="61">
        <f t="shared" si="342"/>
        <v>2022</v>
      </c>
      <c r="C3689" s="60" t="str">
        <f t="shared" si="343"/>
        <v>Julho</v>
      </c>
      <c r="D3689" s="40" t="s">
        <v>1923</v>
      </c>
      <c r="E3689" s="40" t="s">
        <v>4801</v>
      </c>
      <c r="F3689" s="41">
        <v>23515.42</v>
      </c>
      <c r="G3689" s="42">
        <v>23284.97</v>
      </c>
      <c r="H3689" s="64">
        <f t="shared" si="344"/>
        <v>-9.7999525417788464E-3</v>
      </c>
      <c r="I3689" s="65">
        <f t="shared" si="345"/>
        <v>-230.44999999999709</v>
      </c>
      <c r="J3689" s="66" t="str">
        <f t="shared" si="346"/>
        <v>Ativo</v>
      </c>
      <c r="K3689" s="40" t="s">
        <v>15532</v>
      </c>
      <c r="L3689" s="69" t="str">
        <f t="shared" si="347"/>
        <v>Investimento de Longo Prazo</v>
      </c>
    </row>
    <row r="3690" spans="1:12" ht="15" customHeight="1" x14ac:dyDescent="0.25">
      <c r="A3690" s="39">
        <v>45236</v>
      </c>
      <c r="B3690" s="61">
        <f t="shared" si="342"/>
        <v>2023</v>
      </c>
      <c r="C3690" s="60" t="str">
        <f t="shared" si="343"/>
        <v>Novembro</v>
      </c>
      <c r="D3690" s="40" t="s">
        <v>1925</v>
      </c>
      <c r="E3690" s="40" t="s">
        <v>4530</v>
      </c>
      <c r="F3690" s="41">
        <v>14698.35</v>
      </c>
      <c r="G3690" s="42">
        <v>13269.67</v>
      </c>
      <c r="H3690" s="64">
        <f t="shared" si="344"/>
        <v>-9.7200025853242042E-2</v>
      </c>
      <c r="I3690" s="65">
        <f t="shared" si="345"/>
        <v>-1428.6800000000003</v>
      </c>
      <c r="J3690" s="66" t="str">
        <f t="shared" si="346"/>
        <v>Pendente</v>
      </c>
      <c r="K3690" s="40" t="s">
        <v>15534</v>
      </c>
      <c r="L3690" s="69" t="str">
        <f t="shared" si="347"/>
        <v>Aguardando rentabilidade</v>
      </c>
    </row>
    <row r="3691" spans="1:12" ht="15" customHeight="1" x14ac:dyDescent="0.25">
      <c r="A3691" s="39">
        <v>45259</v>
      </c>
      <c r="B3691" s="61">
        <f t="shared" si="342"/>
        <v>2023</v>
      </c>
      <c r="C3691" s="60" t="str">
        <f t="shared" si="343"/>
        <v>Novembro</v>
      </c>
      <c r="D3691" s="40" t="s">
        <v>1929</v>
      </c>
      <c r="E3691" s="40" t="s">
        <v>2994</v>
      </c>
      <c r="F3691" s="41">
        <v>6393.72</v>
      </c>
      <c r="G3691" s="42">
        <v>7316.33</v>
      </c>
      <c r="H3691" s="64">
        <f t="shared" si="344"/>
        <v>0.14429940629242438</v>
      </c>
      <c r="I3691" s="65">
        <f t="shared" si="345"/>
        <v>922.60999999999967</v>
      </c>
      <c r="J3691" s="66" t="str">
        <f t="shared" si="346"/>
        <v>Pendente</v>
      </c>
      <c r="K3691" s="40" t="s">
        <v>15532</v>
      </c>
      <c r="L3691" s="69" t="str">
        <f t="shared" si="347"/>
        <v>Rendimento estável</v>
      </c>
    </row>
    <row r="3692" spans="1:12" ht="15" customHeight="1" x14ac:dyDescent="0.25">
      <c r="A3692" s="39">
        <v>45573</v>
      </c>
      <c r="B3692" s="61">
        <f t="shared" si="342"/>
        <v>2024</v>
      </c>
      <c r="C3692" s="60" t="str">
        <f t="shared" si="343"/>
        <v>Outubro</v>
      </c>
      <c r="D3692" s="40" t="s">
        <v>1923</v>
      </c>
      <c r="E3692" s="40" t="s">
        <v>2650</v>
      </c>
      <c r="F3692" s="41">
        <v>7820.43</v>
      </c>
      <c r="G3692" s="42">
        <v>8947.35</v>
      </c>
      <c r="H3692" s="64">
        <f t="shared" si="344"/>
        <v>0.14409949325037114</v>
      </c>
      <c r="I3692" s="65">
        <f t="shared" si="345"/>
        <v>1126.92</v>
      </c>
      <c r="J3692" s="66" t="str">
        <f t="shared" si="346"/>
        <v>Pendente</v>
      </c>
      <c r="K3692" s="40" t="s">
        <v>15532</v>
      </c>
      <c r="L3692" s="69" t="str">
        <f t="shared" si="347"/>
        <v>Rendimento estável</v>
      </c>
    </row>
    <row r="3693" spans="1:12" ht="15" customHeight="1" x14ac:dyDescent="0.25">
      <c r="A3693" s="39">
        <v>44756</v>
      </c>
      <c r="B3693" s="61">
        <f t="shared" si="342"/>
        <v>2022</v>
      </c>
      <c r="C3693" s="60" t="str">
        <f t="shared" si="343"/>
        <v>Julho</v>
      </c>
      <c r="D3693" s="40" t="s">
        <v>1928</v>
      </c>
      <c r="E3693" s="40" t="s">
        <v>4802</v>
      </c>
      <c r="F3693" s="41">
        <v>35390.78</v>
      </c>
      <c r="G3693" s="42">
        <v>40840.959999999999</v>
      </c>
      <c r="H3693" s="64">
        <f t="shared" si="344"/>
        <v>0.1539999966092864</v>
      </c>
      <c r="I3693" s="65">
        <f t="shared" si="345"/>
        <v>5450.18</v>
      </c>
      <c r="J3693" s="66" t="str">
        <f t="shared" si="346"/>
        <v>Resgatado</v>
      </c>
      <c r="K3693" s="40" t="s">
        <v>15537</v>
      </c>
      <c r="L3693" s="69" t="str">
        <f t="shared" si="347"/>
        <v>Aplicação de Curto Prazo</v>
      </c>
    </row>
    <row r="3694" spans="1:12" ht="15" customHeight="1" x14ac:dyDescent="0.25">
      <c r="A3694" s="39">
        <v>44526</v>
      </c>
      <c r="B3694" s="61">
        <f t="shared" si="342"/>
        <v>2021</v>
      </c>
      <c r="C3694" s="60" t="str">
        <f t="shared" si="343"/>
        <v>Novembro</v>
      </c>
      <c r="D3694" s="40" t="s">
        <v>1928</v>
      </c>
      <c r="E3694" s="40" t="s">
        <v>4803</v>
      </c>
      <c r="F3694" s="41">
        <v>35699.4</v>
      </c>
      <c r="G3694" s="42">
        <v>41015.040000000001</v>
      </c>
      <c r="H3694" s="64">
        <f t="shared" si="344"/>
        <v>0.1488999815122943</v>
      </c>
      <c r="I3694" s="65">
        <f t="shared" si="345"/>
        <v>5315.6399999999994</v>
      </c>
      <c r="J3694" s="66" t="str">
        <f t="shared" si="346"/>
        <v>Pendente</v>
      </c>
      <c r="K3694" s="40" t="s">
        <v>15537</v>
      </c>
      <c r="L3694" s="69" t="str">
        <f t="shared" si="347"/>
        <v>Rendimento estável</v>
      </c>
    </row>
    <row r="3695" spans="1:12" ht="15" customHeight="1" x14ac:dyDescent="0.25">
      <c r="A3695" s="39">
        <v>45586</v>
      </c>
      <c r="B3695" s="61">
        <f t="shared" si="342"/>
        <v>2024</v>
      </c>
      <c r="C3695" s="60" t="str">
        <f t="shared" si="343"/>
        <v>Outubro</v>
      </c>
      <c r="D3695" s="40" t="s">
        <v>1924</v>
      </c>
      <c r="E3695" s="40" t="s">
        <v>4804</v>
      </c>
      <c r="F3695" s="41">
        <v>28790.2</v>
      </c>
      <c r="G3695" s="42">
        <v>32391.85</v>
      </c>
      <c r="H3695" s="64">
        <f t="shared" si="344"/>
        <v>0.12509986036915333</v>
      </c>
      <c r="I3695" s="65">
        <f t="shared" si="345"/>
        <v>3601.6499999999978</v>
      </c>
      <c r="J3695" s="66" t="str">
        <f t="shared" si="346"/>
        <v>Pendente</v>
      </c>
      <c r="K3695" s="40" t="s">
        <v>15533</v>
      </c>
      <c r="L3695" s="69" t="str">
        <f t="shared" si="347"/>
        <v>Rendimento estável</v>
      </c>
    </row>
    <row r="3696" spans="1:12" ht="15" customHeight="1" x14ac:dyDescent="0.25">
      <c r="A3696" s="39">
        <v>44392</v>
      </c>
      <c r="B3696" s="61">
        <f t="shared" si="342"/>
        <v>2021</v>
      </c>
      <c r="C3696" s="60" t="str">
        <f t="shared" si="343"/>
        <v>Julho</v>
      </c>
      <c r="D3696" s="40" t="s">
        <v>1929</v>
      </c>
      <c r="E3696" s="40" t="s">
        <v>4088</v>
      </c>
      <c r="F3696" s="41">
        <v>1762.75</v>
      </c>
      <c r="G3696" s="42">
        <v>1839.96</v>
      </c>
      <c r="H3696" s="64">
        <f t="shared" si="344"/>
        <v>4.3800879307899609E-2</v>
      </c>
      <c r="I3696" s="65">
        <f t="shared" si="345"/>
        <v>77.210000000000036</v>
      </c>
      <c r="J3696" s="66" t="str">
        <f t="shared" si="346"/>
        <v>Ativo</v>
      </c>
      <c r="K3696" s="40" t="s">
        <v>15532</v>
      </c>
      <c r="L3696" s="69" t="str">
        <f t="shared" si="347"/>
        <v>Investimento de Longo Prazo</v>
      </c>
    </row>
    <row r="3697" spans="1:12" ht="15" customHeight="1" x14ac:dyDescent="0.25">
      <c r="A3697" s="39">
        <v>44353</v>
      </c>
      <c r="B3697" s="61">
        <f t="shared" si="342"/>
        <v>2021</v>
      </c>
      <c r="C3697" s="60" t="str">
        <f t="shared" si="343"/>
        <v>Junho</v>
      </c>
      <c r="D3697" s="40" t="s">
        <v>1928</v>
      </c>
      <c r="E3697" s="40" t="s">
        <v>4253</v>
      </c>
      <c r="F3697" s="41">
        <v>47400.36</v>
      </c>
      <c r="G3697" s="42">
        <v>56050.93</v>
      </c>
      <c r="H3697" s="64">
        <f t="shared" si="344"/>
        <v>0.18250009071661058</v>
      </c>
      <c r="I3697" s="65">
        <f t="shared" si="345"/>
        <v>8650.57</v>
      </c>
      <c r="J3697" s="66" t="str">
        <f t="shared" si="346"/>
        <v>Resgatado</v>
      </c>
      <c r="K3697" s="40" t="s">
        <v>15537</v>
      </c>
      <c r="L3697" s="69" t="str">
        <f t="shared" si="347"/>
        <v>Aplicação de Curto Prazo</v>
      </c>
    </row>
    <row r="3698" spans="1:12" ht="15" customHeight="1" x14ac:dyDescent="0.25">
      <c r="A3698" s="39">
        <v>45559</v>
      </c>
      <c r="B3698" s="61">
        <f t="shared" si="342"/>
        <v>2024</v>
      </c>
      <c r="C3698" s="60" t="str">
        <f t="shared" si="343"/>
        <v>Setembro</v>
      </c>
      <c r="D3698" s="40" t="s">
        <v>1926</v>
      </c>
      <c r="E3698" s="40" t="s">
        <v>2993</v>
      </c>
      <c r="F3698" s="41">
        <v>18398.36</v>
      </c>
      <c r="G3698" s="42">
        <v>19746.96</v>
      </c>
      <c r="H3698" s="64">
        <f t="shared" si="344"/>
        <v>7.3300011522766079E-2</v>
      </c>
      <c r="I3698" s="65">
        <f t="shared" si="345"/>
        <v>1348.5999999999985</v>
      </c>
      <c r="J3698" s="66" t="str">
        <f t="shared" si="346"/>
        <v>Pendente</v>
      </c>
      <c r="K3698" s="40" t="s">
        <v>15535</v>
      </c>
      <c r="L3698" s="69" t="str">
        <f t="shared" si="347"/>
        <v>Rendimento estável</v>
      </c>
    </row>
    <row r="3699" spans="1:12" ht="15" customHeight="1" x14ac:dyDescent="0.25">
      <c r="A3699" s="39">
        <v>45927</v>
      </c>
      <c r="B3699" s="61">
        <f t="shared" si="342"/>
        <v>2025</v>
      </c>
      <c r="C3699" s="60" t="str">
        <f t="shared" si="343"/>
        <v>Setembro</v>
      </c>
      <c r="D3699" s="40" t="s">
        <v>1930</v>
      </c>
      <c r="E3699" s="40" t="s">
        <v>4769</v>
      </c>
      <c r="F3699" s="41">
        <v>33862.239999999998</v>
      </c>
      <c r="G3699" s="42">
        <v>37109.629999999997</v>
      </c>
      <c r="H3699" s="64">
        <f t="shared" si="344"/>
        <v>9.5900034965200165E-2</v>
      </c>
      <c r="I3699" s="65">
        <f t="shared" si="345"/>
        <v>3247.3899999999994</v>
      </c>
      <c r="J3699" s="66" t="str">
        <f t="shared" si="346"/>
        <v>Pendente</v>
      </c>
      <c r="K3699" s="40" t="s">
        <v>15538</v>
      </c>
      <c r="L3699" s="69" t="str">
        <f t="shared" si="347"/>
        <v>Rendimento estável</v>
      </c>
    </row>
    <row r="3700" spans="1:12" ht="15" customHeight="1" x14ac:dyDescent="0.25">
      <c r="A3700" s="39">
        <v>45411</v>
      </c>
      <c r="B3700" s="61">
        <f t="shared" si="342"/>
        <v>2024</v>
      </c>
      <c r="C3700" s="60" t="str">
        <f t="shared" si="343"/>
        <v>Abril</v>
      </c>
      <c r="D3700" s="40" t="s">
        <v>1924</v>
      </c>
      <c r="E3700" s="40" t="s">
        <v>4805</v>
      </c>
      <c r="F3700" s="41">
        <v>45650.559999999998</v>
      </c>
      <c r="G3700" s="42">
        <v>43290.43</v>
      </c>
      <c r="H3700" s="64">
        <f t="shared" si="344"/>
        <v>-5.169991342932042E-2</v>
      </c>
      <c r="I3700" s="65">
        <f t="shared" si="345"/>
        <v>-2360.1299999999974</v>
      </c>
      <c r="J3700" s="66" t="str">
        <f t="shared" si="346"/>
        <v>Ativo</v>
      </c>
      <c r="K3700" s="40" t="s">
        <v>15533</v>
      </c>
      <c r="L3700" s="69" t="str">
        <f t="shared" si="347"/>
        <v>Investimento de Longo Prazo</v>
      </c>
    </row>
    <row r="3701" spans="1:12" ht="15" customHeight="1" x14ac:dyDescent="0.25">
      <c r="A3701" s="39">
        <v>44934</v>
      </c>
      <c r="B3701" s="61">
        <f t="shared" si="342"/>
        <v>2023</v>
      </c>
      <c r="C3701" s="60" t="str">
        <f t="shared" si="343"/>
        <v>Janeiro</v>
      </c>
      <c r="D3701" s="40" t="s">
        <v>1927</v>
      </c>
      <c r="E3701" s="40" t="s">
        <v>3235</v>
      </c>
      <c r="F3701" s="41">
        <v>45002.75</v>
      </c>
      <c r="G3701" s="42">
        <v>44548.22</v>
      </c>
      <c r="H3701" s="64">
        <f t="shared" si="344"/>
        <v>-1.0100049441422999E-2</v>
      </c>
      <c r="I3701" s="65">
        <f t="shared" si="345"/>
        <v>-454.52999999999884</v>
      </c>
      <c r="J3701" s="66" t="str">
        <f t="shared" si="346"/>
        <v>Ativo</v>
      </c>
      <c r="K3701" s="40" t="s">
        <v>15536</v>
      </c>
      <c r="L3701" s="69" t="str">
        <f t="shared" si="347"/>
        <v>Aguardando rentabilidade</v>
      </c>
    </row>
    <row r="3702" spans="1:12" ht="15" customHeight="1" x14ac:dyDescent="0.25">
      <c r="A3702" s="39">
        <v>44889</v>
      </c>
      <c r="B3702" s="61">
        <f t="shared" si="342"/>
        <v>2022</v>
      </c>
      <c r="C3702" s="60" t="str">
        <f t="shared" si="343"/>
        <v>Novembro</v>
      </c>
      <c r="D3702" s="40" t="s">
        <v>1925</v>
      </c>
      <c r="E3702" s="40" t="s">
        <v>4806</v>
      </c>
      <c r="F3702" s="41">
        <v>8028.64</v>
      </c>
      <c r="G3702" s="42">
        <v>8076.81</v>
      </c>
      <c r="H3702" s="64">
        <f t="shared" si="344"/>
        <v>5.9997708204627522E-3</v>
      </c>
      <c r="I3702" s="65">
        <f t="shared" si="345"/>
        <v>48.170000000000073</v>
      </c>
      <c r="J3702" s="66" t="str">
        <f t="shared" si="346"/>
        <v>Ativo</v>
      </c>
      <c r="K3702" s="40" t="s">
        <v>15534</v>
      </c>
      <c r="L3702" s="69" t="str">
        <f t="shared" si="347"/>
        <v>Aguardando rentabilidade</v>
      </c>
    </row>
    <row r="3703" spans="1:12" ht="15" customHeight="1" x14ac:dyDescent="0.25">
      <c r="A3703" s="39">
        <v>44260</v>
      </c>
      <c r="B3703" s="61">
        <f t="shared" si="342"/>
        <v>2021</v>
      </c>
      <c r="C3703" s="60" t="str">
        <f t="shared" si="343"/>
        <v>Março</v>
      </c>
      <c r="D3703" s="40" t="s">
        <v>1924</v>
      </c>
      <c r="E3703" s="40" t="s">
        <v>4439</v>
      </c>
      <c r="F3703" s="41">
        <v>20788.57</v>
      </c>
      <c r="G3703" s="42">
        <v>22933.95</v>
      </c>
      <c r="H3703" s="64">
        <f t="shared" si="344"/>
        <v>0.10319997960417678</v>
      </c>
      <c r="I3703" s="65">
        <f t="shared" si="345"/>
        <v>2145.380000000001</v>
      </c>
      <c r="J3703" s="66" t="str">
        <f t="shared" si="346"/>
        <v>Pendente</v>
      </c>
      <c r="K3703" s="40" t="s">
        <v>15533</v>
      </c>
      <c r="L3703" s="69" t="str">
        <f t="shared" si="347"/>
        <v>Rendimento estável</v>
      </c>
    </row>
    <row r="3704" spans="1:12" ht="15" customHeight="1" x14ac:dyDescent="0.25">
      <c r="A3704" s="39">
        <v>45371</v>
      </c>
      <c r="B3704" s="61">
        <f t="shared" si="342"/>
        <v>2024</v>
      </c>
      <c r="C3704" s="60" t="str">
        <f t="shared" si="343"/>
        <v>Março</v>
      </c>
      <c r="D3704" s="40" t="s">
        <v>1925</v>
      </c>
      <c r="E3704" s="40" t="s">
        <v>4807</v>
      </c>
      <c r="F3704" s="41">
        <v>33273.93</v>
      </c>
      <c r="G3704" s="42">
        <v>32997.760000000002</v>
      </c>
      <c r="H3704" s="64">
        <f t="shared" si="344"/>
        <v>-8.2998912361719294E-3</v>
      </c>
      <c r="I3704" s="65">
        <f t="shared" si="345"/>
        <v>-276.16999999999825</v>
      </c>
      <c r="J3704" s="66" t="str">
        <f t="shared" si="346"/>
        <v>Ativo</v>
      </c>
      <c r="K3704" s="40" t="s">
        <v>15534</v>
      </c>
      <c r="L3704" s="69" t="str">
        <f t="shared" si="347"/>
        <v>Aguardando rentabilidade</v>
      </c>
    </row>
    <row r="3705" spans="1:12" x14ac:dyDescent="0.25">
      <c r="A3705" s="39">
        <v>44046</v>
      </c>
      <c r="B3705" s="61">
        <f t="shared" si="342"/>
        <v>2020</v>
      </c>
      <c r="C3705" s="60" t="str">
        <f t="shared" si="343"/>
        <v>Agosto</v>
      </c>
      <c r="D3705" s="40" t="s">
        <v>1930</v>
      </c>
      <c r="E3705" s="40" t="s">
        <v>3471</v>
      </c>
      <c r="F3705" s="41">
        <v>24638.65</v>
      </c>
      <c r="G3705" s="42">
        <v>29258.400000000001</v>
      </c>
      <c r="H3705" s="64">
        <f t="shared" si="344"/>
        <v>0.18750012683324777</v>
      </c>
      <c r="I3705" s="65">
        <f t="shared" si="345"/>
        <v>4619.75</v>
      </c>
      <c r="J3705" s="66" t="str">
        <f t="shared" si="346"/>
        <v>Resgatado</v>
      </c>
      <c r="K3705" s="40" t="s">
        <v>15538</v>
      </c>
      <c r="L3705" s="69" t="str">
        <f t="shared" si="347"/>
        <v>Aplicação de Curto Prazo</v>
      </c>
    </row>
    <row r="3706" spans="1:12" x14ac:dyDescent="0.25">
      <c r="A3706" s="39">
        <v>44145</v>
      </c>
      <c r="B3706" s="61">
        <f t="shared" si="342"/>
        <v>2020</v>
      </c>
      <c r="C3706" s="60" t="str">
        <f t="shared" si="343"/>
        <v>Novembro</v>
      </c>
      <c r="D3706" s="40" t="s">
        <v>1925</v>
      </c>
      <c r="E3706" s="40" t="s">
        <v>4808</v>
      </c>
      <c r="F3706" s="41">
        <v>15936.18</v>
      </c>
      <c r="G3706" s="42">
        <v>16195.94</v>
      </c>
      <c r="H3706" s="64">
        <f t="shared" si="344"/>
        <v>1.6300016691578548E-2</v>
      </c>
      <c r="I3706" s="65">
        <f t="shared" si="345"/>
        <v>259.76000000000022</v>
      </c>
      <c r="J3706" s="66" t="str">
        <f t="shared" si="346"/>
        <v>Ativo</v>
      </c>
      <c r="K3706" s="40" t="s">
        <v>15534</v>
      </c>
      <c r="L3706" s="69" t="str">
        <f t="shared" si="347"/>
        <v>Aguardando rentabilidade</v>
      </c>
    </row>
    <row r="3707" spans="1:12" x14ac:dyDescent="0.25">
      <c r="A3707" s="39">
        <v>43934</v>
      </c>
      <c r="B3707" s="61">
        <f t="shared" si="342"/>
        <v>2020</v>
      </c>
      <c r="C3707" s="60" t="str">
        <f t="shared" si="343"/>
        <v>Abril</v>
      </c>
      <c r="D3707" s="40" t="s">
        <v>1927</v>
      </c>
      <c r="E3707" s="40" t="s">
        <v>4809</v>
      </c>
      <c r="F3707" s="41">
        <v>48692.78</v>
      </c>
      <c r="G3707" s="42">
        <v>50182.78</v>
      </c>
      <c r="H3707" s="64">
        <f t="shared" si="344"/>
        <v>3.0600019140414658E-2</v>
      </c>
      <c r="I3707" s="65">
        <f t="shared" si="345"/>
        <v>1490</v>
      </c>
      <c r="J3707" s="66" t="str">
        <f t="shared" si="346"/>
        <v>Ativo</v>
      </c>
      <c r="K3707" s="40" t="s">
        <v>15536</v>
      </c>
      <c r="L3707" s="69" t="str">
        <f t="shared" si="347"/>
        <v>Aguardando rentabilidade</v>
      </c>
    </row>
    <row r="3708" spans="1:12" ht="15" customHeight="1" x14ac:dyDescent="0.25">
      <c r="A3708" s="39">
        <v>45390</v>
      </c>
      <c r="B3708" s="61">
        <f t="shared" si="342"/>
        <v>2024</v>
      </c>
      <c r="C3708" s="60" t="str">
        <f t="shared" si="343"/>
        <v>Abril</v>
      </c>
      <c r="D3708" s="40" t="s">
        <v>1923</v>
      </c>
      <c r="E3708" s="40" t="s">
        <v>4810</v>
      </c>
      <c r="F3708" s="41">
        <v>11265.6</v>
      </c>
      <c r="G3708" s="42">
        <v>11599.06</v>
      </c>
      <c r="H3708" s="64">
        <f t="shared" si="344"/>
        <v>2.9599843772191371E-2</v>
      </c>
      <c r="I3708" s="65">
        <f t="shared" si="345"/>
        <v>333.45999999999913</v>
      </c>
      <c r="J3708" s="66" t="str">
        <f t="shared" si="346"/>
        <v>Ativo</v>
      </c>
      <c r="K3708" s="40" t="s">
        <v>15532</v>
      </c>
      <c r="L3708" s="69" t="str">
        <f t="shared" si="347"/>
        <v>Investimento de Longo Prazo</v>
      </c>
    </row>
    <row r="3709" spans="1:12" x14ac:dyDescent="0.25">
      <c r="A3709" s="39">
        <v>44037</v>
      </c>
      <c r="B3709" s="61">
        <f t="shared" si="342"/>
        <v>2020</v>
      </c>
      <c r="C3709" s="60" t="str">
        <f t="shared" si="343"/>
        <v>Julho</v>
      </c>
      <c r="D3709" s="40" t="s">
        <v>1929</v>
      </c>
      <c r="E3709" s="40" t="s">
        <v>4811</v>
      </c>
      <c r="F3709" s="41">
        <v>715.51</v>
      </c>
      <c r="G3709" s="42">
        <v>702.56</v>
      </c>
      <c r="H3709" s="64">
        <f t="shared" si="344"/>
        <v>-1.8098978351106267E-2</v>
      </c>
      <c r="I3709" s="65">
        <f t="shared" si="345"/>
        <v>-12.950000000000045</v>
      </c>
      <c r="J3709" s="66" t="str">
        <f t="shared" si="346"/>
        <v>Ativo</v>
      </c>
      <c r="K3709" s="40" t="s">
        <v>15532</v>
      </c>
      <c r="L3709" s="69" t="str">
        <f t="shared" si="347"/>
        <v>Investimento de Longo Prazo</v>
      </c>
    </row>
    <row r="3710" spans="1:12" ht="15" customHeight="1" x14ac:dyDescent="0.25">
      <c r="A3710" s="39">
        <v>44205</v>
      </c>
      <c r="B3710" s="61">
        <f t="shared" si="342"/>
        <v>2021</v>
      </c>
      <c r="C3710" s="60" t="str">
        <f t="shared" si="343"/>
        <v>Janeiro</v>
      </c>
      <c r="D3710" s="40" t="s">
        <v>1923</v>
      </c>
      <c r="E3710" s="40" t="s">
        <v>4812</v>
      </c>
      <c r="F3710" s="41">
        <v>16881.53</v>
      </c>
      <c r="G3710" s="42">
        <v>16795.43</v>
      </c>
      <c r="H3710" s="64">
        <f t="shared" si="344"/>
        <v>-5.1002486149062647E-3</v>
      </c>
      <c r="I3710" s="65">
        <f t="shared" si="345"/>
        <v>-86.099999999998545</v>
      </c>
      <c r="J3710" s="66" t="str">
        <f t="shared" si="346"/>
        <v>Ativo</v>
      </c>
      <c r="K3710" s="40" t="s">
        <v>15532</v>
      </c>
      <c r="L3710" s="69" t="str">
        <f t="shared" si="347"/>
        <v>Investimento de Longo Prazo</v>
      </c>
    </row>
    <row r="3711" spans="1:12" ht="15" customHeight="1" x14ac:dyDescent="0.25">
      <c r="A3711" s="39">
        <v>44437</v>
      </c>
      <c r="B3711" s="61">
        <f t="shared" si="342"/>
        <v>2021</v>
      </c>
      <c r="C3711" s="60" t="str">
        <f t="shared" si="343"/>
        <v>Agosto</v>
      </c>
      <c r="D3711" s="40" t="s">
        <v>1929</v>
      </c>
      <c r="E3711" s="40" t="s">
        <v>4813</v>
      </c>
      <c r="F3711" s="41">
        <v>19289.84</v>
      </c>
      <c r="G3711" s="42">
        <v>18184.53</v>
      </c>
      <c r="H3711" s="64">
        <f t="shared" si="344"/>
        <v>-5.7300112390771582E-2</v>
      </c>
      <c r="I3711" s="65">
        <f t="shared" si="345"/>
        <v>-1105.3100000000013</v>
      </c>
      <c r="J3711" s="66" t="str">
        <f t="shared" si="346"/>
        <v>Ativo</v>
      </c>
      <c r="K3711" s="40" t="s">
        <v>15532</v>
      </c>
      <c r="L3711" s="69" t="str">
        <f t="shared" si="347"/>
        <v>Investimento de Longo Prazo</v>
      </c>
    </row>
    <row r="3712" spans="1:12" x14ac:dyDescent="0.25">
      <c r="A3712" s="39">
        <v>44166</v>
      </c>
      <c r="B3712" s="61">
        <f t="shared" si="342"/>
        <v>2020</v>
      </c>
      <c r="C3712" s="60" t="str">
        <f t="shared" si="343"/>
        <v>Dezembro</v>
      </c>
      <c r="D3712" s="40" t="s">
        <v>1923</v>
      </c>
      <c r="E3712" s="40" t="s">
        <v>4814</v>
      </c>
      <c r="F3712" s="41">
        <v>3216.68</v>
      </c>
      <c r="G3712" s="42">
        <v>3429.62</v>
      </c>
      <c r="H3712" s="64">
        <f t="shared" si="344"/>
        <v>6.6198689331857713E-2</v>
      </c>
      <c r="I3712" s="65">
        <f t="shared" si="345"/>
        <v>212.94000000000005</v>
      </c>
      <c r="J3712" s="66" t="str">
        <f t="shared" si="346"/>
        <v>Ativo</v>
      </c>
      <c r="K3712" s="40" t="s">
        <v>15532</v>
      </c>
      <c r="L3712" s="69" t="str">
        <f t="shared" si="347"/>
        <v>Investimento de Longo Prazo</v>
      </c>
    </row>
    <row r="3713" spans="1:12" ht="15" customHeight="1" x14ac:dyDescent="0.25">
      <c r="A3713" s="39">
        <v>44814</v>
      </c>
      <c r="B3713" s="61">
        <f t="shared" si="342"/>
        <v>2022</v>
      </c>
      <c r="C3713" s="60" t="str">
        <f t="shared" si="343"/>
        <v>Setembro</v>
      </c>
      <c r="D3713" s="40" t="s">
        <v>1929</v>
      </c>
      <c r="E3713" s="40" t="s">
        <v>4815</v>
      </c>
      <c r="F3713" s="41">
        <v>49899.55</v>
      </c>
      <c r="G3713" s="42">
        <v>47823.73</v>
      </c>
      <c r="H3713" s="64">
        <f t="shared" si="344"/>
        <v>-4.1599974348466059E-2</v>
      </c>
      <c r="I3713" s="65">
        <f t="shared" si="345"/>
        <v>-2075.8199999999997</v>
      </c>
      <c r="J3713" s="66" t="str">
        <f t="shared" si="346"/>
        <v>Ativo</v>
      </c>
      <c r="K3713" s="40" t="s">
        <v>15532</v>
      </c>
      <c r="L3713" s="69" t="str">
        <f t="shared" si="347"/>
        <v>Investimento de Longo Prazo</v>
      </c>
    </row>
    <row r="3714" spans="1:12" ht="15" customHeight="1" x14ac:dyDescent="0.25">
      <c r="A3714" s="39">
        <v>45445</v>
      </c>
      <c r="B3714" s="61">
        <f t="shared" ref="B3714:B3777" si="348">YEAR(A3714)</f>
        <v>2024</v>
      </c>
      <c r="C3714" s="60" t="str">
        <f t="shared" ref="C3714:C3777" si="349">PROPER(TEXT(A3714,"mmmm"))</f>
        <v>Junho</v>
      </c>
      <c r="D3714" s="40" t="s">
        <v>1930</v>
      </c>
      <c r="E3714" s="40" t="s">
        <v>4816</v>
      </c>
      <c r="F3714" s="41">
        <v>35237.1</v>
      </c>
      <c r="G3714" s="42">
        <v>35635.279999999999</v>
      </c>
      <c r="H3714" s="64">
        <f t="shared" ref="H3714:H3777" si="350">(G3714-F3714)/F3714</f>
        <v>1.1300021851968531E-2</v>
      </c>
      <c r="I3714" s="65">
        <f t="shared" ref="I3714:I3777" si="351">G3714-F3714</f>
        <v>398.18000000000029</v>
      </c>
      <c r="J3714" s="66" t="str">
        <f t="shared" ref="J3714:J3777" si="352">IF(AND(OR($D3714="Ações",$D3714="Criptomoedas",$D3714="ETFs",$D3714="Fundos",$D3714="Imóveis"),$H3714&lt;=-10%),"Resgatado",IF(AND(OR($D3714="Ações",$D3714="Criptomoedas",$D3714="ETFs",$D3714="Fundos",$D3714="Imóveis"),$H3714&lt;=-5%),"Pendente",IF(AND(OR($D3714="Ações",$D3714="Criptomoedas",$D3714="ETFs",$D3714="Fundos",$D3714="Imóveis"),$H3714&lt;=-3%),"Ativo",IF(AND(OR($D3714="Ações",$D3714="Criptomoedas",$D3714="ETFs",$D3714="Fundos",$D3714="Imóveis"),$H3714&lt;=7%),"Ativo",IF(AND(OR($D3714="Ações",$D3714="Criptomoedas",$D3714="ETFs",$D3714="Fundos",$D3714="Imóveis"),$H3714&lt;=15%),"Pendente",IF(AND(OR($D3714="Ações",$D3714="Criptomoedas",$D3714="ETFs",$D3714="Fundos",$D3714="Imóveis"),$H3714&lt;=20%),"Resgatado",IF(AND(OR($D3714="Poupança",$D3714="Renda Fixa",$D3714="Tesouro Direto"),$H3714&lt;=7%),"Ativo",IF(AND(OR($D3714="Poupança",$D3714="Renda Fixa",$D3714="Tesouro Direto"),$H3714&lt;=15%),"Pendente",IF(AND(OR($D3714="Poupança",$D3714="Renda Fixa",$D3714="Tesouro Direto"),$H3714&lt;=20%),"Resgatado","")))))))))</f>
        <v>Ativo</v>
      </c>
      <c r="K3714" s="40" t="s">
        <v>15538</v>
      </c>
      <c r="L3714" s="69" t="str">
        <f t="shared" ref="L3714:L3777" si="353">IF(AND(OR($D3714="Ações",$D3714="Criptomoedas",$D3714="ETFs",$D3714="Fundos",$D3714="Imóveis"),$H3714&lt;=-10%),"Resgate realizado",IF(AND(OR($D3714="Ações",$D3714="Criptomoedas",$D3714="ETFs",$D3714="Fundos",$D3714="Imóveis"),$H3714&lt;=-5%),"Aguardando rentabilidade",IF(AND(OR($D3714="Ações",$D3714="Criptomoedas",$D3714="ETFs",$D3714="Fundos",$D3714="Imóveis"),$H3714&lt;=-3%),"Aguardando rentabilidade",IF(AND(OR($D3714="Ações",$D3714="Criptomoedas",$D3714="ETFs",$D3714="Fundos",$D3714="Imóveis"),$H3714&lt;=7%),"Aguardando rentabilidade",IF(AND(OR($D3714="Ações",$D3714="Criptomoedas",$D3714="ETFs",$D3714="Fundos",$D3714="Imóveis"),$H3714&lt;=15%),"Rendimento estável",IF(AND(OR($D3714="Ações",$D3714="Criptomoedas",$D3714="ETFs",$D3714="Fundos",$D3714="Imóveis"),$H3714&lt;=20%),"Aplicação de Curto Prazo",IF(AND(OR($D3714="Poupança",$D3714="Renda Fixa",$D3714="Tesouro Direto"),$H3714&lt;=7%),"Investimento de Longo Prazo",IF(AND(OR($D3714="Poupança",$D3714="Renda Fixa",$D3714="Tesouro Direto"),$H3714&lt;=15%),"Rendimento estável",IF(AND(OR($D3714="Poupança",$D3714="Renda Fixa",$D3714="Tesouro Direto"),$H3714&lt;=20%),"Dividendos Recebidos","")))))))))</f>
        <v>Aguardando rentabilidade</v>
      </c>
    </row>
    <row r="3715" spans="1:12" ht="15" customHeight="1" x14ac:dyDescent="0.25">
      <c r="A3715" s="39">
        <v>44504</v>
      </c>
      <c r="B3715" s="61">
        <f t="shared" si="348"/>
        <v>2021</v>
      </c>
      <c r="C3715" s="60" t="str">
        <f t="shared" si="349"/>
        <v>Novembro</v>
      </c>
      <c r="D3715" s="40" t="s">
        <v>1923</v>
      </c>
      <c r="E3715" s="40" t="s">
        <v>4817</v>
      </c>
      <c r="F3715" s="41">
        <v>46479.72</v>
      </c>
      <c r="G3715" s="42">
        <v>43467.83</v>
      </c>
      <c r="H3715" s="64">
        <f t="shared" si="350"/>
        <v>-6.4800089157163579E-2</v>
      </c>
      <c r="I3715" s="65">
        <f t="shared" si="351"/>
        <v>-3011.8899999999994</v>
      </c>
      <c r="J3715" s="66" t="str">
        <f t="shared" si="352"/>
        <v>Ativo</v>
      </c>
      <c r="K3715" s="40" t="s">
        <v>15532</v>
      </c>
      <c r="L3715" s="69" t="str">
        <f t="shared" si="353"/>
        <v>Investimento de Longo Prazo</v>
      </c>
    </row>
    <row r="3716" spans="1:12" ht="15" customHeight="1" x14ac:dyDescent="0.25">
      <c r="A3716" s="39">
        <v>44243</v>
      </c>
      <c r="B3716" s="61">
        <f t="shared" si="348"/>
        <v>2021</v>
      </c>
      <c r="C3716" s="60" t="str">
        <f t="shared" si="349"/>
        <v>Fevereiro</v>
      </c>
      <c r="D3716" s="40" t="s">
        <v>1930</v>
      </c>
      <c r="E3716" s="40" t="s">
        <v>4818</v>
      </c>
      <c r="F3716" s="41">
        <v>27034.93</v>
      </c>
      <c r="G3716" s="42">
        <v>31109.09</v>
      </c>
      <c r="H3716" s="64">
        <f t="shared" si="350"/>
        <v>0.15069985385573403</v>
      </c>
      <c r="I3716" s="65">
        <f t="shared" si="351"/>
        <v>4074.16</v>
      </c>
      <c r="J3716" s="66" t="str">
        <f t="shared" si="352"/>
        <v>Resgatado</v>
      </c>
      <c r="K3716" s="40" t="s">
        <v>15538</v>
      </c>
      <c r="L3716" s="69" t="str">
        <f t="shared" si="353"/>
        <v>Aplicação de Curto Prazo</v>
      </c>
    </row>
    <row r="3717" spans="1:12" ht="15" customHeight="1" x14ac:dyDescent="0.25">
      <c r="A3717" s="39">
        <v>45296</v>
      </c>
      <c r="B3717" s="61">
        <f t="shared" si="348"/>
        <v>2024</v>
      </c>
      <c r="C3717" s="60" t="str">
        <f t="shared" si="349"/>
        <v>Janeiro</v>
      </c>
      <c r="D3717" s="40" t="s">
        <v>1924</v>
      </c>
      <c r="E3717" s="40" t="s">
        <v>4819</v>
      </c>
      <c r="F3717" s="41">
        <v>29864.82</v>
      </c>
      <c r="G3717" s="42">
        <v>30097.77</v>
      </c>
      <c r="H3717" s="64">
        <f t="shared" si="350"/>
        <v>7.8001474644749484E-3</v>
      </c>
      <c r="I3717" s="65">
        <f t="shared" si="351"/>
        <v>232.95000000000073</v>
      </c>
      <c r="J3717" s="66" t="str">
        <f t="shared" si="352"/>
        <v>Ativo</v>
      </c>
      <c r="K3717" s="40" t="s">
        <v>15533</v>
      </c>
      <c r="L3717" s="69" t="str">
        <f t="shared" si="353"/>
        <v>Investimento de Longo Prazo</v>
      </c>
    </row>
    <row r="3718" spans="1:12" ht="15" customHeight="1" x14ac:dyDescent="0.25">
      <c r="A3718" s="39">
        <v>45146</v>
      </c>
      <c r="B3718" s="61">
        <f t="shared" si="348"/>
        <v>2023</v>
      </c>
      <c r="C3718" s="60" t="str">
        <f t="shared" si="349"/>
        <v>Agosto</v>
      </c>
      <c r="D3718" s="40" t="s">
        <v>1924</v>
      </c>
      <c r="E3718" s="40" t="s">
        <v>4820</v>
      </c>
      <c r="F3718" s="41">
        <v>7521.72</v>
      </c>
      <c r="G3718" s="42">
        <v>7362.26</v>
      </c>
      <c r="H3718" s="64">
        <f t="shared" si="350"/>
        <v>-2.1199938311981838E-2</v>
      </c>
      <c r="I3718" s="65">
        <f t="shared" si="351"/>
        <v>-159.46000000000004</v>
      </c>
      <c r="J3718" s="66" t="str">
        <f t="shared" si="352"/>
        <v>Ativo</v>
      </c>
      <c r="K3718" s="40" t="s">
        <v>15533</v>
      </c>
      <c r="L3718" s="69" t="str">
        <f t="shared" si="353"/>
        <v>Investimento de Longo Prazo</v>
      </c>
    </row>
    <row r="3719" spans="1:12" ht="15" customHeight="1" x14ac:dyDescent="0.25">
      <c r="A3719" s="39">
        <v>45389</v>
      </c>
      <c r="B3719" s="61">
        <f t="shared" si="348"/>
        <v>2024</v>
      </c>
      <c r="C3719" s="60" t="str">
        <f t="shared" si="349"/>
        <v>Abril</v>
      </c>
      <c r="D3719" s="40" t="s">
        <v>1930</v>
      </c>
      <c r="E3719" s="40" t="s">
        <v>2016</v>
      </c>
      <c r="F3719" s="41">
        <v>45529.62</v>
      </c>
      <c r="G3719" s="42">
        <v>50556.09</v>
      </c>
      <c r="H3719" s="64">
        <f t="shared" si="350"/>
        <v>0.11039999894574111</v>
      </c>
      <c r="I3719" s="65">
        <f t="shared" si="351"/>
        <v>5026.4699999999939</v>
      </c>
      <c r="J3719" s="66" t="str">
        <f t="shared" si="352"/>
        <v>Pendente</v>
      </c>
      <c r="K3719" s="40" t="s">
        <v>15538</v>
      </c>
      <c r="L3719" s="69" t="str">
        <f t="shared" si="353"/>
        <v>Rendimento estável</v>
      </c>
    </row>
    <row r="3720" spans="1:12" ht="15" customHeight="1" x14ac:dyDescent="0.25">
      <c r="A3720" s="39">
        <v>45523</v>
      </c>
      <c r="B3720" s="61">
        <f t="shared" si="348"/>
        <v>2024</v>
      </c>
      <c r="C3720" s="60" t="str">
        <f t="shared" si="349"/>
        <v>Agosto</v>
      </c>
      <c r="D3720" s="40" t="s">
        <v>1927</v>
      </c>
      <c r="E3720" s="40" t="s">
        <v>4821</v>
      </c>
      <c r="F3720" s="41">
        <v>8997.57</v>
      </c>
      <c r="G3720" s="42">
        <v>9898.23</v>
      </c>
      <c r="H3720" s="64">
        <f t="shared" si="350"/>
        <v>0.1001003604306496</v>
      </c>
      <c r="I3720" s="65">
        <f t="shared" si="351"/>
        <v>900.65999999999985</v>
      </c>
      <c r="J3720" s="66" t="str">
        <f t="shared" si="352"/>
        <v>Pendente</v>
      </c>
      <c r="K3720" s="40" t="s">
        <v>15536</v>
      </c>
      <c r="L3720" s="69" t="str">
        <f t="shared" si="353"/>
        <v>Rendimento estável</v>
      </c>
    </row>
    <row r="3721" spans="1:12" ht="15" customHeight="1" x14ac:dyDescent="0.25">
      <c r="A3721" s="39">
        <v>44534</v>
      </c>
      <c r="B3721" s="61">
        <f t="shared" si="348"/>
        <v>2021</v>
      </c>
      <c r="C3721" s="60" t="str">
        <f t="shared" si="349"/>
        <v>Dezembro</v>
      </c>
      <c r="D3721" s="40" t="s">
        <v>1924</v>
      </c>
      <c r="E3721" s="40" t="s">
        <v>4077</v>
      </c>
      <c r="F3721" s="41">
        <v>14992.26</v>
      </c>
      <c r="G3721" s="42">
        <v>15861.81</v>
      </c>
      <c r="H3721" s="64">
        <f t="shared" si="350"/>
        <v>5.7999927962828768E-2</v>
      </c>
      <c r="I3721" s="65">
        <f t="shared" si="351"/>
        <v>869.54999999999927</v>
      </c>
      <c r="J3721" s="66" t="str">
        <f t="shared" si="352"/>
        <v>Ativo</v>
      </c>
      <c r="K3721" s="40" t="s">
        <v>15533</v>
      </c>
      <c r="L3721" s="69" t="str">
        <f t="shared" si="353"/>
        <v>Investimento de Longo Prazo</v>
      </c>
    </row>
    <row r="3722" spans="1:12" ht="15" customHeight="1" x14ac:dyDescent="0.25">
      <c r="A3722" s="39">
        <v>44693</v>
      </c>
      <c r="B3722" s="61">
        <f t="shared" si="348"/>
        <v>2022</v>
      </c>
      <c r="C3722" s="60" t="str">
        <f t="shared" si="349"/>
        <v>Maio</v>
      </c>
      <c r="D3722" s="40" t="s">
        <v>1924</v>
      </c>
      <c r="E3722" s="40" t="s">
        <v>4822</v>
      </c>
      <c r="F3722" s="41">
        <v>1672.67</v>
      </c>
      <c r="G3722" s="42">
        <v>1567.46</v>
      </c>
      <c r="H3722" s="64">
        <f t="shared" si="350"/>
        <v>-6.2899436230697048E-2</v>
      </c>
      <c r="I3722" s="65">
        <f t="shared" si="351"/>
        <v>-105.21000000000004</v>
      </c>
      <c r="J3722" s="66" t="str">
        <f t="shared" si="352"/>
        <v>Ativo</v>
      </c>
      <c r="K3722" s="40" t="s">
        <v>15533</v>
      </c>
      <c r="L3722" s="69" t="str">
        <f t="shared" si="353"/>
        <v>Investimento de Longo Prazo</v>
      </c>
    </row>
    <row r="3723" spans="1:12" ht="15" customHeight="1" x14ac:dyDescent="0.25">
      <c r="A3723" s="39">
        <v>44602</v>
      </c>
      <c r="B3723" s="61">
        <f t="shared" si="348"/>
        <v>2022</v>
      </c>
      <c r="C3723" s="60" t="str">
        <f t="shared" si="349"/>
        <v>Fevereiro</v>
      </c>
      <c r="D3723" s="40" t="s">
        <v>1923</v>
      </c>
      <c r="E3723" s="40" t="s">
        <v>4823</v>
      </c>
      <c r="F3723" s="41">
        <v>23142.17</v>
      </c>
      <c r="G3723" s="42">
        <v>20994.58</v>
      </c>
      <c r="H3723" s="64">
        <f t="shared" si="350"/>
        <v>-9.2799854119125239E-2</v>
      </c>
      <c r="I3723" s="65">
        <f t="shared" si="351"/>
        <v>-2147.5899999999965</v>
      </c>
      <c r="J3723" s="66" t="str">
        <f t="shared" si="352"/>
        <v>Ativo</v>
      </c>
      <c r="K3723" s="40" t="s">
        <v>15532</v>
      </c>
      <c r="L3723" s="69" t="str">
        <f t="shared" si="353"/>
        <v>Investimento de Longo Prazo</v>
      </c>
    </row>
    <row r="3724" spans="1:12" ht="15" customHeight="1" x14ac:dyDescent="0.25">
      <c r="A3724" s="39">
        <v>45144</v>
      </c>
      <c r="B3724" s="61">
        <f t="shared" si="348"/>
        <v>2023</v>
      </c>
      <c r="C3724" s="60" t="str">
        <f t="shared" si="349"/>
        <v>Agosto</v>
      </c>
      <c r="D3724" s="40" t="s">
        <v>1923</v>
      </c>
      <c r="E3724" s="40" t="s">
        <v>4824</v>
      </c>
      <c r="F3724" s="41">
        <v>29644.720000000001</v>
      </c>
      <c r="G3724" s="42">
        <v>33050.9</v>
      </c>
      <c r="H3724" s="64">
        <f t="shared" si="350"/>
        <v>0.11490005640127483</v>
      </c>
      <c r="I3724" s="65">
        <f t="shared" si="351"/>
        <v>3406.1800000000003</v>
      </c>
      <c r="J3724" s="66" t="str">
        <f t="shared" si="352"/>
        <v>Pendente</v>
      </c>
      <c r="K3724" s="40" t="s">
        <v>15532</v>
      </c>
      <c r="L3724" s="69" t="str">
        <f t="shared" si="353"/>
        <v>Rendimento estável</v>
      </c>
    </row>
    <row r="3725" spans="1:12" ht="15" customHeight="1" x14ac:dyDescent="0.25">
      <c r="A3725" s="39">
        <v>45511</v>
      </c>
      <c r="B3725" s="61">
        <f t="shared" si="348"/>
        <v>2024</v>
      </c>
      <c r="C3725" s="60" t="str">
        <f t="shared" si="349"/>
        <v>Agosto</v>
      </c>
      <c r="D3725" s="40" t="s">
        <v>1927</v>
      </c>
      <c r="E3725" s="40" t="s">
        <v>4653</v>
      </c>
      <c r="F3725" s="41">
        <v>12074.57</v>
      </c>
      <c r="G3725" s="42">
        <v>10927.49</v>
      </c>
      <c r="H3725" s="64">
        <f t="shared" si="350"/>
        <v>-9.4999656302460461E-2</v>
      </c>
      <c r="I3725" s="65">
        <f t="shared" si="351"/>
        <v>-1147.08</v>
      </c>
      <c r="J3725" s="66" t="str">
        <f t="shared" si="352"/>
        <v>Pendente</v>
      </c>
      <c r="K3725" s="40" t="s">
        <v>15536</v>
      </c>
      <c r="L3725" s="69" t="str">
        <f t="shared" si="353"/>
        <v>Aguardando rentabilidade</v>
      </c>
    </row>
    <row r="3726" spans="1:12" ht="15" customHeight="1" x14ac:dyDescent="0.25">
      <c r="A3726" s="39">
        <v>45592</v>
      </c>
      <c r="B3726" s="61">
        <f t="shared" si="348"/>
        <v>2024</v>
      </c>
      <c r="C3726" s="60" t="str">
        <f t="shared" si="349"/>
        <v>Outubro</v>
      </c>
      <c r="D3726" s="40" t="s">
        <v>1926</v>
      </c>
      <c r="E3726" s="40" t="s">
        <v>4825</v>
      </c>
      <c r="F3726" s="41">
        <v>15251.47</v>
      </c>
      <c r="G3726" s="42">
        <v>15953.04</v>
      </c>
      <c r="H3726" s="64">
        <f t="shared" si="350"/>
        <v>4.6000156050531628E-2</v>
      </c>
      <c r="I3726" s="65">
        <f t="shared" si="351"/>
        <v>701.57000000000153</v>
      </c>
      <c r="J3726" s="66" t="str">
        <f t="shared" si="352"/>
        <v>Ativo</v>
      </c>
      <c r="K3726" s="40" t="s">
        <v>15535</v>
      </c>
      <c r="L3726" s="69" t="str">
        <f t="shared" si="353"/>
        <v>Aguardando rentabilidade</v>
      </c>
    </row>
    <row r="3727" spans="1:12" ht="15" customHeight="1" x14ac:dyDescent="0.25">
      <c r="A3727" s="39">
        <v>45027</v>
      </c>
      <c r="B3727" s="61">
        <f t="shared" si="348"/>
        <v>2023</v>
      </c>
      <c r="C3727" s="60" t="str">
        <f t="shared" si="349"/>
        <v>Abril</v>
      </c>
      <c r="D3727" s="40" t="s">
        <v>1927</v>
      </c>
      <c r="E3727" s="40" t="s">
        <v>4826</v>
      </c>
      <c r="F3727" s="41">
        <v>42494.37</v>
      </c>
      <c r="G3727" s="42">
        <v>49085.25</v>
      </c>
      <c r="H3727" s="64">
        <f t="shared" si="350"/>
        <v>0.15510007561001604</v>
      </c>
      <c r="I3727" s="65">
        <f t="shared" si="351"/>
        <v>6590.8799999999974</v>
      </c>
      <c r="J3727" s="66" t="str">
        <f t="shared" si="352"/>
        <v>Resgatado</v>
      </c>
      <c r="K3727" s="40" t="s">
        <v>15536</v>
      </c>
      <c r="L3727" s="69" t="str">
        <f t="shared" si="353"/>
        <v>Aplicação de Curto Prazo</v>
      </c>
    </row>
    <row r="3728" spans="1:12" ht="15" customHeight="1" x14ac:dyDescent="0.25">
      <c r="A3728" s="39">
        <v>44870</v>
      </c>
      <c r="B3728" s="61">
        <f t="shared" si="348"/>
        <v>2022</v>
      </c>
      <c r="C3728" s="60" t="str">
        <f t="shared" si="349"/>
        <v>Novembro</v>
      </c>
      <c r="D3728" s="40" t="s">
        <v>1929</v>
      </c>
      <c r="E3728" s="40" t="s">
        <v>4827</v>
      </c>
      <c r="F3728" s="41">
        <v>7718.56</v>
      </c>
      <c r="G3728" s="42">
        <v>8822.31</v>
      </c>
      <c r="H3728" s="64">
        <f t="shared" si="350"/>
        <v>0.14299947140399233</v>
      </c>
      <c r="I3728" s="65">
        <f t="shared" si="351"/>
        <v>1103.7499999999991</v>
      </c>
      <c r="J3728" s="66" t="str">
        <f t="shared" si="352"/>
        <v>Pendente</v>
      </c>
      <c r="K3728" s="40" t="s">
        <v>15532</v>
      </c>
      <c r="L3728" s="69" t="str">
        <f t="shared" si="353"/>
        <v>Rendimento estável</v>
      </c>
    </row>
    <row r="3729" spans="1:12" ht="15" customHeight="1" x14ac:dyDescent="0.25">
      <c r="A3729" s="39">
        <v>45100</v>
      </c>
      <c r="B3729" s="61">
        <f t="shared" si="348"/>
        <v>2023</v>
      </c>
      <c r="C3729" s="60" t="str">
        <f t="shared" si="349"/>
        <v>Junho</v>
      </c>
      <c r="D3729" s="40" t="s">
        <v>1929</v>
      </c>
      <c r="E3729" s="40" t="s">
        <v>4828</v>
      </c>
      <c r="F3729" s="41">
        <v>12580.24</v>
      </c>
      <c r="G3729" s="42">
        <v>12996.65</v>
      </c>
      <c r="H3729" s="64">
        <f t="shared" si="350"/>
        <v>3.3100322410383257E-2</v>
      </c>
      <c r="I3729" s="65">
        <f t="shared" si="351"/>
        <v>416.40999999999985</v>
      </c>
      <c r="J3729" s="66" t="str">
        <f t="shared" si="352"/>
        <v>Ativo</v>
      </c>
      <c r="K3729" s="40" t="s">
        <v>15532</v>
      </c>
      <c r="L3729" s="69" t="str">
        <f t="shared" si="353"/>
        <v>Investimento de Longo Prazo</v>
      </c>
    </row>
    <row r="3730" spans="1:12" x14ac:dyDescent="0.25">
      <c r="A3730" s="39">
        <v>44104</v>
      </c>
      <c r="B3730" s="61">
        <f t="shared" si="348"/>
        <v>2020</v>
      </c>
      <c r="C3730" s="60" t="str">
        <f t="shared" si="349"/>
        <v>Setembro</v>
      </c>
      <c r="D3730" s="40" t="s">
        <v>1926</v>
      </c>
      <c r="E3730" s="40" t="s">
        <v>4510</v>
      </c>
      <c r="F3730" s="41">
        <v>25906.720000000001</v>
      </c>
      <c r="G3730" s="42">
        <v>24088.07</v>
      </c>
      <c r="H3730" s="64">
        <f t="shared" si="350"/>
        <v>-7.0199932681559121E-2</v>
      </c>
      <c r="I3730" s="65">
        <f t="shared" si="351"/>
        <v>-1818.6500000000015</v>
      </c>
      <c r="J3730" s="66" t="str">
        <f t="shared" si="352"/>
        <v>Pendente</v>
      </c>
      <c r="K3730" s="40" t="s">
        <v>15535</v>
      </c>
      <c r="L3730" s="69" t="str">
        <f t="shared" si="353"/>
        <v>Aguardando rentabilidade</v>
      </c>
    </row>
    <row r="3731" spans="1:12" x14ac:dyDescent="0.25">
      <c r="A3731" s="39">
        <v>44125</v>
      </c>
      <c r="B3731" s="61">
        <f t="shared" si="348"/>
        <v>2020</v>
      </c>
      <c r="C3731" s="60" t="str">
        <f t="shared" si="349"/>
        <v>Outubro</v>
      </c>
      <c r="D3731" s="40" t="s">
        <v>1924</v>
      </c>
      <c r="E3731" s="40" t="s">
        <v>2361</v>
      </c>
      <c r="F3731" s="41">
        <v>40301.57</v>
      </c>
      <c r="G3731" s="42">
        <v>44928.19</v>
      </c>
      <c r="H3731" s="64">
        <f t="shared" si="350"/>
        <v>0.11479999414414879</v>
      </c>
      <c r="I3731" s="65">
        <f t="shared" si="351"/>
        <v>4626.6200000000026</v>
      </c>
      <c r="J3731" s="66" t="str">
        <f t="shared" si="352"/>
        <v>Pendente</v>
      </c>
      <c r="K3731" s="40" t="s">
        <v>15533</v>
      </c>
      <c r="L3731" s="69" t="str">
        <f t="shared" si="353"/>
        <v>Rendimento estável</v>
      </c>
    </row>
    <row r="3732" spans="1:12" ht="15" customHeight="1" x14ac:dyDescent="0.25">
      <c r="A3732" s="39">
        <v>44773</v>
      </c>
      <c r="B3732" s="61">
        <f t="shared" si="348"/>
        <v>2022</v>
      </c>
      <c r="C3732" s="60" t="str">
        <f t="shared" si="349"/>
        <v>Julho</v>
      </c>
      <c r="D3732" s="40" t="s">
        <v>1929</v>
      </c>
      <c r="E3732" s="40" t="s">
        <v>2657</v>
      </c>
      <c r="F3732" s="41">
        <v>15808.19</v>
      </c>
      <c r="G3732" s="42">
        <v>18018.169999999998</v>
      </c>
      <c r="H3732" s="64">
        <f t="shared" si="350"/>
        <v>0.13979968611207214</v>
      </c>
      <c r="I3732" s="65">
        <f t="shared" si="351"/>
        <v>2209.9799999999977</v>
      </c>
      <c r="J3732" s="66" t="str">
        <f t="shared" si="352"/>
        <v>Pendente</v>
      </c>
      <c r="K3732" s="40" t="s">
        <v>15532</v>
      </c>
      <c r="L3732" s="69" t="str">
        <f t="shared" si="353"/>
        <v>Rendimento estável</v>
      </c>
    </row>
    <row r="3733" spans="1:12" ht="15" customHeight="1" x14ac:dyDescent="0.25">
      <c r="A3733" s="39">
        <v>45124</v>
      </c>
      <c r="B3733" s="61">
        <f t="shared" si="348"/>
        <v>2023</v>
      </c>
      <c r="C3733" s="60" t="str">
        <f t="shared" si="349"/>
        <v>Julho</v>
      </c>
      <c r="D3733" s="40" t="s">
        <v>1930</v>
      </c>
      <c r="E3733" s="40" t="s">
        <v>3325</v>
      </c>
      <c r="F3733" s="41">
        <v>39856.11</v>
      </c>
      <c r="G3733" s="42">
        <v>36444.43</v>
      </c>
      <c r="H3733" s="64">
        <f t="shared" si="350"/>
        <v>-8.5599924327788138E-2</v>
      </c>
      <c r="I3733" s="65">
        <f t="shared" si="351"/>
        <v>-3411.6800000000003</v>
      </c>
      <c r="J3733" s="66" t="str">
        <f t="shared" si="352"/>
        <v>Pendente</v>
      </c>
      <c r="K3733" s="40" t="s">
        <v>15538</v>
      </c>
      <c r="L3733" s="69" t="str">
        <f t="shared" si="353"/>
        <v>Aguardando rentabilidade</v>
      </c>
    </row>
    <row r="3734" spans="1:12" ht="15" customHeight="1" x14ac:dyDescent="0.25">
      <c r="A3734" s="39">
        <v>44577</v>
      </c>
      <c r="B3734" s="61">
        <f t="shared" si="348"/>
        <v>2022</v>
      </c>
      <c r="C3734" s="60" t="str">
        <f t="shared" si="349"/>
        <v>Janeiro</v>
      </c>
      <c r="D3734" s="40" t="s">
        <v>1928</v>
      </c>
      <c r="E3734" s="40" t="s">
        <v>4829</v>
      </c>
      <c r="F3734" s="41">
        <v>12462.51</v>
      </c>
      <c r="G3734" s="42">
        <v>11809.47</v>
      </c>
      <c r="H3734" s="64">
        <f t="shared" si="350"/>
        <v>-5.2400359157184294E-2</v>
      </c>
      <c r="I3734" s="65">
        <f t="shared" si="351"/>
        <v>-653.04000000000087</v>
      </c>
      <c r="J3734" s="66" t="str">
        <f t="shared" si="352"/>
        <v>Pendente</v>
      </c>
      <c r="K3734" s="40" t="s">
        <v>15537</v>
      </c>
      <c r="L3734" s="69" t="str">
        <f t="shared" si="353"/>
        <v>Aguardando rentabilidade</v>
      </c>
    </row>
    <row r="3735" spans="1:12" ht="15" customHeight="1" x14ac:dyDescent="0.25">
      <c r="A3735" s="39">
        <v>44964</v>
      </c>
      <c r="B3735" s="61">
        <f t="shared" si="348"/>
        <v>2023</v>
      </c>
      <c r="C3735" s="60" t="str">
        <f t="shared" si="349"/>
        <v>Fevereiro</v>
      </c>
      <c r="D3735" s="40" t="s">
        <v>1924</v>
      </c>
      <c r="E3735" s="40" t="s">
        <v>4830</v>
      </c>
      <c r="F3735" s="41">
        <v>44094.239999999998</v>
      </c>
      <c r="G3735" s="42">
        <v>49985.23</v>
      </c>
      <c r="H3735" s="64">
        <f t="shared" si="350"/>
        <v>0.13359998947708376</v>
      </c>
      <c r="I3735" s="65">
        <f t="shared" si="351"/>
        <v>5890.9900000000052</v>
      </c>
      <c r="J3735" s="66" t="str">
        <f t="shared" si="352"/>
        <v>Pendente</v>
      </c>
      <c r="K3735" s="40" t="s">
        <v>15533</v>
      </c>
      <c r="L3735" s="69" t="str">
        <f t="shared" si="353"/>
        <v>Rendimento estável</v>
      </c>
    </row>
    <row r="3736" spans="1:12" ht="15" customHeight="1" x14ac:dyDescent="0.25">
      <c r="A3736" s="39">
        <v>45381</v>
      </c>
      <c r="B3736" s="61">
        <f t="shared" si="348"/>
        <v>2024</v>
      </c>
      <c r="C3736" s="60" t="str">
        <f t="shared" si="349"/>
        <v>Março</v>
      </c>
      <c r="D3736" s="40" t="s">
        <v>1923</v>
      </c>
      <c r="E3736" s="40" t="s">
        <v>4831</v>
      </c>
      <c r="F3736" s="41">
        <v>42262.03</v>
      </c>
      <c r="G3736" s="42">
        <v>48187.17</v>
      </c>
      <c r="H3736" s="64">
        <f t="shared" si="350"/>
        <v>0.1402000803084944</v>
      </c>
      <c r="I3736" s="65">
        <f t="shared" si="351"/>
        <v>5925.1399999999994</v>
      </c>
      <c r="J3736" s="66" t="str">
        <f t="shared" si="352"/>
        <v>Pendente</v>
      </c>
      <c r="K3736" s="40" t="s">
        <v>15532</v>
      </c>
      <c r="L3736" s="69" t="str">
        <f t="shared" si="353"/>
        <v>Rendimento estável</v>
      </c>
    </row>
    <row r="3737" spans="1:12" ht="15" customHeight="1" x14ac:dyDescent="0.25">
      <c r="A3737" s="39">
        <v>44535</v>
      </c>
      <c r="B3737" s="61">
        <f t="shared" si="348"/>
        <v>2021</v>
      </c>
      <c r="C3737" s="60" t="str">
        <f t="shared" si="349"/>
        <v>Dezembro</v>
      </c>
      <c r="D3737" s="40" t="s">
        <v>1928</v>
      </c>
      <c r="E3737" s="40" t="s">
        <v>4116</v>
      </c>
      <c r="F3737" s="41">
        <v>40091.54</v>
      </c>
      <c r="G3737" s="42">
        <v>43956.36</v>
      </c>
      <c r="H3737" s="64">
        <f t="shared" si="350"/>
        <v>9.6399888854356797E-2</v>
      </c>
      <c r="I3737" s="65">
        <f t="shared" si="351"/>
        <v>3864.8199999999997</v>
      </c>
      <c r="J3737" s="66" t="str">
        <f t="shared" si="352"/>
        <v>Pendente</v>
      </c>
      <c r="K3737" s="40" t="s">
        <v>15537</v>
      </c>
      <c r="L3737" s="69" t="str">
        <f t="shared" si="353"/>
        <v>Rendimento estável</v>
      </c>
    </row>
    <row r="3738" spans="1:12" ht="15" customHeight="1" x14ac:dyDescent="0.25">
      <c r="A3738" s="39">
        <v>45121</v>
      </c>
      <c r="B3738" s="61">
        <f t="shared" si="348"/>
        <v>2023</v>
      </c>
      <c r="C3738" s="60" t="str">
        <f t="shared" si="349"/>
        <v>Julho</v>
      </c>
      <c r="D3738" s="40" t="s">
        <v>1928</v>
      </c>
      <c r="E3738" s="40" t="s">
        <v>4832</v>
      </c>
      <c r="F3738" s="41">
        <v>12339.77</v>
      </c>
      <c r="G3738" s="42">
        <v>12802.51</v>
      </c>
      <c r="H3738" s="64">
        <f t="shared" si="350"/>
        <v>3.7499888571667035E-2</v>
      </c>
      <c r="I3738" s="65">
        <f t="shared" si="351"/>
        <v>462.73999999999978</v>
      </c>
      <c r="J3738" s="66" t="str">
        <f t="shared" si="352"/>
        <v>Ativo</v>
      </c>
      <c r="K3738" s="40" t="s">
        <v>15537</v>
      </c>
      <c r="L3738" s="69" t="str">
        <f t="shared" si="353"/>
        <v>Aguardando rentabilidade</v>
      </c>
    </row>
    <row r="3739" spans="1:12" ht="15" customHeight="1" x14ac:dyDescent="0.25">
      <c r="A3739" s="39">
        <v>45926</v>
      </c>
      <c r="B3739" s="61">
        <f t="shared" si="348"/>
        <v>2025</v>
      </c>
      <c r="C3739" s="60" t="str">
        <f t="shared" si="349"/>
        <v>Setembro</v>
      </c>
      <c r="D3739" s="40" t="s">
        <v>1930</v>
      </c>
      <c r="E3739" s="40" t="s">
        <v>4833</v>
      </c>
      <c r="F3739" s="41">
        <v>18399.54</v>
      </c>
      <c r="G3739" s="42">
        <v>20167.740000000002</v>
      </c>
      <c r="H3739" s="64">
        <f t="shared" si="350"/>
        <v>9.610022859267138E-2</v>
      </c>
      <c r="I3739" s="65">
        <f t="shared" si="351"/>
        <v>1768.2000000000007</v>
      </c>
      <c r="J3739" s="66" t="str">
        <f t="shared" si="352"/>
        <v>Pendente</v>
      </c>
      <c r="K3739" s="40" t="s">
        <v>15538</v>
      </c>
      <c r="L3739" s="69" t="str">
        <f t="shared" si="353"/>
        <v>Rendimento estável</v>
      </c>
    </row>
    <row r="3740" spans="1:12" ht="15" customHeight="1" x14ac:dyDescent="0.25">
      <c r="A3740" s="39">
        <v>45909</v>
      </c>
      <c r="B3740" s="61">
        <f t="shared" si="348"/>
        <v>2025</v>
      </c>
      <c r="C3740" s="60" t="str">
        <f t="shared" si="349"/>
        <v>Setembro</v>
      </c>
      <c r="D3740" s="40" t="s">
        <v>1930</v>
      </c>
      <c r="E3740" s="40" t="s">
        <v>4834</v>
      </c>
      <c r="F3740" s="41">
        <v>41160.58</v>
      </c>
      <c r="G3740" s="42">
        <v>40065.71</v>
      </c>
      <c r="H3740" s="64">
        <f t="shared" si="350"/>
        <v>-2.6599965306611389E-2</v>
      </c>
      <c r="I3740" s="65">
        <f t="shared" si="351"/>
        <v>-1094.8700000000026</v>
      </c>
      <c r="J3740" s="66" t="str">
        <f t="shared" si="352"/>
        <v>Ativo</v>
      </c>
      <c r="K3740" s="40" t="s">
        <v>15538</v>
      </c>
      <c r="L3740" s="69" t="str">
        <f t="shared" si="353"/>
        <v>Aguardando rentabilidade</v>
      </c>
    </row>
    <row r="3741" spans="1:12" x14ac:dyDescent="0.25">
      <c r="A3741" s="39">
        <v>44099</v>
      </c>
      <c r="B3741" s="61">
        <f t="shared" si="348"/>
        <v>2020</v>
      </c>
      <c r="C3741" s="60" t="str">
        <f t="shared" si="349"/>
        <v>Setembro</v>
      </c>
      <c r="D3741" s="40" t="s">
        <v>1929</v>
      </c>
      <c r="E3741" s="40" t="s">
        <v>2059</v>
      </c>
      <c r="F3741" s="41">
        <v>1679.9</v>
      </c>
      <c r="G3741" s="42">
        <v>1859.65</v>
      </c>
      <c r="H3741" s="64">
        <f t="shared" si="350"/>
        <v>0.10700041669146973</v>
      </c>
      <c r="I3741" s="65">
        <f t="shared" si="351"/>
        <v>179.75</v>
      </c>
      <c r="J3741" s="66" t="str">
        <f t="shared" si="352"/>
        <v>Pendente</v>
      </c>
      <c r="K3741" s="40" t="s">
        <v>15532</v>
      </c>
      <c r="L3741" s="69" t="str">
        <f t="shared" si="353"/>
        <v>Rendimento estável</v>
      </c>
    </row>
    <row r="3742" spans="1:12" ht="15" customHeight="1" x14ac:dyDescent="0.25">
      <c r="A3742" s="39">
        <v>44850</v>
      </c>
      <c r="B3742" s="61">
        <f t="shared" si="348"/>
        <v>2022</v>
      </c>
      <c r="C3742" s="60" t="str">
        <f t="shared" si="349"/>
        <v>Outubro</v>
      </c>
      <c r="D3742" s="40" t="s">
        <v>1926</v>
      </c>
      <c r="E3742" s="40" t="s">
        <v>4835</v>
      </c>
      <c r="F3742" s="41">
        <v>11584.59</v>
      </c>
      <c r="G3742" s="42">
        <v>11984.26</v>
      </c>
      <c r="H3742" s="64">
        <f t="shared" si="350"/>
        <v>3.4500141998983137E-2</v>
      </c>
      <c r="I3742" s="65">
        <f t="shared" si="351"/>
        <v>399.67000000000007</v>
      </c>
      <c r="J3742" s="66" t="str">
        <f t="shared" si="352"/>
        <v>Ativo</v>
      </c>
      <c r="K3742" s="40" t="s">
        <v>15535</v>
      </c>
      <c r="L3742" s="69" t="str">
        <f t="shared" si="353"/>
        <v>Aguardando rentabilidade</v>
      </c>
    </row>
    <row r="3743" spans="1:12" ht="15" customHeight="1" x14ac:dyDescent="0.25">
      <c r="A3743" s="39">
        <v>44248</v>
      </c>
      <c r="B3743" s="61">
        <f t="shared" si="348"/>
        <v>2021</v>
      </c>
      <c r="C3743" s="60" t="str">
        <f t="shared" si="349"/>
        <v>Fevereiro</v>
      </c>
      <c r="D3743" s="40" t="s">
        <v>1926</v>
      </c>
      <c r="E3743" s="40" t="s">
        <v>3291</v>
      </c>
      <c r="F3743" s="41">
        <v>32562.39</v>
      </c>
      <c r="G3743" s="42">
        <v>32858.71</v>
      </c>
      <c r="H3743" s="64">
        <f t="shared" si="350"/>
        <v>9.1000691288323655E-3</v>
      </c>
      <c r="I3743" s="65">
        <f t="shared" si="351"/>
        <v>296.31999999999971</v>
      </c>
      <c r="J3743" s="66" t="str">
        <f t="shared" si="352"/>
        <v>Ativo</v>
      </c>
      <c r="K3743" s="40" t="s">
        <v>15535</v>
      </c>
      <c r="L3743" s="69" t="str">
        <f t="shared" si="353"/>
        <v>Aguardando rentabilidade</v>
      </c>
    </row>
    <row r="3744" spans="1:12" ht="15" customHeight="1" x14ac:dyDescent="0.25">
      <c r="A3744" s="39">
        <v>44771</v>
      </c>
      <c r="B3744" s="61">
        <f t="shared" si="348"/>
        <v>2022</v>
      </c>
      <c r="C3744" s="60" t="str">
        <f t="shared" si="349"/>
        <v>Julho</v>
      </c>
      <c r="D3744" s="40" t="s">
        <v>1924</v>
      </c>
      <c r="E3744" s="40" t="s">
        <v>4122</v>
      </c>
      <c r="F3744" s="41">
        <v>21251.87</v>
      </c>
      <c r="G3744" s="42">
        <v>24781.81</v>
      </c>
      <c r="H3744" s="64">
        <f t="shared" si="350"/>
        <v>0.1661002067112213</v>
      </c>
      <c r="I3744" s="65">
        <f t="shared" si="351"/>
        <v>3529.9400000000023</v>
      </c>
      <c r="J3744" s="66" t="str">
        <f t="shared" si="352"/>
        <v>Resgatado</v>
      </c>
      <c r="K3744" s="40" t="s">
        <v>15533</v>
      </c>
      <c r="L3744" s="69" t="str">
        <f t="shared" si="353"/>
        <v>Dividendos Recebidos</v>
      </c>
    </row>
    <row r="3745" spans="1:12" x14ac:dyDescent="0.25">
      <c r="A3745" s="39">
        <v>44008</v>
      </c>
      <c r="B3745" s="61">
        <f t="shared" si="348"/>
        <v>2020</v>
      </c>
      <c r="C3745" s="60" t="str">
        <f t="shared" si="349"/>
        <v>Junho</v>
      </c>
      <c r="D3745" s="40" t="s">
        <v>1930</v>
      </c>
      <c r="E3745" s="40" t="s">
        <v>3852</v>
      </c>
      <c r="F3745" s="41">
        <v>9662.99</v>
      </c>
      <c r="G3745" s="42">
        <v>8888.02</v>
      </c>
      <c r="H3745" s="64">
        <f t="shared" si="350"/>
        <v>-8.0199813929228883E-2</v>
      </c>
      <c r="I3745" s="65">
        <f t="shared" si="351"/>
        <v>-774.96999999999935</v>
      </c>
      <c r="J3745" s="66" t="str">
        <f t="shared" si="352"/>
        <v>Pendente</v>
      </c>
      <c r="K3745" s="40" t="s">
        <v>15538</v>
      </c>
      <c r="L3745" s="69" t="str">
        <f t="shared" si="353"/>
        <v>Aguardando rentabilidade</v>
      </c>
    </row>
    <row r="3746" spans="1:12" ht="15" customHeight="1" x14ac:dyDescent="0.25">
      <c r="A3746" s="39">
        <v>44619</v>
      </c>
      <c r="B3746" s="61">
        <f t="shared" si="348"/>
        <v>2022</v>
      </c>
      <c r="C3746" s="60" t="str">
        <f t="shared" si="349"/>
        <v>Fevereiro</v>
      </c>
      <c r="D3746" s="40" t="s">
        <v>1929</v>
      </c>
      <c r="E3746" s="40" t="s">
        <v>2764</v>
      </c>
      <c r="F3746" s="41">
        <v>14733.47</v>
      </c>
      <c r="G3746" s="42">
        <v>14425.54</v>
      </c>
      <c r="H3746" s="64">
        <f t="shared" si="350"/>
        <v>-2.0900032375265193E-2</v>
      </c>
      <c r="I3746" s="65">
        <f t="shared" si="351"/>
        <v>-307.92999999999847</v>
      </c>
      <c r="J3746" s="66" t="str">
        <f t="shared" si="352"/>
        <v>Ativo</v>
      </c>
      <c r="K3746" s="40" t="s">
        <v>15532</v>
      </c>
      <c r="L3746" s="69" t="str">
        <f t="shared" si="353"/>
        <v>Investimento de Longo Prazo</v>
      </c>
    </row>
    <row r="3747" spans="1:12" ht="15" customHeight="1" x14ac:dyDescent="0.25">
      <c r="A3747" s="39">
        <v>45912</v>
      </c>
      <c r="B3747" s="61">
        <f t="shared" si="348"/>
        <v>2025</v>
      </c>
      <c r="C3747" s="60" t="str">
        <f t="shared" si="349"/>
        <v>Setembro</v>
      </c>
      <c r="D3747" s="40" t="s">
        <v>1923</v>
      </c>
      <c r="E3747" s="40" t="s">
        <v>4322</v>
      </c>
      <c r="F3747" s="41">
        <v>8553.1200000000008</v>
      </c>
      <c r="G3747" s="42">
        <v>10221.83</v>
      </c>
      <c r="H3747" s="64">
        <f t="shared" si="350"/>
        <v>0.19509956600632272</v>
      </c>
      <c r="I3747" s="65">
        <f t="shared" si="351"/>
        <v>1668.7099999999991</v>
      </c>
      <c r="J3747" s="66" t="str">
        <f t="shared" si="352"/>
        <v>Resgatado</v>
      </c>
      <c r="K3747" s="40" t="s">
        <v>15532</v>
      </c>
      <c r="L3747" s="69" t="str">
        <f t="shared" si="353"/>
        <v>Dividendos Recebidos</v>
      </c>
    </row>
    <row r="3748" spans="1:12" x14ac:dyDescent="0.25">
      <c r="A3748" s="39">
        <v>44109</v>
      </c>
      <c r="B3748" s="61">
        <f t="shared" si="348"/>
        <v>2020</v>
      </c>
      <c r="C3748" s="60" t="str">
        <f t="shared" si="349"/>
        <v>Outubro</v>
      </c>
      <c r="D3748" s="40" t="s">
        <v>1927</v>
      </c>
      <c r="E3748" s="40" t="s">
        <v>2593</v>
      </c>
      <c r="F3748" s="41">
        <v>40177.589999999997</v>
      </c>
      <c r="G3748" s="42">
        <v>42367.27</v>
      </c>
      <c r="H3748" s="64">
        <f t="shared" si="350"/>
        <v>5.4500033476373284E-2</v>
      </c>
      <c r="I3748" s="65">
        <f t="shared" si="351"/>
        <v>2189.6800000000003</v>
      </c>
      <c r="J3748" s="66" t="str">
        <f t="shared" si="352"/>
        <v>Ativo</v>
      </c>
      <c r="K3748" s="40" t="s">
        <v>15536</v>
      </c>
      <c r="L3748" s="69" t="str">
        <f t="shared" si="353"/>
        <v>Aguardando rentabilidade</v>
      </c>
    </row>
    <row r="3749" spans="1:12" ht="15" customHeight="1" x14ac:dyDescent="0.25">
      <c r="A3749" s="39">
        <v>45177</v>
      </c>
      <c r="B3749" s="61">
        <f t="shared" si="348"/>
        <v>2023</v>
      </c>
      <c r="C3749" s="60" t="str">
        <f t="shared" si="349"/>
        <v>Setembro</v>
      </c>
      <c r="D3749" s="40" t="s">
        <v>1925</v>
      </c>
      <c r="E3749" s="40" t="s">
        <v>4836</v>
      </c>
      <c r="F3749" s="41">
        <v>40310.17</v>
      </c>
      <c r="G3749" s="42">
        <v>45203.82</v>
      </c>
      <c r="H3749" s="64">
        <f t="shared" si="350"/>
        <v>0.12139988494218709</v>
      </c>
      <c r="I3749" s="65">
        <f t="shared" si="351"/>
        <v>4893.6500000000015</v>
      </c>
      <c r="J3749" s="66" t="str">
        <f t="shared" si="352"/>
        <v>Pendente</v>
      </c>
      <c r="K3749" s="40" t="s">
        <v>15534</v>
      </c>
      <c r="L3749" s="69" t="str">
        <f t="shared" si="353"/>
        <v>Rendimento estável</v>
      </c>
    </row>
    <row r="3750" spans="1:12" ht="15" customHeight="1" x14ac:dyDescent="0.25">
      <c r="A3750" s="39">
        <v>44690</v>
      </c>
      <c r="B3750" s="61">
        <f t="shared" si="348"/>
        <v>2022</v>
      </c>
      <c r="C3750" s="60" t="str">
        <f t="shared" si="349"/>
        <v>Maio</v>
      </c>
      <c r="D3750" s="40" t="s">
        <v>1928</v>
      </c>
      <c r="E3750" s="40" t="s">
        <v>4837</v>
      </c>
      <c r="F3750" s="41">
        <v>32651.1</v>
      </c>
      <c r="G3750" s="42">
        <v>34048.57</v>
      </c>
      <c r="H3750" s="64">
        <f t="shared" si="350"/>
        <v>4.2800089430371446E-2</v>
      </c>
      <c r="I3750" s="65">
        <f t="shared" si="351"/>
        <v>1397.4700000000012</v>
      </c>
      <c r="J3750" s="66" t="str">
        <f t="shared" si="352"/>
        <v>Ativo</v>
      </c>
      <c r="K3750" s="40" t="s">
        <v>15537</v>
      </c>
      <c r="L3750" s="69" t="str">
        <f t="shared" si="353"/>
        <v>Aguardando rentabilidade</v>
      </c>
    </row>
    <row r="3751" spans="1:12" ht="15" customHeight="1" x14ac:dyDescent="0.25">
      <c r="A3751" s="39">
        <v>44890</v>
      </c>
      <c r="B3751" s="61">
        <f t="shared" si="348"/>
        <v>2022</v>
      </c>
      <c r="C3751" s="60" t="str">
        <f t="shared" si="349"/>
        <v>Novembro</v>
      </c>
      <c r="D3751" s="40" t="s">
        <v>1928</v>
      </c>
      <c r="E3751" s="40" t="s">
        <v>4838</v>
      </c>
      <c r="F3751" s="41">
        <v>43233.41</v>
      </c>
      <c r="G3751" s="42">
        <v>45096.77</v>
      </c>
      <c r="H3751" s="64">
        <f t="shared" si="350"/>
        <v>4.3100000670777371E-2</v>
      </c>
      <c r="I3751" s="65">
        <f t="shared" si="351"/>
        <v>1863.3599999999933</v>
      </c>
      <c r="J3751" s="66" t="str">
        <f t="shared" si="352"/>
        <v>Ativo</v>
      </c>
      <c r="K3751" s="40" t="s">
        <v>15537</v>
      </c>
      <c r="L3751" s="69" t="str">
        <f t="shared" si="353"/>
        <v>Aguardando rentabilidade</v>
      </c>
    </row>
    <row r="3752" spans="1:12" ht="15" customHeight="1" x14ac:dyDescent="0.25">
      <c r="A3752" s="39">
        <v>44674</v>
      </c>
      <c r="B3752" s="61">
        <f t="shared" si="348"/>
        <v>2022</v>
      </c>
      <c r="C3752" s="60" t="str">
        <f t="shared" si="349"/>
        <v>Abril</v>
      </c>
      <c r="D3752" s="40" t="s">
        <v>1927</v>
      </c>
      <c r="E3752" s="40" t="s">
        <v>4653</v>
      </c>
      <c r="F3752" s="41">
        <v>12410.85</v>
      </c>
      <c r="G3752" s="42">
        <v>14193.05</v>
      </c>
      <c r="H3752" s="64">
        <f t="shared" si="350"/>
        <v>0.14360015631483733</v>
      </c>
      <c r="I3752" s="65">
        <f t="shared" si="351"/>
        <v>1782.1999999999989</v>
      </c>
      <c r="J3752" s="66" t="str">
        <f t="shared" si="352"/>
        <v>Pendente</v>
      </c>
      <c r="K3752" s="40" t="s">
        <v>15536</v>
      </c>
      <c r="L3752" s="69" t="str">
        <f t="shared" si="353"/>
        <v>Rendimento estável</v>
      </c>
    </row>
    <row r="3753" spans="1:12" ht="15" customHeight="1" x14ac:dyDescent="0.25">
      <c r="A3753" s="39">
        <v>45843</v>
      </c>
      <c r="B3753" s="61">
        <f t="shared" si="348"/>
        <v>2025</v>
      </c>
      <c r="C3753" s="60" t="str">
        <f t="shared" si="349"/>
        <v>Julho</v>
      </c>
      <c r="D3753" s="40" t="s">
        <v>1927</v>
      </c>
      <c r="E3753" s="40" t="s">
        <v>4839</v>
      </c>
      <c r="F3753" s="41">
        <v>5982.82</v>
      </c>
      <c r="G3753" s="42">
        <v>6731.87</v>
      </c>
      <c r="H3753" s="64">
        <f t="shared" si="350"/>
        <v>0.1252001564479627</v>
      </c>
      <c r="I3753" s="65">
        <f t="shared" si="351"/>
        <v>749.05000000000018</v>
      </c>
      <c r="J3753" s="66" t="str">
        <f t="shared" si="352"/>
        <v>Pendente</v>
      </c>
      <c r="K3753" s="40" t="s">
        <v>15536</v>
      </c>
      <c r="L3753" s="69" t="str">
        <f t="shared" si="353"/>
        <v>Rendimento estável</v>
      </c>
    </row>
    <row r="3754" spans="1:12" x14ac:dyDescent="0.25">
      <c r="A3754" s="39">
        <v>43924</v>
      </c>
      <c r="B3754" s="61">
        <f t="shared" si="348"/>
        <v>2020</v>
      </c>
      <c r="C3754" s="60" t="str">
        <f t="shared" si="349"/>
        <v>Abril</v>
      </c>
      <c r="D3754" s="40" t="s">
        <v>1926</v>
      </c>
      <c r="E3754" s="40" t="s">
        <v>1968</v>
      </c>
      <c r="F3754" s="41">
        <v>10641.3</v>
      </c>
      <c r="G3754" s="42">
        <v>10820.07</v>
      </c>
      <c r="H3754" s="64">
        <f t="shared" si="350"/>
        <v>1.6799639141834216E-2</v>
      </c>
      <c r="I3754" s="65">
        <f t="shared" si="351"/>
        <v>178.77000000000044</v>
      </c>
      <c r="J3754" s="66" t="str">
        <f t="shared" si="352"/>
        <v>Ativo</v>
      </c>
      <c r="K3754" s="40" t="s">
        <v>15535</v>
      </c>
      <c r="L3754" s="69" t="str">
        <f t="shared" si="353"/>
        <v>Aguardando rentabilidade</v>
      </c>
    </row>
    <row r="3755" spans="1:12" ht="15" customHeight="1" x14ac:dyDescent="0.25">
      <c r="A3755" s="39">
        <v>45691</v>
      </c>
      <c r="B3755" s="61">
        <f t="shared" si="348"/>
        <v>2025</v>
      </c>
      <c r="C3755" s="60" t="str">
        <f t="shared" si="349"/>
        <v>Fevereiro</v>
      </c>
      <c r="D3755" s="40" t="s">
        <v>1930</v>
      </c>
      <c r="E3755" s="40" t="s">
        <v>4840</v>
      </c>
      <c r="F3755" s="41">
        <v>20662.98</v>
      </c>
      <c r="G3755" s="42">
        <v>22262.29</v>
      </c>
      <c r="H3755" s="64">
        <f t="shared" si="350"/>
        <v>7.7399774863064347E-2</v>
      </c>
      <c r="I3755" s="65">
        <f t="shared" si="351"/>
        <v>1599.3100000000013</v>
      </c>
      <c r="J3755" s="66" t="str">
        <f t="shared" si="352"/>
        <v>Pendente</v>
      </c>
      <c r="K3755" s="40" t="s">
        <v>15538</v>
      </c>
      <c r="L3755" s="69" t="str">
        <f t="shared" si="353"/>
        <v>Rendimento estável</v>
      </c>
    </row>
    <row r="3756" spans="1:12" ht="15" customHeight="1" x14ac:dyDescent="0.25">
      <c r="A3756" s="39">
        <v>45717</v>
      </c>
      <c r="B3756" s="61">
        <f t="shared" si="348"/>
        <v>2025</v>
      </c>
      <c r="C3756" s="60" t="str">
        <f t="shared" si="349"/>
        <v>Março</v>
      </c>
      <c r="D3756" s="40" t="s">
        <v>1923</v>
      </c>
      <c r="E3756" s="40" t="s">
        <v>4208</v>
      </c>
      <c r="F3756" s="41">
        <v>19180.95</v>
      </c>
      <c r="G3756" s="42">
        <v>19451.400000000001</v>
      </c>
      <c r="H3756" s="64">
        <f t="shared" si="350"/>
        <v>1.4099927271589818E-2</v>
      </c>
      <c r="I3756" s="65">
        <f t="shared" si="351"/>
        <v>270.45000000000073</v>
      </c>
      <c r="J3756" s="66" t="str">
        <f t="shared" si="352"/>
        <v>Ativo</v>
      </c>
      <c r="K3756" s="40" t="s">
        <v>15532</v>
      </c>
      <c r="L3756" s="69" t="str">
        <f t="shared" si="353"/>
        <v>Investimento de Longo Prazo</v>
      </c>
    </row>
    <row r="3757" spans="1:12" ht="15" customHeight="1" x14ac:dyDescent="0.25">
      <c r="A3757" s="39">
        <v>45601</v>
      </c>
      <c r="B3757" s="61">
        <f t="shared" si="348"/>
        <v>2024</v>
      </c>
      <c r="C3757" s="60" t="str">
        <f t="shared" si="349"/>
        <v>Novembro</v>
      </c>
      <c r="D3757" s="40" t="s">
        <v>1925</v>
      </c>
      <c r="E3757" s="40" t="s">
        <v>4841</v>
      </c>
      <c r="F3757" s="41">
        <v>6579.47</v>
      </c>
      <c r="G3757" s="42">
        <v>6033.37</v>
      </c>
      <c r="H3757" s="64">
        <f t="shared" si="350"/>
        <v>-8.3000606431825108E-2</v>
      </c>
      <c r="I3757" s="65">
        <f t="shared" si="351"/>
        <v>-546.10000000000036</v>
      </c>
      <c r="J3757" s="66" t="str">
        <f t="shared" si="352"/>
        <v>Pendente</v>
      </c>
      <c r="K3757" s="40" t="s">
        <v>15534</v>
      </c>
      <c r="L3757" s="69" t="str">
        <f t="shared" si="353"/>
        <v>Aguardando rentabilidade</v>
      </c>
    </row>
    <row r="3758" spans="1:12" ht="15" customHeight="1" x14ac:dyDescent="0.25">
      <c r="A3758" s="39">
        <v>45645</v>
      </c>
      <c r="B3758" s="61">
        <f t="shared" si="348"/>
        <v>2024</v>
      </c>
      <c r="C3758" s="60" t="str">
        <f t="shared" si="349"/>
        <v>Dezembro</v>
      </c>
      <c r="D3758" s="40" t="s">
        <v>1926</v>
      </c>
      <c r="E3758" s="40" t="s">
        <v>2199</v>
      </c>
      <c r="F3758" s="41">
        <v>4325.68</v>
      </c>
      <c r="G3758" s="42">
        <v>4618.96</v>
      </c>
      <c r="H3758" s="64">
        <f t="shared" si="350"/>
        <v>6.7799744780011398E-2</v>
      </c>
      <c r="I3758" s="65">
        <f t="shared" si="351"/>
        <v>293.27999999999975</v>
      </c>
      <c r="J3758" s="66" t="str">
        <f t="shared" si="352"/>
        <v>Ativo</v>
      </c>
      <c r="K3758" s="40" t="s">
        <v>15535</v>
      </c>
      <c r="L3758" s="69" t="str">
        <f t="shared" si="353"/>
        <v>Aguardando rentabilidade</v>
      </c>
    </row>
    <row r="3759" spans="1:12" x14ac:dyDescent="0.25">
      <c r="A3759" s="39">
        <v>44081</v>
      </c>
      <c r="B3759" s="61">
        <f t="shared" si="348"/>
        <v>2020</v>
      </c>
      <c r="C3759" s="60" t="str">
        <f t="shared" si="349"/>
        <v>Setembro</v>
      </c>
      <c r="D3759" s="40" t="s">
        <v>1923</v>
      </c>
      <c r="E3759" s="40" t="s">
        <v>4842</v>
      </c>
      <c r="F3759" s="41">
        <v>20859.650000000001</v>
      </c>
      <c r="G3759" s="42">
        <v>19898.02</v>
      </c>
      <c r="H3759" s="64">
        <f t="shared" si="350"/>
        <v>-4.6100006471824835E-2</v>
      </c>
      <c r="I3759" s="65">
        <f t="shared" si="351"/>
        <v>-961.63000000000102</v>
      </c>
      <c r="J3759" s="66" t="str">
        <f t="shared" si="352"/>
        <v>Ativo</v>
      </c>
      <c r="K3759" s="40" t="s">
        <v>15532</v>
      </c>
      <c r="L3759" s="69" t="str">
        <f t="shared" si="353"/>
        <v>Investimento de Longo Prazo</v>
      </c>
    </row>
    <row r="3760" spans="1:12" ht="15" customHeight="1" x14ac:dyDescent="0.25">
      <c r="A3760" s="39">
        <v>44867</v>
      </c>
      <c r="B3760" s="61">
        <f t="shared" si="348"/>
        <v>2022</v>
      </c>
      <c r="C3760" s="60" t="str">
        <f t="shared" si="349"/>
        <v>Novembro</v>
      </c>
      <c r="D3760" s="40" t="s">
        <v>1928</v>
      </c>
      <c r="E3760" s="40" t="s">
        <v>4843</v>
      </c>
      <c r="F3760" s="41">
        <v>19339</v>
      </c>
      <c r="G3760" s="42">
        <v>23090.77</v>
      </c>
      <c r="H3760" s="64">
        <f t="shared" si="350"/>
        <v>0.19400020683592742</v>
      </c>
      <c r="I3760" s="65">
        <f t="shared" si="351"/>
        <v>3751.7700000000004</v>
      </c>
      <c r="J3760" s="66" t="str">
        <f t="shared" si="352"/>
        <v>Resgatado</v>
      </c>
      <c r="K3760" s="40" t="s">
        <v>15537</v>
      </c>
      <c r="L3760" s="69" t="str">
        <f t="shared" si="353"/>
        <v>Aplicação de Curto Prazo</v>
      </c>
    </row>
    <row r="3761" spans="1:12" ht="15" customHeight="1" x14ac:dyDescent="0.25">
      <c r="A3761" s="39">
        <v>44829</v>
      </c>
      <c r="B3761" s="61">
        <f t="shared" si="348"/>
        <v>2022</v>
      </c>
      <c r="C3761" s="60" t="str">
        <f t="shared" si="349"/>
        <v>Setembro</v>
      </c>
      <c r="D3761" s="40" t="s">
        <v>1925</v>
      </c>
      <c r="E3761" s="40" t="s">
        <v>4844</v>
      </c>
      <c r="F3761" s="41">
        <v>35718.44</v>
      </c>
      <c r="G3761" s="42">
        <v>36600.69</v>
      </c>
      <c r="H3761" s="64">
        <f t="shared" si="350"/>
        <v>2.4700126881241173E-2</v>
      </c>
      <c r="I3761" s="65">
        <f t="shared" si="351"/>
        <v>882.25</v>
      </c>
      <c r="J3761" s="66" t="str">
        <f t="shared" si="352"/>
        <v>Ativo</v>
      </c>
      <c r="K3761" s="40" t="s">
        <v>15534</v>
      </c>
      <c r="L3761" s="69" t="str">
        <f t="shared" si="353"/>
        <v>Aguardando rentabilidade</v>
      </c>
    </row>
    <row r="3762" spans="1:12" ht="15" customHeight="1" x14ac:dyDescent="0.25">
      <c r="A3762" s="39">
        <v>45210</v>
      </c>
      <c r="B3762" s="61">
        <f t="shared" si="348"/>
        <v>2023</v>
      </c>
      <c r="C3762" s="60" t="str">
        <f t="shared" si="349"/>
        <v>Outubro</v>
      </c>
      <c r="D3762" s="40" t="s">
        <v>1926</v>
      </c>
      <c r="E3762" s="40" t="s">
        <v>4845</v>
      </c>
      <c r="F3762" s="41">
        <v>36107.82</v>
      </c>
      <c r="G3762" s="42">
        <v>41130.42</v>
      </c>
      <c r="H3762" s="64">
        <f t="shared" si="350"/>
        <v>0.13910006198103345</v>
      </c>
      <c r="I3762" s="65">
        <f t="shared" si="351"/>
        <v>5022.5999999999985</v>
      </c>
      <c r="J3762" s="66" t="str">
        <f t="shared" si="352"/>
        <v>Pendente</v>
      </c>
      <c r="K3762" s="40" t="s">
        <v>15535</v>
      </c>
      <c r="L3762" s="69" t="str">
        <f t="shared" si="353"/>
        <v>Rendimento estável</v>
      </c>
    </row>
    <row r="3763" spans="1:12" x14ac:dyDescent="0.25">
      <c r="A3763" s="39">
        <v>44002</v>
      </c>
      <c r="B3763" s="61">
        <f t="shared" si="348"/>
        <v>2020</v>
      </c>
      <c r="C3763" s="60" t="str">
        <f t="shared" si="349"/>
        <v>Junho</v>
      </c>
      <c r="D3763" s="40" t="s">
        <v>1926</v>
      </c>
      <c r="E3763" s="40" t="s">
        <v>4584</v>
      </c>
      <c r="F3763" s="41">
        <v>46863.29</v>
      </c>
      <c r="G3763" s="42">
        <v>46858.6</v>
      </c>
      <c r="H3763" s="64">
        <f t="shared" si="350"/>
        <v>-1.0007833423565285E-4</v>
      </c>
      <c r="I3763" s="65">
        <f t="shared" si="351"/>
        <v>-4.6900000000023283</v>
      </c>
      <c r="J3763" s="66" t="str">
        <f t="shared" si="352"/>
        <v>Ativo</v>
      </c>
      <c r="K3763" s="40" t="s">
        <v>15535</v>
      </c>
      <c r="L3763" s="69" t="str">
        <f t="shared" si="353"/>
        <v>Aguardando rentabilidade</v>
      </c>
    </row>
    <row r="3764" spans="1:12" ht="15" customHeight="1" x14ac:dyDescent="0.25">
      <c r="A3764" s="39">
        <v>45512</v>
      </c>
      <c r="B3764" s="61">
        <f t="shared" si="348"/>
        <v>2024</v>
      </c>
      <c r="C3764" s="60" t="str">
        <f t="shared" si="349"/>
        <v>Agosto</v>
      </c>
      <c r="D3764" s="40" t="s">
        <v>1925</v>
      </c>
      <c r="E3764" s="40" t="s">
        <v>4846</v>
      </c>
      <c r="F3764" s="41">
        <v>6224.15</v>
      </c>
      <c r="G3764" s="42">
        <v>6905.07</v>
      </c>
      <c r="H3764" s="64">
        <f t="shared" si="350"/>
        <v>0.10939967706433812</v>
      </c>
      <c r="I3764" s="65">
        <f t="shared" si="351"/>
        <v>680.92000000000007</v>
      </c>
      <c r="J3764" s="66" t="str">
        <f t="shared" si="352"/>
        <v>Pendente</v>
      </c>
      <c r="K3764" s="40" t="s">
        <v>15534</v>
      </c>
      <c r="L3764" s="69" t="str">
        <f t="shared" si="353"/>
        <v>Rendimento estável</v>
      </c>
    </row>
    <row r="3765" spans="1:12" ht="15" customHeight="1" x14ac:dyDescent="0.25">
      <c r="A3765" s="39">
        <v>45919</v>
      </c>
      <c r="B3765" s="61">
        <f t="shared" si="348"/>
        <v>2025</v>
      </c>
      <c r="C3765" s="60" t="str">
        <f t="shared" si="349"/>
        <v>Setembro</v>
      </c>
      <c r="D3765" s="40" t="s">
        <v>1923</v>
      </c>
      <c r="E3765" s="40" t="s">
        <v>4847</v>
      </c>
      <c r="F3765" s="41">
        <v>3566.52</v>
      </c>
      <c r="G3765" s="42">
        <v>3368.93</v>
      </c>
      <c r="H3765" s="64">
        <f t="shared" si="350"/>
        <v>-5.5401343606653025E-2</v>
      </c>
      <c r="I3765" s="65">
        <f t="shared" si="351"/>
        <v>-197.59000000000015</v>
      </c>
      <c r="J3765" s="66" t="str">
        <f t="shared" si="352"/>
        <v>Ativo</v>
      </c>
      <c r="K3765" s="40" t="s">
        <v>15532</v>
      </c>
      <c r="L3765" s="69" t="str">
        <f t="shared" si="353"/>
        <v>Investimento de Longo Prazo</v>
      </c>
    </row>
    <row r="3766" spans="1:12" ht="15" customHeight="1" x14ac:dyDescent="0.25">
      <c r="A3766" s="39">
        <v>44934</v>
      </c>
      <c r="B3766" s="61">
        <f t="shared" si="348"/>
        <v>2023</v>
      </c>
      <c r="C3766" s="60" t="str">
        <f t="shared" si="349"/>
        <v>Janeiro</v>
      </c>
      <c r="D3766" s="40" t="s">
        <v>1925</v>
      </c>
      <c r="E3766" s="40" t="s">
        <v>4848</v>
      </c>
      <c r="F3766" s="41">
        <v>23670.44</v>
      </c>
      <c r="G3766" s="42">
        <v>25071.73</v>
      </c>
      <c r="H3766" s="64">
        <f t="shared" si="350"/>
        <v>5.919999797215434E-2</v>
      </c>
      <c r="I3766" s="65">
        <f t="shared" si="351"/>
        <v>1401.2900000000009</v>
      </c>
      <c r="J3766" s="66" t="str">
        <f t="shared" si="352"/>
        <v>Ativo</v>
      </c>
      <c r="K3766" s="40" t="s">
        <v>15534</v>
      </c>
      <c r="L3766" s="69" t="str">
        <f t="shared" si="353"/>
        <v>Aguardando rentabilidade</v>
      </c>
    </row>
    <row r="3767" spans="1:12" ht="15" customHeight="1" x14ac:dyDescent="0.25">
      <c r="A3767" s="39">
        <v>45065</v>
      </c>
      <c r="B3767" s="61">
        <f t="shared" si="348"/>
        <v>2023</v>
      </c>
      <c r="C3767" s="60" t="str">
        <f t="shared" si="349"/>
        <v>Maio</v>
      </c>
      <c r="D3767" s="40" t="s">
        <v>1928</v>
      </c>
      <c r="E3767" s="40" t="s">
        <v>4849</v>
      </c>
      <c r="F3767" s="41">
        <v>16885.669999999998</v>
      </c>
      <c r="G3767" s="42">
        <v>15659.77</v>
      </c>
      <c r="H3767" s="64">
        <f t="shared" si="350"/>
        <v>-7.2600021201409126E-2</v>
      </c>
      <c r="I3767" s="65">
        <f t="shared" si="351"/>
        <v>-1225.8999999999978</v>
      </c>
      <c r="J3767" s="66" t="str">
        <f t="shared" si="352"/>
        <v>Pendente</v>
      </c>
      <c r="K3767" s="40" t="s">
        <v>15537</v>
      </c>
      <c r="L3767" s="69" t="str">
        <f t="shared" si="353"/>
        <v>Aguardando rentabilidade</v>
      </c>
    </row>
    <row r="3768" spans="1:12" ht="15" customHeight="1" x14ac:dyDescent="0.25">
      <c r="A3768" s="39">
        <v>45285</v>
      </c>
      <c r="B3768" s="61">
        <f t="shared" si="348"/>
        <v>2023</v>
      </c>
      <c r="C3768" s="60" t="str">
        <f t="shared" si="349"/>
        <v>Dezembro</v>
      </c>
      <c r="D3768" s="40" t="s">
        <v>1929</v>
      </c>
      <c r="E3768" s="40" t="s">
        <v>2901</v>
      </c>
      <c r="F3768" s="41">
        <v>32449.57</v>
      </c>
      <c r="G3768" s="42">
        <v>30492.86</v>
      </c>
      <c r="H3768" s="64">
        <f t="shared" si="350"/>
        <v>-6.030002862903882E-2</v>
      </c>
      <c r="I3768" s="65">
        <f t="shared" si="351"/>
        <v>-1956.7099999999991</v>
      </c>
      <c r="J3768" s="66" t="str">
        <f t="shared" si="352"/>
        <v>Ativo</v>
      </c>
      <c r="K3768" s="40" t="s">
        <v>15532</v>
      </c>
      <c r="L3768" s="69" t="str">
        <f t="shared" si="353"/>
        <v>Investimento de Longo Prazo</v>
      </c>
    </row>
    <row r="3769" spans="1:12" ht="15" customHeight="1" x14ac:dyDescent="0.25">
      <c r="A3769" s="39">
        <v>44347</v>
      </c>
      <c r="B3769" s="61">
        <f t="shared" si="348"/>
        <v>2021</v>
      </c>
      <c r="C3769" s="60" t="str">
        <f t="shared" si="349"/>
        <v>Maio</v>
      </c>
      <c r="D3769" s="40" t="s">
        <v>1925</v>
      </c>
      <c r="E3769" s="40" t="s">
        <v>4704</v>
      </c>
      <c r="F3769" s="41">
        <v>5592.86</v>
      </c>
      <c r="G3769" s="42">
        <v>5727.65</v>
      </c>
      <c r="H3769" s="64">
        <f t="shared" si="350"/>
        <v>2.4100370829951041E-2</v>
      </c>
      <c r="I3769" s="65">
        <f t="shared" si="351"/>
        <v>134.78999999999996</v>
      </c>
      <c r="J3769" s="66" t="str">
        <f t="shared" si="352"/>
        <v>Ativo</v>
      </c>
      <c r="K3769" s="40" t="s">
        <v>15534</v>
      </c>
      <c r="L3769" s="69" t="str">
        <f t="shared" si="353"/>
        <v>Aguardando rentabilidade</v>
      </c>
    </row>
    <row r="3770" spans="1:12" ht="15" customHeight="1" x14ac:dyDescent="0.25">
      <c r="A3770" s="39">
        <v>44773</v>
      </c>
      <c r="B3770" s="61">
        <f t="shared" si="348"/>
        <v>2022</v>
      </c>
      <c r="C3770" s="60" t="str">
        <f t="shared" si="349"/>
        <v>Julho</v>
      </c>
      <c r="D3770" s="40" t="s">
        <v>1929</v>
      </c>
      <c r="E3770" s="40" t="s">
        <v>4850</v>
      </c>
      <c r="F3770" s="41">
        <v>14042.75</v>
      </c>
      <c r="G3770" s="42">
        <v>16142.14</v>
      </c>
      <c r="H3770" s="64">
        <f t="shared" si="350"/>
        <v>0.14949991988748637</v>
      </c>
      <c r="I3770" s="65">
        <f t="shared" si="351"/>
        <v>2099.3899999999994</v>
      </c>
      <c r="J3770" s="66" t="str">
        <f t="shared" si="352"/>
        <v>Pendente</v>
      </c>
      <c r="K3770" s="40" t="s">
        <v>15532</v>
      </c>
      <c r="L3770" s="69" t="str">
        <f t="shared" si="353"/>
        <v>Rendimento estável</v>
      </c>
    </row>
    <row r="3771" spans="1:12" ht="15" customHeight="1" x14ac:dyDescent="0.25">
      <c r="A3771" s="39">
        <v>44837</v>
      </c>
      <c r="B3771" s="61">
        <f t="shared" si="348"/>
        <v>2022</v>
      </c>
      <c r="C3771" s="60" t="str">
        <f t="shared" si="349"/>
        <v>Outubro</v>
      </c>
      <c r="D3771" s="40" t="s">
        <v>1930</v>
      </c>
      <c r="E3771" s="40" t="s">
        <v>4851</v>
      </c>
      <c r="F3771" s="41">
        <v>10301.59</v>
      </c>
      <c r="G3771" s="42">
        <v>11747.93</v>
      </c>
      <c r="H3771" s="64">
        <f t="shared" si="350"/>
        <v>0.14039968587373405</v>
      </c>
      <c r="I3771" s="65">
        <f t="shared" si="351"/>
        <v>1446.3400000000001</v>
      </c>
      <c r="J3771" s="66" t="str">
        <f t="shared" si="352"/>
        <v>Pendente</v>
      </c>
      <c r="K3771" s="40" t="s">
        <v>15538</v>
      </c>
      <c r="L3771" s="69" t="str">
        <f t="shared" si="353"/>
        <v>Rendimento estável</v>
      </c>
    </row>
    <row r="3772" spans="1:12" ht="15" customHeight="1" x14ac:dyDescent="0.25">
      <c r="A3772" s="39">
        <v>45728</v>
      </c>
      <c r="B3772" s="61">
        <f t="shared" si="348"/>
        <v>2025</v>
      </c>
      <c r="C3772" s="60" t="str">
        <f t="shared" si="349"/>
        <v>Março</v>
      </c>
      <c r="D3772" s="40" t="s">
        <v>1925</v>
      </c>
      <c r="E3772" s="40" t="s">
        <v>4852</v>
      </c>
      <c r="F3772" s="41">
        <v>7745.31</v>
      </c>
      <c r="G3772" s="42">
        <v>8651.51</v>
      </c>
      <c r="H3772" s="64">
        <f t="shared" si="350"/>
        <v>0.11699983602980381</v>
      </c>
      <c r="I3772" s="65">
        <f t="shared" si="351"/>
        <v>906.19999999999982</v>
      </c>
      <c r="J3772" s="66" t="str">
        <f t="shared" si="352"/>
        <v>Pendente</v>
      </c>
      <c r="K3772" s="40" t="s">
        <v>15534</v>
      </c>
      <c r="L3772" s="69" t="str">
        <f t="shared" si="353"/>
        <v>Rendimento estável</v>
      </c>
    </row>
    <row r="3773" spans="1:12" ht="15" customHeight="1" x14ac:dyDescent="0.25">
      <c r="A3773" s="39">
        <v>45501</v>
      </c>
      <c r="B3773" s="61">
        <f t="shared" si="348"/>
        <v>2024</v>
      </c>
      <c r="C3773" s="60" t="str">
        <f t="shared" si="349"/>
        <v>Julho</v>
      </c>
      <c r="D3773" s="40" t="s">
        <v>1925</v>
      </c>
      <c r="E3773" s="40" t="s">
        <v>4853</v>
      </c>
      <c r="F3773" s="41">
        <v>12887.09</v>
      </c>
      <c r="G3773" s="42">
        <v>12581.67</v>
      </c>
      <c r="H3773" s="64">
        <f t="shared" si="350"/>
        <v>-2.3699687051149644E-2</v>
      </c>
      <c r="I3773" s="65">
        <f t="shared" si="351"/>
        <v>-305.42000000000007</v>
      </c>
      <c r="J3773" s="66" t="str">
        <f t="shared" si="352"/>
        <v>Ativo</v>
      </c>
      <c r="K3773" s="40" t="s">
        <v>15534</v>
      </c>
      <c r="L3773" s="69" t="str">
        <f t="shared" si="353"/>
        <v>Aguardando rentabilidade</v>
      </c>
    </row>
    <row r="3774" spans="1:12" x14ac:dyDescent="0.25">
      <c r="A3774" s="39">
        <v>43961</v>
      </c>
      <c r="B3774" s="61">
        <f t="shared" si="348"/>
        <v>2020</v>
      </c>
      <c r="C3774" s="60" t="str">
        <f t="shared" si="349"/>
        <v>Maio</v>
      </c>
      <c r="D3774" s="40" t="s">
        <v>1929</v>
      </c>
      <c r="E3774" s="40" t="s">
        <v>2980</v>
      </c>
      <c r="F3774" s="41">
        <v>19961.89</v>
      </c>
      <c r="G3774" s="42">
        <v>22351.33</v>
      </c>
      <c r="H3774" s="64">
        <f t="shared" si="350"/>
        <v>0.11970008851867245</v>
      </c>
      <c r="I3774" s="65">
        <f t="shared" si="351"/>
        <v>2389.4400000000023</v>
      </c>
      <c r="J3774" s="66" t="str">
        <f t="shared" si="352"/>
        <v>Pendente</v>
      </c>
      <c r="K3774" s="40" t="s">
        <v>15532</v>
      </c>
      <c r="L3774" s="69" t="str">
        <f t="shared" si="353"/>
        <v>Rendimento estável</v>
      </c>
    </row>
    <row r="3775" spans="1:12" ht="15" customHeight="1" x14ac:dyDescent="0.25">
      <c r="A3775" s="39">
        <v>44468</v>
      </c>
      <c r="B3775" s="61">
        <f t="shared" si="348"/>
        <v>2021</v>
      </c>
      <c r="C3775" s="60" t="str">
        <f t="shared" si="349"/>
        <v>Setembro</v>
      </c>
      <c r="D3775" s="40" t="s">
        <v>1927</v>
      </c>
      <c r="E3775" s="40" t="s">
        <v>4854</v>
      </c>
      <c r="F3775" s="41">
        <v>13914.1</v>
      </c>
      <c r="G3775" s="42">
        <v>13587.12</v>
      </c>
      <c r="H3775" s="64">
        <f t="shared" si="350"/>
        <v>-2.3499902976117718E-2</v>
      </c>
      <c r="I3775" s="65">
        <f t="shared" si="351"/>
        <v>-326.97999999999956</v>
      </c>
      <c r="J3775" s="66" t="str">
        <f t="shared" si="352"/>
        <v>Ativo</v>
      </c>
      <c r="K3775" s="40" t="s">
        <v>15536</v>
      </c>
      <c r="L3775" s="69" t="str">
        <f t="shared" si="353"/>
        <v>Aguardando rentabilidade</v>
      </c>
    </row>
    <row r="3776" spans="1:12" x14ac:dyDescent="0.25">
      <c r="A3776" s="39">
        <v>44122</v>
      </c>
      <c r="B3776" s="61">
        <f t="shared" si="348"/>
        <v>2020</v>
      </c>
      <c r="C3776" s="60" t="str">
        <f t="shared" si="349"/>
        <v>Outubro</v>
      </c>
      <c r="D3776" s="40" t="s">
        <v>1929</v>
      </c>
      <c r="E3776" s="40" t="s">
        <v>3885</v>
      </c>
      <c r="F3776" s="41">
        <v>29640.26</v>
      </c>
      <c r="G3776" s="42">
        <v>28170.1</v>
      </c>
      <c r="H3776" s="64">
        <f t="shared" si="350"/>
        <v>-4.9600104722428207E-2</v>
      </c>
      <c r="I3776" s="65">
        <f t="shared" si="351"/>
        <v>-1470.1599999999999</v>
      </c>
      <c r="J3776" s="66" t="str">
        <f t="shared" si="352"/>
        <v>Ativo</v>
      </c>
      <c r="K3776" s="40" t="s">
        <v>15532</v>
      </c>
      <c r="L3776" s="69" t="str">
        <f t="shared" si="353"/>
        <v>Investimento de Longo Prazo</v>
      </c>
    </row>
    <row r="3777" spans="1:12" ht="15" customHeight="1" x14ac:dyDescent="0.25">
      <c r="A3777" s="39">
        <v>45231</v>
      </c>
      <c r="B3777" s="61">
        <f t="shared" si="348"/>
        <v>2023</v>
      </c>
      <c r="C3777" s="60" t="str">
        <f t="shared" si="349"/>
        <v>Novembro</v>
      </c>
      <c r="D3777" s="40" t="s">
        <v>1927</v>
      </c>
      <c r="E3777" s="40" t="s">
        <v>4855</v>
      </c>
      <c r="F3777" s="41">
        <v>37039.230000000003</v>
      </c>
      <c r="G3777" s="42">
        <v>36542.9</v>
      </c>
      <c r="H3777" s="64">
        <f t="shared" si="350"/>
        <v>-1.3400116579097397E-2</v>
      </c>
      <c r="I3777" s="65">
        <f t="shared" si="351"/>
        <v>-496.33000000000175</v>
      </c>
      <c r="J3777" s="66" t="str">
        <f t="shared" si="352"/>
        <v>Ativo</v>
      </c>
      <c r="K3777" s="40" t="s">
        <v>15536</v>
      </c>
      <c r="L3777" s="69" t="str">
        <f t="shared" si="353"/>
        <v>Aguardando rentabilidade</v>
      </c>
    </row>
    <row r="3778" spans="1:12" ht="15" customHeight="1" x14ac:dyDescent="0.25">
      <c r="A3778" s="39">
        <v>44818</v>
      </c>
      <c r="B3778" s="61">
        <f t="shared" ref="B3778:B3841" si="354">YEAR(A3778)</f>
        <v>2022</v>
      </c>
      <c r="C3778" s="60" t="str">
        <f t="shared" ref="C3778:C3841" si="355">PROPER(TEXT(A3778,"mmmm"))</f>
        <v>Setembro</v>
      </c>
      <c r="D3778" s="40" t="s">
        <v>1925</v>
      </c>
      <c r="E3778" s="40" t="s">
        <v>4695</v>
      </c>
      <c r="F3778" s="41">
        <v>38650.85</v>
      </c>
      <c r="G3778" s="42">
        <v>42523.67</v>
      </c>
      <c r="H3778" s="64">
        <f t="shared" ref="H3778:H3841" si="356">(G3778-F3778)/F3778</f>
        <v>0.10020012496491021</v>
      </c>
      <c r="I3778" s="65">
        <f t="shared" ref="I3778:I3841" si="357">G3778-F3778</f>
        <v>3872.8199999999997</v>
      </c>
      <c r="J3778" s="66" t="str">
        <f t="shared" ref="J3778:J3841" si="358">IF(AND(OR($D3778="Ações",$D3778="Criptomoedas",$D3778="ETFs",$D3778="Fundos",$D3778="Imóveis"),$H3778&lt;=-10%),"Resgatado",IF(AND(OR($D3778="Ações",$D3778="Criptomoedas",$D3778="ETFs",$D3778="Fundos",$D3778="Imóveis"),$H3778&lt;=-5%),"Pendente",IF(AND(OR($D3778="Ações",$D3778="Criptomoedas",$D3778="ETFs",$D3778="Fundos",$D3778="Imóveis"),$H3778&lt;=-3%),"Ativo",IF(AND(OR($D3778="Ações",$D3778="Criptomoedas",$D3778="ETFs",$D3778="Fundos",$D3778="Imóveis"),$H3778&lt;=7%),"Ativo",IF(AND(OR($D3778="Ações",$D3778="Criptomoedas",$D3778="ETFs",$D3778="Fundos",$D3778="Imóveis"),$H3778&lt;=15%),"Pendente",IF(AND(OR($D3778="Ações",$D3778="Criptomoedas",$D3778="ETFs",$D3778="Fundos",$D3778="Imóveis"),$H3778&lt;=20%),"Resgatado",IF(AND(OR($D3778="Poupança",$D3778="Renda Fixa",$D3778="Tesouro Direto"),$H3778&lt;=7%),"Ativo",IF(AND(OR($D3778="Poupança",$D3778="Renda Fixa",$D3778="Tesouro Direto"),$H3778&lt;=15%),"Pendente",IF(AND(OR($D3778="Poupança",$D3778="Renda Fixa",$D3778="Tesouro Direto"),$H3778&lt;=20%),"Resgatado","")))))))))</f>
        <v>Pendente</v>
      </c>
      <c r="K3778" s="40" t="s">
        <v>15534</v>
      </c>
      <c r="L3778" s="69" t="str">
        <f t="shared" ref="L3778:L3841" si="359">IF(AND(OR($D3778="Ações",$D3778="Criptomoedas",$D3778="ETFs",$D3778="Fundos",$D3778="Imóveis"),$H3778&lt;=-10%),"Resgate realizado",IF(AND(OR($D3778="Ações",$D3778="Criptomoedas",$D3778="ETFs",$D3778="Fundos",$D3778="Imóveis"),$H3778&lt;=-5%),"Aguardando rentabilidade",IF(AND(OR($D3778="Ações",$D3778="Criptomoedas",$D3778="ETFs",$D3778="Fundos",$D3778="Imóveis"),$H3778&lt;=-3%),"Aguardando rentabilidade",IF(AND(OR($D3778="Ações",$D3778="Criptomoedas",$D3778="ETFs",$D3778="Fundos",$D3778="Imóveis"),$H3778&lt;=7%),"Aguardando rentabilidade",IF(AND(OR($D3778="Ações",$D3778="Criptomoedas",$D3778="ETFs",$D3778="Fundos",$D3778="Imóveis"),$H3778&lt;=15%),"Rendimento estável",IF(AND(OR($D3778="Ações",$D3778="Criptomoedas",$D3778="ETFs",$D3778="Fundos",$D3778="Imóveis"),$H3778&lt;=20%),"Aplicação de Curto Prazo",IF(AND(OR($D3778="Poupança",$D3778="Renda Fixa",$D3778="Tesouro Direto"),$H3778&lt;=7%),"Investimento de Longo Prazo",IF(AND(OR($D3778="Poupança",$D3778="Renda Fixa",$D3778="Tesouro Direto"),$H3778&lt;=15%),"Rendimento estável",IF(AND(OR($D3778="Poupança",$D3778="Renda Fixa",$D3778="Tesouro Direto"),$H3778&lt;=20%),"Dividendos Recebidos","")))))))))</f>
        <v>Rendimento estável</v>
      </c>
    </row>
    <row r="3779" spans="1:12" ht="15" customHeight="1" x14ac:dyDescent="0.25">
      <c r="A3779" s="39">
        <v>45678</v>
      </c>
      <c r="B3779" s="61">
        <f t="shared" si="354"/>
        <v>2025</v>
      </c>
      <c r="C3779" s="60" t="str">
        <f t="shared" si="355"/>
        <v>Janeiro</v>
      </c>
      <c r="D3779" s="40" t="s">
        <v>1928</v>
      </c>
      <c r="E3779" s="40" t="s">
        <v>4456</v>
      </c>
      <c r="F3779" s="41">
        <v>7019.13</v>
      </c>
      <c r="G3779" s="42">
        <v>8413.83</v>
      </c>
      <c r="H3779" s="64">
        <f t="shared" si="356"/>
        <v>0.19869983886891962</v>
      </c>
      <c r="I3779" s="65">
        <f t="shared" si="357"/>
        <v>1394.6999999999998</v>
      </c>
      <c r="J3779" s="66" t="str">
        <f t="shared" si="358"/>
        <v>Resgatado</v>
      </c>
      <c r="K3779" s="40" t="s">
        <v>15537</v>
      </c>
      <c r="L3779" s="69" t="str">
        <f t="shared" si="359"/>
        <v>Aplicação de Curto Prazo</v>
      </c>
    </row>
    <row r="3780" spans="1:12" ht="15" customHeight="1" x14ac:dyDescent="0.25">
      <c r="A3780" s="39">
        <v>45281</v>
      </c>
      <c r="B3780" s="61">
        <f t="shared" si="354"/>
        <v>2023</v>
      </c>
      <c r="C3780" s="60" t="str">
        <f t="shared" si="355"/>
        <v>Dezembro</v>
      </c>
      <c r="D3780" s="40" t="s">
        <v>1926</v>
      </c>
      <c r="E3780" s="40" t="s">
        <v>4856</v>
      </c>
      <c r="F3780" s="41">
        <v>16108.66</v>
      </c>
      <c r="G3780" s="42">
        <v>14816.75</v>
      </c>
      <c r="H3780" s="64">
        <f t="shared" si="356"/>
        <v>-8.0199718660645875E-2</v>
      </c>
      <c r="I3780" s="65">
        <f t="shared" si="357"/>
        <v>-1291.9099999999999</v>
      </c>
      <c r="J3780" s="66" t="str">
        <f t="shared" si="358"/>
        <v>Pendente</v>
      </c>
      <c r="K3780" s="40" t="s">
        <v>15535</v>
      </c>
      <c r="L3780" s="69" t="str">
        <f t="shared" si="359"/>
        <v>Aguardando rentabilidade</v>
      </c>
    </row>
    <row r="3781" spans="1:12" ht="15" customHeight="1" x14ac:dyDescent="0.25">
      <c r="A3781" s="39">
        <v>45793</v>
      </c>
      <c r="B3781" s="61">
        <f t="shared" si="354"/>
        <v>2025</v>
      </c>
      <c r="C3781" s="60" t="str">
        <f t="shared" si="355"/>
        <v>Maio</v>
      </c>
      <c r="D3781" s="40" t="s">
        <v>1923</v>
      </c>
      <c r="E3781" s="40" t="s">
        <v>4857</v>
      </c>
      <c r="F3781" s="41">
        <v>36881.919999999998</v>
      </c>
      <c r="G3781" s="42">
        <v>44088.65</v>
      </c>
      <c r="H3781" s="64">
        <f t="shared" si="356"/>
        <v>0.19540007678559043</v>
      </c>
      <c r="I3781" s="65">
        <f t="shared" si="357"/>
        <v>7206.7300000000032</v>
      </c>
      <c r="J3781" s="66" t="str">
        <f t="shared" si="358"/>
        <v>Resgatado</v>
      </c>
      <c r="K3781" s="40" t="s">
        <v>15532</v>
      </c>
      <c r="L3781" s="69" t="str">
        <f t="shared" si="359"/>
        <v>Dividendos Recebidos</v>
      </c>
    </row>
    <row r="3782" spans="1:12" ht="15" customHeight="1" x14ac:dyDescent="0.25">
      <c r="A3782" s="39">
        <v>44952</v>
      </c>
      <c r="B3782" s="61">
        <f t="shared" si="354"/>
        <v>2023</v>
      </c>
      <c r="C3782" s="60" t="str">
        <f t="shared" si="355"/>
        <v>Janeiro</v>
      </c>
      <c r="D3782" s="40" t="s">
        <v>1928</v>
      </c>
      <c r="E3782" s="40" t="s">
        <v>2612</v>
      </c>
      <c r="F3782" s="41">
        <v>26230.05</v>
      </c>
      <c r="G3782" s="42">
        <v>24779.53</v>
      </c>
      <c r="H3782" s="64">
        <f t="shared" si="356"/>
        <v>-5.5299932710764964E-2</v>
      </c>
      <c r="I3782" s="65">
        <f t="shared" si="357"/>
        <v>-1450.5200000000004</v>
      </c>
      <c r="J3782" s="66" t="str">
        <f t="shared" si="358"/>
        <v>Pendente</v>
      </c>
      <c r="K3782" s="40" t="s">
        <v>15537</v>
      </c>
      <c r="L3782" s="69" t="str">
        <f t="shared" si="359"/>
        <v>Aguardando rentabilidade</v>
      </c>
    </row>
    <row r="3783" spans="1:12" ht="15" customHeight="1" x14ac:dyDescent="0.25">
      <c r="A3783" s="39">
        <v>44419</v>
      </c>
      <c r="B3783" s="61">
        <f t="shared" si="354"/>
        <v>2021</v>
      </c>
      <c r="C3783" s="60" t="str">
        <f t="shared" si="355"/>
        <v>Agosto</v>
      </c>
      <c r="D3783" s="40" t="s">
        <v>1927</v>
      </c>
      <c r="E3783" s="40" t="s">
        <v>4858</v>
      </c>
      <c r="F3783" s="41">
        <v>34637.75</v>
      </c>
      <c r="G3783" s="42">
        <v>33972.71</v>
      </c>
      <c r="H3783" s="64">
        <f t="shared" si="356"/>
        <v>-1.9199861422869582E-2</v>
      </c>
      <c r="I3783" s="65">
        <f t="shared" si="357"/>
        <v>-665.04000000000087</v>
      </c>
      <c r="J3783" s="66" t="str">
        <f t="shared" si="358"/>
        <v>Ativo</v>
      </c>
      <c r="K3783" s="40" t="s">
        <v>15536</v>
      </c>
      <c r="L3783" s="69" t="str">
        <f t="shared" si="359"/>
        <v>Aguardando rentabilidade</v>
      </c>
    </row>
    <row r="3784" spans="1:12" ht="15" customHeight="1" x14ac:dyDescent="0.25">
      <c r="A3784" s="39">
        <v>44284</v>
      </c>
      <c r="B3784" s="61">
        <f t="shared" si="354"/>
        <v>2021</v>
      </c>
      <c r="C3784" s="60" t="str">
        <f t="shared" si="355"/>
        <v>Março</v>
      </c>
      <c r="D3784" s="40" t="s">
        <v>1929</v>
      </c>
      <c r="E3784" s="40" t="s">
        <v>4859</v>
      </c>
      <c r="F3784" s="41">
        <v>32537.72</v>
      </c>
      <c r="G3784" s="42">
        <v>29947.72</v>
      </c>
      <c r="H3784" s="64">
        <f t="shared" si="356"/>
        <v>-7.9599922797294956E-2</v>
      </c>
      <c r="I3784" s="65">
        <f t="shared" si="357"/>
        <v>-2590</v>
      </c>
      <c r="J3784" s="66" t="str">
        <f t="shared" si="358"/>
        <v>Ativo</v>
      </c>
      <c r="K3784" s="40" t="s">
        <v>15532</v>
      </c>
      <c r="L3784" s="69" t="str">
        <f t="shared" si="359"/>
        <v>Investimento de Longo Prazo</v>
      </c>
    </row>
    <row r="3785" spans="1:12" ht="15" customHeight="1" x14ac:dyDescent="0.25">
      <c r="A3785" s="39">
        <v>44891</v>
      </c>
      <c r="B3785" s="61">
        <f t="shared" si="354"/>
        <v>2022</v>
      </c>
      <c r="C3785" s="60" t="str">
        <f t="shared" si="355"/>
        <v>Novembro</v>
      </c>
      <c r="D3785" s="40" t="s">
        <v>1926</v>
      </c>
      <c r="E3785" s="40" t="s">
        <v>4860</v>
      </c>
      <c r="F3785" s="41">
        <v>30224.46</v>
      </c>
      <c r="G3785" s="42">
        <v>34437.75</v>
      </c>
      <c r="H3785" s="64">
        <f t="shared" si="356"/>
        <v>0.13940000913167683</v>
      </c>
      <c r="I3785" s="65">
        <f t="shared" si="357"/>
        <v>4213.2900000000009</v>
      </c>
      <c r="J3785" s="66" t="str">
        <f t="shared" si="358"/>
        <v>Pendente</v>
      </c>
      <c r="K3785" s="40" t="s">
        <v>15535</v>
      </c>
      <c r="L3785" s="69" t="str">
        <f t="shared" si="359"/>
        <v>Rendimento estável</v>
      </c>
    </row>
    <row r="3786" spans="1:12" ht="15" customHeight="1" x14ac:dyDescent="0.25">
      <c r="A3786" s="39">
        <v>44882</v>
      </c>
      <c r="B3786" s="61">
        <f t="shared" si="354"/>
        <v>2022</v>
      </c>
      <c r="C3786" s="60" t="str">
        <f t="shared" si="355"/>
        <v>Novembro</v>
      </c>
      <c r="D3786" s="40" t="s">
        <v>1926</v>
      </c>
      <c r="E3786" s="40" t="s">
        <v>2148</v>
      </c>
      <c r="F3786" s="41">
        <v>8097.59</v>
      </c>
      <c r="G3786" s="42">
        <v>9534.91</v>
      </c>
      <c r="H3786" s="64">
        <f t="shared" si="356"/>
        <v>0.17749972522688845</v>
      </c>
      <c r="I3786" s="65">
        <f t="shared" si="357"/>
        <v>1437.3199999999997</v>
      </c>
      <c r="J3786" s="66" t="str">
        <f t="shared" si="358"/>
        <v>Resgatado</v>
      </c>
      <c r="K3786" s="40" t="s">
        <v>15535</v>
      </c>
      <c r="L3786" s="69" t="str">
        <f t="shared" si="359"/>
        <v>Aplicação de Curto Prazo</v>
      </c>
    </row>
    <row r="3787" spans="1:12" ht="15" customHeight="1" x14ac:dyDescent="0.25">
      <c r="A3787" s="39">
        <v>44869</v>
      </c>
      <c r="B3787" s="61">
        <f t="shared" si="354"/>
        <v>2022</v>
      </c>
      <c r="C3787" s="60" t="str">
        <f t="shared" si="355"/>
        <v>Novembro</v>
      </c>
      <c r="D3787" s="40" t="s">
        <v>1927</v>
      </c>
      <c r="E3787" s="40" t="s">
        <v>4381</v>
      </c>
      <c r="F3787" s="41">
        <v>23778.27</v>
      </c>
      <c r="G3787" s="42">
        <v>22765.32</v>
      </c>
      <c r="H3787" s="64">
        <f t="shared" si="356"/>
        <v>-4.2599819078511632E-2</v>
      </c>
      <c r="I3787" s="65">
        <f t="shared" si="357"/>
        <v>-1012.9500000000007</v>
      </c>
      <c r="J3787" s="66" t="str">
        <f t="shared" si="358"/>
        <v>Ativo</v>
      </c>
      <c r="K3787" s="40" t="s">
        <v>15536</v>
      </c>
      <c r="L3787" s="69" t="str">
        <f t="shared" si="359"/>
        <v>Aguardando rentabilidade</v>
      </c>
    </row>
    <row r="3788" spans="1:12" x14ac:dyDescent="0.25">
      <c r="A3788" s="39">
        <v>43941</v>
      </c>
      <c r="B3788" s="61">
        <f t="shared" si="354"/>
        <v>2020</v>
      </c>
      <c r="C3788" s="60" t="str">
        <f t="shared" si="355"/>
        <v>Abril</v>
      </c>
      <c r="D3788" s="40" t="s">
        <v>1926</v>
      </c>
      <c r="E3788" s="40" t="s">
        <v>4861</v>
      </c>
      <c r="F3788" s="41">
        <v>5958.13</v>
      </c>
      <c r="G3788" s="42">
        <v>6093.98</v>
      </c>
      <c r="H3788" s="64">
        <f t="shared" si="356"/>
        <v>2.2800778096483201E-2</v>
      </c>
      <c r="I3788" s="65">
        <f t="shared" si="357"/>
        <v>135.84999999999945</v>
      </c>
      <c r="J3788" s="66" t="str">
        <f t="shared" si="358"/>
        <v>Ativo</v>
      </c>
      <c r="K3788" s="40" t="s">
        <v>15535</v>
      </c>
      <c r="L3788" s="69" t="str">
        <f t="shared" si="359"/>
        <v>Aguardando rentabilidade</v>
      </c>
    </row>
    <row r="3789" spans="1:12" x14ac:dyDescent="0.25">
      <c r="A3789" s="39">
        <v>44170</v>
      </c>
      <c r="B3789" s="61">
        <f t="shared" si="354"/>
        <v>2020</v>
      </c>
      <c r="C3789" s="60" t="str">
        <f t="shared" si="355"/>
        <v>Dezembro</v>
      </c>
      <c r="D3789" s="40" t="s">
        <v>1929</v>
      </c>
      <c r="E3789" s="40" t="s">
        <v>4862</v>
      </c>
      <c r="F3789" s="41">
        <v>15109.83</v>
      </c>
      <c r="G3789" s="42">
        <v>14744.17</v>
      </c>
      <c r="H3789" s="64">
        <f t="shared" si="356"/>
        <v>-2.4200139908920209E-2</v>
      </c>
      <c r="I3789" s="65">
        <f t="shared" si="357"/>
        <v>-365.65999999999985</v>
      </c>
      <c r="J3789" s="66" t="str">
        <f t="shared" si="358"/>
        <v>Ativo</v>
      </c>
      <c r="K3789" s="40" t="s">
        <v>15532</v>
      </c>
      <c r="L3789" s="69" t="str">
        <f t="shared" si="359"/>
        <v>Investimento de Longo Prazo</v>
      </c>
    </row>
    <row r="3790" spans="1:12" ht="15" customHeight="1" x14ac:dyDescent="0.25">
      <c r="A3790" s="39">
        <v>45857</v>
      </c>
      <c r="B3790" s="61">
        <f t="shared" si="354"/>
        <v>2025</v>
      </c>
      <c r="C3790" s="60" t="str">
        <f t="shared" si="355"/>
        <v>Julho</v>
      </c>
      <c r="D3790" s="40" t="s">
        <v>1930</v>
      </c>
      <c r="E3790" s="40" t="s">
        <v>4587</v>
      </c>
      <c r="F3790" s="41">
        <v>1885.68</v>
      </c>
      <c r="G3790" s="42">
        <v>2083.6799999999998</v>
      </c>
      <c r="H3790" s="64">
        <f t="shared" si="356"/>
        <v>0.10500190912562034</v>
      </c>
      <c r="I3790" s="65">
        <f t="shared" si="357"/>
        <v>197.99999999999977</v>
      </c>
      <c r="J3790" s="66" t="str">
        <f t="shared" si="358"/>
        <v>Pendente</v>
      </c>
      <c r="K3790" s="40" t="s">
        <v>15538</v>
      </c>
      <c r="L3790" s="69" t="str">
        <f t="shared" si="359"/>
        <v>Rendimento estável</v>
      </c>
    </row>
    <row r="3791" spans="1:12" x14ac:dyDescent="0.25">
      <c r="A3791" s="39">
        <v>43871</v>
      </c>
      <c r="B3791" s="61">
        <f t="shared" si="354"/>
        <v>2020</v>
      </c>
      <c r="C3791" s="60" t="str">
        <f t="shared" si="355"/>
        <v>Fevereiro</v>
      </c>
      <c r="D3791" s="40" t="s">
        <v>1929</v>
      </c>
      <c r="E3791" s="40" t="s">
        <v>4863</v>
      </c>
      <c r="F3791" s="41">
        <v>17628</v>
      </c>
      <c r="G3791" s="42">
        <v>16237.15</v>
      </c>
      <c r="H3791" s="64">
        <f t="shared" si="356"/>
        <v>-7.8900045382346282E-2</v>
      </c>
      <c r="I3791" s="65">
        <f t="shared" si="357"/>
        <v>-1390.8500000000004</v>
      </c>
      <c r="J3791" s="66" t="str">
        <f t="shared" si="358"/>
        <v>Ativo</v>
      </c>
      <c r="K3791" s="40" t="s">
        <v>15532</v>
      </c>
      <c r="L3791" s="69" t="str">
        <f t="shared" si="359"/>
        <v>Investimento de Longo Prazo</v>
      </c>
    </row>
    <row r="3792" spans="1:12" x14ac:dyDescent="0.25">
      <c r="A3792" s="39">
        <v>43932</v>
      </c>
      <c r="B3792" s="61">
        <f t="shared" si="354"/>
        <v>2020</v>
      </c>
      <c r="C3792" s="60" t="str">
        <f t="shared" si="355"/>
        <v>Abril</v>
      </c>
      <c r="D3792" s="40" t="s">
        <v>1924</v>
      </c>
      <c r="E3792" s="40" t="s">
        <v>4864</v>
      </c>
      <c r="F3792" s="41">
        <v>33848</v>
      </c>
      <c r="G3792" s="42">
        <v>34013.86</v>
      </c>
      <c r="H3792" s="64">
        <f t="shared" si="356"/>
        <v>4.9001418104467204E-3</v>
      </c>
      <c r="I3792" s="65">
        <f t="shared" si="357"/>
        <v>165.86000000000058</v>
      </c>
      <c r="J3792" s="66" t="str">
        <f t="shared" si="358"/>
        <v>Ativo</v>
      </c>
      <c r="K3792" s="40" t="s">
        <v>15533</v>
      </c>
      <c r="L3792" s="69" t="str">
        <f t="shared" si="359"/>
        <v>Investimento de Longo Prazo</v>
      </c>
    </row>
    <row r="3793" spans="1:12" ht="15" customHeight="1" x14ac:dyDescent="0.25">
      <c r="A3793" s="39">
        <v>44197</v>
      </c>
      <c r="B3793" s="61">
        <f t="shared" si="354"/>
        <v>2021</v>
      </c>
      <c r="C3793" s="60" t="str">
        <f t="shared" si="355"/>
        <v>Janeiro</v>
      </c>
      <c r="D3793" s="40" t="s">
        <v>1929</v>
      </c>
      <c r="E3793" s="40" t="s">
        <v>2555</v>
      </c>
      <c r="F3793" s="41">
        <v>27809.22</v>
      </c>
      <c r="G3793" s="42">
        <v>30122.95</v>
      </c>
      <c r="H3793" s="64">
        <f t="shared" si="356"/>
        <v>8.3200104138123954E-2</v>
      </c>
      <c r="I3793" s="65">
        <f t="shared" si="357"/>
        <v>2313.7299999999996</v>
      </c>
      <c r="J3793" s="66" t="str">
        <f t="shared" si="358"/>
        <v>Pendente</v>
      </c>
      <c r="K3793" s="40" t="s">
        <v>15532</v>
      </c>
      <c r="L3793" s="69" t="str">
        <f t="shared" si="359"/>
        <v>Rendimento estável</v>
      </c>
    </row>
    <row r="3794" spans="1:12" x14ac:dyDescent="0.25">
      <c r="A3794" s="39">
        <v>43907</v>
      </c>
      <c r="B3794" s="61">
        <f t="shared" si="354"/>
        <v>2020</v>
      </c>
      <c r="C3794" s="60" t="str">
        <f t="shared" si="355"/>
        <v>Março</v>
      </c>
      <c r="D3794" s="40" t="s">
        <v>1928</v>
      </c>
      <c r="E3794" s="40" t="s">
        <v>2125</v>
      </c>
      <c r="F3794" s="41">
        <v>37117.360000000001</v>
      </c>
      <c r="G3794" s="42">
        <v>34823.51</v>
      </c>
      <c r="H3794" s="64">
        <f t="shared" si="356"/>
        <v>-6.1799923270404969E-2</v>
      </c>
      <c r="I3794" s="65">
        <f t="shared" si="357"/>
        <v>-2293.8499999999985</v>
      </c>
      <c r="J3794" s="66" t="str">
        <f t="shared" si="358"/>
        <v>Pendente</v>
      </c>
      <c r="K3794" s="40" t="s">
        <v>15537</v>
      </c>
      <c r="L3794" s="69" t="str">
        <f t="shared" si="359"/>
        <v>Aguardando rentabilidade</v>
      </c>
    </row>
    <row r="3795" spans="1:12" ht="15" customHeight="1" x14ac:dyDescent="0.25">
      <c r="A3795" s="39">
        <v>45500</v>
      </c>
      <c r="B3795" s="61">
        <f t="shared" si="354"/>
        <v>2024</v>
      </c>
      <c r="C3795" s="60" t="str">
        <f t="shared" si="355"/>
        <v>Julho</v>
      </c>
      <c r="D3795" s="40" t="s">
        <v>1924</v>
      </c>
      <c r="E3795" s="40" t="s">
        <v>4865</v>
      </c>
      <c r="F3795" s="41">
        <v>17118.71</v>
      </c>
      <c r="G3795" s="42">
        <v>20299.37</v>
      </c>
      <c r="H3795" s="64">
        <f t="shared" si="356"/>
        <v>0.18580021508630032</v>
      </c>
      <c r="I3795" s="65">
        <f t="shared" si="357"/>
        <v>3180.66</v>
      </c>
      <c r="J3795" s="66" t="str">
        <f t="shared" si="358"/>
        <v>Resgatado</v>
      </c>
      <c r="K3795" s="40" t="s">
        <v>15533</v>
      </c>
      <c r="L3795" s="69" t="str">
        <f t="shared" si="359"/>
        <v>Dividendos Recebidos</v>
      </c>
    </row>
    <row r="3796" spans="1:12" ht="15" customHeight="1" x14ac:dyDescent="0.25">
      <c r="A3796" s="39">
        <v>45224</v>
      </c>
      <c r="B3796" s="61">
        <f t="shared" si="354"/>
        <v>2023</v>
      </c>
      <c r="C3796" s="60" t="str">
        <f t="shared" si="355"/>
        <v>Outubro</v>
      </c>
      <c r="D3796" s="40" t="s">
        <v>1926</v>
      </c>
      <c r="E3796" s="40" t="s">
        <v>3985</v>
      </c>
      <c r="F3796" s="41">
        <v>36457.629999999997</v>
      </c>
      <c r="G3796" s="42">
        <v>43012.71</v>
      </c>
      <c r="H3796" s="64">
        <f t="shared" si="356"/>
        <v>0.17979994859786558</v>
      </c>
      <c r="I3796" s="65">
        <f t="shared" si="357"/>
        <v>6555.0800000000017</v>
      </c>
      <c r="J3796" s="66" t="str">
        <f t="shared" si="358"/>
        <v>Resgatado</v>
      </c>
      <c r="K3796" s="40" t="s">
        <v>15535</v>
      </c>
      <c r="L3796" s="69" t="str">
        <f t="shared" si="359"/>
        <v>Aplicação de Curto Prazo</v>
      </c>
    </row>
    <row r="3797" spans="1:12" ht="15" customHeight="1" x14ac:dyDescent="0.25">
      <c r="A3797" s="39">
        <v>45463</v>
      </c>
      <c r="B3797" s="61">
        <f t="shared" si="354"/>
        <v>2024</v>
      </c>
      <c r="C3797" s="60" t="str">
        <f t="shared" si="355"/>
        <v>Junho</v>
      </c>
      <c r="D3797" s="40" t="s">
        <v>1926</v>
      </c>
      <c r="E3797" s="40" t="s">
        <v>1957</v>
      </c>
      <c r="F3797" s="41">
        <v>13380.62</v>
      </c>
      <c r="G3797" s="42">
        <v>15645.96</v>
      </c>
      <c r="H3797" s="64">
        <f t="shared" si="356"/>
        <v>0.16930007727594074</v>
      </c>
      <c r="I3797" s="65">
        <f t="shared" si="357"/>
        <v>2265.3399999999983</v>
      </c>
      <c r="J3797" s="66" t="str">
        <f t="shared" si="358"/>
        <v>Resgatado</v>
      </c>
      <c r="K3797" s="40" t="s">
        <v>15535</v>
      </c>
      <c r="L3797" s="69" t="str">
        <f t="shared" si="359"/>
        <v>Aplicação de Curto Prazo</v>
      </c>
    </row>
    <row r="3798" spans="1:12" ht="15" customHeight="1" x14ac:dyDescent="0.25">
      <c r="A3798" s="39">
        <v>44584</v>
      </c>
      <c r="B3798" s="61">
        <f t="shared" si="354"/>
        <v>2022</v>
      </c>
      <c r="C3798" s="60" t="str">
        <f t="shared" si="355"/>
        <v>Janeiro</v>
      </c>
      <c r="D3798" s="40" t="s">
        <v>1928</v>
      </c>
      <c r="E3798" s="40" t="s">
        <v>4866</v>
      </c>
      <c r="F3798" s="41">
        <v>37546.379999999997</v>
      </c>
      <c r="G3798" s="42">
        <v>40369.870000000003</v>
      </c>
      <c r="H3798" s="64">
        <f t="shared" si="356"/>
        <v>7.5200059233406932E-2</v>
      </c>
      <c r="I3798" s="65">
        <f t="shared" si="357"/>
        <v>2823.4900000000052</v>
      </c>
      <c r="J3798" s="66" t="str">
        <f t="shared" si="358"/>
        <v>Pendente</v>
      </c>
      <c r="K3798" s="40" t="s">
        <v>15537</v>
      </c>
      <c r="L3798" s="69" t="str">
        <f t="shared" si="359"/>
        <v>Rendimento estável</v>
      </c>
    </row>
    <row r="3799" spans="1:12" ht="15" customHeight="1" x14ac:dyDescent="0.25">
      <c r="A3799" s="39">
        <v>45802</v>
      </c>
      <c r="B3799" s="61">
        <f t="shared" si="354"/>
        <v>2025</v>
      </c>
      <c r="C3799" s="60" t="str">
        <f t="shared" si="355"/>
        <v>Maio</v>
      </c>
      <c r="D3799" s="40" t="s">
        <v>1927</v>
      </c>
      <c r="E3799" s="40" t="s">
        <v>4528</v>
      </c>
      <c r="F3799" s="41">
        <v>10061.82</v>
      </c>
      <c r="G3799" s="42">
        <v>11508.71</v>
      </c>
      <c r="H3799" s="64">
        <f t="shared" si="356"/>
        <v>0.14380002822550986</v>
      </c>
      <c r="I3799" s="65">
        <f t="shared" si="357"/>
        <v>1446.8899999999994</v>
      </c>
      <c r="J3799" s="66" t="str">
        <f t="shared" si="358"/>
        <v>Pendente</v>
      </c>
      <c r="K3799" s="40" t="s">
        <v>15536</v>
      </c>
      <c r="L3799" s="69" t="str">
        <f t="shared" si="359"/>
        <v>Rendimento estável</v>
      </c>
    </row>
    <row r="3800" spans="1:12" ht="15" customHeight="1" x14ac:dyDescent="0.25">
      <c r="A3800" s="39">
        <v>45572</v>
      </c>
      <c r="B3800" s="61">
        <f t="shared" si="354"/>
        <v>2024</v>
      </c>
      <c r="C3800" s="60" t="str">
        <f t="shared" si="355"/>
        <v>Outubro</v>
      </c>
      <c r="D3800" s="40" t="s">
        <v>1923</v>
      </c>
      <c r="E3800" s="40" t="s">
        <v>4867</v>
      </c>
      <c r="F3800" s="41">
        <v>25872.34</v>
      </c>
      <c r="G3800" s="42">
        <v>29797.17</v>
      </c>
      <c r="H3800" s="64">
        <f t="shared" si="356"/>
        <v>0.15169984624506319</v>
      </c>
      <c r="I3800" s="65">
        <f t="shared" si="357"/>
        <v>3924.8299999999981</v>
      </c>
      <c r="J3800" s="66" t="str">
        <f t="shared" si="358"/>
        <v>Resgatado</v>
      </c>
      <c r="K3800" s="40" t="s">
        <v>15532</v>
      </c>
      <c r="L3800" s="69" t="str">
        <f t="shared" si="359"/>
        <v>Dividendos Recebidos</v>
      </c>
    </row>
    <row r="3801" spans="1:12" ht="15" customHeight="1" x14ac:dyDescent="0.25">
      <c r="A3801" s="39">
        <v>44897</v>
      </c>
      <c r="B3801" s="61">
        <f t="shared" si="354"/>
        <v>2022</v>
      </c>
      <c r="C3801" s="60" t="str">
        <f t="shared" si="355"/>
        <v>Dezembro</v>
      </c>
      <c r="D3801" s="40" t="s">
        <v>1926</v>
      </c>
      <c r="E3801" s="40" t="s">
        <v>4868</v>
      </c>
      <c r="F3801" s="41">
        <v>12853.92</v>
      </c>
      <c r="G3801" s="42">
        <v>13353.94</v>
      </c>
      <c r="H3801" s="64">
        <f t="shared" si="356"/>
        <v>3.8900195426764789E-2</v>
      </c>
      <c r="I3801" s="65">
        <f t="shared" si="357"/>
        <v>500.02000000000044</v>
      </c>
      <c r="J3801" s="66" t="str">
        <f t="shared" si="358"/>
        <v>Ativo</v>
      </c>
      <c r="K3801" s="40" t="s">
        <v>15535</v>
      </c>
      <c r="L3801" s="69" t="str">
        <f t="shared" si="359"/>
        <v>Aguardando rentabilidade</v>
      </c>
    </row>
    <row r="3802" spans="1:12" ht="15" customHeight="1" x14ac:dyDescent="0.25">
      <c r="A3802" s="39">
        <v>44624</v>
      </c>
      <c r="B3802" s="61">
        <f t="shared" si="354"/>
        <v>2022</v>
      </c>
      <c r="C3802" s="60" t="str">
        <f t="shared" si="355"/>
        <v>Março</v>
      </c>
      <c r="D3802" s="40" t="s">
        <v>1930</v>
      </c>
      <c r="E3802" s="40" t="s">
        <v>4869</v>
      </c>
      <c r="F3802" s="41">
        <v>26590.400000000001</v>
      </c>
      <c r="G3802" s="42">
        <v>27475.86</v>
      </c>
      <c r="H3802" s="64">
        <f t="shared" si="356"/>
        <v>3.3299987965581528E-2</v>
      </c>
      <c r="I3802" s="65">
        <f t="shared" si="357"/>
        <v>885.45999999999913</v>
      </c>
      <c r="J3802" s="66" t="str">
        <f t="shared" si="358"/>
        <v>Ativo</v>
      </c>
      <c r="K3802" s="40" t="s">
        <v>15538</v>
      </c>
      <c r="L3802" s="69" t="str">
        <f t="shared" si="359"/>
        <v>Aguardando rentabilidade</v>
      </c>
    </row>
    <row r="3803" spans="1:12" ht="15" customHeight="1" x14ac:dyDescent="0.25">
      <c r="A3803" s="39">
        <v>44421</v>
      </c>
      <c r="B3803" s="61">
        <f t="shared" si="354"/>
        <v>2021</v>
      </c>
      <c r="C3803" s="60" t="str">
        <f t="shared" si="355"/>
        <v>Agosto</v>
      </c>
      <c r="D3803" s="40" t="s">
        <v>1924</v>
      </c>
      <c r="E3803" s="40" t="s">
        <v>4870</v>
      </c>
      <c r="F3803" s="41">
        <v>23979.58</v>
      </c>
      <c r="G3803" s="42">
        <v>26497.439999999999</v>
      </c>
      <c r="H3803" s="64">
        <f t="shared" si="356"/>
        <v>0.10500017097880766</v>
      </c>
      <c r="I3803" s="65">
        <f t="shared" si="357"/>
        <v>2517.8599999999969</v>
      </c>
      <c r="J3803" s="66" t="str">
        <f t="shared" si="358"/>
        <v>Pendente</v>
      </c>
      <c r="K3803" s="40" t="s">
        <v>15533</v>
      </c>
      <c r="L3803" s="69" t="str">
        <f t="shared" si="359"/>
        <v>Rendimento estável</v>
      </c>
    </row>
    <row r="3804" spans="1:12" ht="15" customHeight="1" x14ac:dyDescent="0.25">
      <c r="A3804" s="39">
        <v>45267</v>
      </c>
      <c r="B3804" s="61">
        <f t="shared" si="354"/>
        <v>2023</v>
      </c>
      <c r="C3804" s="60" t="str">
        <f t="shared" si="355"/>
        <v>Dezembro</v>
      </c>
      <c r="D3804" s="40" t="s">
        <v>1923</v>
      </c>
      <c r="E3804" s="40" t="s">
        <v>2642</v>
      </c>
      <c r="F3804" s="41">
        <v>23278.75</v>
      </c>
      <c r="G3804" s="42">
        <v>26132.720000000001</v>
      </c>
      <c r="H3804" s="64">
        <f t="shared" si="356"/>
        <v>0.12259979595124314</v>
      </c>
      <c r="I3804" s="65">
        <f t="shared" si="357"/>
        <v>2853.9700000000012</v>
      </c>
      <c r="J3804" s="66" t="str">
        <f t="shared" si="358"/>
        <v>Pendente</v>
      </c>
      <c r="K3804" s="40" t="s">
        <v>15532</v>
      </c>
      <c r="L3804" s="69" t="str">
        <f t="shared" si="359"/>
        <v>Rendimento estável</v>
      </c>
    </row>
    <row r="3805" spans="1:12" ht="15" customHeight="1" x14ac:dyDescent="0.25">
      <c r="A3805" s="39">
        <v>44367</v>
      </c>
      <c r="B3805" s="61">
        <f t="shared" si="354"/>
        <v>2021</v>
      </c>
      <c r="C3805" s="60" t="str">
        <f t="shared" si="355"/>
        <v>Junho</v>
      </c>
      <c r="D3805" s="40" t="s">
        <v>1925</v>
      </c>
      <c r="E3805" s="40" t="s">
        <v>4871</v>
      </c>
      <c r="F3805" s="41">
        <v>5915.46</v>
      </c>
      <c r="G3805" s="42">
        <v>5988.81</v>
      </c>
      <c r="H3805" s="64">
        <f t="shared" si="356"/>
        <v>1.2399711941252306E-2</v>
      </c>
      <c r="I3805" s="65">
        <f t="shared" si="357"/>
        <v>73.350000000000364</v>
      </c>
      <c r="J3805" s="66" t="str">
        <f t="shared" si="358"/>
        <v>Ativo</v>
      </c>
      <c r="K3805" s="40" t="s">
        <v>15534</v>
      </c>
      <c r="L3805" s="69" t="str">
        <f t="shared" si="359"/>
        <v>Aguardando rentabilidade</v>
      </c>
    </row>
    <row r="3806" spans="1:12" ht="15" customHeight="1" x14ac:dyDescent="0.25">
      <c r="A3806" s="39">
        <v>45188</v>
      </c>
      <c r="B3806" s="61">
        <f t="shared" si="354"/>
        <v>2023</v>
      </c>
      <c r="C3806" s="60" t="str">
        <f t="shared" si="355"/>
        <v>Setembro</v>
      </c>
      <c r="D3806" s="40" t="s">
        <v>1925</v>
      </c>
      <c r="E3806" s="40" t="s">
        <v>1949</v>
      </c>
      <c r="F3806" s="41">
        <v>21824.26</v>
      </c>
      <c r="G3806" s="42">
        <v>25711.16</v>
      </c>
      <c r="H3806" s="64">
        <f t="shared" si="356"/>
        <v>0.17809996765067873</v>
      </c>
      <c r="I3806" s="65">
        <f t="shared" si="357"/>
        <v>3886.9000000000015</v>
      </c>
      <c r="J3806" s="66" t="str">
        <f t="shared" si="358"/>
        <v>Resgatado</v>
      </c>
      <c r="K3806" s="40" t="s">
        <v>15534</v>
      </c>
      <c r="L3806" s="69" t="str">
        <f t="shared" si="359"/>
        <v>Aplicação de Curto Prazo</v>
      </c>
    </row>
    <row r="3807" spans="1:12" ht="15" customHeight="1" x14ac:dyDescent="0.25">
      <c r="A3807" s="39">
        <v>44263</v>
      </c>
      <c r="B3807" s="61">
        <f t="shared" si="354"/>
        <v>2021</v>
      </c>
      <c r="C3807" s="60" t="str">
        <f t="shared" si="355"/>
        <v>Março</v>
      </c>
      <c r="D3807" s="40" t="s">
        <v>1925</v>
      </c>
      <c r="E3807" s="40" t="s">
        <v>4871</v>
      </c>
      <c r="F3807" s="41">
        <v>2756.36</v>
      </c>
      <c r="G3807" s="42">
        <v>3256.36</v>
      </c>
      <c r="H3807" s="64">
        <f t="shared" si="356"/>
        <v>0.18139865619875487</v>
      </c>
      <c r="I3807" s="65">
        <f t="shared" si="357"/>
        <v>500</v>
      </c>
      <c r="J3807" s="66" t="str">
        <f t="shared" si="358"/>
        <v>Resgatado</v>
      </c>
      <c r="K3807" s="40" t="s">
        <v>15534</v>
      </c>
      <c r="L3807" s="69" t="str">
        <f t="shared" si="359"/>
        <v>Aplicação de Curto Prazo</v>
      </c>
    </row>
    <row r="3808" spans="1:12" ht="15" customHeight="1" x14ac:dyDescent="0.25">
      <c r="A3808" s="39">
        <v>45873</v>
      </c>
      <c r="B3808" s="61">
        <f t="shared" si="354"/>
        <v>2025</v>
      </c>
      <c r="C3808" s="60" t="str">
        <f t="shared" si="355"/>
        <v>Agosto</v>
      </c>
      <c r="D3808" s="40" t="s">
        <v>1923</v>
      </c>
      <c r="E3808" s="40" t="s">
        <v>4872</v>
      </c>
      <c r="F3808" s="41">
        <v>1787.33</v>
      </c>
      <c r="G3808" s="42">
        <v>1818.25</v>
      </c>
      <c r="H3808" s="64">
        <f t="shared" si="356"/>
        <v>1.7299547369540081E-2</v>
      </c>
      <c r="I3808" s="65">
        <f t="shared" si="357"/>
        <v>30.920000000000073</v>
      </c>
      <c r="J3808" s="66" t="str">
        <f t="shared" si="358"/>
        <v>Ativo</v>
      </c>
      <c r="K3808" s="40" t="s">
        <v>15532</v>
      </c>
      <c r="L3808" s="69" t="str">
        <f t="shared" si="359"/>
        <v>Investimento de Longo Prazo</v>
      </c>
    </row>
    <row r="3809" spans="1:12" ht="15" customHeight="1" x14ac:dyDescent="0.25">
      <c r="A3809" s="39">
        <v>45927</v>
      </c>
      <c r="B3809" s="61">
        <f t="shared" si="354"/>
        <v>2025</v>
      </c>
      <c r="C3809" s="60" t="str">
        <f t="shared" si="355"/>
        <v>Setembro</v>
      </c>
      <c r="D3809" s="40" t="s">
        <v>1926</v>
      </c>
      <c r="E3809" s="40" t="s">
        <v>2049</v>
      </c>
      <c r="F3809" s="41">
        <v>1148.48</v>
      </c>
      <c r="G3809" s="42">
        <v>1045</v>
      </c>
      <c r="H3809" s="64">
        <f t="shared" si="356"/>
        <v>-9.0101699637782126E-2</v>
      </c>
      <c r="I3809" s="65">
        <f t="shared" si="357"/>
        <v>-103.48000000000002</v>
      </c>
      <c r="J3809" s="66" t="str">
        <f t="shared" si="358"/>
        <v>Pendente</v>
      </c>
      <c r="K3809" s="40" t="s">
        <v>15535</v>
      </c>
      <c r="L3809" s="69" t="str">
        <f t="shared" si="359"/>
        <v>Aguardando rentabilidade</v>
      </c>
    </row>
    <row r="3810" spans="1:12" ht="15" customHeight="1" x14ac:dyDescent="0.25">
      <c r="A3810" s="39">
        <v>45505</v>
      </c>
      <c r="B3810" s="61">
        <f t="shared" si="354"/>
        <v>2024</v>
      </c>
      <c r="C3810" s="60" t="str">
        <f t="shared" si="355"/>
        <v>Agosto</v>
      </c>
      <c r="D3810" s="40" t="s">
        <v>1927</v>
      </c>
      <c r="E3810" s="40" t="s">
        <v>4873</v>
      </c>
      <c r="F3810" s="41">
        <v>38260.199999999997</v>
      </c>
      <c r="G3810" s="42">
        <v>44286.18</v>
      </c>
      <c r="H3810" s="64">
        <f t="shared" si="356"/>
        <v>0.15749996079476855</v>
      </c>
      <c r="I3810" s="65">
        <f t="shared" si="357"/>
        <v>6025.9800000000032</v>
      </c>
      <c r="J3810" s="66" t="str">
        <f t="shared" si="358"/>
        <v>Resgatado</v>
      </c>
      <c r="K3810" s="40" t="s">
        <v>15536</v>
      </c>
      <c r="L3810" s="69" t="str">
        <f t="shared" si="359"/>
        <v>Aplicação de Curto Prazo</v>
      </c>
    </row>
    <row r="3811" spans="1:12" ht="15" customHeight="1" x14ac:dyDescent="0.25">
      <c r="A3811" s="39">
        <v>45066</v>
      </c>
      <c r="B3811" s="61">
        <f t="shared" si="354"/>
        <v>2023</v>
      </c>
      <c r="C3811" s="60" t="str">
        <f t="shared" si="355"/>
        <v>Maio</v>
      </c>
      <c r="D3811" s="40" t="s">
        <v>1929</v>
      </c>
      <c r="E3811" s="40" t="s">
        <v>4874</v>
      </c>
      <c r="F3811" s="41">
        <v>41670.589999999997</v>
      </c>
      <c r="G3811" s="42">
        <v>46491.88</v>
      </c>
      <c r="H3811" s="64">
        <f t="shared" si="356"/>
        <v>0.11570006568181543</v>
      </c>
      <c r="I3811" s="65">
        <f t="shared" si="357"/>
        <v>4821.2900000000009</v>
      </c>
      <c r="J3811" s="66" t="str">
        <f t="shared" si="358"/>
        <v>Pendente</v>
      </c>
      <c r="K3811" s="40" t="s">
        <v>15532</v>
      </c>
      <c r="L3811" s="69" t="str">
        <f t="shared" si="359"/>
        <v>Rendimento estável</v>
      </c>
    </row>
    <row r="3812" spans="1:12" x14ac:dyDescent="0.25">
      <c r="A3812" s="39">
        <v>44129</v>
      </c>
      <c r="B3812" s="61">
        <f t="shared" si="354"/>
        <v>2020</v>
      </c>
      <c r="C3812" s="60" t="str">
        <f t="shared" si="355"/>
        <v>Outubro</v>
      </c>
      <c r="D3812" s="40" t="s">
        <v>1927</v>
      </c>
      <c r="E3812" s="40" t="s">
        <v>4875</v>
      </c>
      <c r="F3812" s="41">
        <v>35995.019999999997</v>
      </c>
      <c r="G3812" s="42">
        <v>41891</v>
      </c>
      <c r="H3812" s="64">
        <f t="shared" si="356"/>
        <v>0.16379988120578912</v>
      </c>
      <c r="I3812" s="65">
        <f t="shared" si="357"/>
        <v>5895.9800000000032</v>
      </c>
      <c r="J3812" s="66" t="str">
        <f t="shared" si="358"/>
        <v>Resgatado</v>
      </c>
      <c r="K3812" s="40" t="s">
        <v>15536</v>
      </c>
      <c r="L3812" s="69" t="str">
        <f t="shared" si="359"/>
        <v>Aplicação de Curto Prazo</v>
      </c>
    </row>
    <row r="3813" spans="1:12" ht="15" customHeight="1" x14ac:dyDescent="0.25">
      <c r="A3813" s="39">
        <v>45171</v>
      </c>
      <c r="B3813" s="61">
        <f t="shared" si="354"/>
        <v>2023</v>
      </c>
      <c r="C3813" s="60" t="str">
        <f t="shared" si="355"/>
        <v>Setembro</v>
      </c>
      <c r="D3813" s="40" t="s">
        <v>1927</v>
      </c>
      <c r="E3813" s="40" t="s">
        <v>4876</v>
      </c>
      <c r="F3813" s="41">
        <v>27554.240000000002</v>
      </c>
      <c r="G3813" s="42">
        <v>31370.5</v>
      </c>
      <c r="H3813" s="64">
        <f t="shared" si="356"/>
        <v>0.1384999187057962</v>
      </c>
      <c r="I3813" s="65">
        <f t="shared" si="357"/>
        <v>3816.2599999999984</v>
      </c>
      <c r="J3813" s="66" t="str">
        <f t="shared" si="358"/>
        <v>Pendente</v>
      </c>
      <c r="K3813" s="40" t="s">
        <v>15536</v>
      </c>
      <c r="L3813" s="69" t="str">
        <f t="shared" si="359"/>
        <v>Rendimento estável</v>
      </c>
    </row>
    <row r="3814" spans="1:12" x14ac:dyDescent="0.25">
      <c r="A3814" s="39">
        <v>44000</v>
      </c>
      <c r="B3814" s="61">
        <f t="shared" si="354"/>
        <v>2020</v>
      </c>
      <c r="C3814" s="60" t="str">
        <f t="shared" si="355"/>
        <v>Junho</v>
      </c>
      <c r="D3814" s="40" t="s">
        <v>1927</v>
      </c>
      <c r="E3814" s="40" t="s">
        <v>2766</v>
      </c>
      <c r="F3814" s="41">
        <v>28998.17</v>
      </c>
      <c r="G3814" s="42">
        <v>30601.77</v>
      </c>
      <c r="H3814" s="64">
        <f t="shared" si="356"/>
        <v>5.530004134743683E-2</v>
      </c>
      <c r="I3814" s="65">
        <f t="shared" si="357"/>
        <v>1603.6000000000022</v>
      </c>
      <c r="J3814" s="66" t="str">
        <f t="shared" si="358"/>
        <v>Ativo</v>
      </c>
      <c r="K3814" s="40" t="s">
        <v>15536</v>
      </c>
      <c r="L3814" s="69" t="str">
        <f t="shared" si="359"/>
        <v>Aguardando rentabilidade</v>
      </c>
    </row>
    <row r="3815" spans="1:12" ht="15" customHeight="1" x14ac:dyDescent="0.25">
      <c r="A3815" s="39">
        <v>44437</v>
      </c>
      <c r="B3815" s="61">
        <f t="shared" si="354"/>
        <v>2021</v>
      </c>
      <c r="C3815" s="60" t="str">
        <f t="shared" si="355"/>
        <v>Agosto</v>
      </c>
      <c r="D3815" s="40" t="s">
        <v>1924</v>
      </c>
      <c r="E3815" s="40" t="s">
        <v>4877</v>
      </c>
      <c r="F3815" s="41">
        <v>46870.94</v>
      </c>
      <c r="G3815" s="42">
        <v>47691.18</v>
      </c>
      <c r="H3815" s="64">
        <f t="shared" si="356"/>
        <v>1.749996906398715E-2</v>
      </c>
      <c r="I3815" s="65">
        <f t="shared" si="357"/>
        <v>820.23999999999796</v>
      </c>
      <c r="J3815" s="66" t="str">
        <f t="shared" si="358"/>
        <v>Ativo</v>
      </c>
      <c r="K3815" s="40" t="s">
        <v>15533</v>
      </c>
      <c r="L3815" s="69" t="str">
        <f t="shared" si="359"/>
        <v>Investimento de Longo Prazo</v>
      </c>
    </row>
    <row r="3816" spans="1:12" x14ac:dyDescent="0.25">
      <c r="A3816" s="39">
        <v>43936</v>
      </c>
      <c r="B3816" s="61">
        <f t="shared" si="354"/>
        <v>2020</v>
      </c>
      <c r="C3816" s="60" t="str">
        <f t="shared" si="355"/>
        <v>Abril</v>
      </c>
      <c r="D3816" s="40" t="s">
        <v>1924</v>
      </c>
      <c r="E3816" s="40" t="s">
        <v>4878</v>
      </c>
      <c r="F3816" s="41">
        <v>28295.83</v>
      </c>
      <c r="G3816" s="42">
        <v>29888.89</v>
      </c>
      <c r="H3816" s="64">
        <f t="shared" si="356"/>
        <v>5.6300168611417213E-2</v>
      </c>
      <c r="I3816" s="65">
        <f t="shared" si="357"/>
        <v>1593.0599999999977</v>
      </c>
      <c r="J3816" s="66" t="str">
        <f t="shared" si="358"/>
        <v>Ativo</v>
      </c>
      <c r="K3816" s="40" t="s">
        <v>15533</v>
      </c>
      <c r="L3816" s="69" t="str">
        <f t="shared" si="359"/>
        <v>Investimento de Longo Prazo</v>
      </c>
    </row>
    <row r="3817" spans="1:12" ht="15" customHeight="1" x14ac:dyDescent="0.25">
      <c r="A3817" s="39">
        <v>45397</v>
      </c>
      <c r="B3817" s="61">
        <f t="shared" si="354"/>
        <v>2024</v>
      </c>
      <c r="C3817" s="60" t="str">
        <f t="shared" si="355"/>
        <v>Abril</v>
      </c>
      <c r="D3817" s="40" t="s">
        <v>1927</v>
      </c>
      <c r="E3817" s="40" t="s">
        <v>4879</v>
      </c>
      <c r="F3817" s="41">
        <v>2979.17</v>
      </c>
      <c r="G3817" s="42">
        <v>3306.58</v>
      </c>
      <c r="H3817" s="64">
        <f t="shared" si="356"/>
        <v>0.10989973717511919</v>
      </c>
      <c r="I3817" s="65">
        <f t="shared" si="357"/>
        <v>327.40999999999985</v>
      </c>
      <c r="J3817" s="66" t="str">
        <f t="shared" si="358"/>
        <v>Pendente</v>
      </c>
      <c r="K3817" s="40" t="s">
        <v>15536</v>
      </c>
      <c r="L3817" s="69" t="str">
        <f t="shared" si="359"/>
        <v>Rendimento estável</v>
      </c>
    </row>
    <row r="3818" spans="1:12" ht="15" customHeight="1" x14ac:dyDescent="0.25">
      <c r="A3818" s="39">
        <v>45929</v>
      </c>
      <c r="B3818" s="61">
        <f t="shared" si="354"/>
        <v>2025</v>
      </c>
      <c r="C3818" s="60" t="str">
        <f t="shared" si="355"/>
        <v>Setembro</v>
      </c>
      <c r="D3818" s="40" t="s">
        <v>1924</v>
      </c>
      <c r="E3818" s="40" t="s">
        <v>4880</v>
      </c>
      <c r="F3818" s="41">
        <v>19006.86</v>
      </c>
      <c r="G3818" s="42">
        <v>20447.580000000002</v>
      </c>
      <c r="H3818" s="64">
        <f t="shared" si="356"/>
        <v>7.5800000631351061E-2</v>
      </c>
      <c r="I3818" s="65">
        <f t="shared" si="357"/>
        <v>1440.7200000000012</v>
      </c>
      <c r="J3818" s="66" t="str">
        <f t="shared" si="358"/>
        <v>Pendente</v>
      </c>
      <c r="K3818" s="40" t="s">
        <v>15533</v>
      </c>
      <c r="L3818" s="69" t="str">
        <f t="shared" si="359"/>
        <v>Rendimento estável</v>
      </c>
    </row>
    <row r="3819" spans="1:12" ht="15" customHeight="1" x14ac:dyDescent="0.25">
      <c r="A3819" s="39">
        <v>45380</v>
      </c>
      <c r="B3819" s="61">
        <f t="shared" si="354"/>
        <v>2024</v>
      </c>
      <c r="C3819" s="60" t="str">
        <f t="shared" si="355"/>
        <v>Março</v>
      </c>
      <c r="D3819" s="40" t="s">
        <v>1924</v>
      </c>
      <c r="E3819" s="40" t="s">
        <v>4881</v>
      </c>
      <c r="F3819" s="41">
        <v>12299.2</v>
      </c>
      <c r="G3819" s="42">
        <v>13989.11</v>
      </c>
      <c r="H3819" s="64">
        <f t="shared" si="356"/>
        <v>0.13739999349551188</v>
      </c>
      <c r="I3819" s="65">
        <f t="shared" si="357"/>
        <v>1689.9099999999999</v>
      </c>
      <c r="J3819" s="66" t="str">
        <f t="shared" si="358"/>
        <v>Pendente</v>
      </c>
      <c r="K3819" s="40" t="s">
        <v>15533</v>
      </c>
      <c r="L3819" s="69" t="str">
        <f t="shared" si="359"/>
        <v>Rendimento estável</v>
      </c>
    </row>
    <row r="3820" spans="1:12" ht="15" customHeight="1" x14ac:dyDescent="0.25">
      <c r="A3820" s="39">
        <v>45727</v>
      </c>
      <c r="B3820" s="61">
        <f t="shared" si="354"/>
        <v>2025</v>
      </c>
      <c r="C3820" s="60" t="str">
        <f t="shared" si="355"/>
        <v>Março</v>
      </c>
      <c r="D3820" s="40" t="s">
        <v>1923</v>
      </c>
      <c r="E3820" s="40" t="s">
        <v>3003</v>
      </c>
      <c r="F3820" s="41">
        <v>41783.99</v>
      </c>
      <c r="G3820" s="42">
        <v>37985.83</v>
      </c>
      <c r="H3820" s="64">
        <f t="shared" si="356"/>
        <v>-9.0899887732119322E-2</v>
      </c>
      <c r="I3820" s="65">
        <f t="shared" si="357"/>
        <v>-3798.1599999999962</v>
      </c>
      <c r="J3820" s="66" t="str">
        <f t="shared" si="358"/>
        <v>Ativo</v>
      </c>
      <c r="K3820" s="40" t="s">
        <v>15532</v>
      </c>
      <c r="L3820" s="69" t="str">
        <f t="shared" si="359"/>
        <v>Investimento de Longo Prazo</v>
      </c>
    </row>
    <row r="3821" spans="1:12" ht="15" customHeight="1" x14ac:dyDescent="0.25">
      <c r="A3821" s="39">
        <v>45104</v>
      </c>
      <c r="B3821" s="61">
        <f t="shared" si="354"/>
        <v>2023</v>
      </c>
      <c r="C3821" s="60" t="str">
        <f t="shared" si="355"/>
        <v>Junho</v>
      </c>
      <c r="D3821" s="40" t="s">
        <v>1927</v>
      </c>
      <c r="E3821" s="40" t="s">
        <v>4882</v>
      </c>
      <c r="F3821" s="41">
        <v>42251.99</v>
      </c>
      <c r="G3821" s="42">
        <v>44398.39</v>
      </c>
      <c r="H3821" s="64">
        <f t="shared" si="356"/>
        <v>5.0799974155063501E-2</v>
      </c>
      <c r="I3821" s="65">
        <f t="shared" si="357"/>
        <v>2146.4000000000015</v>
      </c>
      <c r="J3821" s="66" t="str">
        <f t="shared" si="358"/>
        <v>Ativo</v>
      </c>
      <c r="K3821" s="40" t="s">
        <v>15536</v>
      </c>
      <c r="L3821" s="69" t="str">
        <f t="shared" si="359"/>
        <v>Aguardando rentabilidade</v>
      </c>
    </row>
    <row r="3822" spans="1:12" x14ac:dyDescent="0.25">
      <c r="A3822" s="39">
        <v>44006</v>
      </c>
      <c r="B3822" s="61">
        <f t="shared" si="354"/>
        <v>2020</v>
      </c>
      <c r="C3822" s="60" t="str">
        <f t="shared" si="355"/>
        <v>Junho</v>
      </c>
      <c r="D3822" s="40" t="s">
        <v>1926</v>
      </c>
      <c r="E3822" s="40" t="s">
        <v>4883</v>
      </c>
      <c r="F3822" s="41">
        <v>15494.8</v>
      </c>
      <c r="G3822" s="42">
        <v>17275.150000000001</v>
      </c>
      <c r="H3822" s="64">
        <f t="shared" si="356"/>
        <v>0.11489983736479349</v>
      </c>
      <c r="I3822" s="65">
        <f t="shared" si="357"/>
        <v>1780.3500000000022</v>
      </c>
      <c r="J3822" s="66" t="str">
        <f t="shared" si="358"/>
        <v>Pendente</v>
      </c>
      <c r="K3822" s="40" t="s">
        <v>15535</v>
      </c>
      <c r="L3822" s="69" t="str">
        <f t="shared" si="359"/>
        <v>Rendimento estável</v>
      </c>
    </row>
    <row r="3823" spans="1:12" x14ac:dyDescent="0.25">
      <c r="A3823" s="39">
        <v>44009</v>
      </c>
      <c r="B3823" s="61">
        <f t="shared" si="354"/>
        <v>2020</v>
      </c>
      <c r="C3823" s="60" t="str">
        <f t="shared" si="355"/>
        <v>Junho</v>
      </c>
      <c r="D3823" s="40" t="s">
        <v>1924</v>
      </c>
      <c r="E3823" s="40" t="s">
        <v>4884</v>
      </c>
      <c r="F3823" s="41">
        <v>642.59</v>
      </c>
      <c r="G3823" s="42">
        <v>588.03</v>
      </c>
      <c r="H3823" s="64">
        <f t="shared" si="356"/>
        <v>-8.4906394435020863E-2</v>
      </c>
      <c r="I3823" s="65">
        <f t="shared" si="357"/>
        <v>-54.560000000000059</v>
      </c>
      <c r="J3823" s="66" t="str">
        <f t="shared" si="358"/>
        <v>Ativo</v>
      </c>
      <c r="K3823" s="40" t="s">
        <v>15533</v>
      </c>
      <c r="L3823" s="69" t="str">
        <f t="shared" si="359"/>
        <v>Investimento de Longo Prazo</v>
      </c>
    </row>
    <row r="3824" spans="1:12" ht="15" customHeight="1" x14ac:dyDescent="0.25">
      <c r="A3824" s="39">
        <v>45595</v>
      </c>
      <c r="B3824" s="61">
        <f t="shared" si="354"/>
        <v>2024</v>
      </c>
      <c r="C3824" s="60" t="str">
        <f t="shared" si="355"/>
        <v>Outubro</v>
      </c>
      <c r="D3824" s="40" t="s">
        <v>1929</v>
      </c>
      <c r="E3824" s="40" t="s">
        <v>3067</v>
      </c>
      <c r="F3824" s="41">
        <v>25727.29</v>
      </c>
      <c r="G3824" s="42">
        <v>23254.9</v>
      </c>
      <c r="H3824" s="64">
        <f t="shared" si="356"/>
        <v>-9.6099900144943337E-2</v>
      </c>
      <c r="I3824" s="65">
        <f t="shared" si="357"/>
        <v>-2472.3899999999994</v>
      </c>
      <c r="J3824" s="66" t="str">
        <f t="shared" si="358"/>
        <v>Ativo</v>
      </c>
      <c r="K3824" s="40" t="s">
        <v>15532</v>
      </c>
      <c r="L3824" s="69" t="str">
        <f t="shared" si="359"/>
        <v>Investimento de Longo Prazo</v>
      </c>
    </row>
    <row r="3825" spans="1:12" ht="15" customHeight="1" x14ac:dyDescent="0.25">
      <c r="A3825" s="39">
        <v>45526</v>
      </c>
      <c r="B3825" s="61">
        <f t="shared" si="354"/>
        <v>2024</v>
      </c>
      <c r="C3825" s="60" t="str">
        <f t="shared" si="355"/>
        <v>Agosto</v>
      </c>
      <c r="D3825" s="40" t="s">
        <v>1928</v>
      </c>
      <c r="E3825" s="40" t="s">
        <v>4635</v>
      </c>
      <c r="F3825" s="41">
        <v>20371.28</v>
      </c>
      <c r="G3825" s="42">
        <v>23640.87</v>
      </c>
      <c r="H3825" s="64">
        <f t="shared" si="356"/>
        <v>0.1604999784009645</v>
      </c>
      <c r="I3825" s="65">
        <f t="shared" si="357"/>
        <v>3269.59</v>
      </c>
      <c r="J3825" s="66" t="str">
        <f t="shared" si="358"/>
        <v>Resgatado</v>
      </c>
      <c r="K3825" s="40" t="s">
        <v>15537</v>
      </c>
      <c r="L3825" s="69" t="str">
        <f t="shared" si="359"/>
        <v>Aplicação de Curto Prazo</v>
      </c>
    </row>
    <row r="3826" spans="1:12" ht="15" customHeight="1" x14ac:dyDescent="0.25">
      <c r="A3826" s="39">
        <v>45014</v>
      </c>
      <c r="B3826" s="61">
        <f t="shared" si="354"/>
        <v>2023</v>
      </c>
      <c r="C3826" s="60" t="str">
        <f t="shared" si="355"/>
        <v>Março</v>
      </c>
      <c r="D3826" s="40" t="s">
        <v>1928</v>
      </c>
      <c r="E3826" s="40" t="s">
        <v>4027</v>
      </c>
      <c r="F3826" s="41">
        <v>4083.5</v>
      </c>
      <c r="G3826" s="42">
        <v>3695.98</v>
      </c>
      <c r="H3826" s="64">
        <f t="shared" si="356"/>
        <v>-9.4898983714950411E-2</v>
      </c>
      <c r="I3826" s="65">
        <f t="shared" si="357"/>
        <v>-387.52</v>
      </c>
      <c r="J3826" s="66" t="str">
        <f t="shared" si="358"/>
        <v>Pendente</v>
      </c>
      <c r="K3826" s="40" t="s">
        <v>15537</v>
      </c>
      <c r="L3826" s="69" t="str">
        <f t="shared" si="359"/>
        <v>Aguardando rentabilidade</v>
      </c>
    </row>
    <row r="3827" spans="1:12" ht="15" customHeight="1" x14ac:dyDescent="0.25">
      <c r="A3827" s="39">
        <v>44951</v>
      </c>
      <c r="B3827" s="61">
        <f t="shared" si="354"/>
        <v>2023</v>
      </c>
      <c r="C3827" s="60" t="str">
        <f t="shared" si="355"/>
        <v>Janeiro</v>
      </c>
      <c r="D3827" s="40" t="s">
        <v>1924</v>
      </c>
      <c r="E3827" s="40" t="s">
        <v>4885</v>
      </c>
      <c r="F3827" s="41">
        <v>38722.589999999997</v>
      </c>
      <c r="G3827" s="42">
        <v>35597.68</v>
      </c>
      <c r="H3827" s="64">
        <f t="shared" si="356"/>
        <v>-8.0699922190122009E-2</v>
      </c>
      <c r="I3827" s="65">
        <f t="shared" si="357"/>
        <v>-3124.9099999999962</v>
      </c>
      <c r="J3827" s="66" t="str">
        <f t="shared" si="358"/>
        <v>Ativo</v>
      </c>
      <c r="K3827" s="40" t="s">
        <v>15533</v>
      </c>
      <c r="L3827" s="69" t="str">
        <f t="shared" si="359"/>
        <v>Investimento de Longo Prazo</v>
      </c>
    </row>
    <row r="3828" spans="1:12" ht="15" customHeight="1" x14ac:dyDescent="0.25">
      <c r="A3828" s="39">
        <v>44446</v>
      </c>
      <c r="B3828" s="61">
        <f t="shared" si="354"/>
        <v>2021</v>
      </c>
      <c r="C3828" s="60" t="str">
        <f t="shared" si="355"/>
        <v>Setembro</v>
      </c>
      <c r="D3828" s="40" t="s">
        <v>1924</v>
      </c>
      <c r="E3828" s="40" t="s">
        <v>4332</v>
      </c>
      <c r="F3828" s="41">
        <v>49441.06</v>
      </c>
      <c r="G3828" s="42">
        <v>53781.99</v>
      </c>
      <c r="H3828" s="64">
        <f t="shared" si="356"/>
        <v>8.7800099755142802E-2</v>
      </c>
      <c r="I3828" s="65">
        <f t="shared" si="357"/>
        <v>4340.93</v>
      </c>
      <c r="J3828" s="66" t="str">
        <f t="shared" si="358"/>
        <v>Pendente</v>
      </c>
      <c r="K3828" s="40" t="s">
        <v>15533</v>
      </c>
      <c r="L3828" s="69" t="str">
        <f t="shared" si="359"/>
        <v>Rendimento estável</v>
      </c>
    </row>
    <row r="3829" spans="1:12" x14ac:dyDescent="0.25">
      <c r="A3829" s="39">
        <v>44054</v>
      </c>
      <c r="B3829" s="61">
        <f t="shared" si="354"/>
        <v>2020</v>
      </c>
      <c r="C3829" s="60" t="str">
        <f t="shared" si="355"/>
        <v>Agosto</v>
      </c>
      <c r="D3829" s="40" t="s">
        <v>1923</v>
      </c>
      <c r="E3829" s="40" t="s">
        <v>4886</v>
      </c>
      <c r="F3829" s="41">
        <v>27283.200000000001</v>
      </c>
      <c r="G3829" s="42">
        <v>31154.69</v>
      </c>
      <c r="H3829" s="64">
        <f t="shared" si="356"/>
        <v>0.14190014367816084</v>
      </c>
      <c r="I3829" s="65">
        <f t="shared" si="357"/>
        <v>3871.489999999998</v>
      </c>
      <c r="J3829" s="66" t="str">
        <f t="shared" si="358"/>
        <v>Pendente</v>
      </c>
      <c r="K3829" s="40" t="s">
        <v>15532</v>
      </c>
      <c r="L3829" s="69" t="str">
        <f t="shared" si="359"/>
        <v>Rendimento estável</v>
      </c>
    </row>
    <row r="3830" spans="1:12" ht="15" customHeight="1" x14ac:dyDescent="0.25">
      <c r="A3830" s="39">
        <v>44766</v>
      </c>
      <c r="B3830" s="61">
        <f t="shared" si="354"/>
        <v>2022</v>
      </c>
      <c r="C3830" s="60" t="str">
        <f t="shared" si="355"/>
        <v>Julho</v>
      </c>
      <c r="D3830" s="40" t="s">
        <v>1925</v>
      </c>
      <c r="E3830" s="40" t="s">
        <v>4887</v>
      </c>
      <c r="F3830" s="41">
        <v>37467.29</v>
      </c>
      <c r="G3830" s="42">
        <v>44904.55</v>
      </c>
      <c r="H3830" s="64">
        <f t="shared" si="356"/>
        <v>0.19850007833499572</v>
      </c>
      <c r="I3830" s="65">
        <f t="shared" si="357"/>
        <v>7437.260000000002</v>
      </c>
      <c r="J3830" s="66" t="str">
        <f t="shared" si="358"/>
        <v>Resgatado</v>
      </c>
      <c r="K3830" s="40" t="s">
        <v>15534</v>
      </c>
      <c r="L3830" s="69" t="str">
        <f t="shared" si="359"/>
        <v>Aplicação de Curto Prazo</v>
      </c>
    </row>
    <row r="3831" spans="1:12" ht="15" customHeight="1" x14ac:dyDescent="0.25">
      <c r="A3831" s="39">
        <v>44974</v>
      </c>
      <c r="B3831" s="61">
        <f t="shared" si="354"/>
        <v>2023</v>
      </c>
      <c r="C3831" s="60" t="str">
        <f t="shared" si="355"/>
        <v>Fevereiro</v>
      </c>
      <c r="D3831" s="40" t="s">
        <v>1930</v>
      </c>
      <c r="E3831" s="40" t="s">
        <v>4888</v>
      </c>
      <c r="F3831" s="41">
        <v>43941.42</v>
      </c>
      <c r="G3831" s="42">
        <v>40632.629999999997</v>
      </c>
      <c r="H3831" s="64">
        <f t="shared" si="356"/>
        <v>-7.5300024441631627E-2</v>
      </c>
      <c r="I3831" s="65">
        <f t="shared" si="357"/>
        <v>-3308.7900000000009</v>
      </c>
      <c r="J3831" s="66" t="str">
        <f t="shared" si="358"/>
        <v>Pendente</v>
      </c>
      <c r="K3831" s="40" t="s">
        <v>15538</v>
      </c>
      <c r="L3831" s="69" t="str">
        <f t="shared" si="359"/>
        <v>Aguardando rentabilidade</v>
      </c>
    </row>
    <row r="3832" spans="1:12" ht="15" customHeight="1" x14ac:dyDescent="0.25">
      <c r="A3832" s="39">
        <v>44958</v>
      </c>
      <c r="B3832" s="61">
        <f t="shared" si="354"/>
        <v>2023</v>
      </c>
      <c r="C3832" s="60" t="str">
        <f t="shared" si="355"/>
        <v>Fevereiro</v>
      </c>
      <c r="D3832" s="40" t="s">
        <v>1925</v>
      </c>
      <c r="E3832" s="40" t="s">
        <v>3103</v>
      </c>
      <c r="F3832" s="41">
        <v>27102.29</v>
      </c>
      <c r="G3832" s="42">
        <v>28994.03</v>
      </c>
      <c r="H3832" s="64">
        <f t="shared" si="356"/>
        <v>6.9800005829765602E-2</v>
      </c>
      <c r="I3832" s="65">
        <f t="shared" si="357"/>
        <v>1891.739999999998</v>
      </c>
      <c r="J3832" s="66" t="str">
        <f t="shared" si="358"/>
        <v>Ativo</v>
      </c>
      <c r="K3832" s="40" t="s">
        <v>15534</v>
      </c>
      <c r="L3832" s="69" t="str">
        <f t="shared" si="359"/>
        <v>Aguardando rentabilidade</v>
      </c>
    </row>
    <row r="3833" spans="1:12" ht="15" customHeight="1" x14ac:dyDescent="0.25">
      <c r="A3833" s="39">
        <v>45627</v>
      </c>
      <c r="B3833" s="61">
        <f t="shared" si="354"/>
        <v>2024</v>
      </c>
      <c r="C3833" s="60" t="str">
        <f t="shared" si="355"/>
        <v>Dezembro</v>
      </c>
      <c r="D3833" s="40" t="s">
        <v>1925</v>
      </c>
      <c r="E3833" s="40" t="s">
        <v>2408</v>
      </c>
      <c r="F3833" s="41">
        <v>12685.53</v>
      </c>
      <c r="G3833" s="42">
        <v>13987.07</v>
      </c>
      <c r="H3833" s="64">
        <f t="shared" si="356"/>
        <v>0.10260036435213972</v>
      </c>
      <c r="I3833" s="65">
        <f t="shared" si="357"/>
        <v>1301.5399999999991</v>
      </c>
      <c r="J3833" s="66" t="str">
        <f t="shared" si="358"/>
        <v>Pendente</v>
      </c>
      <c r="K3833" s="40" t="s">
        <v>15534</v>
      </c>
      <c r="L3833" s="69" t="str">
        <f t="shared" si="359"/>
        <v>Rendimento estável</v>
      </c>
    </row>
    <row r="3834" spans="1:12" ht="15" customHeight="1" x14ac:dyDescent="0.25">
      <c r="A3834" s="39">
        <v>45666</v>
      </c>
      <c r="B3834" s="61">
        <f t="shared" si="354"/>
        <v>2025</v>
      </c>
      <c r="C3834" s="60" t="str">
        <f t="shared" si="355"/>
        <v>Janeiro</v>
      </c>
      <c r="D3834" s="40" t="s">
        <v>1927</v>
      </c>
      <c r="E3834" s="40" t="s">
        <v>4119</v>
      </c>
      <c r="F3834" s="41">
        <v>30257.57</v>
      </c>
      <c r="G3834" s="42">
        <v>33864.269999999997</v>
      </c>
      <c r="H3834" s="64">
        <f t="shared" si="356"/>
        <v>0.11919992253178285</v>
      </c>
      <c r="I3834" s="65">
        <f t="shared" si="357"/>
        <v>3606.6999999999971</v>
      </c>
      <c r="J3834" s="66" t="str">
        <f t="shared" si="358"/>
        <v>Pendente</v>
      </c>
      <c r="K3834" s="40" t="s">
        <v>15536</v>
      </c>
      <c r="L3834" s="69" t="str">
        <f t="shared" si="359"/>
        <v>Rendimento estável</v>
      </c>
    </row>
    <row r="3835" spans="1:12" ht="15" customHeight="1" x14ac:dyDescent="0.25">
      <c r="A3835" s="39">
        <v>45392</v>
      </c>
      <c r="B3835" s="61">
        <f t="shared" si="354"/>
        <v>2024</v>
      </c>
      <c r="C3835" s="60" t="str">
        <f t="shared" si="355"/>
        <v>Abril</v>
      </c>
      <c r="D3835" s="40" t="s">
        <v>1927</v>
      </c>
      <c r="E3835" s="40" t="s">
        <v>4889</v>
      </c>
      <c r="F3835" s="41">
        <v>39137.72</v>
      </c>
      <c r="G3835" s="42">
        <v>40327.51</v>
      </c>
      <c r="H3835" s="64">
        <f t="shared" si="356"/>
        <v>3.0400084624244868E-2</v>
      </c>
      <c r="I3835" s="65">
        <f t="shared" si="357"/>
        <v>1189.7900000000009</v>
      </c>
      <c r="J3835" s="66" t="str">
        <f t="shared" si="358"/>
        <v>Ativo</v>
      </c>
      <c r="K3835" s="40" t="s">
        <v>15536</v>
      </c>
      <c r="L3835" s="69" t="str">
        <f t="shared" si="359"/>
        <v>Aguardando rentabilidade</v>
      </c>
    </row>
    <row r="3836" spans="1:12" ht="15" customHeight="1" x14ac:dyDescent="0.25">
      <c r="A3836" s="39">
        <v>44778</v>
      </c>
      <c r="B3836" s="61">
        <f t="shared" si="354"/>
        <v>2022</v>
      </c>
      <c r="C3836" s="60" t="str">
        <f t="shared" si="355"/>
        <v>Agosto</v>
      </c>
      <c r="D3836" s="40" t="s">
        <v>1930</v>
      </c>
      <c r="E3836" s="40" t="s">
        <v>3519</v>
      </c>
      <c r="F3836" s="41">
        <v>3243.1</v>
      </c>
      <c r="G3836" s="42">
        <v>3103.32</v>
      </c>
      <c r="H3836" s="64">
        <f t="shared" si="356"/>
        <v>-4.3100736949215179E-2</v>
      </c>
      <c r="I3836" s="65">
        <f t="shared" si="357"/>
        <v>-139.77999999999975</v>
      </c>
      <c r="J3836" s="66" t="str">
        <f t="shared" si="358"/>
        <v>Ativo</v>
      </c>
      <c r="K3836" s="40" t="s">
        <v>15538</v>
      </c>
      <c r="L3836" s="69" t="str">
        <f t="shared" si="359"/>
        <v>Aguardando rentabilidade</v>
      </c>
    </row>
    <row r="3837" spans="1:12" ht="15" customHeight="1" x14ac:dyDescent="0.25">
      <c r="A3837" s="39">
        <v>44624</v>
      </c>
      <c r="B3837" s="61">
        <f t="shared" si="354"/>
        <v>2022</v>
      </c>
      <c r="C3837" s="60" t="str">
        <f t="shared" si="355"/>
        <v>Março</v>
      </c>
      <c r="D3837" s="40" t="s">
        <v>1923</v>
      </c>
      <c r="E3837" s="40" t="s">
        <v>2156</v>
      </c>
      <c r="F3837" s="41">
        <v>5766.87</v>
      </c>
      <c r="G3837" s="42">
        <v>6105.39</v>
      </c>
      <c r="H3837" s="64">
        <f t="shared" si="356"/>
        <v>5.8700820375697814E-2</v>
      </c>
      <c r="I3837" s="65">
        <f t="shared" si="357"/>
        <v>338.52000000000044</v>
      </c>
      <c r="J3837" s="66" t="str">
        <f t="shared" si="358"/>
        <v>Ativo</v>
      </c>
      <c r="K3837" s="40" t="s">
        <v>15532</v>
      </c>
      <c r="L3837" s="69" t="str">
        <f t="shared" si="359"/>
        <v>Investimento de Longo Prazo</v>
      </c>
    </row>
    <row r="3838" spans="1:12" ht="15" customHeight="1" x14ac:dyDescent="0.25">
      <c r="A3838" s="39">
        <v>45570</v>
      </c>
      <c r="B3838" s="61">
        <f t="shared" si="354"/>
        <v>2024</v>
      </c>
      <c r="C3838" s="60" t="str">
        <f t="shared" si="355"/>
        <v>Outubro</v>
      </c>
      <c r="D3838" s="40" t="s">
        <v>1926</v>
      </c>
      <c r="E3838" s="40" t="s">
        <v>4890</v>
      </c>
      <c r="F3838" s="41">
        <v>43409.68</v>
      </c>
      <c r="G3838" s="42">
        <v>41230.51</v>
      </c>
      <c r="H3838" s="64">
        <f t="shared" si="356"/>
        <v>-5.0200093619671884E-2</v>
      </c>
      <c r="I3838" s="65">
        <f t="shared" si="357"/>
        <v>-2179.1699999999983</v>
      </c>
      <c r="J3838" s="66" t="str">
        <f t="shared" si="358"/>
        <v>Pendente</v>
      </c>
      <c r="K3838" s="40" t="s">
        <v>15535</v>
      </c>
      <c r="L3838" s="69" t="str">
        <f t="shared" si="359"/>
        <v>Aguardando rentabilidade</v>
      </c>
    </row>
    <row r="3839" spans="1:12" x14ac:dyDescent="0.25">
      <c r="A3839" s="39">
        <v>43886</v>
      </c>
      <c r="B3839" s="61">
        <f t="shared" si="354"/>
        <v>2020</v>
      </c>
      <c r="C3839" s="60" t="str">
        <f t="shared" si="355"/>
        <v>Fevereiro</v>
      </c>
      <c r="D3839" s="40" t="s">
        <v>1924</v>
      </c>
      <c r="E3839" s="40" t="s">
        <v>4022</v>
      </c>
      <c r="F3839" s="41">
        <v>35991.519999999997</v>
      </c>
      <c r="G3839" s="42">
        <v>42214.45</v>
      </c>
      <c r="H3839" s="64">
        <f t="shared" si="356"/>
        <v>0.17289989419729984</v>
      </c>
      <c r="I3839" s="65">
        <f t="shared" si="357"/>
        <v>6222.93</v>
      </c>
      <c r="J3839" s="66" t="str">
        <f t="shared" si="358"/>
        <v>Resgatado</v>
      </c>
      <c r="K3839" s="40" t="s">
        <v>15533</v>
      </c>
      <c r="L3839" s="69" t="str">
        <f t="shared" si="359"/>
        <v>Dividendos Recebidos</v>
      </c>
    </row>
    <row r="3840" spans="1:12" ht="15" customHeight="1" x14ac:dyDescent="0.25">
      <c r="A3840" s="39">
        <v>45888</v>
      </c>
      <c r="B3840" s="61">
        <f t="shared" si="354"/>
        <v>2025</v>
      </c>
      <c r="C3840" s="60" t="str">
        <f t="shared" si="355"/>
        <v>Agosto</v>
      </c>
      <c r="D3840" s="40" t="s">
        <v>1930</v>
      </c>
      <c r="E3840" s="40" t="s">
        <v>4891</v>
      </c>
      <c r="F3840" s="41">
        <v>26189.360000000001</v>
      </c>
      <c r="G3840" s="42">
        <v>27501.45</v>
      </c>
      <c r="H3840" s="64">
        <f t="shared" si="356"/>
        <v>5.0100116994076987E-2</v>
      </c>
      <c r="I3840" s="65">
        <f t="shared" si="357"/>
        <v>1312.0900000000001</v>
      </c>
      <c r="J3840" s="66" t="str">
        <f t="shared" si="358"/>
        <v>Ativo</v>
      </c>
      <c r="K3840" s="40" t="s">
        <v>15538</v>
      </c>
      <c r="L3840" s="69" t="str">
        <f t="shared" si="359"/>
        <v>Aguardando rentabilidade</v>
      </c>
    </row>
    <row r="3841" spans="1:12" ht="15" customHeight="1" x14ac:dyDescent="0.25">
      <c r="A3841" s="39">
        <v>45447</v>
      </c>
      <c r="B3841" s="61">
        <f t="shared" si="354"/>
        <v>2024</v>
      </c>
      <c r="C3841" s="60" t="str">
        <f t="shared" si="355"/>
        <v>Junho</v>
      </c>
      <c r="D3841" s="40" t="s">
        <v>1925</v>
      </c>
      <c r="E3841" s="40" t="s">
        <v>4892</v>
      </c>
      <c r="F3841" s="41">
        <v>24241.34</v>
      </c>
      <c r="G3841" s="42">
        <v>26229.13</v>
      </c>
      <c r="H3841" s="64">
        <f t="shared" si="356"/>
        <v>8.2000004950221431E-2</v>
      </c>
      <c r="I3841" s="65">
        <f t="shared" si="357"/>
        <v>1987.7900000000009</v>
      </c>
      <c r="J3841" s="66" t="str">
        <f t="shared" si="358"/>
        <v>Pendente</v>
      </c>
      <c r="K3841" s="40" t="s">
        <v>15534</v>
      </c>
      <c r="L3841" s="69" t="str">
        <f t="shared" si="359"/>
        <v>Rendimento estável</v>
      </c>
    </row>
    <row r="3842" spans="1:12" ht="15" customHeight="1" x14ac:dyDescent="0.25">
      <c r="A3842" s="39">
        <v>44744</v>
      </c>
      <c r="B3842" s="61">
        <f t="shared" ref="B3842:B3905" si="360">YEAR(A3842)</f>
        <v>2022</v>
      </c>
      <c r="C3842" s="60" t="str">
        <f t="shared" ref="C3842:C3905" si="361">PROPER(TEXT(A3842,"mmmm"))</f>
        <v>Julho</v>
      </c>
      <c r="D3842" s="40" t="s">
        <v>1928</v>
      </c>
      <c r="E3842" s="40" t="s">
        <v>2848</v>
      </c>
      <c r="F3842" s="41">
        <v>24945.38</v>
      </c>
      <c r="G3842" s="42">
        <v>25439.3</v>
      </c>
      <c r="H3842" s="64">
        <f t="shared" ref="H3842:H3905" si="362">(G3842-F3842)/F3842</f>
        <v>1.9800059169272959E-2</v>
      </c>
      <c r="I3842" s="65">
        <f t="shared" ref="I3842:I3905" si="363">G3842-F3842</f>
        <v>493.91999999999825</v>
      </c>
      <c r="J3842" s="66" t="str">
        <f t="shared" ref="J3842:J3905" si="364">IF(AND(OR($D3842="Ações",$D3842="Criptomoedas",$D3842="ETFs",$D3842="Fundos",$D3842="Imóveis"),$H3842&lt;=-10%),"Resgatado",IF(AND(OR($D3842="Ações",$D3842="Criptomoedas",$D3842="ETFs",$D3842="Fundos",$D3842="Imóveis"),$H3842&lt;=-5%),"Pendente",IF(AND(OR($D3842="Ações",$D3842="Criptomoedas",$D3842="ETFs",$D3842="Fundos",$D3842="Imóveis"),$H3842&lt;=-3%),"Ativo",IF(AND(OR($D3842="Ações",$D3842="Criptomoedas",$D3842="ETFs",$D3842="Fundos",$D3842="Imóveis"),$H3842&lt;=7%),"Ativo",IF(AND(OR($D3842="Ações",$D3842="Criptomoedas",$D3842="ETFs",$D3842="Fundos",$D3842="Imóveis"),$H3842&lt;=15%),"Pendente",IF(AND(OR($D3842="Ações",$D3842="Criptomoedas",$D3842="ETFs",$D3842="Fundos",$D3842="Imóveis"),$H3842&lt;=20%),"Resgatado",IF(AND(OR($D3842="Poupança",$D3842="Renda Fixa",$D3842="Tesouro Direto"),$H3842&lt;=7%),"Ativo",IF(AND(OR($D3842="Poupança",$D3842="Renda Fixa",$D3842="Tesouro Direto"),$H3842&lt;=15%),"Pendente",IF(AND(OR($D3842="Poupança",$D3842="Renda Fixa",$D3842="Tesouro Direto"),$H3842&lt;=20%),"Resgatado","")))))))))</f>
        <v>Ativo</v>
      </c>
      <c r="K3842" s="40" t="s">
        <v>15537</v>
      </c>
      <c r="L3842" s="69" t="str">
        <f t="shared" ref="L3842:L3905" si="365">IF(AND(OR($D3842="Ações",$D3842="Criptomoedas",$D3842="ETFs",$D3842="Fundos",$D3842="Imóveis"),$H3842&lt;=-10%),"Resgate realizado",IF(AND(OR($D3842="Ações",$D3842="Criptomoedas",$D3842="ETFs",$D3842="Fundos",$D3842="Imóveis"),$H3842&lt;=-5%),"Aguardando rentabilidade",IF(AND(OR($D3842="Ações",$D3842="Criptomoedas",$D3842="ETFs",$D3842="Fundos",$D3842="Imóveis"),$H3842&lt;=-3%),"Aguardando rentabilidade",IF(AND(OR($D3842="Ações",$D3842="Criptomoedas",$D3842="ETFs",$D3842="Fundos",$D3842="Imóveis"),$H3842&lt;=7%),"Aguardando rentabilidade",IF(AND(OR($D3842="Ações",$D3842="Criptomoedas",$D3842="ETFs",$D3842="Fundos",$D3842="Imóveis"),$H3842&lt;=15%),"Rendimento estável",IF(AND(OR($D3842="Ações",$D3842="Criptomoedas",$D3842="ETFs",$D3842="Fundos",$D3842="Imóveis"),$H3842&lt;=20%),"Aplicação de Curto Prazo",IF(AND(OR($D3842="Poupança",$D3842="Renda Fixa",$D3842="Tesouro Direto"),$H3842&lt;=7%),"Investimento de Longo Prazo",IF(AND(OR($D3842="Poupança",$D3842="Renda Fixa",$D3842="Tesouro Direto"),$H3842&lt;=15%),"Rendimento estável",IF(AND(OR($D3842="Poupança",$D3842="Renda Fixa",$D3842="Tesouro Direto"),$H3842&lt;=20%),"Dividendos Recebidos","")))))))))</f>
        <v>Aguardando rentabilidade</v>
      </c>
    </row>
    <row r="3843" spans="1:12" ht="15" customHeight="1" x14ac:dyDescent="0.25">
      <c r="A3843" s="39">
        <v>44422</v>
      </c>
      <c r="B3843" s="61">
        <f t="shared" si="360"/>
        <v>2021</v>
      </c>
      <c r="C3843" s="60" t="str">
        <f t="shared" si="361"/>
        <v>Agosto</v>
      </c>
      <c r="D3843" s="40" t="s">
        <v>1924</v>
      </c>
      <c r="E3843" s="40" t="s">
        <v>4893</v>
      </c>
      <c r="F3843" s="41">
        <v>11193.14</v>
      </c>
      <c r="G3843" s="42">
        <v>12990.76</v>
      </c>
      <c r="H3843" s="64">
        <f t="shared" si="362"/>
        <v>0.16060015330818705</v>
      </c>
      <c r="I3843" s="65">
        <f t="shared" si="363"/>
        <v>1797.6200000000008</v>
      </c>
      <c r="J3843" s="66" t="str">
        <f t="shared" si="364"/>
        <v>Resgatado</v>
      </c>
      <c r="K3843" s="40" t="s">
        <v>15533</v>
      </c>
      <c r="L3843" s="69" t="str">
        <f t="shared" si="365"/>
        <v>Dividendos Recebidos</v>
      </c>
    </row>
    <row r="3844" spans="1:12" ht="15" customHeight="1" x14ac:dyDescent="0.25">
      <c r="A3844" s="39">
        <v>44201</v>
      </c>
      <c r="B3844" s="61">
        <f t="shared" si="360"/>
        <v>2021</v>
      </c>
      <c r="C3844" s="60" t="str">
        <f t="shared" si="361"/>
        <v>Janeiro</v>
      </c>
      <c r="D3844" s="40" t="s">
        <v>1923</v>
      </c>
      <c r="E3844" s="40" t="s">
        <v>4519</v>
      </c>
      <c r="F3844" s="41">
        <v>44123.66</v>
      </c>
      <c r="G3844" s="42">
        <v>41957.19</v>
      </c>
      <c r="H3844" s="64">
        <f t="shared" si="362"/>
        <v>-4.9099961335936346E-2</v>
      </c>
      <c r="I3844" s="65">
        <f t="shared" si="363"/>
        <v>-2166.4700000000012</v>
      </c>
      <c r="J3844" s="66" t="str">
        <f t="shared" si="364"/>
        <v>Ativo</v>
      </c>
      <c r="K3844" s="40" t="s">
        <v>15532</v>
      </c>
      <c r="L3844" s="69" t="str">
        <f t="shared" si="365"/>
        <v>Investimento de Longo Prazo</v>
      </c>
    </row>
    <row r="3845" spans="1:12" ht="15" customHeight="1" x14ac:dyDescent="0.25">
      <c r="A3845" s="39">
        <v>45269</v>
      </c>
      <c r="B3845" s="61">
        <f t="shared" si="360"/>
        <v>2023</v>
      </c>
      <c r="C3845" s="60" t="str">
        <f t="shared" si="361"/>
        <v>Dezembro</v>
      </c>
      <c r="D3845" s="40" t="s">
        <v>1929</v>
      </c>
      <c r="E3845" s="40" t="s">
        <v>4894</v>
      </c>
      <c r="F3845" s="41">
        <v>21417.96</v>
      </c>
      <c r="G3845" s="42">
        <v>19413.240000000002</v>
      </c>
      <c r="H3845" s="64">
        <f t="shared" si="362"/>
        <v>-9.3599950695584341E-2</v>
      </c>
      <c r="I3845" s="65">
        <f t="shared" si="363"/>
        <v>-2004.7199999999975</v>
      </c>
      <c r="J3845" s="66" t="str">
        <f t="shared" si="364"/>
        <v>Ativo</v>
      </c>
      <c r="K3845" s="40" t="s">
        <v>15532</v>
      </c>
      <c r="L3845" s="69" t="str">
        <f t="shared" si="365"/>
        <v>Investimento de Longo Prazo</v>
      </c>
    </row>
    <row r="3846" spans="1:12" x14ac:dyDescent="0.25">
      <c r="A3846" s="39">
        <v>43962</v>
      </c>
      <c r="B3846" s="61">
        <f t="shared" si="360"/>
        <v>2020</v>
      </c>
      <c r="C3846" s="60" t="str">
        <f t="shared" si="361"/>
        <v>Maio</v>
      </c>
      <c r="D3846" s="40" t="s">
        <v>1926</v>
      </c>
      <c r="E3846" s="40" t="s">
        <v>4895</v>
      </c>
      <c r="F3846" s="41">
        <v>22773.56</v>
      </c>
      <c r="G3846" s="42">
        <v>26112.16</v>
      </c>
      <c r="H3846" s="64">
        <f t="shared" si="362"/>
        <v>0.14659982892441931</v>
      </c>
      <c r="I3846" s="65">
        <f t="shared" si="363"/>
        <v>3338.5999999999985</v>
      </c>
      <c r="J3846" s="66" t="str">
        <f t="shared" si="364"/>
        <v>Pendente</v>
      </c>
      <c r="K3846" s="40" t="s">
        <v>15535</v>
      </c>
      <c r="L3846" s="69" t="str">
        <f t="shared" si="365"/>
        <v>Rendimento estável</v>
      </c>
    </row>
    <row r="3847" spans="1:12" x14ac:dyDescent="0.25">
      <c r="A3847" s="39">
        <v>44173</v>
      </c>
      <c r="B3847" s="61">
        <f t="shared" si="360"/>
        <v>2020</v>
      </c>
      <c r="C3847" s="60" t="str">
        <f t="shared" si="361"/>
        <v>Dezembro</v>
      </c>
      <c r="D3847" s="40" t="s">
        <v>1928</v>
      </c>
      <c r="E3847" s="40" t="s">
        <v>2595</v>
      </c>
      <c r="F3847" s="41">
        <v>19578.63</v>
      </c>
      <c r="G3847" s="42">
        <v>21105.759999999998</v>
      </c>
      <c r="H3847" s="64">
        <f t="shared" si="362"/>
        <v>7.7999839621056083E-2</v>
      </c>
      <c r="I3847" s="65">
        <f t="shared" si="363"/>
        <v>1527.1299999999974</v>
      </c>
      <c r="J3847" s="66" t="str">
        <f t="shared" si="364"/>
        <v>Pendente</v>
      </c>
      <c r="K3847" s="40" t="s">
        <v>15537</v>
      </c>
      <c r="L3847" s="69" t="str">
        <f t="shared" si="365"/>
        <v>Rendimento estável</v>
      </c>
    </row>
    <row r="3848" spans="1:12" ht="15" customHeight="1" x14ac:dyDescent="0.25">
      <c r="A3848" s="39">
        <v>45790</v>
      </c>
      <c r="B3848" s="61">
        <f t="shared" si="360"/>
        <v>2025</v>
      </c>
      <c r="C3848" s="60" t="str">
        <f t="shared" si="361"/>
        <v>Maio</v>
      </c>
      <c r="D3848" s="40" t="s">
        <v>1928</v>
      </c>
      <c r="E3848" s="40" t="s">
        <v>4896</v>
      </c>
      <c r="F3848" s="41">
        <v>1879.67</v>
      </c>
      <c r="G3848" s="42">
        <v>2106.92</v>
      </c>
      <c r="H3848" s="64">
        <f t="shared" si="362"/>
        <v>0.12089888118659126</v>
      </c>
      <c r="I3848" s="65">
        <f t="shared" si="363"/>
        <v>227.25</v>
      </c>
      <c r="J3848" s="66" t="str">
        <f t="shared" si="364"/>
        <v>Pendente</v>
      </c>
      <c r="K3848" s="40" t="s">
        <v>15537</v>
      </c>
      <c r="L3848" s="69" t="str">
        <f t="shared" si="365"/>
        <v>Rendimento estável</v>
      </c>
    </row>
    <row r="3849" spans="1:12" ht="15" customHeight="1" x14ac:dyDescent="0.25">
      <c r="A3849" s="39">
        <v>44809</v>
      </c>
      <c r="B3849" s="61">
        <f t="shared" si="360"/>
        <v>2022</v>
      </c>
      <c r="C3849" s="60" t="str">
        <f t="shared" si="361"/>
        <v>Setembro</v>
      </c>
      <c r="D3849" s="40" t="s">
        <v>1924</v>
      </c>
      <c r="E3849" s="40" t="s">
        <v>4830</v>
      </c>
      <c r="F3849" s="41">
        <v>35590.300000000003</v>
      </c>
      <c r="G3849" s="42">
        <v>37722.160000000003</v>
      </c>
      <c r="H3849" s="64">
        <f t="shared" si="362"/>
        <v>5.9900028940469745E-2</v>
      </c>
      <c r="I3849" s="65">
        <f t="shared" si="363"/>
        <v>2131.8600000000006</v>
      </c>
      <c r="J3849" s="66" t="str">
        <f t="shared" si="364"/>
        <v>Ativo</v>
      </c>
      <c r="K3849" s="40" t="s">
        <v>15533</v>
      </c>
      <c r="L3849" s="69" t="str">
        <f t="shared" si="365"/>
        <v>Investimento de Longo Prazo</v>
      </c>
    </row>
    <row r="3850" spans="1:12" ht="15" customHeight="1" x14ac:dyDescent="0.25">
      <c r="A3850" s="39">
        <v>45871</v>
      </c>
      <c r="B3850" s="61">
        <f t="shared" si="360"/>
        <v>2025</v>
      </c>
      <c r="C3850" s="60" t="str">
        <f t="shared" si="361"/>
        <v>Agosto</v>
      </c>
      <c r="D3850" s="40" t="s">
        <v>1929</v>
      </c>
      <c r="E3850" s="40" t="s">
        <v>3984</v>
      </c>
      <c r="F3850" s="41">
        <v>30965.54</v>
      </c>
      <c r="G3850" s="42">
        <v>36951.18</v>
      </c>
      <c r="H3850" s="64">
        <f t="shared" si="362"/>
        <v>0.19330003610465049</v>
      </c>
      <c r="I3850" s="65">
        <f t="shared" si="363"/>
        <v>5985.6399999999994</v>
      </c>
      <c r="J3850" s="66" t="str">
        <f t="shared" si="364"/>
        <v>Resgatado</v>
      </c>
      <c r="K3850" s="40" t="s">
        <v>15532</v>
      </c>
      <c r="L3850" s="69" t="str">
        <f t="shared" si="365"/>
        <v>Dividendos Recebidos</v>
      </c>
    </row>
    <row r="3851" spans="1:12" ht="15" customHeight="1" x14ac:dyDescent="0.25">
      <c r="A3851" s="39">
        <v>44383</v>
      </c>
      <c r="B3851" s="61">
        <f t="shared" si="360"/>
        <v>2021</v>
      </c>
      <c r="C3851" s="60" t="str">
        <f t="shared" si="361"/>
        <v>Julho</v>
      </c>
      <c r="D3851" s="40" t="s">
        <v>1930</v>
      </c>
      <c r="E3851" s="40" t="s">
        <v>3542</v>
      </c>
      <c r="F3851" s="41">
        <v>13339.57</v>
      </c>
      <c r="G3851" s="42">
        <v>14194.64</v>
      </c>
      <c r="H3851" s="64">
        <f t="shared" si="362"/>
        <v>6.4100267100063918E-2</v>
      </c>
      <c r="I3851" s="65">
        <f t="shared" si="363"/>
        <v>855.06999999999971</v>
      </c>
      <c r="J3851" s="66" t="str">
        <f t="shared" si="364"/>
        <v>Ativo</v>
      </c>
      <c r="K3851" s="40" t="s">
        <v>15538</v>
      </c>
      <c r="L3851" s="69" t="str">
        <f t="shared" si="365"/>
        <v>Aguardando rentabilidade</v>
      </c>
    </row>
    <row r="3852" spans="1:12" x14ac:dyDescent="0.25">
      <c r="A3852" s="39">
        <v>44148</v>
      </c>
      <c r="B3852" s="61">
        <f t="shared" si="360"/>
        <v>2020</v>
      </c>
      <c r="C3852" s="60" t="str">
        <f t="shared" si="361"/>
        <v>Novembro</v>
      </c>
      <c r="D3852" s="40" t="s">
        <v>1925</v>
      </c>
      <c r="E3852" s="40" t="s">
        <v>4157</v>
      </c>
      <c r="F3852" s="41">
        <v>37800.22</v>
      </c>
      <c r="G3852" s="42">
        <v>44475.74</v>
      </c>
      <c r="H3852" s="64">
        <f t="shared" si="362"/>
        <v>0.17660003037019353</v>
      </c>
      <c r="I3852" s="65">
        <f t="shared" si="363"/>
        <v>6675.5199999999968</v>
      </c>
      <c r="J3852" s="66" t="str">
        <f t="shared" si="364"/>
        <v>Resgatado</v>
      </c>
      <c r="K3852" s="40" t="s">
        <v>15534</v>
      </c>
      <c r="L3852" s="69" t="str">
        <f t="shared" si="365"/>
        <v>Aplicação de Curto Prazo</v>
      </c>
    </row>
    <row r="3853" spans="1:12" ht="15" customHeight="1" x14ac:dyDescent="0.25">
      <c r="A3853" s="39">
        <v>44499</v>
      </c>
      <c r="B3853" s="61">
        <f t="shared" si="360"/>
        <v>2021</v>
      </c>
      <c r="C3853" s="60" t="str">
        <f t="shared" si="361"/>
        <v>Outubro</v>
      </c>
      <c r="D3853" s="40" t="s">
        <v>1925</v>
      </c>
      <c r="E3853" s="40" t="s">
        <v>4897</v>
      </c>
      <c r="F3853" s="41">
        <v>30453.17</v>
      </c>
      <c r="G3853" s="42">
        <v>31686.52</v>
      </c>
      <c r="H3853" s="64">
        <f t="shared" si="362"/>
        <v>4.0499888845726154E-2</v>
      </c>
      <c r="I3853" s="65">
        <f t="shared" si="363"/>
        <v>1233.3500000000022</v>
      </c>
      <c r="J3853" s="66" t="str">
        <f t="shared" si="364"/>
        <v>Ativo</v>
      </c>
      <c r="K3853" s="40" t="s">
        <v>15534</v>
      </c>
      <c r="L3853" s="69" t="str">
        <f t="shared" si="365"/>
        <v>Aguardando rentabilidade</v>
      </c>
    </row>
    <row r="3854" spans="1:12" ht="15" customHeight="1" x14ac:dyDescent="0.25">
      <c r="A3854" s="39">
        <v>44573</v>
      </c>
      <c r="B3854" s="61">
        <f t="shared" si="360"/>
        <v>2022</v>
      </c>
      <c r="C3854" s="60" t="str">
        <f t="shared" si="361"/>
        <v>Janeiro</v>
      </c>
      <c r="D3854" s="40" t="s">
        <v>1928</v>
      </c>
      <c r="E3854" s="40" t="s">
        <v>4898</v>
      </c>
      <c r="F3854" s="41">
        <v>1300.21</v>
      </c>
      <c r="G3854" s="42">
        <v>1303.46</v>
      </c>
      <c r="H3854" s="64">
        <f t="shared" si="362"/>
        <v>2.4995962190723035E-3</v>
      </c>
      <c r="I3854" s="65">
        <f t="shared" si="363"/>
        <v>3.25</v>
      </c>
      <c r="J3854" s="66" t="str">
        <f t="shared" si="364"/>
        <v>Ativo</v>
      </c>
      <c r="K3854" s="40" t="s">
        <v>15537</v>
      </c>
      <c r="L3854" s="69" t="str">
        <f t="shared" si="365"/>
        <v>Aguardando rentabilidade</v>
      </c>
    </row>
    <row r="3855" spans="1:12" ht="15" customHeight="1" x14ac:dyDescent="0.25">
      <c r="A3855" s="39">
        <v>45107</v>
      </c>
      <c r="B3855" s="61">
        <f t="shared" si="360"/>
        <v>2023</v>
      </c>
      <c r="C3855" s="60" t="str">
        <f t="shared" si="361"/>
        <v>Junho</v>
      </c>
      <c r="D3855" s="40" t="s">
        <v>1930</v>
      </c>
      <c r="E3855" s="40" t="s">
        <v>4429</v>
      </c>
      <c r="F3855" s="41">
        <v>9989.92</v>
      </c>
      <c r="G3855" s="42">
        <v>9999.91</v>
      </c>
      <c r="H3855" s="64">
        <f t="shared" si="362"/>
        <v>1.000008008072115E-3</v>
      </c>
      <c r="I3855" s="65">
        <f t="shared" si="363"/>
        <v>9.9899999999997817</v>
      </c>
      <c r="J3855" s="66" t="str">
        <f t="shared" si="364"/>
        <v>Ativo</v>
      </c>
      <c r="K3855" s="40" t="s">
        <v>15538</v>
      </c>
      <c r="L3855" s="69" t="str">
        <f t="shared" si="365"/>
        <v>Aguardando rentabilidade</v>
      </c>
    </row>
    <row r="3856" spans="1:12" ht="15" customHeight="1" x14ac:dyDescent="0.25">
      <c r="A3856" s="39">
        <v>45689</v>
      </c>
      <c r="B3856" s="61">
        <f t="shared" si="360"/>
        <v>2025</v>
      </c>
      <c r="C3856" s="60" t="str">
        <f t="shared" si="361"/>
        <v>Fevereiro</v>
      </c>
      <c r="D3856" s="40" t="s">
        <v>1929</v>
      </c>
      <c r="E3856" s="40" t="s">
        <v>4899</v>
      </c>
      <c r="F3856" s="41">
        <v>44183.69</v>
      </c>
      <c r="G3856" s="42">
        <v>45482.69</v>
      </c>
      <c r="H3856" s="64">
        <f t="shared" si="362"/>
        <v>2.9399989000466007E-2</v>
      </c>
      <c r="I3856" s="65">
        <f t="shared" si="363"/>
        <v>1299</v>
      </c>
      <c r="J3856" s="66" t="str">
        <f t="shared" si="364"/>
        <v>Ativo</v>
      </c>
      <c r="K3856" s="40" t="s">
        <v>15532</v>
      </c>
      <c r="L3856" s="69" t="str">
        <f t="shared" si="365"/>
        <v>Investimento de Longo Prazo</v>
      </c>
    </row>
    <row r="3857" spans="1:12" ht="15" customHeight="1" x14ac:dyDescent="0.25">
      <c r="A3857" s="39">
        <v>45034</v>
      </c>
      <c r="B3857" s="61">
        <f t="shared" si="360"/>
        <v>2023</v>
      </c>
      <c r="C3857" s="60" t="str">
        <f t="shared" si="361"/>
        <v>Abril</v>
      </c>
      <c r="D3857" s="40" t="s">
        <v>1929</v>
      </c>
      <c r="E3857" s="40" t="s">
        <v>4900</v>
      </c>
      <c r="F3857" s="41">
        <v>41221.699999999997</v>
      </c>
      <c r="G3857" s="42">
        <v>45356.24</v>
      </c>
      <c r="H3857" s="64">
        <f t="shared" si="362"/>
        <v>0.10030008466414538</v>
      </c>
      <c r="I3857" s="65">
        <f t="shared" si="363"/>
        <v>4134.5400000000009</v>
      </c>
      <c r="J3857" s="66" t="str">
        <f t="shared" si="364"/>
        <v>Pendente</v>
      </c>
      <c r="K3857" s="40" t="s">
        <v>15532</v>
      </c>
      <c r="L3857" s="69" t="str">
        <f t="shared" si="365"/>
        <v>Rendimento estável</v>
      </c>
    </row>
    <row r="3858" spans="1:12" x14ac:dyDescent="0.25">
      <c r="A3858" s="39">
        <v>43961</v>
      </c>
      <c r="B3858" s="61">
        <f t="shared" si="360"/>
        <v>2020</v>
      </c>
      <c r="C3858" s="60" t="str">
        <f t="shared" si="361"/>
        <v>Maio</v>
      </c>
      <c r="D3858" s="40" t="s">
        <v>1926</v>
      </c>
      <c r="E3858" s="40" t="s">
        <v>4901</v>
      </c>
      <c r="F3858" s="41">
        <v>14957.35</v>
      </c>
      <c r="G3858" s="42">
        <v>15651.37</v>
      </c>
      <c r="H3858" s="64">
        <f t="shared" si="362"/>
        <v>4.6399930468966788E-2</v>
      </c>
      <c r="I3858" s="65">
        <f t="shared" si="363"/>
        <v>694.02000000000044</v>
      </c>
      <c r="J3858" s="66" t="str">
        <f t="shared" si="364"/>
        <v>Ativo</v>
      </c>
      <c r="K3858" s="40" t="s">
        <v>15535</v>
      </c>
      <c r="L3858" s="69" t="str">
        <f t="shared" si="365"/>
        <v>Aguardando rentabilidade</v>
      </c>
    </row>
    <row r="3859" spans="1:12" x14ac:dyDescent="0.25">
      <c r="A3859" s="39">
        <v>44096</v>
      </c>
      <c r="B3859" s="61">
        <f t="shared" si="360"/>
        <v>2020</v>
      </c>
      <c r="C3859" s="60" t="str">
        <f t="shared" si="361"/>
        <v>Setembro</v>
      </c>
      <c r="D3859" s="40" t="s">
        <v>1924</v>
      </c>
      <c r="E3859" s="40" t="s">
        <v>4902</v>
      </c>
      <c r="F3859" s="41">
        <v>13198.72</v>
      </c>
      <c r="G3859" s="42">
        <v>13895.61</v>
      </c>
      <c r="H3859" s="64">
        <f t="shared" si="362"/>
        <v>5.2799816951946951E-2</v>
      </c>
      <c r="I3859" s="65">
        <f t="shared" si="363"/>
        <v>696.89000000000124</v>
      </c>
      <c r="J3859" s="66" t="str">
        <f t="shared" si="364"/>
        <v>Ativo</v>
      </c>
      <c r="K3859" s="40" t="s">
        <v>15533</v>
      </c>
      <c r="L3859" s="69" t="str">
        <f t="shared" si="365"/>
        <v>Investimento de Longo Prazo</v>
      </c>
    </row>
    <row r="3860" spans="1:12" ht="15" customHeight="1" x14ac:dyDescent="0.25">
      <c r="A3860" s="39">
        <v>45281</v>
      </c>
      <c r="B3860" s="61">
        <f t="shared" si="360"/>
        <v>2023</v>
      </c>
      <c r="C3860" s="60" t="str">
        <f t="shared" si="361"/>
        <v>Dezembro</v>
      </c>
      <c r="D3860" s="40" t="s">
        <v>1923</v>
      </c>
      <c r="E3860" s="40" t="s">
        <v>4857</v>
      </c>
      <c r="F3860" s="41">
        <v>10812.47</v>
      </c>
      <c r="G3860" s="42">
        <v>12054.82</v>
      </c>
      <c r="H3860" s="64">
        <f t="shared" si="362"/>
        <v>0.11489974076228655</v>
      </c>
      <c r="I3860" s="65">
        <f t="shared" si="363"/>
        <v>1242.3500000000004</v>
      </c>
      <c r="J3860" s="66" t="str">
        <f t="shared" si="364"/>
        <v>Pendente</v>
      </c>
      <c r="K3860" s="40" t="s">
        <v>15532</v>
      </c>
      <c r="L3860" s="69" t="str">
        <f t="shared" si="365"/>
        <v>Rendimento estável</v>
      </c>
    </row>
    <row r="3861" spans="1:12" ht="15" customHeight="1" x14ac:dyDescent="0.25">
      <c r="A3861" s="39">
        <v>45685</v>
      </c>
      <c r="B3861" s="61">
        <f t="shared" si="360"/>
        <v>2025</v>
      </c>
      <c r="C3861" s="60" t="str">
        <f t="shared" si="361"/>
        <v>Janeiro</v>
      </c>
      <c r="D3861" s="40" t="s">
        <v>1923</v>
      </c>
      <c r="E3861" s="40" t="s">
        <v>4903</v>
      </c>
      <c r="F3861" s="41">
        <v>37088.589999999997</v>
      </c>
      <c r="G3861" s="42">
        <v>34395.96</v>
      </c>
      <c r="H3861" s="64">
        <f t="shared" si="362"/>
        <v>-7.2599955943323746E-2</v>
      </c>
      <c r="I3861" s="65">
        <f t="shared" si="363"/>
        <v>-2692.6299999999974</v>
      </c>
      <c r="J3861" s="66" t="str">
        <f t="shared" si="364"/>
        <v>Ativo</v>
      </c>
      <c r="K3861" s="40" t="s">
        <v>15532</v>
      </c>
      <c r="L3861" s="69" t="str">
        <f t="shared" si="365"/>
        <v>Investimento de Longo Prazo</v>
      </c>
    </row>
    <row r="3862" spans="1:12" x14ac:dyDescent="0.25">
      <c r="A3862" s="39">
        <v>43965</v>
      </c>
      <c r="B3862" s="61">
        <f t="shared" si="360"/>
        <v>2020</v>
      </c>
      <c r="C3862" s="60" t="str">
        <f t="shared" si="361"/>
        <v>Maio</v>
      </c>
      <c r="D3862" s="40" t="s">
        <v>1928</v>
      </c>
      <c r="E3862" s="40" t="s">
        <v>4904</v>
      </c>
      <c r="F3862" s="41">
        <v>672.59</v>
      </c>
      <c r="G3862" s="42">
        <v>801.12</v>
      </c>
      <c r="H3862" s="64">
        <f t="shared" si="362"/>
        <v>0.19109710224653945</v>
      </c>
      <c r="I3862" s="65">
        <f t="shared" si="363"/>
        <v>128.52999999999997</v>
      </c>
      <c r="J3862" s="66" t="str">
        <f t="shared" si="364"/>
        <v>Resgatado</v>
      </c>
      <c r="K3862" s="40" t="s">
        <v>15537</v>
      </c>
      <c r="L3862" s="69" t="str">
        <f t="shared" si="365"/>
        <v>Aplicação de Curto Prazo</v>
      </c>
    </row>
    <row r="3863" spans="1:12" ht="15" customHeight="1" x14ac:dyDescent="0.25">
      <c r="A3863" s="39">
        <v>44458</v>
      </c>
      <c r="B3863" s="61">
        <f t="shared" si="360"/>
        <v>2021</v>
      </c>
      <c r="C3863" s="60" t="str">
        <f t="shared" si="361"/>
        <v>Setembro</v>
      </c>
      <c r="D3863" s="40" t="s">
        <v>1929</v>
      </c>
      <c r="E3863" s="40" t="s">
        <v>4905</v>
      </c>
      <c r="F3863" s="41">
        <v>31463.74</v>
      </c>
      <c r="G3863" s="42">
        <v>37246.78</v>
      </c>
      <c r="H3863" s="64">
        <f t="shared" si="362"/>
        <v>0.18380014581864701</v>
      </c>
      <c r="I3863" s="65">
        <f t="shared" si="363"/>
        <v>5783.0399999999972</v>
      </c>
      <c r="J3863" s="66" t="str">
        <f t="shared" si="364"/>
        <v>Resgatado</v>
      </c>
      <c r="K3863" s="40" t="s">
        <v>15532</v>
      </c>
      <c r="L3863" s="69" t="str">
        <f t="shared" si="365"/>
        <v>Dividendos Recebidos</v>
      </c>
    </row>
    <row r="3864" spans="1:12" ht="15" customHeight="1" x14ac:dyDescent="0.25">
      <c r="A3864" s="39">
        <v>45370</v>
      </c>
      <c r="B3864" s="61">
        <f t="shared" si="360"/>
        <v>2024</v>
      </c>
      <c r="C3864" s="60" t="str">
        <f t="shared" si="361"/>
        <v>Março</v>
      </c>
      <c r="D3864" s="40" t="s">
        <v>1923</v>
      </c>
      <c r="E3864" s="40" t="s">
        <v>4906</v>
      </c>
      <c r="F3864" s="41">
        <v>41469.56</v>
      </c>
      <c r="G3864" s="42">
        <v>47308.47</v>
      </c>
      <c r="H3864" s="64">
        <f t="shared" si="362"/>
        <v>0.1407999023862323</v>
      </c>
      <c r="I3864" s="65">
        <f t="shared" si="363"/>
        <v>5838.9100000000035</v>
      </c>
      <c r="J3864" s="66" t="str">
        <f t="shared" si="364"/>
        <v>Pendente</v>
      </c>
      <c r="K3864" s="40" t="s">
        <v>15532</v>
      </c>
      <c r="L3864" s="69" t="str">
        <f t="shared" si="365"/>
        <v>Rendimento estável</v>
      </c>
    </row>
    <row r="3865" spans="1:12" ht="15" customHeight="1" x14ac:dyDescent="0.25">
      <c r="A3865" s="39">
        <v>45740</v>
      </c>
      <c r="B3865" s="61">
        <f t="shared" si="360"/>
        <v>2025</v>
      </c>
      <c r="C3865" s="60" t="str">
        <f t="shared" si="361"/>
        <v>Março</v>
      </c>
      <c r="D3865" s="40" t="s">
        <v>1929</v>
      </c>
      <c r="E3865" s="40" t="s">
        <v>4907</v>
      </c>
      <c r="F3865" s="41">
        <v>44640.1</v>
      </c>
      <c r="G3865" s="42">
        <v>50354.03</v>
      </c>
      <c r="H3865" s="64">
        <f t="shared" si="362"/>
        <v>0.12799993727612619</v>
      </c>
      <c r="I3865" s="65">
        <f t="shared" si="363"/>
        <v>5713.93</v>
      </c>
      <c r="J3865" s="66" t="str">
        <f t="shared" si="364"/>
        <v>Pendente</v>
      </c>
      <c r="K3865" s="40" t="s">
        <v>15532</v>
      </c>
      <c r="L3865" s="69" t="str">
        <f t="shared" si="365"/>
        <v>Rendimento estável</v>
      </c>
    </row>
    <row r="3866" spans="1:12" ht="15" customHeight="1" x14ac:dyDescent="0.25">
      <c r="A3866" s="39">
        <v>44256</v>
      </c>
      <c r="B3866" s="61">
        <f t="shared" si="360"/>
        <v>2021</v>
      </c>
      <c r="C3866" s="60" t="str">
        <f t="shared" si="361"/>
        <v>Março</v>
      </c>
      <c r="D3866" s="40" t="s">
        <v>1927</v>
      </c>
      <c r="E3866" s="40" t="s">
        <v>2360</v>
      </c>
      <c r="F3866" s="41">
        <v>36759.94</v>
      </c>
      <c r="G3866" s="42">
        <v>35333.65</v>
      </c>
      <c r="H3866" s="64">
        <f t="shared" si="362"/>
        <v>-3.880011773686249E-2</v>
      </c>
      <c r="I3866" s="65">
        <f t="shared" si="363"/>
        <v>-1426.2900000000009</v>
      </c>
      <c r="J3866" s="66" t="str">
        <f t="shared" si="364"/>
        <v>Ativo</v>
      </c>
      <c r="K3866" s="40" t="s">
        <v>15536</v>
      </c>
      <c r="L3866" s="69" t="str">
        <f t="shared" si="365"/>
        <v>Aguardando rentabilidade</v>
      </c>
    </row>
    <row r="3867" spans="1:12" x14ac:dyDescent="0.25">
      <c r="A3867" s="39">
        <v>44105</v>
      </c>
      <c r="B3867" s="61">
        <f t="shared" si="360"/>
        <v>2020</v>
      </c>
      <c r="C3867" s="60" t="str">
        <f t="shared" si="361"/>
        <v>Outubro</v>
      </c>
      <c r="D3867" s="40" t="s">
        <v>1929</v>
      </c>
      <c r="E3867" s="40" t="s">
        <v>4908</v>
      </c>
      <c r="F3867" s="41">
        <v>12529.75</v>
      </c>
      <c r="G3867" s="42">
        <v>12276.65</v>
      </c>
      <c r="H3867" s="64">
        <f t="shared" si="362"/>
        <v>-2.0199924180450558E-2</v>
      </c>
      <c r="I3867" s="65">
        <f t="shared" si="363"/>
        <v>-253.10000000000036</v>
      </c>
      <c r="J3867" s="66" t="str">
        <f t="shared" si="364"/>
        <v>Ativo</v>
      </c>
      <c r="K3867" s="40" t="s">
        <v>15532</v>
      </c>
      <c r="L3867" s="69" t="str">
        <f t="shared" si="365"/>
        <v>Investimento de Longo Prazo</v>
      </c>
    </row>
    <row r="3868" spans="1:12" ht="15" customHeight="1" x14ac:dyDescent="0.25">
      <c r="A3868" s="39">
        <v>45897</v>
      </c>
      <c r="B3868" s="61">
        <f t="shared" si="360"/>
        <v>2025</v>
      </c>
      <c r="C3868" s="60" t="str">
        <f t="shared" si="361"/>
        <v>Agosto</v>
      </c>
      <c r="D3868" s="40" t="s">
        <v>1924</v>
      </c>
      <c r="E3868" s="40" t="s">
        <v>4909</v>
      </c>
      <c r="F3868" s="41">
        <v>40800.129999999997</v>
      </c>
      <c r="G3868" s="42">
        <v>47103.75</v>
      </c>
      <c r="H3868" s="64">
        <f t="shared" si="362"/>
        <v>0.15449999791667338</v>
      </c>
      <c r="I3868" s="65">
        <f t="shared" si="363"/>
        <v>6303.6200000000026</v>
      </c>
      <c r="J3868" s="66" t="str">
        <f t="shared" si="364"/>
        <v>Resgatado</v>
      </c>
      <c r="K3868" s="40" t="s">
        <v>15533</v>
      </c>
      <c r="L3868" s="69" t="str">
        <f t="shared" si="365"/>
        <v>Dividendos Recebidos</v>
      </c>
    </row>
    <row r="3869" spans="1:12" ht="15" customHeight="1" x14ac:dyDescent="0.25">
      <c r="A3869" s="39">
        <v>44884</v>
      </c>
      <c r="B3869" s="61">
        <f t="shared" si="360"/>
        <v>2022</v>
      </c>
      <c r="C3869" s="60" t="str">
        <f t="shared" si="361"/>
        <v>Novembro</v>
      </c>
      <c r="D3869" s="40" t="s">
        <v>1929</v>
      </c>
      <c r="E3869" s="40" t="s">
        <v>4573</v>
      </c>
      <c r="F3869" s="41">
        <v>49482.35</v>
      </c>
      <c r="G3869" s="42">
        <v>45449.54</v>
      </c>
      <c r="H3869" s="64">
        <f t="shared" si="362"/>
        <v>-8.1499969180930124E-2</v>
      </c>
      <c r="I3869" s="65">
        <f t="shared" si="363"/>
        <v>-4032.8099999999977</v>
      </c>
      <c r="J3869" s="66" t="str">
        <f t="shared" si="364"/>
        <v>Ativo</v>
      </c>
      <c r="K3869" s="40" t="s">
        <v>15532</v>
      </c>
      <c r="L3869" s="69" t="str">
        <f t="shared" si="365"/>
        <v>Investimento de Longo Prazo</v>
      </c>
    </row>
    <row r="3870" spans="1:12" ht="15" customHeight="1" x14ac:dyDescent="0.25">
      <c r="A3870" s="39">
        <v>45363</v>
      </c>
      <c r="B3870" s="61">
        <f t="shared" si="360"/>
        <v>2024</v>
      </c>
      <c r="C3870" s="60" t="str">
        <f t="shared" si="361"/>
        <v>Março</v>
      </c>
      <c r="D3870" s="40" t="s">
        <v>1929</v>
      </c>
      <c r="E3870" s="40" t="s">
        <v>3473</v>
      </c>
      <c r="F3870" s="41">
        <v>14762.7</v>
      </c>
      <c r="G3870" s="42">
        <v>15022.52</v>
      </c>
      <c r="H3870" s="64">
        <f t="shared" si="362"/>
        <v>1.7599761561232004E-2</v>
      </c>
      <c r="I3870" s="65">
        <f t="shared" si="363"/>
        <v>259.81999999999971</v>
      </c>
      <c r="J3870" s="66" t="str">
        <f t="shared" si="364"/>
        <v>Ativo</v>
      </c>
      <c r="K3870" s="40" t="s">
        <v>15532</v>
      </c>
      <c r="L3870" s="69" t="str">
        <f t="shared" si="365"/>
        <v>Investimento de Longo Prazo</v>
      </c>
    </row>
    <row r="3871" spans="1:12" ht="15" customHeight="1" x14ac:dyDescent="0.25">
      <c r="A3871" s="39">
        <v>44671</v>
      </c>
      <c r="B3871" s="61">
        <f t="shared" si="360"/>
        <v>2022</v>
      </c>
      <c r="C3871" s="60" t="str">
        <f t="shared" si="361"/>
        <v>Abril</v>
      </c>
      <c r="D3871" s="40" t="s">
        <v>1930</v>
      </c>
      <c r="E3871" s="40" t="s">
        <v>2346</v>
      </c>
      <c r="F3871" s="41">
        <v>26241.71</v>
      </c>
      <c r="G3871" s="42">
        <v>25535.81</v>
      </c>
      <c r="H3871" s="64">
        <f t="shared" si="362"/>
        <v>-2.6899923823561721E-2</v>
      </c>
      <c r="I3871" s="65">
        <f t="shared" si="363"/>
        <v>-705.89999999999782</v>
      </c>
      <c r="J3871" s="66" t="str">
        <f t="shared" si="364"/>
        <v>Ativo</v>
      </c>
      <c r="K3871" s="40" t="s">
        <v>15538</v>
      </c>
      <c r="L3871" s="69" t="str">
        <f t="shared" si="365"/>
        <v>Aguardando rentabilidade</v>
      </c>
    </row>
    <row r="3872" spans="1:12" ht="15" customHeight="1" x14ac:dyDescent="0.25">
      <c r="A3872" s="39">
        <v>45532</v>
      </c>
      <c r="B3872" s="61">
        <f t="shared" si="360"/>
        <v>2024</v>
      </c>
      <c r="C3872" s="60" t="str">
        <f t="shared" si="361"/>
        <v>Agosto</v>
      </c>
      <c r="D3872" s="40" t="s">
        <v>1928</v>
      </c>
      <c r="E3872" s="40" t="s">
        <v>4910</v>
      </c>
      <c r="F3872" s="41">
        <v>23856.51</v>
      </c>
      <c r="G3872" s="42">
        <v>24791.69</v>
      </c>
      <c r="H3872" s="64">
        <f t="shared" si="362"/>
        <v>3.9200201538280341E-2</v>
      </c>
      <c r="I3872" s="65">
        <f t="shared" si="363"/>
        <v>935.18000000000029</v>
      </c>
      <c r="J3872" s="66" t="str">
        <f t="shared" si="364"/>
        <v>Ativo</v>
      </c>
      <c r="K3872" s="40" t="s">
        <v>15537</v>
      </c>
      <c r="L3872" s="69" t="str">
        <f t="shared" si="365"/>
        <v>Aguardando rentabilidade</v>
      </c>
    </row>
    <row r="3873" spans="1:12" ht="15" customHeight="1" x14ac:dyDescent="0.25">
      <c r="A3873" s="39">
        <v>45775</v>
      </c>
      <c r="B3873" s="61">
        <f t="shared" si="360"/>
        <v>2025</v>
      </c>
      <c r="C3873" s="60" t="str">
        <f t="shared" si="361"/>
        <v>Abril</v>
      </c>
      <c r="D3873" s="40" t="s">
        <v>1930</v>
      </c>
      <c r="E3873" s="40" t="s">
        <v>4911</v>
      </c>
      <c r="F3873" s="41">
        <v>11330.51</v>
      </c>
      <c r="G3873" s="42">
        <v>10641.61</v>
      </c>
      <c r="H3873" s="64">
        <f t="shared" si="362"/>
        <v>-6.0800440580344541E-2</v>
      </c>
      <c r="I3873" s="65">
        <f t="shared" si="363"/>
        <v>-688.89999999999964</v>
      </c>
      <c r="J3873" s="66" t="str">
        <f t="shared" si="364"/>
        <v>Pendente</v>
      </c>
      <c r="K3873" s="40" t="s">
        <v>15538</v>
      </c>
      <c r="L3873" s="69" t="str">
        <f t="shared" si="365"/>
        <v>Aguardando rentabilidade</v>
      </c>
    </row>
    <row r="3874" spans="1:12" ht="15" customHeight="1" x14ac:dyDescent="0.25">
      <c r="A3874" s="39">
        <v>45488</v>
      </c>
      <c r="B3874" s="61">
        <f t="shared" si="360"/>
        <v>2024</v>
      </c>
      <c r="C3874" s="60" t="str">
        <f t="shared" si="361"/>
        <v>Julho</v>
      </c>
      <c r="D3874" s="40" t="s">
        <v>1925</v>
      </c>
      <c r="E3874" s="40" t="s">
        <v>4912</v>
      </c>
      <c r="F3874" s="41">
        <v>7006.6</v>
      </c>
      <c r="G3874" s="42">
        <v>6725.64</v>
      </c>
      <c r="H3874" s="64">
        <f t="shared" si="362"/>
        <v>-4.0099334912796512E-2</v>
      </c>
      <c r="I3874" s="65">
        <f t="shared" si="363"/>
        <v>-280.96000000000004</v>
      </c>
      <c r="J3874" s="66" t="str">
        <f t="shared" si="364"/>
        <v>Ativo</v>
      </c>
      <c r="K3874" s="40" t="s">
        <v>15534</v>
      </c>
      <c r="L3874" s="69" t="str">
        <f t="shared" si="365"/>
        <v>Aguardando rentabilidade</v>
      </c>
    </row>
    <row r="3875" spans="1:12" ht="15" customHeight="1" x14ac:dyDescent="0.25">
      <c r="A3875" s="39">
        <v>45452</v>
      </c>
      <c r="B3875" s="61">
        <f t="shared" si="360"/>
        <v>2024</v>
      </c>
      <c r="C3875" s="60" t="str">
        <f t="shared" si="361"/>
        <v>Junho</v>
      </c>
      <c r="D3875" s="40" t="s">
        <v>1930</v>
      </c>
      <c r="E3875" s="40" t="s">
        <v>2565</v>
      </c>
      <c r="F3875" s="41">
        <v>2598.17</v>
      </c>
      <c r="G3875" s="42">
        <v>3025.57</v>
      </c>
      <c r="H3875" s="64">
        <f t="shared" si="362"/>
        <v>0.16450039835730537</v>
      </c>
      <c r="I3875" s="65">
        <f t="shared" si="363"/>
        <v>427.40000000000009</v>
      </c>
      <c r="J3875" s="66" t="str">
        <f t="shared" si="364"/>
        <v>Resgatado</v>
      </c>
      <c r="K3875" s="40" t="s">
        <v>15538</v>
      </c>
      <c r="L3875" s="69" t="str">
        <f t="shared" si="365"/>
        <v>Aplicação de Curto Prazo</v>
      </c>
    </row>
    <row r="3876" spans="1:12" ht="15" customHeight="1" x14ac:dyDescent="0.25">
      <c r="A3876" s="39">
        <v>44957</v>
      </c>
      <c r="B3876" s="61">
        <f t="shared" si="360"/>
        <v>2023</v>
      </c>
      <c r="C3876" s="60" t="str">
        <f t="shared" si="361"/>
        <v>Janeiro</v>
      </c>
      <c r="D3876" s="40" t="s">
        <v>1928</v>
      </c>
      <c r="E3876" s="40" t="s">
        <v>3044</v>
      </c>
      <c r="F3876" s="41">
        <v>49061.1</v>
      </c>
      <c r="G3876" s="42">
        <v>58598.58</v>
      </c>
      <c r="H3876" s="64">
        <f t="shared" si="362"/>
        <v>0.19440004402673408</v>
      </c>
      <c r="I3876" s="65">
        <f t="shared" si="363"/>
        <v>9537.4800000000032</v>
      </c>
      <c r="J3876" s="66" t="str">
        <f t="shared" si="364"/>
        <v>Resgatado</v>
      </c>
      <c r="K3876" s="40" t="s">
        <v>15537</v>
      </c>
      <c r="L3876" s="69" t="str">
        <f t="shared" si="365"/>
        <v>Aplicação de Curto Prazo</v>
      </c>
    </row>
    <row r="3877" spans="1:12" ht="15" customHeight="1" x14ac:dyDescent="0.25">
      <c r="A3877" s="39">
        <v>44421</v>
      </c>
      <c r="B3877" s="61">
        <f t="shared" si="360"/>
        <v>2021</v>
      </c>
      <c r="C3877" s="60" t="str">
        <f t="shared" si="361"/>
        <v>Agosto</v>
      </c>
      <c r="D3877" s="40" t="s">
        <v>1928</v>
      </c>
      <c r="E3877" s="40" t="s">
        <v>3208</v>
      </c>
      <c r="F3877" s="41">
        <v>45286.35</v>
      </c>
      <c r="G3877" s="42">
        <v>46142.26</v>
      </c>
      <c r="H3877" s="64">
        <f t="shared" si="362"/>
        <v>1.8899955505356548E-2</v>
      </c>
      <c r="I3877" s="65">
        <f t="shared" si="363"/>
        <v>855.91000000000349</v>
      </c>
      <c r="J3877" s="66" t="str">
        <f t="shared" si="364"/>
        <v>Ativo</v>
      </c>
      <c r="K3877" s="40" t="s">
        <v>15537</v>
      </c>
      <c r="L3877" s="69" t="str">
        <f t="shared" si="365"/>
        <v>Aguardando rentabilidade</v>
      </c>
    </row>
    <row r="3878" spans="1:12" ht="15" customHeight="1" x14ac:dyDescent="0.25">
      <c r="A3878" s="39">
        <v>45264</v>
      </c>
      <c r="B3878" s="61">
        <f t="shared" si="360"/>
        <v>2023</v>
      </c>
      <c r="C3878" s="60" t="str">
        <f t="shared" si="361"/>
        <v>Dezembro</v>
      </c>
      <c r="D3878" s="40" t="s">
        <v>1928</v>
      </c>
      <c r="E3878" s="40" t="s">
        <v>4543</v>
      </c>
      <c r="F3878" s="41">
        <v>12013.95</v>
      </c>
      <c r="G3878" s="42">
        <v>13594.99</v>
      </c>
      <c r="H3878" s="64">
        <f t="shared" si="362"/>
        <v>0.13160034792886594</v>
      </c>
      <c r="I3878" s="65">
        <f t="shared" si="363"/>
        <v>1581.0399999999991</v>
      </c>
      <c r="J3878" s="66" t="str">
        <f t="shared" si="364"/>
        <v>Pendente</v>
      </c>
      <c r="K3878" s="40" t="s">
        <v>15537</v>
      </c>
      <c r="L3878" s="69" t="str">
        <f t="shared" si="365"/>
        <v>Rendimento estável</v>
      </c>
    </row>
    <row r="3879" spans="1:12" ht="15" customHeight="1" x14ac:dyDescent="0.25">
      <c r="A3879" s="39">
        <v>45203</v>
      </c>
      <c r="B3879" s="61">
        <f t="shared" si="360"/>
        <v>2023</v>
      </c>
      <c r="C3879" s="60" t="str">
        <f t="shared" si="361"/>
        <v>Outubro</v>
      </c>
      <c r="D3879" s="40" t="s">
        <v>1924</v>
      </c>
      <c r="E3879" s="40" t="s">
        <v>4913</v>
      </c>
      <c r="F3879" s="41">
        <v>32038.22</v>
      </c>
      <c r="G3879" s="42">
        <v>31179.599999999999</v>
      </c>
      <c r="H3879" s="64">
        <f t="shared" si="362"/>
        <v>-2.6799865910153643E-2</v>
      </c>
      <c r="I3879" s="65">
        <f t="shared" si="363"/>
        <v>-858.62000000000262</v>
      </c>
      <c r="J3879" s="66" t="str">
        <f t="shared" si="364"/>
        <v>Ativo</v>
      </c>
      <c r="K3879" s="40" t="s">
        <v>15533</v>
      </c>
      <c r="L3879" s="69" t="str">
        <f t="shared" si="365"/>
        <v>Investimento de Longo Prazo</v>
      </c>
    </row>
    <row r="3880" spans="1:12" x14ac:dyDescent="0.25">
      <c r="A3880" s="39">
        <v>43913</v>
      </c>
      <c r="B3880" s="61">
        <f t="shared" si="360"/>
        <v>2020</v>
      </c>
      <c r="C3880" s="60" t="str">
        <f t="shared" si="361"/>
        <v>Março</v>
      </c>
      <c r="D3880" s="40" t="s">
        <v>1923</v>
      </c>
      <c r="E3880" s="40" t="s">
        <v>2149</v>
      </c>
      <c r="F3880" s="41">
        <v>19156.02</v>
      </c>
      <c r="G3880" s="42">
        <v>17286.39</v>
      </c>
      <c r="H3880" s="64">
        <f t="shared" si="362"/>
        <v>-9.7600127792725255E-2</v>
      </c>
      <c r="I3880" s="65">
        <f t="shared" si="363"/>
        <v>-1869.630000000001</v>
      </c>
      <c r="J3880" s="66" t="str">
        <f t="shared" si="364"/>
        <v>Ativo</v>
      </c>
      <c r="K3880" s="40" t="s">
        <v>15532</v>
      </c>
      <c r="L3880" s="69" t="str">
        <f t="shared" si="365"/>
        <v>Investimento de Longo Prazo</v>
      </c>
    </row>
    <row r="3881" spans="1:12" ht="15" customHeight="1" x14ac:dyDescent="0.25">
      <c r="A3881" s="39">
        <v>44546</v>
      </c>
      <c r="B3881" s="61">
        <f t="shared" si="360"/>
        <v>2021</v>
      </c>
      <c r="C3881" s="60" t="str">
        <f t="shared" si="361"/>
        <v>Dezembro</v>
      </c>
      <c r="D3881" s="40" t="s">
        <v>1923</v>
      </c>
      <c r="E3881" s="40" t="s">
        <v>4831</v>
      </c>
      <c r="F3881" s="41">
        <v>43201</v>
      </c>
      <c r="G3881" s="42">
        <v>48959.69</v>
      </c>
      <c r="H3881" s="64">
        <f t="shared" si="362"/>
        <v>0.13329992361287937</v>
      </c>
      <c r="I3881" s="65">
        <f t="shared" si="363"/>
        <v>5758.6900000000023</v>
      </c>
      <c r="J3881" s="66" t="str">
        <f t="shared" si="364"/>
        <v>Pendente</v>
      </c>
      <c r="K3881" s="40" t="s">
        <v>15532</v>
      </c>
      <c r="L3881" s="69" t="str">
        <f t="shared" si="365"/>
        <v>Rendimento estável</v>
      </c>
    </row>
    <row r="3882" spans="1:12" ht="15" customHeight="1" x14ac:dyDescent="0.25">
      <c r="A3882" s="39">
        <v>44927</v>
      </c>
      <c r="B3882" s="61">
        <f t="shared" si="360"/>
        <v>2023</v>
      </c>
      <c r="C3882" s="60" t="str">
        <f t="shared" si="361"/>
        <v>Janeiro</v>
      </c>
      <c r="D3882" s="40" t="s">
        <v>1928</v>
      </c>
      <c r="E3882" s="40" t="s">
        <v>3782</v>
      </c>
      <c r="F3882" s="41">
        <v>17607.580000000002</v>
      </c>
      <c r="G3882" s="42">
        <v>17857.61</v>
      </c>
      <c r="H3882" s="64">
        <f t="shared" si="362"/>
        <v>1.4200134260358255E-2</v>
      </c>
      <c r="I3882" s="65">
        <f t="shared" si="363"/>
        <v>250.02999999999884</v>
      </c>
      <c r="J3882" s="66" t="str">
        <f t="shared" si="364"/>
        <v>Ativo</v>
      </c>
      <c r="K3882" s="40" t="s">
        <v>15537</v>
      </c>
      <c r="L3882" s="69" t="str">
        <f t="shared" si="365"/>
        <v>Aguardando rentabilidade</v>
      </c>
    </row>
    <row r="3883" spans="1:12" ht="15" customHeight="1" x14ac:dyDescent="0.25">
      <c r="A3883" s="39">
        <v>45692</v>
      </c>
      <c r="B3883" s="61">
        <f t="shared" si="360"/>
        <v>2025</v>
      </c>
      <c r="C3883" s="60" t="str">
        <f t="shared" si="361"/>
        <v>Fevereiro</v>
      </c>
      <c r="D3883" s="40" t="s">
        <v>1926</v>
      </c>
      <c r="E3883" s="40" t="s">
        <v>4914</v>
      </c>
      <c r="F3883" s="41">
        <v>31588.27</v>
      </c>
      <c r="G3883" s="42">
        <v>32081.05</v>
      </c>
      <c r="H3883" s="64">
        <f t="shared" si="362"/>
        <v>1.5600094592074806E-2</v>
      </c>
      <c r="I3883" s="65">
        <f t="shared" si="363"/>
        <v>492.77999999999884</v>
      </c>
      <c r="J3883" s="66" t="str">
        <f t="shared" si="364"/>
        <v>Ativo</v>
      </c>
      <c r="K3883" s="40" t="s">
        <v>15535</v>
      </c>
      <c r="L3883" s="69" t="str">
        <f t="shared" si="365"/>
        <v>Aguardando rentabilidade</v>
      </c>
    </row>
    <row r="3884" spans="1:12" ht="15" customHeight="1" x14ac:dyDescent="0.25">
      <c r="A3884" s="39">
        <v>45697</v>
      </c>
      <c r="B3884" s="61">
        <f t="shared" si="360"/>
        <v>2025</v>
      </c>
      <c r="C3884" s="60" t="str">
        <f t="shared" si="361"/>
        <v>Fevereiro</v>
      </c>
      <c r="D3884" s="40" t="s">
        <v>1926</v>
      </c>
      <c r="E3884" s="40" t="s">
        <v>4915</v>
      </c>
      <c r="F3884" s="41">
        <v>19789.830000000002</v>
      </c>
      <c r="G3884" s="42">
        <v>23320.34</v>
      </c>
      <c r="H3884" s="64">
        <f t="shared" si="362"/>
        <v>0.17840021869818984</v>
      </c>
      <c r="I3884" s="65">
        <f t="shared" si="363"/>
        <v>3530.5099999999984</v>
      </c>
      <c r="J3884" s="66" t="str">
        <f t="shared" si="364"/>
        <v>Resgatado</v>
      </c>
      <c r="K3884" s="40" t="s">
        <v>15535</v>
      </c>
      <c r="L3884" s="69" t="str">
        <f t="shared" si="365"/>
        <v>Aplicação de Curto Prazo</v>
      </c>
    </row>
    <row r="3885" spans="1:12" ht="15" customHeight="1" x14ac:dyDescent="0.25">
      <c r="A3885" s="39">
        <v>45479</v>
      </c>
      <c r="B3885" s="61">
        <f t="shared" si="360"/>
        <v>2024</v>
      </c>
      <c r="C3885" s="60" t="str">
        <f t="shared" si="361"/>
        <v>Julho</v>
      </c>
      <c r="D3885" s="40" t="s">
        <v>1928</v>
      </c>
      <c r="E3885" s="40" t="s">
        <v>4916</v>
      </c>
      <c r="F3885" s="41">
        <v>34061.56</v>
      </c>
      <c r="G3885" s="42">
        <v>32382.33</v>
      </c>
      <c r="H3885" s="64">
        <f t="shared" si="362"/>
        <v>-4.929985590795008E-2</v>
      </c>
      <c r="I3885" s="65">
        <f t="shared" si="363"/>
        <v>-1679.2299999999959</v>
      </c>
      <c r="J3885" s="66" t="str">
        <f t="shared" si="364"/>
        <v>Ativo</v>
      </c>
      <c r="K3885" s="40" t="s">
        <v>15537</v>
      </c>
      <c r="L3885" s="69" t="str">
        <f t="shared" si="365"/>
        <v>Aguardando rentabilidade</v>
      </c>
    </row>
    <row r="3886" spans="1:12" ht="15" customHeight="1" x14ac:dyDescent="0.25">
      <c r="A3886" s="39">
        <v>45400</v>
      </c>
      <c r="B3886" s="61">
        <f t="shared" si="360"/>
        <v>2024</v>
      </c>
      <c r="C3886" s="60" t="str">
        <f t="shared" si="361"/>
        <v>Abril</v>
      </c>
      <c r="D3886" s="40" t="s">
        <v>1930</v>
      </c>
      <c r="E3886" s="40" t="s">
        <v>4917</v>
      </c>
      <c r="F3886" s="41">
        <v>35819.160000000003</v>
      </c>
      <c r="G3886" s="42">
        <v>41492.910000000003</v>
      </c>
      <c r="H3886" s="64">
        <f t="shared" si="362"/>
        <v>0.1583998619733126</v>
      </c>
      <c r="I3886" s="65">
        <f t="shared" si="363"/>
        <v>5673.75</v>
      </c>
      <c r="J3886" s="66" t="str">
        <f t="shared" si="364"/>
        <v>Resgatado</v>
      </c>
      <c r="K3886" s="40" t="s">
        <v>15538</v>
      </c>
      <c r="L3886" s="69" t="str">
        <f t="shared" si="365"/>
        <v>Aplicação de Curto Prazo</v>
      </c>
    </row>
    <row r="3887" spans="1:12" ht="15" customHeight="1" x14ac:dyDescent="0.25">
      <c r="A3887" s="39">
        <v>45626</v>
      </c>
      <c r="B3887" s="61">
        <f t="shared" si="360"/>
        <v>2024</v>
      </c>
      <c r="C3887" s="60" t="str">
        <f t="shared" si="361"/>
        <v>Novembro</v>
      </c>
      <c r="D3887" s="40" t="s">
        <v>1925</v>
      </c>
      <c r="E3887" s="40" t="s">
        <v>4918</v>
      </c>
      <c r="F3887" s="41">
        <v>33804.85</v>
      </c>
      <c r="G3887" s="42">
        <v>37689.03</v>
      </c>
      <c r="H3887" s="64">
        <f t="shared" si="362"/>
        <v>0.11490008090555055</v>
      </c>
      <c r="I3887" s="65">
        <f t="shared" si="363"/>
        <v>3884.1800000000003</v>
      </c>
      <c r="J3887" s="66" t="str">
        <f t="shared" si="364"/>
        <v>Pendente</v>
      </c>
      <c r="K3887" s="40" t="s">
        <v>15534</v>
      </c>
      <c r="L3887" s="69" t="str">
        <f t="shared" si="365"/>
        <v>Rendimento estável</v>
      </c>
    </row>
    <row r="3888" spans="1:12" ht="15" customHeight="1" x14ac:dyDescent="0.25">
      <c r="A3888" s="39">
        <v>44565</v>
      </c>
      <c r="B3888" s="61">
        <f t="shared" si="360"/>
        <v>2022</v>
      </c>
      <c r="C3888" s="60" t="str">
        <f t="shared" si="361"/>
        <v>Janeiro</v>
      </c>
      <c r="D3888" s="40" t="s">
        <v>1928</v>
      </c>
      <c r="E3888" s="40" t="s">
        <v>3172</v>
      </c>
      <c r="F3888" s="41">
        <v>19344.16</v>
      </c>
      <c r="G3888" s="42">
        <v>17744.400000000001</v>
      </c>
      <c r="H3888" s="64">
        <f t="shared" si="362"/>
        <v>-8.2699894955376635E-2</v>
      </c>
      <c r="I3888" s="65">
        <f t="shared" si="363"/>
        <v>-1599.7599999999984</v>
      </c>
      <c r="J3888" s="66" t="str">
        <f t="shared" si="364"/>
        <v>Pendente</v>
      </c>
      <c r="K3888" s="40" t="s">
        <v>15537</v>
      </c>
      <c r="L3888" s="69" t="str">
        <f t="shared" si="365"/>
        <v>Aguardando rentabilidade</v>
      </c>
    </row>
    <row r="3889" spans="1:12" ht="15" customHeight="1" x14ac:dyDescent="0.25">
      <c r="A3889" s="39">
        <v>44399</v>
      </c>
      <c r="B3889" s="61">
        <f t="shared" si="360"/>
        <v>2021</v>
      </c>
      <c r="C3889" s="60" t="str">
        <f t="shared" si="361"/>
        <v>Julho</v>
      </c>
      <c r="D3889" s="40" t="s">
        <v>1927</v>
      </c>
      <c r="E3889" s="40" t="s">
        <v>4532</v>
      </c>
      <c r="F3889" s="41">
        <v>25057.11</v>
      </c>
      <c r="G3889" s="42">
        <v>28555.08</v>
      </c>
      <c r="H3889" s="64">
        <f t="shared" si="362"/>
        <v>0.13959989799302477</v>
      </c>
      <c r="I3889" s="65">
        <f t="shared" si="363"/>
        <v>3497.9700000000012</v>
      </c>
      <c r="J3889" s="66" t="str">
        <f t="shared" si="364"/>
        <v>Pendente</v>
      </c>
      <c r="K3889" s="40" t="s">
        <v>15536</v>
      </c>
      <c r="L3889" s="69" t="str">
        <f t="shared" si="365"/>
        <v>Rendimento estável</v>
      </c>
    </row>
    <row r="3890" spans="1:12" ht="15" customHeight="1" x14ac:dyDescent="0.25">
      <c r="A3890" s="39">
        <v>44872</v>
      </c>
      <c r="B3890" s="61">
        <f t="shared" si="360"/>
        <v>2022</v>
      </c>
      <c r="C3890" s="60" t="str">
        <f t="shared" si="361"/>
        <v>Novembro</v>
      </c>
      <c r="D3890" s="40" t="s">
        <v>1929</v>
      </c>
      <c r="E3890" s="40" t="s">
        <v>2486</v>
      </c>
      <c r="F3890" s="41">
        <v>45925.69</v>
      </c>
      <c r="G3890" s="42">
        <v>45007.18</v>
      </c>
      <c r="H3890" s="64">
        <f t="shared" si="362"/>
        <v>-1.9999917257639502E-2</v>
      </c>
      <c r="I3890" s="65">
        <f t="shared" si="363"/>
        <v>-918.51000000000204</v>
      </c>
      <c r="J3890" s="66" t="str">
        <f t="shared" si="364"/>
        <v>Ativo</v>
      </c>
      <c r="K3890" s="40" t="s">
        <v>15532</v>
      </c>
      <c r="L3890" s="69" t="str">
        <f t="shared" si="365"/>
        <v>Investimento de Longo Prazo</v>
      </c>
    </row>
    <row r="3891" spans="1:12" ht="15" customHeight="1" x14ac:dyDescent="0.25">
      <c r="A3891" s="39">
        <v>45505</v>
      </c>
      <c r="B3891" s="61">
        <f t="shared" si="360"/>
        <v>2024</v>
      </c>
      <c r="C3891" s="60" t="str">
        <f t="shared" si="361"/>
        <v>Agosto</v>
      </c>
      <c r="D3891" s="40" t="s">
        <v>1928</v>
      </c>
      <c r="E3891" s="40" t="s">
        <v>4158</v>
      </c>
      <c r="F3891" s="41">
        <v>3613.15</v>
      </c>
      <c r="G3891" s="42">
        <v>4215.46</v>
      </c>
      <c r="H3891" s="64">
        <f t="shared" si="362"/>
        <v>0.16669941740586466</v>
      </c>
      <c r="I3891" s="65">
        <f t="shared" si="363"/>
        <v>602.30999999999995</v>
      </c>
      <c r="J3891" s="66" t="str">
        <f t="shared" si="364"/>
        <v>Resgatado</v>
      </c>
      <c r="K3891" s="40" t="s">
        <v>15537</v>
      </c>
      <c r="L3891" s="69" t="str">
        <f t="shared" si="365"/>
        <v>Aplicação de Curto Prazo</v>
      </c>
    </row>
    <row r="3892" spans="1:12" ht="15" customHeight="1" x14ac:dyDescent="0.25">
      <c r="A3892" s="39">
        <v>45677</v>
      </c>
      <c r="B3892" s="61">
        <f t="shared" si="360"/>
        <v>2025</v>
      </c>
      <c r="C3892" s="60" t="str">
        <f t="shared" si="361"/>
        <v>Janeiro</v>
      </c>
      <c r="D3892" s="40" t="s">
        <v>1926</v>
      </c>
      <c r="E3892" s="40" t="s">
        <v>3251</v>
      </c>
      <c r="F3892" s="41">
        <v>32058.3</v>
      </c>
      <c r="G3892" s="42">
        <v>29410.28</v>
      </c>
      <c r="H3892" s="64">
        <f t="shared" si="362"/>
        <v>-8.2600137873811166E-2</v>
      </c>
      <c r="I3892" s="65">
        <f t="shared" si="363"/>
        <v>-2648.0200000000004</v>
      </c>
      <c r="J3892" s="66" t="str">
        <f t="shared" si="364"/>
        <v>Pendente</v>
      </c>
      <c r="K3892" s="40" t="s">
        <v>15535</v>
      </c>
      <c r="L3892" s="69" t="str">
        <f t="shared" si="365"/>
        <v>Aguardando rentabilidade</v>
      </c>
    </row>
    <row r="3893" spans="1:12" ht="15" customHeight="1" x14ac:dyDescent="0.25">
      <c r="A3893" s="39">
        <v>44392</v>
      </c>
      <c r="B3893" s="61">
        <f t="shared" si="360"/>
        <v>2021</v>
      </c>
      <c r="C3893" s="60" t="str">
        <f t="shared" si="361"/>
        <v>Julho</v>
      </c>
      <c r="D3893" s="40" t="s">
        <v>1924</v>
      </c>
      <c r="E3893" s="40" t="s">
        <v>4919</v>
      </c>
      <c r="F3893" s="41">
        <v>6731.83</v>
      </c>
      <c r="G3893" s="42">
        <v>7595.52</v>
      </c>
      <c r="H3893" s="64">
        <f t="shared" si="362"/>
        <v>0.12829943715156214</v>
      </c>
      <c r="I3893" s="65">
        <f t="shared" si="363"/>
        <v>863.69000000000051</v>
      </c>
      <c r="J3893" s="66" t="str">
        <f t="shared" si="364"/>
        <v>Pendente</v>
      </c>
      <c r="K3893" s="40" t="s">
        <v>15533</v>
      </c>
      <c r="L3893" s="69" t="str">
        <f t="shared" si="365"/>
        <v>Rendimento estável</v>
      </c>
    </row>
    <row r="3894" spans="1:12" ht="15" customHeight="1" x14ac:dyDescent="0.25">
      <c r="A3894" s="39">
        <v>45503</v>
      </c>
      <c r="B3894" s="61">
        <f t="shared" si="360"/>
        <v>2024</v>
      </c>
      <c r="C3894" s="60" t="str">
        <f t="shared" si="361"/>
        <v>Julho</v>
      </c>
      <c r="D3894" s="40" t="s">
        <v>1927</v>
      </c>
      <c r="E3894" s="40" t="s">
        <v>4920</v>
      </c>
      <c r="F3894" s="41">
        <v>27017.360000000001</v>
      </c>
      <c r="G3894" s="42">
        <v>27352.38</v>
      </c>
      <c r="H3894" s="64">
        <f t="shared" si="362"/>
        <v>1.2400175294699424E-2</v>
      </c>
      <c r="I3894" s="65">
        <f t="shared" si="363"/>
        <v>335.02000000000044</v>
      </c>
      <c r="J3894" s="66" t="str">
        <f t="shared" si="364"/>
        <v>Ativo</v>
      </c>
      <c r="K3894" s="40" t="s">
        <v>15536</v>
      </c>
      <c r="L3894" s="69" t="str">
        <f t="shared" si="365"/>
        <v>Aguardando rentabilidade</v>
      </c>
    </row>
    <row r="3895" spans="1:12" ht="15" customHeight="1" x14ac:dyDescent="0.25">
      <c r="A3895" s="39">
        <v>45427</v>
      </c>
      <c r="B3895" s="61">
        <f t="shared" si="360"/>
        <v>2024</v>
      </c>
      <c r="C3895" s="60" t="str">
        <f t="shared" si="361"/>
        <v>Maio</v>
      </c>
      <c r="D3895" s="40" t="s">
        <v>1923</v>
      </c>
      <c r="E3895" s="40" t="s">
        <v>4921</v>
      </c>
      <c r="F3895" s="41">
        <v>16960.009999999998</v>
      </c>
      <c r="G3895" s="42">
        <v>20012.810000000001</v>
      </c>
      <c r="H3895" s="64">
        <f t="shared" si="362"/>
        <v>0.17999989386798729</v>
      </c>
      <c r="I3895" s="65">
        <f t="shared" si="363"/>
        <v>3052.8000000000029</v>
      </c>
      <c r="J3895" s="66" t="str">
        <f t="shared" si="364"/>
        <v>Resgatado</v>
      </c>
      <c r="K3895" s="40" t="s">
        <v>15532</v>
      </c>
      <c r="L3895" s="69" t="str">
        <f t="shared" si="365"/>
        <v>Dividendos Recebidos</v>
      </c>
    </row>
    <row r="3896" spans="1:12" x14ac:dyDescent="0.25">
      <c r="A3896" s="39">
        <v>43907</v>
      </c>
      <c r="B3896" s="61">
        <f t="shared" si="360"/>
        <v>2020</v>
      </c>
      <c r="C3896" s="60" t="str">
        <f t="shared" si="361"/>
        <v>Março</v>
      </c>
      <c r="D3896" s="40" t="s">
        <v>1924</v>
      </c>
      <c r="E3896" s="40" t="s">
        <v>4660</v>
      </c>
      <c r="F3896" s="41">
        <v>41036.11</v>
      </c>
      <c r="G3896" s="42">
        <v>40679.1</v>
      </c>
      <c r="H3896" s="64">
        <f t="shared" si="362"/>
        <v>-8.6998986989751722E-3</v>
      </c>
      <c r="I3896" s="65">
        <f t="shared" si="363"/>
        <v>-357.01000000000204</v>
      </c>
      <c r="J3896" s="66" t="str">
        <f t="shared" si="364"/>
        <v>Ativo</v>
      </c>
      <c r="K3896" s="40" t="s">
        <v>15533</v>
      </c>
      <c r="L3896" s="69" t="str">
        <f t="shared" si="365"/>
        <v>Investimento de Longo Prazo</v>
      </c>
    </row>
    <row r="3897" spans="1:12" ht="15" customHeight="1" x14ac:dyDescent="0.25">
      <c r="A3897" s="39">
        <v>44822</v>
      </c>
      <c r="B3897" s="61">
        <f t="shared" si="360"/>
        <v>2022</v>
      </c>
      <c r="C3897" s="60" t="str">
        <f t="shared" si="361"/>
        <v>Setembro</v>
      </c>
      <c r="D3897" s="40" t="s">
        <v>1929</v>
      </c>
      <c r="E3897" s="40" t="s">
        <v>4922</v>
      </c>
      <c r="F3897" s="41">
        <v>16072.98</v>
      </c>
      <c r="G3897" s="42">
        <v>17976.02</v>
      </c>
      <c r="H3897" s="64">
        <f t="shared" si="362"/>
        <v>0.11839994823610811</v>
      </c>
      <c r="I3897" s="65">
        <f t="shared" si="363"/>
        <v>1903.0400000000009</v>
      </c>
      <c r="J3897" s="66" t="str">
        <f t="shared" si="364"/>
        <v>Pendente</v>
      </c>
      <c r="K3897" s="40" t="s">
        <v>15532</v>
      </c>
      <c r="L3897" s="69" t="str">
        <f t="shared" si="365"/>
        <v>Rendimento estável</v>
      </c>
    </row>
    <row r="3898" spans="1:12" ht="15" customHeight="1" x14ac:dyDescent="0.25">
      <c r="A3898" s="39">
        <v>44755</v>
      </c>
      <c r="B3898" s="61">
        <f t="shared" si="360"/>
        <v>2022</v>
      </c>
      <c r="C3898" s="60" t="str">
        <f t="shared" si="361"/>
        <v>Julho</v>
      </c>
      <c r="D3898" s="40" t="s">
        <v>1925</v>
      </c>
      <c r="E3898" s="40" t="s">
        <v>3223</v>
      </c>
      <c r="F3898" s="41">
        <v>23305.01</v>
      </c>
      <c r="G3898" s="42">
        <v>22174.720000000001</v>
      </c>
      <c r="H3898" s="64">
        <f t="shared" si="362"/>
        <v>-4.8499871915952723E-2</v>
      </c>
      <c r="I3898" s="65">
        <f t="shared" si="363"/>
        <v>-1130.2899999999972</v>
      </c>
      <c r="J3898" s="66" t="str">
        <f t="shared" si="364"/>
        <v>Ativo</v>
      </c>
      <c r="K3898" s="40" t="s">
        <v>15534</v>
      </c>
      <c r="L3898" s="69" t="str">
        <f t="shared" si="365"/>
        <v>Aguardando rentabilidade</v>
      </c>
    </row>
    <row r="3899" spans="1:12" ht="15" customHeight="1" x14ac:dyDescent="0.25">
      <c r="A3899" s="39">
        <v>45042</v>
      </c>
      <c r="B3899" s="61">
        <f t="shared" si="360"/>
        <v>2023</v>
      </c>
      <c r="C3899" s="60" t="str">
        <f t="shared" si="361"/>
        <v>Abril</v>
      </c>
      <c r="D3899" s="40" t="s">
        <v>1925</v>
      </c>
      <c r="E3899" s="40" t="s">
        <v>4923</v>
      </c>
      <c r="F3899" s="41">
        <v>1566.69</v>
      </c>
      <c r="G3899" s="42">
        <v>1637.97</v>
      </c>
      <c r="H3899" s="64">
        <f t="shared" si="362"/>
        <v>4.5497194722631772E-2</v>
      </c>
      <c r="I3899" s="65">
        <f t="shared" si="363"/>
        <v>71.279999999999973</v>
      </c>
      <c r="J3899" s="66" t="str">
        <f t="shared" si="364"/>
        <v>Ativo</v>
      </c>
      <c r="K3899" s="40" t="s">
        <v>15534</v>
      </c>
      <c r="L3899" s="69" t="str">
        <f t="shared" si="365"/>
        <v>Aguardando rentabilidade</v>
      </c>
    </row>
    <row r="3900" spans="1:12" ht="15" customHeight="1" x14ac:dyDescent="0.25">
      <c r="A3900" s="39">
        <v>44390</v>
      </c>
      <c r="B3900" s="61">
        <f t="shared" si="360"/>
        <v>2021</v>
      </c>
      <c r="C3900" s="60" t="str">
        <f t="shared" si="361"/>
        <v>Julho</v>
      </c>
      <c r="D3900" s="40" t="s">
        <v>1928</v>
      </c>
      <c r="E3900" s="40" t="s">
        <v>3819</v>
      </c>
      <c r="F3900" s="41">
        <v>40605.43</v>
      </c>
      <c r="G3900" s="42">
        <v>44052.83</v>
      </c>
      <c r="H3900" s="64">
        <f t="shared" si="362"/>
        <v>8.4899975200361175E-2</v>
      </c>
      <c r="I3900" s="65">
        <f t="shared" si="363"/>
        <v>3447.4000000000015</v>
      </c>
      <c r="J3900" s="66" t="str">
        <f t="shared" si="364"/>
        <v>Pendente</v>
      </c>
      <c r="K3900" s="40" t="s">
        <v>15537</v>
      </c>
      <c r="L3900" s="69" t="str">
        <f t="shared" si="365"/>
        <v>Rendimento estável</v>
      </c>
    </row>
    <row r="3901" spans="1:12" x14ac:dyDescent="0.25">
      <c r="A3901" s="39">
        <v>43926</v>
      </c>
      <c r="B3901" s="61">
        <f t="shared" si="360"/>
        <v>2020</v>
      </c>
      <c r="C3901" s="60" t="str">
        <f t="shared" si="361"/>
        <v>Abril</v>
      </c>
      <c r="D3901" s="40" t="s">
        <v>1928</v>
      </c>
      <c r="E3901" s="40" t="s">
        <v>3904</v>
      </c>
      <c r="F3901" s="41">
        <v>23439.38</v>
      </c>
      <c r="G3901" s="42">
        <v>22909.65</v>
      </c>
      <c r="H3901" s="64">
        <f t="shared" si="362"/>
        <v>-2.2600000511958915E-2</v>
      </c>
      <c r="I3901" s="65">
        <f t="shared" si="363"/>
        <v>-529.72999999999956</v>
      </c>
      <c r="J3901" s="66" t="str">
        <f t="shared" si="364"/>
        <v>Ativo</v>
      </c>
      <c r="K3901" s="40" t="s">
        <v>15537</v>
      </c>
      <c r="L3901" s="69" t="str">
        <f t="shared" si="365"/>
        <v>Aguardando rentabilidade</v>
      </c>
    </row>
    <row r="3902" spans="1:12" x14ac:dyDescent="0.25">
      <c r="A3902" s="39">
        <v>43835</v>
      </c>
      <c r="B3902" s="61">
        <f t="shared" si="360"/>
        <v>2020</v>
      </c>
      <c r="C3902" s="60" t="str">
        <f t="shared" si="361"/>
        <v>Janeiro</v>
      </c>
      <c r="D3902" s="40" t="s">
        <v>1926</v>
      </c>
      <c r="E3902" s="40" t="s">
        <v>4924</v>
      </c>
      <c r="F3902" s="41">
        <v>10029.049999999999</v>
      </c>
      <c r="G3902" s="42">
        <v>11878.41</v>
      </c>
      <c r="H3902" s="64">
        <f t="shared" si="362"/>
        <v>0.18440031707888591</v>
      </c>
      <c r="I3902" s="65">
        <f t="shared" si="363"/>
        <v>1849.3600000000006</v>
      </c>
      <c r="J3902" s="66" t="str">
        <f t="shared" si="364"/>
        <v>Resgatado</v>
      </c>
      <c r="K3902" s="40" t="s">
        <v>15535</v>
      </c>
      <c r="L3902" s="69" t="str">
        <f t="shared" si="365"/>
        <v>Aplicação de Curto Prazo</v>
      </c>
    </row>
    <row r="3903" spans="1:12" ht="15" customHeight="1" x14ac:dyDescent="0.25">
      <c r="A3903" s="39">
        <v>45838</v>
      </c>
      <c r="B3903" s="61">
        <f t="shared" si="360"/>
        <v>2025</v>
      </c>
      <c r="C3903" s="60" t="str">
        <f t="shared" si="361"/>
        <v>Junho</v>
      </c>
      <c r="D3903" s="40" t="s">
        <v>1924</v>
      </c>
      <c r="E3903" s="40" t="s">
        <v>4246</v>
      </c>
      <c r="F3903" s="41">
        <v>46977.06</v>
      </c>
      <c r="G3903" s="42">
        <v>52619</v>
      </c>
      <c r="H3903" s="64">
        <f t="shared" si="362"/>
        <v>0.12009989556604868</v>
      </c>
      <c r="I3903" s="65">
        <f t="shared" si="363"/>
        <v>5641.9400000000023</v>
      </c>
      <c r="J3903" s="66" t="str">
        <f t="shared" si="364"/>
        <v>Pendente</v>
      </c>
      <c r="K3903" s="40" t="s">
        <v>15533</v>
      </c>
      <c r="L3903" s="69" t="str">
        <f t="shared" si="365"/>
        <v>Rendimento estável</v>
      </c>
    </row>
    <row r="3904" spans="1:12" ht="15" customHeight="1" x14ac:dyDescent="0.25">
      <c r="A3904" s="39">
        <v>45631</v>
      </c>
      <c r="B3904" s="61">
        <f t="shared" si="360"/>
        <v>2024</v>
      </c>
      <c r="C3904" s="60" t="str">
        <f t="shared" si="361"/>
        <v>Dezembro</v>
      </c>
      <c r="D3904" s="40" t="s">
        <v>1930</v>
      </c>
      <c r="E3904" s="40" t="s">
        <v>4925</v>
      </c>
      <c r="F3904" s="41">
        <v>2962.29</v>
      </c>
      <c r="G3904" s="42">
        <v>3130.25</v>
      </c>
      <c r="H3904" s="64">
        <f t="shared" si="362"/>
        <v>5.6699377846193333E-2</v>
      </c>
      <c r="I3904" s="65">
        <f t="shared" si="363"/>
        <v>167.96000000000004</v>
      </c>
      <c r="J3904" s="66" t="str">
        <f t="shared" si="364"/>
        <v>Ativo</v>
      </c>
      <c r="K3904" s="40" t="s">
        <v>15538</v>
      </c>
      <c r="L3904" s="69" t="str">
        <f t="shared" si="365"/>
        <v>Aguardando rentabilidade</v>
      </c>
    </row>
    <row r="3905" spans="1:12" ht="15" customHeight="1" x14ac:dyDescent="0.25">
      <c r="A3905" s="39">
        <v>44890</v>
      </c>
      <c r="B3905" s="61">
        <f t="shared" si="360"/>
        <v>2022</v>
      </c>
      <c r="C3905" s="60" t="str">
        <f t="shared" si="361"/>
        <v>Novembro</v>
      </c>
      <c r="D3905" s="40" t="s">
        <v>1924</v>
      </c>
      <c r="E3905" s="40" t="s">
        <v>4218</v>
      </c>
      <c r="F3905" s="41">
        <v>37192.32</v>
      </c>
      <c r="G3905" s="42">
        <v>34190.9</v>
      </c>
      <c r="H3905" s="64">
        <f t="shared" si="362"/>
        <v>-8.0699993977251167E-2</v>
      </c>
      <c r="I3905" s="65">
        <f t="shared" si="363"/>
        <v>-3001.4199999999983</v>
      </c>
      <c r="J3905" s="66" t="str">
        <f t="shared" si="364"/>
        <v>Ativo</v>
      </c>
      <c r="K3905" s="40" t="s">
        <v>15533</v>
      </c>
      <c r="L3905" s="69" t="str">
        <f t="shared" si="365"/>
        <v>Investimento de Longo Prazo</v>
      </c>
    </row>
    <row r="3906" spans="1:12" ht="15" customHeight="1" x14ac:dyDescent="0.25">
      <c r="A3906" s="39">
        <v>45152</v>
      </c>
      <c r="B3906" s="61">
        <f t="shared" ref="B3906:B3969" si="366">YEAR(A3906)</f>
        <v>2023</v>
      </c>
      <c r="C3906" s="60" t="str">
        <f t="shared" ref="C3906:C3969" si="367">PROPER(TEXT(A3906,"mmmm"))</f>
        <v>Agosto</v>
      </c>
      <c r="D3906" s="40" t="s">
        <v>1930</v>
      </c>
      <c r="E3906" s="40" t="s">
        <v>4926</v>
      </c>
      <c r="F3906" s="41">
        <v>39252.239999999998</v>
      </c>
      <c r="G3906" s="42">
        <v>44221.57</v>
      </c>
      <c r="H3906" s="64">
        <f t="shared" ref="H3906:H3969" si="368">(G3906-F3906)/F3906</f>
        <v>0.12659990869310903</v>
      </c>
      <c r="I3906" s="65">
        <f t="shared" ref="I3906:I3969" si="369">G3906-F3906</f>
        <v>4969.3300000000017</v>
      </c>
      <c r="J3906" s="66" t="str">
        <f t="shared" ref="J3906:J3969" si="370">IF(AND(OR($D3906="Ações",$D3906="Criptomoedas",$D3906="ETFs",$D3906="Fundos",$D3906="Imóveis"),$H3906&lt;=-10%),"Resgatado",IF(AND(OR($D3906="Ações",$D3906="Criptomoedas",$D3906="ETFs",$D3906="Fundos",$D3906="Imóveis"),$H3906&lt;=-5%),"Pendente",IF(AND(OR($D3906="Ações",$D3906="Criptomoedas",$D3906="ETFs",$D3906="Fundos",$D3906="Imóveis"),$H3906&lt;=-3%),"Ativo",IF(AND(OR($D3906="Ações",$D3906="Criptomoedas",$D3906="ETFs",$D3906="Fundos",$D3906="Imóveis"),$H3906&lt;=7%),"Ativo",IF(AND(OR($D3906="Ações",$D3906="Criptomoedas",$D3906="ETFs",$D3906="Fundos",$D3906="Imóveis"),$H3906&lt;=15%),"Pendente",IF(AND(OR($D3906="Ações",$D3906="Criptomoedas",$D3906="ETFs",$D3906="Fundos",$D3906="Imóveis"),$H3906&lt;=20%),"Resgatado",IF(AND(OR($D3906="Poupança",$D3906="Renda Fixa",$D3906="Tesouro Direto"),$H3906&lt;=7%),"Ativo",IF(AND(OR($D3906="Poupança",$D3906="Renda Fixa",$D3906="Tesouro Direto"),$H3906&lt;=15%),"Pendente",IF(AND(OR($D3906="Poupança",$D3906="Renda Fixa",$D3906="Tesouro Direto"),$H3906&lt;=20%),"Resgatado","")))))))))</f>
        <v>Pendente</v>
      </c>
      <c r="K3906" s="40" t="s">
        <v>15538</v>
      </c>
      <c r="L3906" s="69" t="str">
        <f t="shared" ref="L3906:L3969" si="371">IF(AND(OR($D3906="Ações",$D3906="Criptomoedas",$D3906="ETFs",$D3906="Fundos",$D3906="Imóveis"),$H3906&lt;=-10%),"Resgate realizado",IF(AND(OR($D3906="Ações",$D3906="Criptomoedas",$D3906="ETFs",$D3906="Fundos",$D3906="Imóveis"),$H3906&lt;=-5%),"Aguardando rentabilidade",IF(AND(OR($D3906="Ações",$D3906="Criptomoedas",$D3906="ETFs",$D3906="Fundos",$D3906="Imóveis"),$H3906&lt;=-3%),"Aguardando rentabilidade",IF(AND(OR($D3906="Ações",$D3906="Criptomoedas",$D3906="ETFs",$D3906="Fundos",$D3906="Imóveis"),$H3906&lt;=7%),"Aguardando rentabilidade",IF(AND(OR($D3906="Ações",$D3906="Criptomoedas",$D3906="ETFs",$D3906="Fundos",$D3906="Imóveis"),$H3906&lt;=15%),"Rendimento estável",IF(AND(OR($D3906="Ações",$D3906="Criptomoedas",$D3906="ETFs",$D3906="Fundos",$D3906="Imóveis"),$H3906&lt;=20%),"Aplicação de Curto Prazo",IF(AND(OR($D3906="Poupança",$D3906="Renda Fixa",$D3906="Tesouro Direto"),$H3906&lt;=7%),"Investimento de Longo Prazo",IF(AND(OR($D3906="Poupança",$D3906="Renda Fixa",$D3906="Tesouro Direto"),$H3906&lt;=15%),"Rendimento estável",IF(AND(OR($D3906="Poupança",$D3906="Renda Fixa",$D3906="Tesouro Direto"),$H3906&lt;=20%),"Dividendos Recebidos","")))))))))</f>
        <v>Rendimento estável</v>
      </c>
    </row>
    <row r="3907" spans="1:12" x14ac:dyDescent="0.25">
      <c r="A3907" s="39">
        <v>43840</v>
      </c>
      <c r="B3907" s="61">
        <f t="shared" si="366"/>
        <v>2020</v>
      </c>
      <c r="C3907" s="60" t="str">
        <f t="shared" si="367"/>
        <v>Janeiro</v>
      </c>
      <c r="D3907" s="40" t="s">
        <v>1928</v>
      </c>
      <c r="E3907" s="40" t="s">
        <v>4927</v>
      </c>
      <c r="F3907" s="41">
        <v>9655.4599999999991</v>
      </c>
      <c r="G3907" s="42">
        <v>9476.83</v>
      </c>
      <c r="H3907" s="64">
        <f t="shared" si="368"/>
        <v>-1.8500413237691339E-2</v>
      </c>
      <c r="I3907" s="65">
        <f t="shared" si="369"/>
        <v>-178.6299999999992</v>
      </c>
      <c r="J3907" s="66" t="str">
        <f t="shared" si="370"/>
        <v>Ativo</v>
      </c>
      <c r="K3907" s="40" t="s">
        <v>15537</v>
      </c>
      <c r="L3907" s="69" t="str">
        <f t="shared" si="371"/>
        <v>Aguardando rentabilidade</v>
      </c>
    </row>
    <row r="3908" spans="1:12" ht="15" customHeight="1" x14ac:dyDescent="0.25">
      <c r="A3908" s="39">
        <v>44869</v>
      </c>
      <c r="B3908" s="61">
        <f t="shared" si="366"/>
        <v>2022</v>
      </c>
      <c r="C3908" s="60" t="str">
        <f t="shared" si="367"/>
        <v>Novembro</v>
      </c>
      <c r="D3908" s="40" t="s">
        <v>1925</v>
      </c>
      <c r="E3908" s="40" t="s">
        <v>4799</v>
      </c>
      <c r="F3908" s="41">
        <v>18607.240000000002</v>
      </c>
      <c r="G3908" s="42">
        <v>19505.97</v>
      </c>
      <c r="H3908" s="64">
        <f t="shared" si="368"/>
        <v>4.8300016552696667E-2</v>
      </c>
      <c r="I3908" s="65">
        <f t="shared" si="369"/>
        <v>898.72999999999956</v>
      </c>
      <c r="J3908" s="66" t="str">
        <f t="shared" si="370"/>
        <v>Ativo</v>
      </c>
      <c r="K3908" s="40" t="s">
        <v>15534</v>
      </c>
      <c r="L3908" s="69" t="str">
        <f t="shared" si="371"/>
        <v>Aguardando rentabilidade</v>
      </c>
    </row>
    <row r="3909" spans="1:12" ht="15" customHeight="1" x14ac:dyDescent="0.25">
      <c r="A3909" s="39">
        <v>45774</v>
      </c>
      <c r="B3909" s="61">
        <f t="shared" si="366"/>
        <v>2025</v>
      </c>
      <c r="C3909" s="60" t="str">
        <f t="shared" si="367"/>
        <v>Abril</v>
      </c>
      <c r="D3909" s="40" t="s">
        <v>1923</v>
      </c>
      <c r="E3909" s="40" t="s">
        <v>2882</v>
      </c>
      <c r="F3909" s="41">
        <v>44824.89</v>
      </c>
      <c r="G3909" s="42">
        <v>52884.41</v>
      </c>
      <c r="H3909" s="64">
        <f t="shared" si="368"/>
        <v>0.17980010659256507</v>
      </c>
      <c r="I3909" s="65">
        <f t="shared" si="369"/>
        <v>8059.5200000000041</v>
      </c>
      <c r="J3909" s="66" t="str">
        <f t="shared" si="370"/>
        <v>Resgatado</v>
      </c>
      <c r="K3909" s="40" t="s">
        <v>15532</v>
      </c>
      <c r="L3909" s="69" t="str">
        <f t="shared" si="371"/>
        <v>Dividendos Recebidos</v>
      </c>
    </row>
    <row r="3910" spans="1:12" ht="15" customHeight="1" x14ac:dyDescent="0.25">
      <c r="A3910" s="39">
        <v>45812</v>
      </c>
      <c r="B3910" s="61">
        <f t="shared" si="366"/>
        <v>2025</v>
      </c>
      <c r="C3910" s="60" t="str">
        <f t="shared" si="367"/>
        <v>Junho</v>
      </c>
      <c r="D3910" s="40" t="s">
        <v>1925</v>
      </c>
      <c r="E3910" s="40" t="s">
        <v>4871</v>
      </c>
      <c r="F3910" s="41">
        <v>49178.46</v>
      </c>
      <c r="G3910" s="42">
        <v>45131.07</v>
      </c>
      <c r="H3910" s="64">
        <f t="shared" si="368"/>
        <v>-8.230005575611761E-2</v>
      </c>
      <c r="I3910" s="65">
        <f t="shared" si="369"/>
        <v>-4047.3899999999994</v>
      </c>
      <c r="J3910" s="66" t="str">
        <f t="shared" si="370"/>
        <v>Pendente</v>
      </c>
      <c r="K3910" s="40" t="s">
        <v>15534</v>
      </c>
      <c r="L3910" s="69" t="str">
        <f t="shared" si="371"/>
        <v>Aguardando rentabilidade</v>
      </c>
    </row>
    <row r="3911" spans="1:12" ht="15" customHeight="1" x14ac:dyDescent="0.25">
      <c r="A3911" s="39">
        <v>44773</v>
      </c>
      <c r="B3911" s="61">
        <f t="shared" si="366"/>
        <v>2022</v>
      </c>
      <c r="C3911" s="60" t="str">
        <f t="shared" si="367"/>
        <v>Julho</v>
      </c>
      <c r="D3911" s="40" t="s">
        <v>1929</v>
      </c>
      <c r="E3911" s="40" t="s">
        <v>2575</v>
      </c>
      <c r="F3911" s="41">
        <v>1292.17</v>
      </c>
      <c r="G3911" s="42">
        <v>1246.17</v>
      </c>
      <c r="H3911" s="64">
        <f t="shared" si="368"/>
        <v>-3.5599031087240843E-2</v>
      </c>
      <c r="I3911" s="65">
        <f t="shared" si="369"/>
        <v>-46</v>
      </c>
      <c r="J3911" s="66" t="str">
        <f t="shared" si="370"/>
        <v>Ativo</v>
      </c>
      <c r="K3911" s="40" t="s">
        <v>15532</v>
      </c>
      <c r="L3911" s="69" t="str">
        <f t="shared" si="371"/>
        <v>Investimento de Longo Prazo</v>
      </c>
    </row>
    <row r="3912" spans="1:12" ht="15" customHeight="1" x14ac:dyDescent="0.25">
      <c r="A3912" s="39">
        <v>44434</v>
      </c>
      <c r="B3912" s="61">
        <f t="shared" si="366"/>
        <v>2021</v>
      </c>
      <c r="C3912" s="60" t="str">
        <f t="shared" si="367"/>
        <v>Agosto</v>
      </c>
      <c r="D3912" s="40" t="s">
        <v>1925</v>
      </c>
      <c r="E3912" s="40" t="s">
        <v>4928</v>
      </c>
      <c r="F3912" s="41">
        <v>5341.47</v>
      </c>
      <c r="G3912" s="42">
        <v>5378.86</v>
      </c>
      <c r="H3912" s="64">
        <f t="shared" si="368"/>
        <v>6.9999457078293833E-3</v>
      </c>
      <c r="I3912" s="65">
        <f t="shared" si="369"/>
        <v>37.389999999999418</v>
      </c>
      <c r="J3912" s="66" t="str">
        <f t="shared" si="370"/>
        <v>Ativo</v>
      </c>
      <c r="K3912" s="40" t="s">
        <v>15534</v>
      </c>
      <c r="L3912" s="69" t="str">
        <f t="shared" si="371"/>
        <v>Aguardando rentabilidade</v>
      </c>
    </row>
    <row r="3913" spans="1:12" ht="15" customHeight="1" x14ac:dyDescent="0.25">
      <c r="A3913" s="39">
        <v>44641</v>
      </c>
      <c r="B3913" s="61">
        <f t="shared" si="366"/>
        <v>2022</v>
      </c>
      <c r="C3913" s="60" t="str">
        <f t="shared" si="367"/>
        <v>Março</v>
      </c>
      <c r="D3913" s="40" t="s">
        <v>1928</v>
      </c>
      <c r="E3913" s="40" t="s">
        <v>4929</v>
      </c>
      <c r="F3913" s="41">
        <v>15101.09</v>
      </c>
      <c r="G3913" s="42">
        <v>16374.11</v>
      </c>
      <c r="H3913" s="64">
        <f t="shared" si="368"/>
        <v>8.4299875042132752E-2</v>
      </c>
      <c r="I3913" s="65">
        <f t="shared" si="369"/>
        <v>1273.0200000000004</v>
      </c>
      <c r="J3913" s="66" t="str">
        <f t="shared" si="370"/>
        <v>Pendente</v>
      </c>
      <c r="K3913" s="40" t="s">
        <v>15537</v>
      </c>
      <c r="L3913" s="69" t="str">
        <f t="shared" si="371"/>
        <v>Rendimento estável</v>
      </c>
    </row>
    <row r="3914" spans="1:12" ht="15" customHeight="1" x14ac:dyDescent="0.25">
      <c r="A3914" s="39">
        <v>45197</v>
      </c>
      <c r="B3914" s="61">
        <f t="shared" si="366"/>
        <v>2023</v>
      </c>
      <c r="C3914" s="60" t="str">
        <f t="shared" si="367"/>
        <v>Setembro</v>
      </c>
      <c r="D3914" s="40" t="s">
        <v>1924</v>
      </c>
      <c r="E3914" s="40" t="s">
        <v>4930</v>
      </c>
      <c r="F3914" s="41">
        <v>26597.200000000001</v>
      </c>
      <c r="G3914" s="42">
        <v>26730.19</v>
      </c>
      <c r="H3914" s="64">
        <f t="shared" si="368"/>
        <v>5.0001503917704859E-3</v>
      </c>
      <c r="I3914" s="65">
        <f t="shared" si="369"/>
        <v>132.98999999999796</v>
      </c>
      <c r="J3914" s="66" t="str">
        <f t="shared" si="370"/>
        <v>Ativo</v>
      </c>
      <c r="K3914" s="40" t="s">
        <v>15533</v>
      </c>
      <c r="L3914" s="69" t="str">
        <f t="shared" si="371"/>
        <v>Investimento de Longo Prazo</v>
      </c>
    </row>
    <row r="3915" spans="1:12" ht="15" customHeight="1" x14ac:dyDescent="0.25">
      <c r="A3915" s="39">
        <v>44334</v>
      </c>
      <c r="B3915" s="61">
        <f t="shared" si="366"/>
        <v>2021</v>
      </c>
      <c r="C3915" s="60" t="str">
        <f t="shared" si="367"/>
        <v>Maio</v>
      </c>
      <c r="D3915" s="40" t="s">
        <v>1928</v>
      </c>
      <c r="E3915" s="40" t="s">
        <v>4931</v>
      </c>
      <c r="F3915" s="41">
        <v>11233.66</v>
      </c>
      <c r="G3915" s="42">
        <v>10605.7</v>
      </c>
      <c r="H3915" s="64">
        <f t="shared" si="368"/>
        <v>-5.5899858105016451E-2</v>
      </c>
      <c r="I3915" s="65">
        <f t="shared" si="369"/>
        <v>-627.95999999999913</v>
      </c>
      <c r="J3915" s="66" t="str">
        <f t="shared" si="370"/>
        <v>Pendente</v>
      </c>
      <c r="K3915" s="40" t="s">
        <v>15537</v>
      </c>
      <c r="L3915" s="69" t="str">
        <f t="shared" si="371"/>
        <v>Aguardando rentabilidade</v>
      </c>
    </row>
    <row r="3916" spans="1:12" ht="15" customHeight="1" x14ac:dyDescent="0.25">
      <c r="A3916" s="39">
        <v>45013</v>
      </c>
      <c r="B3916" s="61">
        <f t="shared" si="366"/>
        <v>2023</v>
      </c>
      <c r="C3916" s="60" t="str">
        <f t="shared" si="367"/>
        <v>Março</v>
      </c>
      <c r="D3916" s="40" t="s">
        <v>1923</v>
      </c>
      <c r="E3916" s="40" t="s">
        <v>4932</v>
      </c>
      <c r="F3916" s="41">
        <v>41193.97</v>
      </c>
      <c r="G3916" s="42">
        <v>45218.62</v>
      </c>
      <c r="H3916" s="64">
        <f t="shared" si="368"/>
        <v>9.7699978904679532E-2</v>
      </c>
      <c r="I3916" s="65">
        <f t="shared" si="369"/>
        <v>4024.6500000000015</v>
      </c>
      <c r="J3916" s="66" t="str">
        <f t="shared" si="370"/>
        <v>Pendente</v>
      </c>
      <c r="K3916" s="40" t="s">
        <v>15532</v>
      </c>
      <c r="L3916" s="69" t="str">
        <f t="shared" si="371"/>
        <v>Rendimento estável</v>
      </c>
    </row>
    <row r="3917" spans="1:12" x14ac:dyDescent="0.25">
      <c r="A3917" s="39">
        <v>44190</v>
      </c>
      <c r="B3917" s="61">
        <f t="shared" si="366"/>
        <v>2020</v>
      </c>
      <c r="C3917" s="60" t="str">
        <f t="shared" si="367"/>
        <v>Dezembro</v>
      </c>
      <c r="D3917" s="40" t="s">
        <v>1927</v>
      </c>
      <c r="E3917" s="40" t="s">
        <v>4933</v>
      </c>
      <c r="F3917" s="41">
        <v>16972.11</v>
      </c>
      <c r="G3917" s="42">
        <v>16561.38</v>
      </c>
      <c r="H3917" s="64">
        <f t="shared" si="368"/>
        <v>-2.4200290947913934E-2</v>
      </c>
      <c r="I3917" s="65">
        <f t="shared" si="369"/>
        <v>-410.72999999999956</v>
      </c>
      <c r="J3917" s="66" t="str">
        <f t="shared" si="370"/>
        <v>Ativo</v>
      </c>
      <c r="K3917" s="40" t="s">
        <v>15536</v>
      </c>
      <c r="L3917" s="69" t="str">
        <f t="shared" si="371"/>
        <v>Aguardando rentabilidade</v>
      </c>
    </row>
    <row r="3918" spans="1:12" ht="15" customHeight="1" x14ac:dyDescent="0.25">
      <c r="A3918" s="39">
        <v>45735</v>
      </c>
      <c r="B3918" s="61">
        <f t="shared" si="366"/>
        <v>2025</v>
      </c>
      <c r="C3918" s="60" t="str">
        <f t="shared" si="367"/>
        <v>Março</v>
      </c>
      <c r="D3918" s="40" t="s">
        <v>1924</v>
      </c>
      <c r="E3918" s="40" t="s">
        <v>4934</v>
      </c>
      <c r="F3918" s="41">
        <v>24228.41</v>
      </c>
      <c r="G3918" s="42">
        <v>25742.69</v>
      </c>
      <c r="H3918" s="64">
        <f t="shared" si="368"/>
        <v>6.2500180573137026E-2</v>
      </c>
      <c r="I3918" s="65">
        <f t="shared" si="369"/>
        <v>1514.2799999999988</v>
      </c>
      <c r="J3918" s="66" t="str">
        <f t="shared" si="370"/>
        <v>Ativo</v>
      </c>
      <c r="K3918" s="40" t="s">
        <v>15533</v>
      </c>
      <c r="L3918" s="69" t="str">
        <f t="shared" si="371"/>
        <v>Investimento de Longo Prazo</v>
      </c>
    </row>
    <row r="3919" spans="1:12" ht="15" customHeight="1" x14ac:dyDescent="0.25">
      <c r="A3919" s="39">
        <v>44563</v>
      </c>
      <c r="B3919" s="61">
        <f t="shared" si="366"/>
        <v>2022</v>
      </c>
      <c r="C3919" s="60" t="str">
        <f t="shared" si="367"/>
        <v>Janeiro</v>
      </c>
      <c r="D3919" s="40" t="s">
        <v>1923</v>
      </c>
      <c r="E3919" s="40" t="s">
        <v>3126</v>
      </c>
      <c r="F3919" s="41">
        <v>37978.68</v>
      </c>
      <c r="G3919" s="42">
        <v>35335.360000000001</v>
      </c>
      <c r="H3919" s="64">
        <f t="shared" si="368"/>
        <v>-6.9600101951937235E-2</v>
      </c>
      <c r="I3919" s="65">
        <f t="shared" si="369"/>
        <v>-2643.3199999999997</v>
      </c>
      <c r="J3919" s="66" t="str">
        <f t="shared" si="370"/>
        <v>Ativo</v>
      </c>
      <c r="K3919" s="40" t="s">
        <v>15532</v>
      </c>
      <c r="L3919" s="69" t="str">
        <f t="shared" si="371"/>
        <v>Investimento de Longo Prazo</v>
      </c>
    </row>
    <row r="3920" spans="1:12" ht="15" customHeight="1" x14ac:dyDescent="0.25">
      <c r="A3920" s="39">
        <v>45393</v>
      </c>
      <c r="B3920" s="61">
        <f t="shared" si="366"/>
        <v>2024</v>
      </c>
      <c r="C3920" s="60" t="str">
        <f t="shared" si="367"/>
        <v>Abril</v>
      </c>
      <c r="D3920" s="40" t="s">
        <v>1929</v>
      </c>
      <c r="E3920" s="40" t="s">
        <v>4935</v>
      </c>
      <c r="F3920" s="41">
        <v>40453.85</v>
      </c>
      <c r="G3920" s="42">
        <v>43152.12</v>
      </c>
      <c r="H3920" s="64">
        <f t="shared" si="368"/>
        <v>6.6699955628450797E-2</v>
      </c>
      <c r="I3920" s="65">
        <f t="shared" si="369"/>
        <v>2698.2700000000041</v>
      </c>
      <c r="J3920" s="66" t="str">
        <f t="shared" si="370"/>
        <v>Ativo</v>
      </c>
      <c r="K3920" s="40" t="s">
        <v>15532</v>
      </c>
      <c r="L3920" s="69" t="str">
        <f t="shared" si="371"/>
        <v>Investimento de Longo Prazo</v>
      </c>
    </row>
    <row r="3921" spans="1:12" ht="15" customHeight="1" x14ac:dyDescent="0.25">
      <c r="A3921" s="39">
        <v>44603</v>
      </c>
      <c r="B3921" s="61">
        <f t="shared" si="366"/>
        <v>2022</v>
      </c>
      <c r="C3921" s="60" t="str">
        <f t="shared" si="367"/>
        <v>Fevereiro</v>
      </c>
      <c r="D3921" s="40" t="s">
        <v>1930</v>
      </c>
      <c r="E3921" s="40" t="s">
        <v>4936</v>
      </c>
      <c r="F3921" s="41">
        <v>13762.07</v>
      </c>
      <c r="G3921" s="42">
        <v>12625.32</v>
      </c>
      <c r="H3921" s="64">
        <f t="shared" si="368"/>
        <v>-8.260021929840497E-2</v>
      </c>
      <c r="I3921" s="65">
        <f t="shared" si="369"/>
        <v>-1136.75</v>
      </c>
      <c r="J3921" s="66" t="str">
        <f t="shared" si="370"/>
        <v>Pendente</v>
      </c>
      <c r="K3921" s="40" t="s">
        <v>15538</v>
      </c>
      <c r="L3921" s="69" t="str">
        <f t="shared" si="371"/>
        <v>Aguardando rentabilidade</v>
      </c>
    </row>
    <row r="3922" spans="1:12" x14ac:dyDescent="0.25">
      <c r="A3922" s="39">
        <v>44080</v>
      </c>
      <c r="B3922" s="61">
        <f t="shared" si="366"/>
        <v>2020</v>
      </c>
      <c r="C3922" s="60" t="str">
        <f t="shared" si="367"/>
        <v>Setembro</v>
      </c>
      <c r="D3922" s="40" t="s">
        <v>1928</v>
      </c>
      <c r="E3922" s="40" t="s">
        <v>4937</v>
      </c>
      <c r="F3922" s="41">
        <v>11029.31</v>
      </c>
      <c r="G3922" s="42">
        <v>12583.34</v>
      </c>
      <c r="H3922" s="64">
        <f t="shared" si="368"/>
        <v>0.14090002003751828</v>
      </c>
      <c r="I3922" s="65">
        <f t="shared" si="369"/>
        <v>1554.0300000000007</v>
      </c>
      <c r="J3922" s="66" t="str">
        <f t="shared" si="370"/>
        <v>Pendente</v>
      </c>
      <c r="K3922" s="40" t="s">
        <v>15537</v>
      </c>
      <c r="L3922" s="69" t="str">
        <f t="shared" si="371"/>
        <v>Rendimento estável</v>
      </c>
    </row>
    <row r="3923" spans="1:12" ht="15" customHeight="1" x14ac:dyDescent="0.25">
      <c r="A3923" s="39">
        <v>45343</v>
      </c>
      <c r="B3923" s="61">
        <f t="shared" si="366"/>
        <v>2024</v>
      </c>
      <c r="C3923" s="60" t="str">
        <f t="shared" si="367"/>
        <v>Fevereiro</v>
      </c>
      <c r="D3923" s="40" t="s">
        <v>1928</v>
      </c>
      <c r="E3923" s="40" t="s">
        <v>4938</v>
      </c>
      <c r="F3923" s="41">
        <v>20780.509999999998</v>
      </c>
      <c r="G3923" s="42">
        <v>20884.41</v>
      </c>
      <c r="H3923" s="64">
        <f t="shared" si="368"/>
        <v>4.9998772888635292E-3</v>
      </c>
      <c r="I3923" s="65">
        <f t="shared" si="369"/>
        <v>103.90000000000146</v>
      </c>
      <c r="J3923" s="66" t="str">
        <f t="shared" si="370"/>
        <v>Ativo</v>
      </c>
      <c r="K3923" s="40" t="s">
        <v>15537</v>
      </c>
      <c r="L3923" s="69" t="str">
        <f t="shared" si="371"/>
        <v>Aguardando rentabilidade</v>
      </c>
    </row>
    <row r="3924" spans="1:12" ht="15" customHeight="1" x14ac:dyDescent="0.25">
      <c r="A3924" s="39">
        <v>44311</v>
      </c>
      <c r="B3924" s="61">
        <f t="shared" si="366"/>
        <v>2021</v>
      </c>
      <c r="C3924" s="60" t="str">
        <f t="shared" si="367"/>
        <v>Abril</v>
      </c>
      <c r="D3924" s="40" t="s">
        <v>1930</v>
      </c>
      <c r="E3924" s="40" t="s">
        <v>2913</v>
      </c>
      <c r="F3924" s="41">
        <v>12676.75</v>
      </c>
      <c r="G3924" s="42">
        <v>14040.77</v>
      </c>
      <c r="H3924" s="64">
        <f t="shared" si="368"/>
        <v>0.10760013410377268</v>
      </c>
      <c r="I3924" s="65">
        <f t="shared" si="369"/>
        <v>1364.0200000000004</v>
      </c>
      <c r="J3924" s="66" t="str">
        <f t="shared" si="370"/>
        <v>Pendente</v>
      </c>
      <c r="K3924" s="40" t="s">
        <v>15538</v>
      </c>
      <c r="L3924" s="69" t="str">
        <f t="shared" si="371"/>
        <v>Rendimento estável</v>
      </c>
    </row>
    <row r="3925" spans="1:12" ht="15" customHeight="1" x14ac:dyDescent="0.25">
      <c r="A3925" s="39">
        <v>45671</v>
      </c>
      <c r="B3925" s="61">
        <f t="shared" si="366"/>
        <v>2025</v>
      </c>
      <c r="C3925" s="60" t="str">
        <f t="shared" si="367"/>
        <v>Janeiro</v>
      </c>
      <c r="D3925" s="40" t="s">
        <v>1925</v>
      </c>
      <c r="E3925" s="40" t="s">
        <v>4939</v>
      </c>
      <c r="F3925" s="41">
        <v>42886.61</v>
      </c>
      <c r="G3925" s="42">
        <v>40021.78</v>
      </c>
      <c r="H3925" s="64">
        <f t="shared" si="368"/>
        <v>-6.6800103808624695E-2</v>
      </c>
      <c r="I3925" s="65">
        <f t="shared" si="369"/>
        <v>-2864.8300000000017</v>
      </c>
      <c r="J3925" s="66" t="str">
        <f t="shared" si="370"/>
        <v>Pendente</v>
      </c>
      <c r="K3925" s="40" t="s">
        <v>15534</v>
      </c>
      <c r="L3925" s="69" t="str">
        <f t="shared" si="371"/>
        <v>Aguardando rentabilidade</v>
      </c>
    </row>
    <row r="3926" spans="1:12" ht="15" customHeight="1" x14ac:dyDescent="0.25">
      <c r="A3926" s="39">
        <v>44614</v>
      </c>
      <c r="B3926" s="61">
        <f t="shared" si="366"/>
        <v>2022</v>
      </c>
      <c r="C3926" s="60" t="str">
        <f t="shared" si="367"/>
        <v>Fevereiro</v>
      </c>
      <c r="D3926" s="40" t="s">
        <v>1926</v>
      </c>
      <c r="E3926" s="40" t="s">
        <v>2385</v>
      </c>
      <c r="F3926" s="41">
        <v>3339.41</v>
      </c>
      <c r="G3926" s="42">
        <v>3899.76</v>
      </c>
      <c r="H3926" s="64">
        <f t="shared" si="368"/>
        <v>0.16779910223662275</v>
      </c>
      <c r="I3926" s="65">
        <f t="shared" si="369"/>
        <v>560.35000000000036</v>
      </c>
      <c r="J3926" s="66" t="str">
        <f t="shared" si="370"/>
        <v>Resgatado</v>
      </c>
      <c r="K3926" s="40" t="s">
        <v>15535</v>
      </c>
      <c r="L3926" s="69" t="str">
        <f t="shared" si="371"/>
        <v>Aplicação de Curto Prazo</v>
      </c>
    </row>
    <row r="3927" spans="1:12" ht="15" customHeight="1" x14ac:dyDescent="0.25">
      <c r="A3927" s="39">
        <v>45780</v>
      </c>
      <c r="B3927" s="61">
        <f t="shared" si="366"/>
        <v>2025</v>
      </c>
      <c r="C3927" s="60" t="str">
        <f t="shared" si="367"/>
        <v>Maio</v>
      </c>
      <c r="D3927" s="40" t="s">
        <v>1923</v>
      </c>
      <c r="E3927" s="40" t="s">
        <v>4940</v>
      </c>
      <c r="F3927" s="41">
        <v>12876.78</v>
      </c>
      <c r="G3927" s="42">
        <v>15306.63</v>
      </c>
      <c r="H3927" s="64">
        <f t="shared" si="368"/>
        <v>0.18870012534189437</v>
      </c>
      <c r="I3927" s="65">
        <f t="shared" si="369"/>
        <v>2429.8499999999985</v>
      </c>
      <c r="J3927" s="66" t="str">
        <f t="shared" si="370"/>
        <v>Resgatado</v>
      </c>
      <c r="K3927" s="40" t="s">
        <v>15532</v>
      </c>
      <c r="L3927" s="69" t="str">
        <f t="shared" si="371"/>
        <v>Dividendos Recebidos</v>
      </c>
    </row>
    <row r="3928" spans="1:12" ht="15" customHeight="1" x14ac:dyDescent="0.25">
      <c r="A3928" s="39">
        <v>45529</v>
      </c>
      <c r="B3928" s="61">
        <f t="shared" si="366"/>
        <v>2024</v>
      </c>
      <c r="C3928" s="60" t="str">
        <f t="shared" si="367"/>
        <v>Agosto</v>
      </c>
      <c r="D3928" s="40" t="s">
        <v>1926</v>
      </c>
      <c r="E3928" s="40" t="s">
        <v>4941</v>
      </c>
      <c r="F3928" s="41">
        <v>44584.36</v>
      </c>
      <c r="G3928" s="42">
        <v>40375.599999999999</v>
      </c>
      <c r="H3928" s="64">
        <f t="shared" si="368"/>
        <v>-9.4399919613066152E-2</v>
      </c>
      <c r="I3928" s="65">
        <f t="shared" si="369"/>
        <v>-4208.760000000002</v>
      </c>
      <c r="J3928" s="66" t="str">
        <f t="shared" si="370"/>
        <v>Pendente</v>
      </c>
      <c r="K3928" s="40" t="s">
        <v>15535</v>
      </c>
      <c r="L3928" s="69" t="str">
        <f t="shared" si="371"/>
        <v>Aguardando rentabilidade</v>
      </c>
    </row>
    <row r="3929" spans="1:12" x14ac:dyDescent="0.25">
      <c r="A3929" s="39">
        <v>44049</v>
      </c>
      <c r="B3929" s="61">
        <f t="shared" si="366"/>
        <v>2020</v>
      </c>
      <c r="C3929" s="60" t="str">
        <f t="shared" si="367"/>
        <v>Agosto</v>
      </c>
      <c r="D3929" s="40" t="s">
        <v>1923</v>
      </c>
      <c r="E3929" s="40" t="s">
        <v>3369</v>
      </c>
      <c r="F3929" s="41">
        <v>25121.599999999999</v>
      </c>
      <c r="G3929" s="42">
        <v>26613.82</v>
      </c>
      <c r="H3929" s="64">
        <f t="shared" si="368"/>
        <v>5.9399878988599504E-2</v>
      </c>
      <c r="I3929" s="65">
        <f t="shared" si="369"/>
        <v>1492.2200000000012</v>
      </c>
      <c r="J3929" s="66" t="str">
        <f t="shared" si="370"/>
        <v>Ativo</v>
      </c>
      <c r="K3929" s="40" t="s">
        <v>15532</v>
      </c>
      <c r="L3929" s="69" t="str">
        <f t="shared" si="371"/>
        <v>Investimento de Longo Prazo</v>
      </c>
    </row>
    <row r="3930" spans="1:12" ht="15" customHeight="1" x14ac:dyDescent="0.25">
      <c r="A3930" s="39">
        <v>44319</v>
      </c>
      <c r="B3930" s="61">
        <f t="shared" si="366"/>
        <v>2021</v>
      </c>
      <c r="C3930" s="60" t="str">
        <f t="shared" si="367"/>
        <v>Maio</v>
      </c>
      <c r="D3930" s="40" t="s">
        <v>1926</v>
      </c>
      <c r="E3930" s="40" t="s">
        <v>4942</v>
      </c>
      <c r="F3930" s="41">
        <v>15655.14</v>
      </c>
      <c r="G3930" s="42">
        <v>18507.509999999998</v>
      </c>
      <c r="H3930" s="64">
        <f t="shared" si="368"/>
        <v>0.18220022305773051</v>
      </c>
      <c r="I3930" s="65">
        <f t="shared" si="369"/>
        <v>2852.369999999999</v>
      </c>
      <c r="J3930" s="66" t="str">
        <f t="shared" si="370"/>
        <v>Resgatado</v>
      </c>
      <c r="K3930" s="40" t="s">
        <v>15535</v>
      </c>
      <c r="L3930" s="69" t="str">
        <f t="shared" si="371"/>
        <v>Aplicação de Curto Prazo</v>
      </c>
    </row>
    <row r="3931" spans="1:12" x14ac:dyDescent="0.25">
      <c r="A3931" s="39">
        <v>44014</v>
      </c>
      <c r="B3931" s="61">
        <f t="shared" si="366"/>
        <v>2020</v>
      </c>
      <c r="C3931" s="60" t="str">
        <f t="shared" si="367"/>
        <v>Julho</v>
      </c>
      <c r="D3931" s="40" t="s">
        <v>1923</v>
      </c>
      <c r="E3931" s="40" t="s">
        <v>4943</v>
      </c>
      <c r="F3931" s="41">
        <v>36719.440000000002</v>
      </c>
      <c r="G3931" s="42">
        <v>40362.01</v>
      </c>
      <c r="H3931" s="64">
        <f t="shared" si="368"/>
        <v>9.9200042266439775E-2</v>
      </c>
      <c r="I3931" s="65">
        <f t="shared" si="369"/>
        <v>3642.5699999999997</v>
      </c>
      <c r="J3931" s="66" t="str">
        <f t="shared" si="370"/>
        <v>Pendente</v>
      </c>
      <c r="K3931" s="40" t="s">
        <v>15532</v>
      </c>
      <c r="L3931" s="69" t="str">
        <f t="shared" si="371"/>
        <v>Rendimento estável</v>
      </c>
    </row>
    <row r="3932" spans="1:12" ht="15" customHeight="1" x14ac:dyDescent="0.25">
      <c r="A3932" s="39">
        <v>45709</v>
      </c>
      <c r="B3932" s="61">
        <f t="shared" si="366"/>
        <v>2025</v>
      </c>
      <c r="C3932" s="60" t="str">
        <f t="shared" si="367"/>
        <v>Fevereiro</v>
      </c>
      <c r="D3932" s="40" t="s">
        <v>1925</v>
      </c>
      <c r="E3932" s="40" t="s">
        <v>4944</v>
      </c>
      <c r="F3932" s="41">
        <v>29971.16</v>
      </c>
      <c r="G3932" s="42">
        <v>33408.85</v>
      </c>
      <c r="H3932" s="64">
        <f t="shared" si="368"/>
        <v>0.11469993153418148</v>
      </c>
      <c r="I3932" s="65">
        <f t="shared" si="369"/>
        <v>3437.6899999999987</v>
      </c>
      <c r="J3932" s="66" t="str">
        <f t="shared" si="370"/>
        <v>Pendente</v>
      </c>
      <c r="K3932" s="40" t="s">
        <v>15534</v>
      </c>
      <c r="L3932" s="69" t="str">
        <f t="shared" si="371"/>
        <v>Rendimento estável</v>
      </c>
    </row>
    <row r="3933" spans="1:12" ht="15" customHeight="1" x14ac:dyDescent="0.25">
      <c r="A3933" s="39">
        <v>45519</v>
      </c>
      <c r="B3933" s="61">
        <f t="shared" si="366"/>
        <v>2024</v>
      </c>
      <c r="C3933" s="60" t="str">
        <f t="shared" si="367"/>
        <v>Agosto</v>
      </c>
      <c r="D3933" s="40" t="s">
        <v>1929</v>
      </c>
      <c r="E3933" s="40" t="s">
        <v>4945</v>
      </c>
      <c r="F3933" s="41">
        <v>11720.82</v>
      </c>
      <c r="G3933" s="42">
        <v>12113.47</v>
      </c>
      <c r="H3933" s="64">
        <f t="shared" si="368"/>
        <v>3.3500215855204643E-2</v>
      </c>
      <c r="I3933" s="65">
        <f t="shared" si="369"/>
        <v>392.64999999999964</v>
      </c>
      <c r="J3933" s="66" t="str">
        <f t="shared" si="370"/>
        <v>Ativo</v>
      </c>
      <c r="K3933" s="40" t="s">
        <v>15532</v>
      </c>
      <c r="L3933" s="69" t="str">
        <f t="shared" si="371"/>
        <v>Investimento de Longo Prazo</v>
      </c>
    </row>
    <row r="3934" spans="1:12" ht="15" customHeight="1" x14ac:dyDescent="0.25">
      <c r="A3934" s="39">
        <v>45525</v>
      </c>
      <c r="B3934" s="61">
        <f t="shared" si="366"/>
        <v>2024</v>
      </c>
      <c r="C3934" s="60" t="str">
        <f t="shared" si="367"/>
        <v>Agosto</v>
      </c>
      <c r="D3934" s="40" t="s">
        <v>1927</v>
      </c>
      <c r="E3934" s="40" t="s">
        <v>4946</v>
      </c>
      <c r="F3934" s="41">
        <v>23120.21</v>
      </c>
      <c r="G3934" s="42">
        <v>25110.86</v>
      </c>
      <c r="H3934" s="64">
        <f t="shared" si="368"/>
        <v>8.6099996496571685E-2</v>
      </c>
      <c r="I3934" s="65">
        <f t="shared" si="369"/>
        <v>1990.6500000000015</v>
      </c>
      <c r="J3934" s="66" t="str">
        <f t="shared" si="370"/>
        <v>Pendente</v>
      </c>
      <c r="K3934" s="40" t="s">
        <v>15536</v>
      </c>
      <c r="L3934" s="69" t="str">
        <f t="shared" si="371"/>
        <v>Rendimento estável</v>
      </c>
    </row>
    <row r="3935" spans="1:12" x14ac:dyDescent="0.25">
      <c r="A3935" s="39">
        <v>43849</v>
      </c>
      <c r="B3935" s="61">
        <f t="shared" si="366"/>
        <v>2020</v>
      </c>
      <c r="C3935" s="60" t="str">
        <f t="shared" si="367"/>
        <v>Janeiro</v>
      </c>
      <c r="D3935" s="40" t="s">
        <v>1930</v>
      </c>
      <c r="E3935" s="40" t="s">
        <v>2864</v>
      </c>
      <c r="F3935" s="41">
        <v>45010.67</v>
      </c>
      <c r="G3935" s="42">
        <v>51757.77</v>
      </c>
      <c r="H3935" s="64">
        <f t="shared" si="368"/>
        <v>0.14990001259701308</v>
      </c>
      <c r="I3935" s="65">
        <f t="shared" si="369"/>
        <v>6747.0999999999985</v>
      </c>
      <c r="J3935" s="66" t="str">
        <f t="shared" si="370"/>
        <v>Pendente</v>
      </c>
      <c r="K3935" s="40" t="s">
        <v>15538</v>
      </c>
      <c r="L3935" s="69" t="str">
        <f t="shared" si="371"/>
        <v>Rendimento estável</v>
      </c>
    </row>
    <row r="3936" spans="1:12" ht="15" customHeight="1" x14ac:dyDescent="0.25">
      <c r="A3936" s="39">
        <v>45574</v>
      </c>
      <c r="B3936" s="61">
        <f t="shared" si="366"/>
        <v>2024</v>
      </c>
      <c r="C3936" s="60" t="str">
        <f t="shared" si="367"/>
        <v>Outubro</v>
      </c>
      <c r="D3936" s="40" t="s">
        <v>1926</v>
      </c>
      <c r="E3936" s="40" t="s">
        <v>4947</v>
      </c>
      <c r="F3936" s="41">
        <v>2628.49</v>
      </c>
      <c r="G3936" s="42">
        <v>2588.27</v>
      </c>
      <c r="H3936" s="64">
        <f t="shared" si="368"/>
        <v>-1.5301560972269175E-2</v>
      </c>
      <c r="I3936" s="65">
        <f t="shared" si="369"/>
        <v>-40.2199999999998</v>
      </c>
      <c r="J3936" s="66" t="str">
        <f t="shared" si="370"/>
        <v>Ativo</v>
      </c>
      <c r="K3936" s="40" t="s">
        <v>15535</v>
      </c>
      <c r="L3936" s="69" t="str">
        <f t="shared" si="371"/>
        <v>Aguardando rentabilidade</v>
      </c>
    </row>
    <row r="3937" spans="1:12" ht="15" customHeight="1" x14ac:dyDescent="0.25">
      <c r="A3937" s="39">
        <v>44378</v>
      </c>
      <c r="B3937" s="61">
        <f t="shared" si="366"/>
        <v>2021</v>
      </c>
      <c r="C3937" s="60" t="str">
        <f t="shared" si="367"/>
        <v>Julho</v>
      </c>
      <c r="D3937" s="40" t="s">
        <v>1923</v>
      </c>
      <c r="E3937" s="40" t="s">
        <v>4948</v>
      </c>
      <c r="F3937" s="41">
        <v>25141.25</v>
      </c>
      <c r="G3937" s="42">
        <v>24593.17</v>
      </c>
      <c r="H3937" s="64">
        <f t="shared" si="368"/>
        <v>-2.1800029831452364E-2</v>
      </c>
      <c r="I3937" s="65">
        <f t="shared" si="369"/>
        <v>-548.08000000000175</v>
      </c>
      <c r="J3937" s="66" t="str">
        <f t="shared" si="370"/>
        <v>Ativo</v>
      </c>
      <c r="K3937" s="40" t="s">
        <v>15532</v>
      </c>
      <c r="L3937" s="69" t="str">
        <f t="shared" si="371"/>
        <v>Investimento de Longo Prazo</v>
      </c>
    </row>
    <row r="3938" spans="1:12" ht="15" customHeight="1" x14ac:dyDescent="0.25">
      <c r="A3938" s="39">
        <v>44262</v>
      </c>
      <c r="B3938" s="61">
        <f t="shared" si="366"/>
        <v>2021</v>
      </c>
      <c r="C3938" s="60" t="str">
        <f t="shared" si="367"/>
        <v>Março</v>
      </c>
      <c r="D3938" s="40" t="s">
        <v>1928</v>
      </c>
      <c r="E3938" s="40" t="s">
        <v>4949</v>
      </c>
      <c r="F3938" s="41">
        <v>24636.99</v>
      </c>
      <c r="G3938" s="42">
        <v>28233.99</v>
      </c>
      <c r="H3938" s="64">
        <f t="shared" si="368"/>
        <v>0.14599997808173806</v>
      </c>
      <c r="I3938" s="65">
        <f t="shared" si="369"/>
        <v>3597</v>
      </c>
      <c r="J3938" s="66" t="str">
        <f t="shared" si="370"/>
        <v>Pendente</v>
      </c>
      <c r="K3938" s="40" t="s">
        <v>15537</v>
      </c>
      <c r="L3938" s="69" t="str">
        <f t="shared" si="371"/>
        <v>Rendimento estável</v>
      </c>
    </row>
    <row r="3939" spans="1:12" ht="15" customHeight="1" x14ac:dyDescent="0.25">
      <c r="A3939" s="39">
        <v>45500</v>
      </c>
      <c r="B3939" s="61">
        <f t="shared" si="366"/>
        <v>2024</v>
      </c>
      <c r="C3939" s="60" t="str">
        <f t="shared" si="367"/>
        <v>Julho</v>
      </c>
      <c r="D3939" s="40" t="s">
        <v>1926</v>
      </c>
      <c r="E3939" s="40" t="s">
        <v>3243</v>
      </c>
      <c r="F3939" s="41">
        <v>24974.45</v>
      </c>
      <c r="G3939" s="42">
        <v>29527.29</v>
      </c>
      <c r="H3939" s="64">
        <f t="shared" si="368"/>
        <v>0.18229991050853972</v>
      </c>
      <c r="I3939" s="65">
        <f t="shared" si="369"/>
        <v>4552.84</v>
      </c>
      <c r="J3939" s="66" t="str">
        <f t="shared" si="370"/>
        <v>Resgatado</v>
      </c>
      <c r="K3939" s="40" t="s">
        <v>15535</v>
      </c>
      <c r="L3939" s="69" t="str">
        <f t="shared" si="371"/>
        <v>Aplicação de Curto Prazo</v>
      </c>
    </row>
    <row r="3940" spans="1:12" x14ac:dyDescent="0.25">
      <c r="A3940" s="39">
        <v>44157</v>
      </c>
      <c r="B3940" s="61">
        <f t="shared" si="366"/>
        <v>2020</v>
      </c>
      <c r="C3940" s="60" t="str">
        <f t="shared" si="367"/>
        <v>Novembro</v>
      </c>
      <c r="D3940" s="40" t="s">
        <v>1929</v>
      </c>
      <c r="E3940" s="40" t="s">
        <v>3671</v>
      </c>
      <c r="F3940" s="41">
        <v>2779.35</v>
      </c>
      <c r="G3940" s="42">
        <v>2560.34</v>
      </c>
      <c r="H3940" s="64">
        <f t="shared" si="368"/>
        <v>-7.8798999766132291E-2</v>
      </c>
      <c r="I3940" s="65">
        <f t="shared" si="369"/>
        <v>-219.00999999999976</v>
      </c>
      <c r="J3940" s="66" t="str">
        <f t="shared" si="370"/>
        <v>Ativo</v>
      </c>
      <c r="K3940" s="40" t="s">
        <v>15532</v>
      </c>
      <c r="L3940" s="69" t="str">
        <f t="shared" si="371"/>
        <v>Investimento de Longo Prazo</v>
      </c>
    </row>
    <row r="3941" spans="1:12" ht="15" customHeight="1" x14ac:dyDescent="0.25">
      <c r="A3941" s="39">
        <v>45386</v>
      </c>
      <c r="B3941" s="61">
        <f t="shared" si="366"/>
        <v>2024</v>
      </c>
      <c r="C3941" s="60" t="str">
        <f t="shared" si="367"/>
        <v>Abril</v>
      </c>
      <c r="D3941" s="40" t="s">
        <v>1930</v>
      </c>
      <c r="E3941" s="40" t="s">
        <v>3418</v>
      </c>
      <c r="F3941" s="41">
        <v>37865.29</v>
      </c>
      <c r="G3941" s="42">
        <v>38792.99</v>
      </c>
      <c r="H3941" s="64">
        <f t="shared" si="368"/>
        <v>2.4500010431717203E-2</v>
      </c>
      <c r="I3941" s="65">
        <f t="shared" si="369"/>
        <v>927.69999999999709</v>
      </c>
      <c r="J3941" s="66" t="str">
        <f t="shared" si="370"/>
        <v>Ativo</v>
      </c>
      <c r="K3941" s="40" t="s">
        <v>15538</v>
      </c>
      <c r="L3941" s="69" t="str">
        <f t="shared" si="371"/>
        <v>Aguardando rentabilidade</v>
      </c>
    </row>
    <row r="3942" spans="1:12" ht="15" customHeight="1" x14ac:dyDescent="0.25">
      <c r="A3942" s="39">
        <v>44818</v>
      </c>
      <c r="B3942" s="61">
        <f t="shared" si="366"/>
        <v>2022</v>
      </c>
      <c r="C3942" s="60" t="str">
        <f t="shared" si="367"/>
        <v>Setembro</v>
      </c>
      <c r="D3942" s="40" t="s">
        <v>1926</v>
      </c>
      <c r="E3942" s="40" t="s">
        <v>2932</v>
      </c>
      <c r="F3942" s="41">
        <v>38743.71</v>
      </c>
      <c r="G3942" s="42">
        <v>36605.06</v>
      </c>
      <c r="H3942" s="64">
        <f t="shared" si="368"/>
        <v>-5.5199927936689631E-2</v>
      </c>
      <c r="I3942" s="65">
        <f t="shared" si="369"/>
        <v>-2138.6500000000015</v>
      </c>
      <c r="J3942" s="66" t="str">
        <f t="shared" si="370"/>
        <v>Pendente</v>
      </c>
      <c r="K3942" s="40" t="s">
        <v>15535</v>
      </c>
      <c r="L3942" s="69" t="str">
        <f t="shared" si="371"/>
        <v>Aguardando rentabilidade</v>
      </c>
    </row>
    <row r="3943" spans="1:12" ht="15" customHeight="1" x14ac:dyDescent="0.25">
      <c r="A3943" s="39">
        <v>44456</v>
      </c>
      <c r="B3943" s="61">
        <f t="shared" si="366"/>
        <v>2021</v>
      </c>
      <c r="C3943" s="60" t="str">
        <f t="shared" si="367"/>
        <v>Setembro</v>
      </c>
      <c r="D3943" s="40" t="s">
        <v>1923</v>
      </c>
      <c r="E3943" s="40" t="s">
        <v>4950</v>
      </c>
      <c r="F3943" s="41">
        <v>40885.440000000002</v>
      </c>
      <c r="G3943" s="42">
        <v>47774.64</v>
      </c>
      <c r="H3943" s="64">
        <f t="shared" si="368"/>
        <v>0.16850008218084475</v>
      </c>
      <c r="I3943" s="65">
        <f t="shared" si="369"/>
        <v>6889.1999999999971</v>
      </c>
      <c r="J3943" s="66" t="str">
        <f t="shared" si="370"/>
        <v>Resgatado</v>
      </c>
      <c r="K3943" s="40" t="s">
        <v>15532</v>
      </c>
      <c r="L3943" s="69" t="str">
        <f t="shared" si="371"/>
        <v>Dividendos Recebidos</v>
      </c>
    </row>
    <row r="3944" spans="1:12" ht="15" customHeight="1" x14ac:dyDescent="0.25">
      <c r="A3944" s="39">
        <v>44789</v>
      </c>
      <c r="B3944" s="61">
        <f t="shared" si="366"/>
        <v>2022</v>
      </c>
      <c r="C3944" s="60" t="str">
        <f t="shared" si="367"/>
        <v>Agosto</v>
      </c>
      <c r="D3944" s="40" t="s">
        <v>1930</v>
      </c>
      <c r="E3944" s="40" t="s">
        <v>2246</v>
      </c>
      <c r="F3944" s="41">
        <v>22310.75</v>
      </c>
      <c r="G3944" s="42">
        <v>21781.99</v>
      </c>
      <c r="H3944" s="64">
        <f t="shared" si="368"/>
        <v>-2.3699785977611618E-2</v>
      </c>
      <c r="I3944" s="65">
        <f t="shared" si="369"/>
        <v>-528.7599999999984</v>
      </c>
      <c r="J3944" s="66" t="str">
        <f t="shared" si="370"/>
        <v>Ativo</v>
      </c>
      <c r="K3944" s="40" t="s">
        <v>15538</v>
      </c>
      <c r="L3944" s="69" t="str">
        <f t="shared" si="371"/>
        <v>Aguardando rentabilidade</v>
      </c>
    </row>
    <row r="3945" spans="1:12" ht="15" customHeight="1" x14ac:dyDescent="0.25">
      <c r="A3945" s="39">
        <v>45471</v>
      </c>
      <c r="B3945" s="61">
        <f t="shared" si="366"/>
        <v>2024</v>
      </c>
      <c r="C3945" s="60" t="str">
        <f t="shared" si="367"/>
        <v>Junho</v>
      </c>
      <c r="D3945" s="40" t="s">
        <v>1928</v>
      </c>
      <c r="E3945" s="40" t="s">
        <v>4036</v>
      </c>
      <c r="F3945" s="41">
        <v>9558.82</v>
      </c>
      <c r="G3945" s="42">
        <v>10600.73</v>
      </c>
      <c r="H3945" s="64">
        <f t="shared" si="368"/>
        <v>0.10899985563071592</v>
      </c>
      <c r="I3945" s="65">
        <f t="shared" si="369"/>
        <v>1041.9099999999999</v>
      </c>
      <c r="J3945" s="66" t="str">
        <f t="shared" si="370"/>
        <v>Pendente</v>
      </c>
      <c r="K3945" s="40" t="s">
        <v>15537</v>
      </c>
      <c r="L3945" s="69" t="str">
        <f t="shared" si="371"/>
        <v>Rendimento estável</v>
      </c>
    </row>
    <row r="3946" spans="1:12" ht="15" customHeight="1" x14ac:dyDescent="0.25">
      <c r="A3946" s="39">
        <v>44832</v>
      </c>
      <c r="B3946" s="61">
        <f t="shared" si="366"/>
        <v>2022</v>
      </c>
      <c r="C3946" s="60" t="str">
        <f t="shared" si="367"/>
        <v>Setembro</v>
      </c>
      <c r="D3946" s="40" t="s">
        <v>1929</v>
      </c>
      <c r="E3946" s="40" t="s">
        <v>4606</v>
      </c>
      <c r="F3946" s="41">
        <v>46694.79</v>
      </c>
      <c r="G3946" s="42">
        <v>42716.39</v>
      </c>
      <c r="H3946" s="64">
        <f t="shared" si="368"/>
        <v>-8.520008334976989E-2</v>
      </c>
      <c r="I3946" s="65">
        <f t="shared" si="369"/>
        <v>-3978.4000000000015</v>
      </c>
      <c r="J3946" s="66" t="str">
        <f t="shared" si="370"/>
        <v>Ativo</v>
      </c>
      <c r="K3946" s="40" t="s">
        <v>15532</v>
      </c>
      <c r="L3946" s="69" t="str">
        <f t="shared" si="371"/>
        <v>Investimento de Longo Prazo</v>
      </c>
    </row>
    <row r="3947" spans="1:12" ht="15" customHeight="1" x14ac:dyDescent="0.25">
      <c r="A3947" s="39">
        <v>44522</v>
      </c>
      <c r="B3947" s="61">
        <f t="shared" si="366"/>
        <v>2021</v>
      </c>
      <c r="C3947" s="60" t="str">
        <f t="shared" si="367"/>
        <v>Novembro</v>
      </c>
      <c r="D3947" s="40" t="s">
        <v>1925</v>
      </c>
      <c r="E3947" s="40" t="s">
        <v>4951</v>
      </c>
      <c r="F3947" s="41">
        <v>4039.08</v>
      </c>
      <c r="G3947" s="42">
        <v>4642.92</v>
      </c>
      <c r="H3947" s="64">
        <f t="shared" si="368"/>
        <v>0.14949939095041448</v>
      </c>
      <c r="I3947" s="65">
        <f t="shared" si="369"/>
        <v>603.84000000000015</v>
      </c>
      <c r="J3947" s="66" t="str">
        <f t="shared" si="370"/>
        <v>Pendente</v>
      </c>
      <c r="K3947" s="40" t="s">
        <v>15534</v>
      </c>
      <c r="L3947" s="69" t="str">
        <f t="shared" si="371"/>
        <v>Rendimento estável</v>
      </c>
    </row>
    <row r="3948" spans="1:12" ht="15" customHeight="1" x14ac:dyDescent="0.25">
      <c r="A3948" s="39">
        <v>45702</v>
      </c>
      <c r="B3948" s="61">
        <f t="shared" si="366"/>
        <v>2025</v>
      </c>
      <c r="C3948" s="60" t="str">
        <f t="shared" si="367"/>
        <v>Fevereiro</v>
      </c>
      <c r="D3948" s="40" t="s">
        <v>1926</v>
      </c>
      <c r="E3948" s="40" t="s">
        <v>4952</v>
      </c>
      <c r="F3948" s="41">
        <v>1392.66</v>
      </c>
      <c r="G3948" s="42">
        <v>1572.31</v>
      </c>
      <c r="H3948" s="64">
        <f t="shared" si="368"/>
        <v>0.12899774532190186</v>
      </c>
      <c r="I3948" s="65">
        <f t="shared" si="369"/>
        <v>179.64999999999986</v>
      </c>
      <c r="J3948" s="66" t="str">
        <f t="shared" si="370"/>
        <v>Pendente</v>
      </c>
      <c r="K3948" s="40" t="s">
        <v>15535</v>
      </c>
      <c r="L3948" s="69" t="str">
        <f t="shared" si="371"/>
        <v>Rendimento estável</v>
      </c>
    </row>
    <row r="3949" spans="1:12" ht="15" customHeight="1" x14ac:dyDescent="0.25">
      <c r="A3949" s="39">
        <v>45588</v>
      </c>
      <c r="B3949" s="61">
        <f t="shared" si="366"/>
        <v>2024</v>
      </c>
      <c r="C3949" s="60" t="str">
        <f t="shared" si="367"/>
        <v>Outubro</v>
      </c>
      <c r="D3949" s="40" t="s">
        <v>1927</v>
      </c>
      <c r="E3949" s="40" t="s">
        <v>2463</v>
      </c>
      <c r="F3949" s="41">
        <v>4221.25</v>
      </c>
      <c r="G3949" s="42">
        <v>4585.97</v>
      </c>
      <c r="H3949" s="64">
        <f t="shared" si="368"/>
        <v>8.6400947586615401E-2</v>
      </c>
      <c r="I3949" s="65">
        <f t="shared" si="369"/>
        <v>364.72000000000025</v>
      </c>
      <c r="J3949" s="66" t="str">
        <f t="shared" si="370"/>
        <v>Pendente</v>
      </c>
      <c r="K3949" s="40" t="s">
        <v>15536</v>
      </c>
      <c r="L3949" s="69" t="str">
        <f t="shared" si="371"/>
        <v>Rendimento estável</v>
      </c>
    </row>
    <row r="3950" spans="1:12" x14ac:dyDescent="0.25">
      <c r="A3950" s="39">
        <v>44101</v>
      </c>
      <c r="B3950" s="61">
        <f t="shared" si="366"/>
        <v>2020</v>
      </c>
      <c r="C3950" s="60" t="str">
        <f t="shared" si="367"/>
        <v>Setembro</v>
      </c>
      <c r="D3950" s="40" t="s">
        <v>1923</v>
      </c>
      <c r="E3950" s="40" t="s">
        <v>4953</v>
      </c>
      <c r="F3950" s="41">
        <v>47506.01</v>
      </c>
      <c r="G3950" s="42">
        <v>53230.48</v>
      </c>
      <c r="H3950" s="64">
        <f t="shared" si="368"/>
        <v>0.12049991148488372</v>
      </c>
      <c r="I3950" s="65">
        <f t="shared" si="369"/>
        <v>5724.4700000000012</v>
      </c>
      <c r="J3950" s="66" t="str">
        <f t="shared" si="370"/>
        <v>Pendente</v>
      </c>
      <c r="K3950" s="40" t="s">
        <v>15532</v>
      </c>
      <c r="L3950" s="69" t="str">
        <f t="shared" si="371"/>
        <v>Rendimento estável</v>
      </c>
    </row>
    <row r="3951" spans="1:12" ht="15" customHeight="1" x14ac:dyDescent="0.25">
      <c r="A3951" s="39">
        <v>44955</v>
      </c>
      <c r="B3951" s="61">
        <f t="shared" si="366"/>
        <v>2023</v>
      </c>
      <c r="C3951" s="60" t="str">
        <f t="shared" si="367"/>
        <v>Janeiro</v>
      </c>
      <c r="D3951" s="40" t="s">
        <v>1924</v>
      </c>
      <c r="E3951" s="40" t="s">
        <v>4954</v>
      </c>
      <c r="F3951" s="41">
        <v>14601.95</v>
      </c>
      <c r="G3951" s="42">
        <v>14974.3</v>
      </c>
      <c r="H3951" s="64">
        <f t="shared" si="368"/>
        <v>2.5500018833100959E-2</v>
      </c>
      <c r="I3951" s="65">
        <f t="shared" si="369"/>
        <v>372.34999999999854</v>
      </c>
      <c r="J3951" s="66" t="str">
        <f t="shared" si="370"/>
        <v>Ativo</v>
      </c>
      <c r="K3951" s="40" t="s">
        <v>15533</v>
      </c>
      <c r="L3951" s="69" t="str">
        <f t="shared" si="371"/>
        <v>Investimento de Longo Prazo</v>
      </c>
    </row>
    <row r="3952" spans="1:12" ht="15" customHeight="1" x14ac:dyDescent="0.25">
      <c r="A3952" s="39">
        <v>44222</v>
      </c>
      <c r="B3952" s="61">
        <f t="shared" si="366"/>
        <v>2021</v>
      </c>
      <c r="C3952" s="60" t="str">
        <f t="shared" si="367"/>
        <v>Janeiro</v>
      </c>
      <c r="D3952" s="40" t="s">
        <v>1927</v>
      </c>
      <c r="E3952" s="40" t="s">
        <v>4955</v>
      </c>
      <c r="F3952" s="41">
        <v>36721.03</v>
      </c>
      <c r="G3952" s="42">
        <v>38461.61</v>
      </c>
      <c r="H3952" s="64">
        <f t="shared" si="368"/>
        <v>4.7400086544413425E-2</v>
      </c>
      <c r="I3952" s="65">
        <f t="shared" si="369"/>
        <v>1740.5800000000017</v>
      </c>
      <c r="J3952" s="66" t="str">
        <f t="shared" si="370"/>
        <v>Ativo</v>
      </c>
      <c r="K3952" s="40" t="s">
        <v>15536</v>
      </c>
      <c r="L3952" s="69" t="str">
        <f t="shared" si="371"/>
        <v>Aguardando rentabilidade</v>
      </c>
    </row>
    <row r="3953" spans="1:12" ht="15" customHeight="1" x14ac:dyDescent="0.25">
      <c r="A3953" s="39">
        <v>44738</v>
      </c>
      <c r="B3953" s="61">
        <f t="shared" si="366"/>
        <v>2022</v>
      </c>
      <c r="C3953" s="60" t="str">
        <f t="shared" si="367"/>
        <v>Junho</v>
      </c>
      <c r="D3953" s="40" t="s">
        <v>1927</v>
      </c>
      <c r="E3953" s="40" t="s">
        <v>2579</v>
      </c>
      <c r="F3953" s="41">
        <v>5440.91</v>
      </c>
      <c r="G3953" s="42">
        <v>5022.5</v>
      </c>
      <c r="H3953" s="64">
        <f t="shared" si="368"/>
        <v>-7.6900739030787105E-2</v>
      </c>
      <c r="I3953" s="65">
        <f t="shared" si="369"/>
        <v>-418.40999999999985</v>
      </c>
      <c r="J3953" s="66" t="str">
        <f t="shared" si="370"/>
        <v>Pendente</v>
      </c>
      <c r="K3953" s="40" t="s">
        <v>15536</v>
      </c>
      <c r="L3953" s="69" t="str">
        <f t="shared" si="371"/>
        <v>Aguardando rentabilidade</v>
      </c>
    </row>
    <row r="3954" spans="1:12" x14ac:dyDescent="0.25">
      <c r="A3954" s="39">
        <v>44093</v>
      </c>
      <c r="B3954" s="61">
        <f t="shared" si="366"/>
        <v>2020</v>
      </c>
      <c r="C3954" s="60" t="str">
        <f t="shared" si="367"/>
        <v>Setembro</v>
      </c>
      <c r="D3954" s="40" t="s">
        <v>1927</v>
      </c>
      <c r="E3954" s="40" t="s">
        <v>4956</v>
      </c>
      <c r="F3954" s="41">
        <v>540.77</v>
      </c>
      <c r="G3954" s="42">
        <v>620.16</v>
      </c>
      <c r="H3954" s="64">
        <f t="shared" si="368"/>
        <v>0.14680917950330083</v>
      </c>
      <c r="I3954" s="65">
        <f t="shared" si="369"/>
        <v>79.389999999999986</v>
      </c>
      <c r="J3954" s="66" t="str">
        <f t="shared" si="370"/>
        <v>Pendente</v>
      </c>
      <c r="K3954" s="40" t="s">
        <v>15536</v>
      </c>
      <c r="L3954" s="69" t="str">
        <f t="shared" si="371"/>
        <v>Rendimento estável</v>
      </c>
    </row>
    <row r="3955" spans="1:12" ht="15" customHeight="1" x14ac:dyDescent="0.25">
      <c r="A3955" s="39">
        <v>44453</v>
      </c>
      <c r="B3955" s="61">
        <f t="shared" si="366"/>
        <v>2021</v>
      </c>
      <c r="C3955" s="60" t="str">
        <f t="shared" si="367"/>
        <v>Setembro</v>
      </c>
      <c r="D3955" s="40" t="s">
        <v>1926</v>
      </c>
      <c r="E3955" s="40" t="s">
        <v>2276</v>
      </c>
      <c r="F3955" s="41">
        <v>6521.91</v>
      </c>
      <c r="G3955" s="42">
        <v>6844.74</v>
      </c>
      <c r="H3955" s="64">
        <f t="shared" si="368"/>
        <v>4.9499303118258293E-2</v>
      </c>
      <c r="I3955" s="65">
        <f t="shared" si="369"/>
        <v>322.82999999999993</v>
      </c>
      <c r="J3955" s="66" t="str">
        <f t="shared" si="370"/>
        <v>Ativo</v>
      </c>
      <c r="K3955" s="40" t="s">
        <v>15535</v>
      </c>
      <c r="L3955" s="69" t="str">
        <f t="shared" si="371"/>
        <v>Aguardando rentabilidade</v>
      </c>
    </row>
    <row r="3956" spans="1:12" ht="15" customHeight="1" x14ac:dyDescent="0.25">
      <c r="A3956" s="39">
        <v>45787</v>
      </c>
      <c r="B3956" s="61">
        <f t="shared" si="366"/>
        <v>2025</v>
      </c>
      <c r="C3956" s="60" t="str">
        <f t="shared" si="367"/>
        <v>Maio</v>
      </c>
      <c r="D3956" s="40" t="s">
        <v>1929</v>
      </c>
      <c r="E3956" s="40" t="s">
        <v>3081</v>
      </c>
      <c r="F3956" s="41">
        <v>13709.5</v>
      </c>
      <c r="G3956" s="42">
        <v>16019.55</v>
      </c>
      <c r="H3956" s="64">
        <f t="shared" si="368"/>
        <v>0.16849994529340961</v>
      </c>
      <c r="I3956" s="65">
        <f t="shared" si="369"/>
        <v>2310.0499999999993</v>
      </c>
      <c r="J3956" s="66" t="str">
        <f t="shared" si="370"/>
        <v>Resgatado</v>
      </c>
      <c r="K3956" s="40" t="s">
        <v>15532</v>
      </c>
      <c r="L3956" s="69" t="str">
        <f t="shared" si="371"/>
        <v>Dividendos Recebidos</v>
      </c>
    </row>
    <row r="3957" spans="1:12" x14ac:dyDescent="0.25">
      <c r="A3957" s="39">
        <v>43883</v>
      </c>
      <c r="B3957" s="61">
        <f t="shared" si="366"/>
        <v>2020</v>
      </c>
      <c r="C3957" s="60" t="str">
        <f t="shared" si="367"/>
        <v>Fevereiro</v>
      </c>
      <c r="D3957" s="40" t="s">
        <v>1929</v>
      </c>
      <c r="E3957" s="40" t="s">
        <v>4957</v>
      </c>
      <c r="F3957" s="41">
        <v>7512.45</v>
      </c>
      <c r="G3957" s="42">
        <v>7148.85</v>
      </c>
      <c r="H3957" s="64">
        <f t="shared" si="368"/>
        <v>-4.8399656570093576E-2</v>
      </c>
      <c r="I3957" s="65">
        <f t="shared" si="369"/>
        <v>-363.59999999999945</v>
      </c>
      <c r="J3957" s="66" t="str">
        <f t="shared" si="370"/>
        <v>Ativo</v>
      </c>
      <c r="K3957" s="40" t="s">
        <v>15532</v>
      </c>
      <c r="L3957" s="69" t="str">
        <f t="shared" si="371"/>
        <v>Investimento de Longo Prazo</v>
      </c>
    </row>
    <row r="3958" spans="1:12" ht="15" customHeight="1" x14ac:dyDescent="0.25">
      <c r="A3958" s="39">
        <v>45660</v>
      </c>
      <c r="B3958" s="61">
        <f t="shared" si="366"/>
        <v>2025</v>
      </c>
      <c r="C3958" s="60" t="str">
        <f t="shared" si="367"/>
        <v>Janeiro</v>
      </c>
      <c r="D3958" s="40" t="s">
        <v>1927</v>
      </c>
      <c r="E3958" s="40" t="s">
        <v>4958</v>
      </c>
      <c r="F3958" s="41">
        <v>47421.17</v>
      </c>
      <c r="G3958" s="42">
        <v>52765.54</v>
      </c>
      <c r="H3958" s="64">
        <f t="shared" si="368"/>
        <v>0.11270008732386828</v>
      </c>
      <c r="I3958" s="65">
        <f t="shared" si="369"/>
        <v>5344.3700000000026</v>
      </c>
      <c r="J3958" s="66" t="str">
        <f t="shared" si="370"/>
        <v>Pendente</v>
      </c>
      <c r="K3958" s="40" t="s">
        <v>15536</v>
      </c>
      <c r="L3958" s="69" t="str">
        <f t="shared" si="371"/>
        <v>Rendimento estável</v>
      </c>
    </row>
    <row r="3959" spans="1:12" ht="15" customHeight="1" x14ac:dyDescent="0.25">
      <c r="A3959" s="39">
        <v>45204</v>
      </c>
      <c r="B3959" s="61">
        <f t="shared" si="366"/>
        <v>2023</v>
      </c>
      <c r="C3959" s="60" t="str">
        <f t="shared" si="367"/>
        <v>Outubro</v>
      </c>
      <c r="D3959" s="40" t="s">
        <v>1928</v>
      </c>
      <c r="E3959" s="40" t="s">
        <v>4959</v>
      </c>
      <c r="F3959" s="41">
        <v>11122.03</v>
      </c>
      <c r="G3959" s="42">
        <v>12227.56</v>
      </c>
      <c r="H3959" s="64">
        <f t="shared" si="368"/>
        <v>9.9400019600738243E-2</v>
      </c>
      <c r="I3959" s="65">
        <f t="shared" si="369"/>
        <v>1105.5299999999988</v>
      </c>
      <c r="J3959" s="66" t="str">
        <f t="shared" si="370"/>
        <v>Pendente</v>
      </c>
      <c r="K3959" s="40" t="s">
        <v>15537</v>
      </c>
      <c r="L3959" s="69" t="str">
        <f t="shared" si="371"/>
        <v>Rendimento estável</v>
      </c>
    </row>
    <row r="3960" spans="1:12" ht="15" customHeight="1" x14ac:dyDescent="0.25">
      <c r="A3960" s="39">
        <v>44714</v>
      </c>
      <c r="B3960" s="61">
        <f t="shared" si="366"/>
        <v>2022</v>
      </c>
      <c r="C3960" s="60" t="str">
        <f t="shared" si="367"/>
        <v>Junho</v>
      </c>
      <c r="D3960" s="40" t="s">
        <v>1925</v>
      </c>
      <c r="E3960" s="40" t="s">
        <v>4960</v>
      </c>
      <c r="F3960" s="41">
        <v>33561.97</v>
      </c>
      <c r="G3960" s="42">
        <v>36773.85</v>
      </c>
      <c r="H3960" s="64">
        <f t="shared" si="368"/>
        <v>9.5699984238112282E-2</v>
      </c>
      <c r="I3960" s="65">
        <f t="shared" si="369"/>
        <v>3211.8799999999974</v>
      </c>
      <c r="J3960" s="66" t="str">
        <f t="shared" si="370"/>
        <v>Pendente</v>
      </c>
      <c r="K3960" s="40" t="s">
        <v>15534</v>
      </c>
      <c r="L3960" s="69" t="str">
        <f t="shared" si="371"/>
        <v>Rendimento estável</v>
      </c>
    </row>
    <row r="3961" spans="1:12" ht="15" customHeight="1" x14ac:dyDescent="0.25">
      <c r="A3961" s="39">
        <v>45693</v>
      </c>
      <c r="B3961" s="61">
        <f t="shared" si="366"/>
        <v>2025</v>
      </c>
      <c r="C3961" s="60" t="str">
        <f t="shared" si="367"/>
        <v>Fevereiro</v>
      </c>
      <c r="D3961" s="40" t="s">
        <v>1924</v>
      </c>
      <c r="E3961" s="40" t="s">
        <v>4961</v>
      </c>
      <c r="F3961" s="41">
        <v>26116.94</v>
      </c>
      <c r="G3961" s="42">
        <v>27697.01</v>
      </c>
      <c r="H3961" s="64">
        <f t="shared" si="368"/>
        <v>6.0499813530987927E-2</v>
      </c>
      <c r="I3961" s="65">
        <f t="shared" si="369"/>
        <v>1580.0699999999997</v>
      </c>
      <c r="J3961" s="66" t="str">
        <f t="shared" si="370"/>
        <v>Ativo</v>
      </c>
      <c r="K3961" s="40" t="s">
        <v>15533</v>
      </c>
      <c r="L3961" s="69" t="str">
        <f t="shared" si="371"/>
        <v>Investimento de Longo Prazo</v>
      </c>
    </row>
    <row r="3962" spans="1:12" ht="15" customHeight="1" x14ac:dyDescent="0.25">
      <c r="A3962" s="39">
        <v>45042</v>
      </c>
      <c r="B3962" s="61">
        <f t="shared" si="366"/>
        <v>2023</v>
      </c>
      <c r="C3962" s="60" t="str">
        <f t="shared" si="367"/>
        <v>Abril</v>
      </c>
      <c r="D3962" s="40" t="s">
        <v>1927</v>
      </c>
      <c r="E3962" s="40" t="s">
        <v>3972</v>
      </c>
      <c r="F3962" s="41">
        <v>21718.6</v>
      </c>
      <c r="G3962" s="42">
        <v>21888.01</v>
      </c>
      <c r="H3962" s="64">
        <f t="shared" si="368"/>
        <v>7.8002265339386454E-3</v>
      </c>
      <c r="I3962" s="65">
        <f t="shared" si="369"/>
        <v>169.40999999999985</v>
      </c>
      <c r="J3962" s="66" t="str">
        <f t="shared" si="370"/>
        <v>Ativo</v>
      </c>
      <c r="K3962" s="40" t="s">
        <v>15536</v>
      </c>
      <c r="L3962" s="69" t="str">
        <f t="shared" si="371"/>
        <v>Aguardando rentabilidade</v>
      </c>
    </row>
    <row r="3963" spans="1:12" ht="15" customHeight="1" x14ac:dyDescent="0.25">
      <c r="A3963" s="39">
        <v>44379</v>
      </c>
      <c r="B3963" s="61">
        <f t="shared" si="366"/>
        <v>2021</v>
      </c>
      <c r="C3963" s="60" t="str">
        <f t="shared" si="367"/>
        <v>Julho</v>
      </c>
      <c r="D3963" s="40" t="s">
        <v>1925</v>
      </c>
      <c r="E3963" s="40" t="s">
        <v>4962</v>
      </c>
      <c r="F3963" s="41">
        <v>11783.57</v>
      </c>
      <c r="G3963" s="42">
        <v>11811.85</v>
      </c>
      <c r="H3963" s="64">
        <f t="shared" si="368"/>
        <v>2.3999517972906901E-3</v>
      </c>
      <c r="I3963" s="65">
        <f t="shared" si="369"/>
        <v>28.280000000000655</v>
      </c>
      <c r="J3963" s="66" t="str">
        <f t="shared" si="370"/>
        <v>Ativo</v>
      </c>
      <c r="K3963" s="40" t="s">
        <v>15534</v>
      </c>
      <c r="L3963" s="69" t="str">
        <f t="shared" si="371"/>
        <v>Aguardando rentabilidade</v>
      </c>
    </row>
    <row r="3964" spans="1:12" ht="15" customHeight="1" x14ac:dyDescent="0.25">
      <c r="A3964" s="39">
        <v>44812</v>
      </c>
      <c r="B3964" s="61">
        <f t="shared" si="366"/>
        <v>2022</v>
      </c>
      <c r="C3964" s="60" t="str">
        <f t="shared" si="367"/>
        <v>Setembro</v>
      </c>
      <c r="D3964" s="40" t="s">
        <v>1929</v>
      </c>
      <c r="E3964" s="40" t="s">
        <v>4963</v>
      </c>
      <c r="F3964" s="41">
        <v>25838.13</v>
      </c>
      <c r="G3964" s="42">
        <v>24833.03</v>
      </c>
      <c r="H3964" s="64">
        <f t="shared" si="368"/>
        <v>-3.889987394598611E-2</v>
      </c>
      <c r="I3964" s="65">
        <f t="shared" si="369"/>
        <v>-1005.1000000000022</v>
      </c>
      <c r="J3964" s="66" t="str">
        <f t="shared" si="370"/>
        <v>Ativo</v>
      </c>
      <c r="K3964" s="40" t="s">
        <v>15532</v>
      </c>
      <c r="L3964" s="69" t="str">
        <f t="shared" si="371"/>
        <v>Investimento de Longo Prazo</v>
      </c>
    </row>
    <row r="3965" spans="1:12" ht="15" customHeight="1" x14ac:dyDescent="0.25">
      <c r="A3965" s="39">
        <v>44341</v>
      </c>
      <c r="B3965" s="61">
        <f t="shared" si="366"/>
        <v>2021</v>
      </c>
      <c r="C3965" s="60" t="str">
        <f t="shared" si="367"/>
        <v>Maio</v>
      </c>
      <c r="D3965" s="40" t="s">
        <v>1925</v>
      </c>
      <c r="E3965" s="40" t="s">
        <v>4753</v>
      </c>
      <c r="F3965" s="41">
        <v>39563.25</v>
      </c>
      <c r="G3965" s="42">
        <v>44029.94</v>
      </c>
      <c r="H3965" s="64">
        <f t="shared" si="368"/>
        <v>0.11289997661971658</v>
      </c>
      <c r="I3965" s="65">
        <f t="shared" si="369"/>
        <v>4466.6900000000023</v>
      </c>
      <c r="J3965" s="66" t="str">
        <f t="shared" si="370"/>
        <v>Pendente</v>
      </c>
      <c r="K3965" s="40" t="s">
        <v>15534</v>
      </c>
      <c r="L3965" s="69" t="str">
        <f t="shared" si="371"/>
        <v>Rendimento estável</v>
      </c>
    </row>
    <row r="3966" spans="1:12" ht="15" customHeight="1" x14ac:dyDescent="0.25">
      <c r="A3966" s="39">
        <v>45885</v>
      </c>
      <c r="B3966" s="61">
        <f t="shared" si="366"/>
        <v>2025</v>
      </c>
      <c r="C3966" s="60" t="str">
        <f t="shared" si="367"/>
        <v>Agosto</v>
      </c>
      <c r="D3966" s="40" t="s">
        <v>1924</v>
      </c>
      <c r="E3966" s="40" t="s">
        <v>4225</v>
      </c>
      <c r="F3966" s="41">
        <v>43258.879999999997</v>
      </c>
      <c r="G3966" s="42">
        <v>42112.52</v>
      </c>
      <c r="H3966" s="64">
        <f t="shared" si="368"/>
        <v>-2.6499992602674889E-2</v>
      </c>
      <c r="I3966" s="65">
        <f t="shared" si="369"/>
        <v>-1146.3600000000006</v>
      </c>
      <c r="J3966" s="66" t="str">
        <f t="shared" si="370"/>
        <v>Ativo</v>
      </c>
      <c r="K3966" s="40" t="s">
        <v>15533</v>
      </c>
      <c r="L3966" s="69" t="str">
        <f t="shared" si="371"/>
        <v>Investimento de Longo Prazo</v>
      </c>
    </row>
    <row r="3967" spans="1:12" ht="15" customHeight="1" x14ac:dyDescent="0.25">
      <c r="A3967" s="39">
        <v>45203</v>
      </c>
      <c r="B3967" s="61">
        <f t="shared" si="366"/>
        <v>2023</v>
      </c>
      <c r="C3967" s="60" t="str">
        <f t="shared" si="367"/>
        <v>Outubro</v>
      </c>
      <c r="D3967" s="40" t="s">
        <v>1926</v>
      </c>
      <c r="E3967" s="40" t="s">
        <v>4964</v>
      </c>
      <c r="F3967" s="41">
        <v>529.88</v>
      </c>
      <c r="G3967" s="42">
        <v>561.78</v>
      </c>
      <c r="H3967" s="64">
        <f t="shared" si="368"/>
        <v>6.0202309956971345E-2</v>
      </c>
      <c r="I3967" s="65">
        <f t="shared" si="369"/>
        <v>31.899999999999977</v>
      </c>
      <c r="J3967" s="66" t="str">
        <f t="shared" si="370"/>
        <v>Ativo</v>
      </c>
      <c r="K3967" s="40" t="s">
        <v>15535</v>
      </c>
      <c r="L3967" s="69" t="str">
        <f t="shared" si="371"/>
        <v>Aguardando rentabilidade</v>
      </c>
    </row>
    <row r="3968" spans="1:12" x14ac:dyDescent="0.25">
      <c r="A3968" s="39">
        <v>44089</v>
      </c>
      <c r="B3968" s="61">
        <f t="shared" si="366"/>
        <v>2020</v>
      </c>
      <c r="C3968" s="60" t="str">
        <f t="shared" si="367"/>
        <v>Setembro</v>
      </c>
      <c r="D3968" s="40" t="s">
        <v>1923</v>
      </c>
      <c r="E3968" s="40" t="s">
        <v>4965</v>
      </c>
      <c r="F3968" s="41">
        <v>2745.68</v>
      </c>
      <c r="G3968" s="42">
        <v>2789.34</v>
      </c>
      <c r="H3968" s="64">
        <f t="shared" si="368"/>
        <v>1.5901343200955795E-2</v>
      </c>
      <c r="I3968" s="65">
        <f t="shared" si="369"/>
        <v>43.660000000000309</v>
      </c>
      <c r="J3968" s="66" t="str">
        <f t="shared" si="370"/>
        <v>Ativo</v>
      </c>
      <c r="K3968" s="40" t="s">
        <v>15532</v>
      </c>
      <c r="L3968" s="69" t="str">
        <f t="shared" si="371"/>
        <v>Investimento de Longo Prazo</v>
      </c>
    </row>
    <row r="3969" spans="1:12" ht="15" customHeight="1" x14ac:dyDescent="0.25">
      <c r="A3969" s="39">
        <v>44212</v>
      </c>
      <c r="B3969" s="61">
        <f t="shared" si="366"/>
        <v>2021</v>
      </c>
      <c r="C3969" s="60" t="str">
        <f t="shared" si="367"/>
        <v>Janeiro</v>
      </c>
      <c r="D3969" s="40" t="s">
        <v>1929</v>
      </c>
      <c r="E3969" s="40" t="s">
        <v>4966</v>
      </c>
      <c r="F3969" s="41">
        <v>16463.64</v>
      </c>
      <c r="G3969" s="42">
        <v>17230.849999999999</v>
      </c>
      <c r="H3969" s="64">
        <f t="shared" si="368"/>
        <v>4.6600265797842953E-2</v>
      </c>
      <c r="I3969" s="65">
        <f t="shared" si="369"/>
        <v>767.20999999999913</v>
      </c>
      <c r="J3969" s="66" t="str">
        <f t="shared" si="370"/>
        <v>Ativo</v>
      </c>
      <c r="K3969" s="40" t="s">
        <v>15532</v>
      </c>
      <c r="L3969" s="69" t="str">
        <f t="shared" si="371"/>
        <v>Investimento de Longo Prazo</v>
      </c>
    </row>
    <row r="3970" spans="1:12" x14ac:dyDescent="0.25">
      <c r="A3970" s="39">
        <v>44113</v>
      </c>
      <c r="B3970" s="61">
        <f t="shared" ref="B3970:B4033" si="372">YEAR(A3970)</f>
        <v>2020</v>
      </c>
      <c r="C3970" s="60" t="str">
        <f t="shared" ref="C3970:C4033" si="373">PROPER(TEXT(A3970,"mmmm"))</f>
        <v>Outubro</v>
      </c>
      <c r="D3970" s="40" t="s">
        <v>1929</v>
      </c>
      <c r="E3970" s="40" t="s">
        <v>3803</v>
      </c>
      <c r="F3970" s="41">
        <v>34860.57</v>
      </c>
      <c r="G3970" s="42">
        <v>34522.42</v>
      </c>
      <c r="H3970" s="64">
        <f t="shared" ref="H3970:H4033" si="374">(G3970-F3970)/F3970</f>
        <v>-9.7000708823751728E-3</v>
      </c>
      <c r="I3970" s="65">
        <f t="shared" ref="I3970:I4033" si="375">G3970-F3970</f>
        <v>-338.15000000000146</v>
      </c>
      <c r="J3970" s="66" t="str">
        <f t="shared" ref="J3970:J4033" si="376">IF(AND(OR($D3970="Ações",$D3970="Criptomoedas",$D3970="ETFs",$D3970="Fundos",$D3970="Imóveis"),$H3970&lt;=-10%),"Resgatado",IF(AND(OR($D3970="Ações",$D3970="Criptomoedas",$D3970="ETFs",$D3970="Fundos",$D3970="Imóveis"),$H3970&lt;=-5%),"Pendente",IF(AND(OR($D3970="Ações",$D3970="Criptomoedas",$D3970="ETFs",$D3970="Fundos",$D3970="Imóveis"),$H3970&lt;=-3%),"Ativo",IF(AND(OR($D3970="Ações",$D3970="Criptomoedas",$D3970="ETFs",$D3970="Fundos",$D3970="Imóveis"),$H3970&lt;=7%),"Ativo",IF(AND(OR($D3970="Ações",$D3970="Criptomoedas",$D3970="ETFs",$D3970="Fundos",$D3970="Imóveis"),$H3970&lt;=15%),"Pendente",IF(AND(OR($D3970="Ações",$D3970="Criptomoedas",$D3970="ETFs",$D3970="Fundos",$D3970="Imóveis"),$H3970&lt;=20%),"Resgatado",IF(AND(OR($D3970="Poupança",$D3970="Renda Fixa",$D3970="Tesouro Direto"),$H3970&lt;=7%),"Ativo",IF(AND(OR($D3970="Poupança",$D3970="Renda Fixa",$D3970="Tesouro Direto"),$H3970&lt;=15%),"Pendente",IF(AND(OR($D3970="Poupança",$D3970="Renda Fixa",$D3970="Tesouro Direto"),$H3970&lt;=20%),"Resgatado","")))))))))</f>
        <v>Ativo</v>
      </c>
      <c r="K3970" s="40" t="s">
        <v>15532</v>
      </c>
      <c r="L3970" s="69" t="str">
        <f t="shared" ref="L3970:L4033" si="377">IF(AND(OR($D3970="Ações",$D3970="Criptomoedas",$D3970="ETFs",$D3970="Fundos",$D3970="Imóveis"),$H3970&lt;=-10%),"Resgate realizado",IF(AND(OR($D3970="Ações",$D3970="Criptomoedas",$D3970="ETFs",$D3970="Fundos",$D3970="Imóveis"),$H3970&lt;=-5%),"Aguardando rentabilidade",IF(AND(OR($D3970="Ações",$D3970="Criptomoedas",$D3970="ETFs",$D3970="Fundos",$D3970="Imóveis"),$H3970&lt;=-3%),"Aguardando rentabilidade",IF(AND(OR($D3970="Ações",$D3970="Criptomoedas",$D3970="ETFs",$D3970="Fundos",$D3970="Imóveis"),$H3970&lt;=7%),"Aguardando rentabilidade",IF(AND(OR($D3970="Ações",$D3970="Criptomoedas",$D3970="ETFs",$D3970="Fundos",$D3970="Imóveis"),$H3970&lt;=15%),"Rendimento estável",IF(AND(OR($D3970="Ações",$D3970="Criptomoedas",$D3970="ETFs",$D3970="Fundos",$D3970="Imóveis"),$H3970&lt;=20%),"Aplicação de Curto Prazo",IF(AND(OR($D3970="Poupança",$D3970="Renda Fixa",$D3970="Tesouro Direto"),$H3970&lt;=7%),"Investimento de Longo Prazo",IF(AND(OR($D3970="Poupança",$D3970="Renda Fixa",$D3970="Tesouro Direto"),$H3970&lt;=15%),"Rendimento estável",IF(AND(OR($D3970="Poupança",$D3970="Renda Fixa",$D3970="Tesouro Direto"),$H3970&lt;=20%),"Dividendos Recebidos","")))))))))</f>
        <v>Investimento de Longo Prazo</v>
      </c>
    </row>
    <row r="3971" spans="1:12" ht="15" customHeight="1" x14ac:dyDescent="0.25">
      <c r="A3971" s="39">
        <v>44316</v>
      </c>
      <c r="B3971" s="61">
        <f t="shared" si="372"/>
        <v>2021</v>
      </c>
      <c r="C3971" s="60" t="str">
        <f t="shared" si="373"/>
        <v>Abril</v>
      </c>
      <c r="D3971" s="40" t="s">
        <v>1930</v>
      </c>
      <c r="E3971" s="40" t="s">
        <v>4694</v>
      </c>
      <c r="F3971" s="41">
        <v>31634.04</v>
      </c>
      <c r="G3971" s="42">
        <v>35243.480000000003</v>
      </c>
      <c r="H3971" s="64">
        <f t="shared" si="374"/>
        <v>0.11409987469194584</v>
      </c>
      <c r="I3971" s="65">
        <f t="shared" si="375"/>
        <v>3609.4400000000023</v>
      </c>
      <c r="J3971" s="66" t="str">
        <f t="shared" si="376"/>
        <v>Pendente</v>
      </c>
      <c r="K3971" s="40" t="s">
        <v>15538</v>
      </c>
      <c r="L3971" s="69" t="str">
        <f t="shared" si="377"/>
        <v>Rendimento estável</v>
      </c>
    </row>
    <row r="3972" spans="1:12" x14ac:dyDescent="0.25">
      <c r="A3972" s="39">
        <v>44004</v>
      </c>
      <c r="B3972" s="61">
        <f t="shared" si="372"/>
        <v>2020</v>
      </c>
      <c r="C3972" s="60" t="str">
        <f t="shared" si="373"/>
        <v>Junho</v>
      </c>
      <c r="D3972" s="40" t="s">
        <v>1927</v>
      </c>
      <c r="E3972" s="40" t="s">
        <v>4967</v>
      </c>
      <c r="F3972" s="41">
        <v>45014.879999999997</v>
      </c>
      <c r="G3972" s="42">
        <v>40720.46</v>
      </c>
      <c r="H3972" s="64">
        <f t="shared" si="374"/>
        <v>-9.5400009952264636E-2</v>
      </c>
      <c r="I3972" s="65">
        <f t="shared" si="375"/>
        <v>-4294.4199999999983</v>
      </c>
      <c r="J3972" s="66" t="str">
        <f t="shared" si="376"/>
        <v>Pendente</v>
      </c>
      <c r="K3972" s="40" t="s">
        <v>15536</v>
      </c>
      <c r="L3972" s="69" t="str">
        <f t="shared" si="377"/>
        <v>Aguardando rentabilidade</v>
      </c>
    </row>
    <row r="3973" spans="1:12" x14ac:dyDescent="0.25">
      <c r="A3973" s="39">
        <v>43940</v>
      </c>
      <c r="B3973" s="61">
        <f t="shared" si="372"/>
        <v>2020</v>
      </c>
      <c r="C3973" s="60" t="str">
        <f t="shared" si="373"/>
        <v>Abril</v>
      </c>
      <c r="D3973" s="40" t="s">
        <v>1928</v>
      </c>
      <c r="E3973" s="40" t="s">
        <v>4968</v>
      </c>
      <c r="F3973" s="41">
        <v>24560.38</v>
      </c>
      <c r="G3973" s="42">
        <v>28521.97</v>
      </c>
      <c r="H3973" s="64">
        <f t="shared" si="374"/>
        <v>0.16130002874548358</v>
      </c>
      <c r="I3973" s="65">
        <f t="shared" si="375"/>
        <v>3961.59</v>
      </c>
      <c r="J3973" s="66" t="str">
        <f t="shared" si="376"/>
        <v>Resgatado</v>
      </c>
      <c r="K3973" s="40" t="s">
        <v>15537</v>
      </c>
      <c r="L3973" s="69" t="str">
        <f t="shared" si="377"/>
        <v>Aplicação de Curto Prazo</v>
      </c>
    </row>
    <row r="3974" spans="1:12" ht="15" customHeight="1" x14ac:dyDescent="0.25">
      <c r="A3974" s="39">
        <v>44538</v>
      </c>
      <c r="B3974" s="61">
        <f t="shared" si="372"/>
        <v>2021</v>
      </c>
      <c r="C3974" s="60" t="str">
        <f t="shared" si="373"/>
        <v>Dezembro</v>
      </c>
      <c r="D3974" s="40" t="s">
        <v>1928</v>
      </c>
      <c r="E3974" s="40" t="s">
        <v>4969</v>
      </c>
      <c r="F3974" s="41">
        <v>30933.58</v>
      </c>
      <c r="G3974" s="42">
        <v>36019.06</v>
      </c>
      <c r="H3974" s="64">
        <f t="shared" si="374"/>
        <v>0.16439998215531457</v>
      </c>
      <c r="I3974" s="65">
        <f t="shared" si="375"/>
        <v>5085.4799999999959</v>
      </c>
      <c r="J3974" s="66" t="str">
        <f t="shared" si="376"/>
        <v>Resgatado</v>
      </c>
      <c r="K3974" s="40" t="s">
        <v>15537</v>
      </c>
      <c r="L3974" s="69" t="str">
        <f t="shared" si="377"/>
        <v>Aplicação de Curto Prazo</v>
      </c>
    </row>
    <row r="3975" spans="1:12" ht="15" customHeight="1" x14ac:dyDescent="0.25">
      <c r="A3975" s="39">
        <v>45642</v>
      </c>
      <c r="B3975" s="61">
        <f t="shared" si="372"/>
        <v>2024</v>
      </c>
      <c r="C3975" s="60" t="str">
        <f t="shared" si="373"/>
        <v>Dezembro</v>
      </c>
      <c r="D3975" s="40" t="s">
        <v>1923</v>
      </c>
      <c r="E3975" s="40" t="s">
        <v>4970</v>
      </c>
      <c r="F3975" s="41">
        <v>26785.599999999999</v>
      </c>
      <c r="G3975" s="42">
        <v>30599.87</v>
      </c>
      <c r="H3975" s="64">
        <f t="shared" si="374"/>
        <v>0.14240002090675588</v>
      </c>
      <c r="I3975" s="65">
        <f t="shared" si="375"/>
        <v>3814.2700000000004</v>
      </c>
      <c r="J3975" s="66" t="str">
        <f t="shared" si="376"/>
        <v>Pendente</v>
      </c>
      <c r="K3975" s="40" t="s">
        <v>15532</v>
      </c>
      <c r="L3975" s="69" t="str">
        <f t="shared" si="377"/>
        <v>Rendimento estável</v>
      </c>
    </row>
    <row r="3976" spans="1:12" ht="15" customHeight="1" x14ac:dyDescent="0.25">
      <c r="A3976" s="39">
        <v>44586</v>
      </c>
      <c r="B3976" s="61">
        <f t="shared" si="372"/>
        <v>2022</v>
      </c>
      <c r="C3976" s="60" t="str">
        <f t="shared" si="373"/>
        <v>Janeiro</v>
      </c>
      <c r="D3976" s="40" t="s">
        <v>1930</v>
      </c>
      <c r="E3976" s="40" t="s">
        <v>4971</v>
      </c>
      <c r="F3976" s="41">
        <v>913.78</v>
      </c>
      <c r="G3976" s="42">
        <v>1051.58</v>
      </c>
      <c r="H3976" s="64">
        <f t="shared" si="374"/>
        <v>0.15080216244610295</v>
      </c>
      <c r="I3976" s="65">
        <f t="shared" si="375"/>
        <v>137.79999999999995</v>
      </c>
      <c r="J3976" s="66" t="str">
        <f t="shared" si="376"/>
        <v>Resgatado</v>
      </c>
      <c r="K3976" s="40" t="s">
        <v>15538</v>
      </c>
      <c r="L3976" s="69" t="str">
        <f t="shared" si="377"/>
        <v>Aplicação de Curto Prazo</v>
      </c>
    </row>
    <row r="3977" spans="1:12" ht="15" customHeight="1" x14ac:dyDescent="0.25">
      <c r="A3977" s="39">
        <v>45031</v>
      </c>
      <c r="B3977" s="61">
        <f t="shared" si="372"/>
        <v>2023</v>
      </c>
      <c r="C3977" s="60" t="str">
        <f t="shared" si="373"/>
        <v>Abril</v>
      </c>
      <c r="D3977" s="40" t="s">
        <v>1927</v>
      </c>
      <c r="E3977" s="40" t="s">
        <v>4972</v>
      </c>
      <c r="F3977" s="41">
        <v>21971.33</v>
      </c>
      <c r="G3977" s="42">
        <v>22843.59</v>
      </c>
      <c r="H3977" s="64">
        <f t="shared" si="374"/>
        <v>3.9699918029541148E-2</v>
      </c>
      <c r="I3977" s="65">
        <f t="shared" si="375"/>
        <v>872.2599999999984</v>
      </c>
      <c r="J3977" s="66" t="str">
        <f t="shared" si="376"/>
        <v>Ativo</v>
      </c>
      <c r="K3977" s="40" t="s">
        <v>15536</v>
      </c>
      <c r="L3977" s="69" t="str">
        <f t="shared" si="377"/>
        <v>Aguardando rentabilidade</v>
      </c>
    </row>
    <row r="3978" spans="1:12" ht="15" customHeight="1" x14ac:dyDescent="0.25">
      <c r="A3978" s="39">
        <v>45667</v>
      </c>
      <c r="B3978" s="61">
        <f t="shared" si="372"/>
        <v>2025</v>
      </c>
      <c r="C3978" s="60" t="str">
        <f t="shared" si="373"/>
        <v>Janeiro</v>
      </c>
      <c r="D3978" s="40" t="s">
        <v>1924</v>
      </c>
      <c r="E3978" s="40" t="s">
        <v>2236</v>
      </c>
      <c r="F3978" s="41">
        <v>25902.16</v>
      </c>
      <c r="G3978" s="42">
        <v>24599.279999999999</v>
      </c>
      <c r="H3978" s="64">
        <f t="shared" si="374"/>
        <v>-5.0300052196419177E-2</v>
      </c>
      <c r="I3978" s="65">
        <f t="shared" si="375"/>
        <v>-1302.880000000001</v>
      </c>
      <c r="J3978" s="66" t="str">
        <f t="shared" si="376"/>
        <v>Ativo</v>
      </c>
      <c r="K3978" s="40" t="s">
        <v>15533</v>
      </c>
      <c r="L3978" s="69" t="str">
        <f t="shared" si="377"/>
        <v>Investimento de Longo Prazo</v>
      </c>
    </row>
    <row r="3979" spans="1:12" ht="15" customHeight="1" x14ac:dyDescent="0.25">
      <c r="A3979" s="39">
        <v>44398</v>
      </c>
      <c r="B3979" s="61">
        <f t="shared" si="372"/>
        <v>2021</v>
      </c>
      <c r="C3979" s="60" t="str">
        <f t="shared" si="373"/>
        <v>Julho</v>
      </c>
      <c r="D3979" s="40" t="s">
        <v>1929</v>
      </c>
      <c r="E3979" s="40" t="s">
        <v>3321</v>
      </c>
      <c r="F3979" s="41">
        <v>2909.7</v>
      </c>
      <c r="G3979" s="42">
        <v>3290.87</v>
      </c>
      <c r="H3979" s="64">
        <f t="shared" si="374"/>
        <v>0.13099975942537034</v>
      </c>
      <c r="I3979" s="65">
        <f t="shared" si="375"/>
        <v>381.17000000000007</v>
      </c>
      <c r="J3979" s="66" t="str">
        <f t="shared" si="376"/>
        <v>Pendente</v>
      </c>
      <c r="K3979" s="40" t="s">
        <v>15532</v>
      </c>
      <c r="L3979" s="69" t="str">
        <f t="shared" si="377"/>
        <v>Rendimento estável</v>
      </c>
    </row>
    <row r="3980" spans="1:12" x14ac:dyDescent="0.25">
      <c r="A3980" s="39">
        <v>44100</v>
      </c>
      <c r="B3980" s="61">
        <f t="shared" si="372"/>
        <v>2020</v>
      </c>
      <c r="C3980" s="60" t="str">
        <f t="shared" si="373"/>
        <v>Setembro</v>
      </c>
      <c r="D3980" s="40" t="s">
        <v>1925</v>
      </c>
      <c r="E3980" s="40" t="s">
        <v>3223</v>
      </c>
      <c r="F3980" s="41">
        <v>37426.83</v>
      </c>
      <c r="G3980" s="42">
        <v>34421.46</v>
      </c>
      <c r="H3980" s="64">
        <f t="shared" si="374"/>
        <v>-8.0299881128057138E-2</v>
      </c>
      <c r="I3980" s="65">
        <f t="shared" si="375"/>
        <v>-3005.3700000000026</v>
      </c>
      <c r="J3980" s="66" t="str">
        <f t="shared" si="376"/>
        <v>Pendente</v>
      </c>
      <c r="K3980" s="40" t="s">
        <v>15534</v>
      </c>
      <c r="L3980" s="69" t="str">
        <f t="shared" si="377"/>
        <v>Aguardando rentabilidade</v>
      </c>
    </row>
    <row r="3981" spans="1:12" ht="15" customHeight="1" x14ac:dyDescent="0.25">
      <c r="A3981" s="39">
        <v>44454</v>
      </c>
      <c r="B3981" s="61">
        <f t="shared" si="372"/>
        <v>2021</v>
      </c>
      <c r="C3981" s="60" t="str">
        <f t="shared" si="373"/>
        <v>Setembro</v>
      </c>
      <c r="D3981" s="40" t="s">
        <v>1928</v>
      </c>
      <c r="E3981" s="40" t="s">
        <v>4973</v>
      </c>
      <c r="F3981" s="41">
        <v>8098.98</v>
      </c>
      <c r="G3981" s="42">
        <v>7987.21</v>
      </c>
      <c r="H3981" s="64">
        <f t="shared" si="374"/>
        <v>-1.3800503273251635E-2</v>
      </c>
      <c r="I3981" s="65">
        <f t="shared" si="375"/>
        <v>-111.76999999999953</v>
      </c>
      <c r="J3981" s="66" t="str">
        <f t="shared" si="376"/>
        <v>Ativo</v>
      </c>
      <c r="K3981" s="40" t="s">
        <v>15537</v>
      </c>
      <c r="L3981" s="69" t="str">
        <f t="shared" si="377"/>
        <v>Aguardando rentabilidade</v>
      </c>
    </row>
    <row r="3982" spans="1:12" ht="15" customHeight="1" x14ac:dyDescent="0.25">
      <c r="A3982" s="39">
        <v>45900</v>
      </c>
      <c r="B3982" s="61">
        <f t="shared" si="372"/>
        <v>2025</v>
      </c>
      <c r="C3982" s="60" t="str">
        <f t="shared" si="373"/>
        <v>Agosto</v>
      </c>
      <c r="D3982" s="40" t="s">
        <v>1923</v>
      </c>
      <c r="E3982" s="40" t="s">
        <v>4974</v>
      </c>
      <c r="F3982" s="41">
        <v>26801.31</v>
      </c>
      <c r="G3982" s="42">
        <v>28243.22</v>
      </c>
      <c r="H3982" s="64">
        <f t="shared" si="374"/>
        <v>5.3799982165050879E-2</v>
      </c>
      <c r="I3982" s="65">
        <f t="shared" si="375"/>
        <v>1441.9099999999999</v>
      </c>
      <c r="J3982" s="66" t="str">
        <f t="shared" si="376"/>
        <v>Ativo</v>
      </c>
      <c r="K3982" s="40" t="s">
        <v>15532</v>
      </c>
      <c r="L3982" s="69" t="str">
        <f t="shared" si="377"/>
        <v>Investimento de Longo Prazo</v>
      </c>
    </row>
    <row r="3983" spans="1:12" ht="15" customHeight="1" x14ac:dyDescent="0.25">
      <c r="A3983" s="39">
        <v>45160</v>
      </c>
      <c r="B3983" s="61">
        <f t="shared" si="372"/>
        <v>2023</v>
      </c>
      <c r="C3983" s="60" t="str">
        <f t="shared" si="373"/>
        <v>Agosto</v>
      </c>
      <c r="D3983" s="40" t="s">
        <v>1930</v>
      </c>
      <c r="E3983" s="40" t="s">
        <v>2081</v>
      </c>
      <c r="F3983" s="41">
        <v>44894.29</v>
      </c>
      <c r="G3983" s="42">
        <v>50708.1</v>
      </c>
      <c r="H3983" s="64">
        <f t="shared" si="374"/>
        <v>0.12949998763762602</v>
      </c>
      <c r="I3983" s="65">
        <f t="shared" si="375"/>
        <v>5813.8099999999977</v>
      </c>
      <c r="J3983" s="66" t="str">
        <f t="shared" si="376"/>
        <v>Pendente</v>
      </c>
      <c r="K3983" s="40" t="s">
        <v>15538</v>
      </c>
      <c r="L3983" s="69" t="str">
        <f t="shared" si="377"/>
        <v>Rendimento estável</v>
      </c>
    </row>
    <row r="3984" spans="1:12" ht="15" customHeight="1" x14ac:dyDescent="0.25">
      <c r="A3984" s="39">
        <v>45164</v>
      </c>
      <c r="B3984" s="61">
        <f t="shared" si="372"/>
        <v>2023</v>
      </c>
      <c r="C3984" s="60" t="str">
        <f t="shared" si="373"/>
        <v>Agosto</v>
      </c>
      <c r="D3984" s="40" t="s">
        <v>1926</v>
      </c>
      <c r="E3984" s="40" t="s">
        <v>2895</v>
      </c>
      <c r="F3984" s="41">
        <v>38526.71</v>
      </c>
      <c r="G3984" s="42">
        <v>35444.57</v>
      </c>
      <c r="H3984" s="64">
        <f t="shared" si="374"/>
        <v>-8.0000083059259389E-2</v>
      </c>
      <c r="I3984" s="65">
        <f t="shared" si="375"/>
        <v>-3082.1399999999994</v>
      </c>
      <c r="J3984" s="66" t="str">
        <f t="shared" si="376"/>
        <v>Pendente</v>
      </c>
      <c r="K3984" s="40" t="s">
        <v>15535</v>
      </c>
      <c r="L3984" s="69" t="str">
        <f t="shared" si="377"/>
        <v>Aguardando rentabilidade</v>
      </c>
    </row>
    <row r="3985" spans="1:12" x14ac:dyDescent="0.25">
      <c r="A3985" s="39">
        <v>44020</v>
      </c>
      <c r="B3985" s="61">
        <f t="shared" si="372"/>
        <v>2020</v>
      </c>
      <c r="C3985" s="60" t="str">
        <f t="shared" si="373"/>
        <v>Julho</v>
      </c>
      <c r="D3985" s="40" t="s">
        <v>1930</v>
      </c>
      <c r="E3985" s="40" t="s">
        <v>2315</v>
      </c>
      <c r="F3985" s="41">
        <v>5714.72</v>
      </c>
      <c r="G3985" s="42">
        <v>5295.83</v>
      </c>
      <c r="H3985" s="64">
        <f t="shared" si="374"/>
        <v>-7.3300179186381889E-2</v>
      </c>
      <c r="I3985" s="65">
        <f t="shared" si="375"/>
        <v>-418.89000000000033</v>
      </c>
      <c r="J3985" s="66" t="str">
        <f t="shared" si="376"/>
        <v>Pendente</v>
      </c>
      <c r="K3985" s="40" t="s">
        <v>15538</v>
      </c>
      <c r="L3985" s="69" t="str">
        <f t="shared" si="377"/>
        <v>Aguardando rentabilidade</v>
      </c>
    </row>
    <row r="3986" spans="1:12" x14ac:dyDescent="0.25">
      <c r="A3986" s="39">
        <v>43837</v>
      </c>
      <c r="B3986" s="61">
        <f t="shared" si="372"/>
        <v>2020</v>
      </c>
      <c r="C3986" s="60" t="str">
        <f t="shared" si="373"/>
        <v>Janeiro</v>
      </c>
      <c r="D3986" s="40" t="s">
        <v>1930</v>
      </c>
      <c r="E3986" s="40" t="s">
        <v>4975</v>
      </c>
      <c r="F3986" s="41">
        <v>48431.43</v>
      </c>
      <c r="G3986" s="42">
        <v>49961.86</v>
      </c>
      <c r="H3986" s="64">
        <f t="shared" si="374"/>
        <v>3.1599934174976876E-2</v>
      </c>
      <c r="I3986" s="65">
        <f t="shared" si="375"/>
        <v>1530.4300000000003</v>
      </c>
      <c r="J3986" s="66" t="str">
        <f t="shared" si="376"/>
        <v>Ativo</v>
      </c>
      <c r="K3986" s="40" t="s">
        <v>15538</v>
      </c>
      <c r="L3986" s="69" t="str">
        <f t="shared" si="377"/>
        <v>Aguardando rentabilidade</v>
      </c>
    </row>
    <row r="3987" spans="1:12" ht="15" customHeight="1" x14ac:dyDescent="0.25">
      <c r="A3987" s="39">
        <v>44603</v>
      </c>
      <c r="B3987" s="61">
        <f t="shared" si="372"/>
        <v>2022</v>
      </c>
      <c r="C3987" s="60" t="str">
        <f t="shared" si="373"/>
        <v>Fevereiro</v>
      </c>
      <c r="D3987" s="40" t="s">
        <v>1923</v>
      </c>
      <c r="E3987" s="40" t="s">
        <v>2524</v>
      </c>
      <c r="F3987" s="41">
        <v>20717.36</v>
      </c>
      <c r="G3987" s="42">
        <v>24398.83</v>
      </c>
      <c r="H3987" s="64">
        <f t="shared" si="374"/>
        <v>0.1776997648349018</v>
      </c>
      <c r="I3987" s="65">
        <f t="shared" si="375"/>
        <v>3681.4700000000012</v>
      </c>
      <c r="J3987" s="66" t="str">
        <f t="shared" si="376"/>
        <v>Resgatado</v>
      </c>
      <c r="K3987" s="40" t="s">
        <v>15532</v>
      </c>
      <c r="L3987" s="69" t="str">
        <f t="shared" si="377"/>
        <v>Dividendos Recebidos</v>
      </c>
    </row>
    <row r="3988" spans="1:12" ht="15" customHeight="1" x14ac:dyDescent="0.25">
      <c r="A3988" s="39">
        <v>45379</v>
      </c>
      <c r="B3988" s="61">
        <f t="shared" si="372"/>
        <v>2024</v>
      </c>
      <c r="C3988" s="60" t="str">
        <f t="shared" si="373"/>
        <v>Março</v>
      </c>
      <c r="D3988" s="40" t="s">
        <v>1929</v>
      </c>
      <c r="E3988" s="40" t="s">
        <v>4725</v>
      </c>
      <c r="F3988" s="41">
        <v>37688.99</v>
      </c>
      <c r="G3988" s="42">
        <v>37112.35</v>
      </c>
      <c r="H3988" s="64">
        <f t="shared" si="374"/>
        <v>-1.5299958953529915E-2</v>
      </c>
      <c r="I3988" s="65">
        <f t="shared" si="375"/>
        <v>-576.63999999999942</v>
      </c>
      <c r="J3988" s="66" t="str">
        <f t="shared" si="376"/>
        <v>Ativo</v>
      </c>
      <c r="K3988" s="40" t="s">
        <v>15532</v>
      </c>
      <c r="L3988" s="69" t="str">
        <f t="shared" si="377"/>
        <v>Investimento de Longo Prazo</v>
      </c>
    </row>
    <row r="3989" spans="1:12" ht="15" customHeight="1" x14ac:dyDescent="0.25">
      <c r="A3989" s="39">
        <v>45672</v>
      </c>
      <c r="B3989" s="61">
        <f t="shared" si="372"/>
        <v>2025</v>
      </c>
      <c r="C3989" s="60" t="str">
        <f t="shared" si="373"/>
        <v>Janeiro</v>
      </c>
      <c r="D3989" s="40" t="s">
        <v>1928</v>
      </c>
      <c r="E3989" s="40" t="s">
        <v>4976</v>
      </c>
      <c r="F3989" s="41">
        <v>8192.84</v>
      </c>
      <c r="G3989" s="42">
        <v>9814.2000000000007</v>
      </c>
      <c r="H3989" s="64">
        <f t="shared" si="374"/>
        <v>0.19789962943252895</v>
      </c>
      <c r="I3989" s="65">
        <f t="shared" si="375"/>
        <v>1621.3600000000006</v>
      </c>
      <c r="J3989" s="66" t="str">
        <f t="shared" si="376"/>
        <v>Resgatado</v>
      </c>
      <c r="K3989" s="40" t="s">
        <v>15537</v>
      </c>
      <c r="L3989" s="69" t="str">
        <f t="shared" si="377"/>
        <v>Aplicação de Curto Prazo</v>
      </c>
    </row>
    <row r="3990" spans="1:12" ht="15" customHeight="1" x14ac:dyDescent="0.25">
      <c r="A3990" s="39">
        <v>45259</v>
      </c>
      <c r="B3990" s="61">
        <f t="shared" si="372"/>
        <v>2023</v>
      </c>
      <c r="C3990" s="60" t="str">
        <f t="shared" si="373"/>
        <v>Novembro</v>
      </c>
      <c r="D3990" s="40" t="s">
        <v>1927</v>
      </c>
      <c r="E3990" s="40" t="s">
        <v>4977</v>
      </c>
      <c r="F3990" s="41">
        <v>46521.41</v>
      </c>
      <c r="G3990" s="42">
        <v>44162.77</v>
      </c>
      <c r="H3990" s="64">
        <f t="shared" si="374"/>
        <v>-5.0700097009097674E-2</v>
      </c>
      <c r="I3990" s="65">
        <f t="shared" si="375"/>
        <v>-2358.6400000000067</v>
      </c>
      <c r="J3990" s="66" t="str">
        <f t="shared" si="376"/>
        <v>Pendente</v>
      </c>
      <c r="K3990" s="40" t="s">
        <v>15536</v>
      </c>
      <c r="L3990" s="69" t="str">
        <f t="shared" si="377"/>
        <v>Aguardando rentabilidade</v>
      </c>
    </row>
    <row r="3991" spans="1:12" ht="15" customHeight="1" x14ac:dyDescent="0.25">
      <c r="A3991" s="39">
        <v>44357</v>
      </c>
      <c r="B3991" s="61">
        <f t="shared" si="372"/>
        <v>2021</v>
      </c>
      <c r="C3991" s="60" t="str">
        <f t="shared" si="373"/>
        <v>Junho</v>
      </c>
      <c r="D3991" s="40" t="s">
        <v>1925</v>
      </c>
      <c r="E3991" s="40" t="s">
        <v>4978</v>
      </c>
      <c r="F3991" s="41">
        <v>37003.11</v>
      </c>
      <c r="G3991" s="42">
        <v>36999.410000000003</v>
      </c>
      <c r="H3991" s="64">
        <f t="shared" si="374"/>
        <v>-9.9991595300964961E-5</v>
      </c>
      <c r="I3991" s="65">
        <f t="shared" si="375"/>
        <v>-3.6999999999970896</v>
      </c>
      <c r="J3991" s="66" t="str">
        <f t="shared" si="376"/>
        <v>Ativo</v>
      </c>
      <c r="K3991" s="40" t="s">
        <v>15534</v>
      </c>
      <c r="L3991" s="69" t="str">
        <f t="shared" si="377"/>
        <v>Aguardando rentabilidade</v>
      </c>
    </row>
    <row r="3992" spans="1:12" ht="15" customHeight="1" x14ac:dyDescent="0.25">
      <c r="A3992" s="39">
        <v>45792</v>
      </c>
      <c r="B3992" s="61">
        <f t="shared" si="372"/>
        <v>2025</v>
      </c>
      <c r="C3992" s="60" t="str">
        <f t="shared" si="373"/>
        <v>Maio</v>
      </c>
      <c r="D3992" s="40" t="s">
        <v>1930</v>
      </c>
      <c r="E3992" s="40" t="s">
        <v>4979</v>
      </c>
      <c r="F3992" s="41">
        <v>44627.11</v>
      </c>
      <c r="G3992" s="42">
        <v>45055.53</v>
      </c>
      <c r="H3992" s="64">
        <f t="shared" si="374"/>
        <v>9.5999942635765171E-3</v>
      </c>
      <c r="I3992" s="65">
        <f t="shared" si="375"/>
        <v>428.41999999999825</v>
      </c>
      <c r="J3992" s="66" t="str">
        <f t="shared" si="376"/>
        <v>Ativo</v>
      </c>
      <c r="K3992" s="40" t="s">
        <v>15538</v>
      </c>
      <c r="L3992" s="69" t="str">
        <f t="shared" si="377"/>
        <v>Aguardando rentabilidade</v>
      </c>
    </row>
    <row r="3993" spans="1:12" ht="15" customHeight="1" x14ac:dyDescent="0.25">
      <c r="A3993" s="39">
        <v>44770</v>
      </c>
      <c r="B3993" s="61">
        <f t="shared" si="372"/>
        <v>2022</v>
      </c>
      <c r="C3993" s="60" t="str">
        <f t="shared" si="373"/>
        <v>Julho</v>
      </c>
      <c r="D3993" s="40" t="s">
        <v>1925</v>
      </c>
      <c r="E3993" s="40" t="s">
        <v>2537</v>
      </c>
      <c r="F3993" s="41">
        <v>22445.47</v>
      </c>
      <c r="G3993" s="42">
        <v>24380.27</v>
      </c>
      <c r="H3993" s="64">
        <f t="shared" si="374"/>
        <v>8.6200021652475936E-2</v>
      </c>
      <c r="I3993" s="65">
        <f t="shared" si="375"/>
        <v>1934.7999999999993</v>
      </c>
      <c r="J3993" s="66" t="str">
        <f t="shared" si="376"/>
        <v>Pendente</v>
      </c>
      <c r="K3993" s="40" t="s">
        <v>15534</v>
      </c>
      <c r="L3993" s="69" t="str">
        <f t="shared" si="377"/>
        <v>Rendimento estável</v>
      </c>
    </row>
    <row r="3994" spans="1:12" x14ac:dyDescent="0.25">
      <c r="A3994" s="39">
        <v>44059</v>
      </c>
      <c r="B3994" s="61">
        <f t="shared" si="372"/>
        <v>2020</v>
      </c>
      <c r="C3994" s="60" t="str">
        <f t="shared" si="373"/>
        <v>Agosto</v>
      </c>
      <c r="D3994" s="40" t="s">
        <v>1923</v>
      </c>
      <c r="E3994" s="40" t="s">
        <v>3369</v>
      </c>
      <c r="F3994" s="41">
        <v>17599.52</v>
      </c>
      <c r="G3994" s="42">
        <v>19810.02</v>
      </c>
      <c r="H3994" s="64">
        <f t="shared" si="374"/>
        <v>0.12560001636408266</v>
      </c>
      <c r="I3994" s="65">
        <f t="shared" si="375"/>
        <v>2210.5</v>
      </c>
      <c r="J3994" s="66" t="str">
        <f t="shared" si="376"/>
        <v>Pendente</v>
      </c>
      <c r="K3994" s="40" t="s">
        <v>15532</v>
      </c>
      <c r="L3994" s="69" t="str">
        <f t="shared" si="377"/>
        <v>Rendimento estável</v>
      </c>
    </row>
    <row r="3995" spans="1:12" ht="15" customHeight="1" x14ac:dyDescent="0.25">
      <c r="A3995" s="39">
        <v>44820</v>
      </c>
      <c r="B3995" s="61">
        <f t="shared" si="372"/>
        <v>2022</v>
      </c>
      <c r="C3995" s="60" t="str">
        <f t="shared" si="373"/>
        <v>Setembro</v>
      </c>
      <c r="D3995" s="40" t="s">
        <v>1929</v>
      </c>
      <c r="E3995" s="40" t="s">
        <v>4178</v>
      </c>
      <c r="F3995" s="41">
        <v>36458.730000000003</v>
      </c>
      <c r="G3995" s="42">
        <v>32976.92</v>
      </c>
      <c r="H3995" s="64">
        <f t="shared" si="374"/>
        <v>-9.5500035245330947E-2</v>
      </c>
      <c r="I3995" s="65">
        <f t="shared" si="375"/>
        <v>-3481.8100000000049</v>
      </c>
      <c r="J3995" s="66" t="str">
        <f t="shared" si="376"/>
        <v>Ativo</v>
      </c>
      <c r="K3995" s="40" t="s">
        <v>15532</v>
      </c>
      <c r="L3995" s="69" t="str">
        <f t="shared" si="377"/>
        <v>Investimento de Longo Prazo</v>
      </c>
    </row>
    <row r="3996" spans="1:12" ht="15" customHeight="1" x14ac:dyDescent="0.25">
      <c r="A3996" s="39">
        <v>45395</v>
      </c>
      <c r="B3996" s="61">
        <f t="shared" si="372"/>
        <v>2024</v>
      </c>
      <c r="C3996" s="60" t="str">
        <f t="shared" si="373"/>
        <v>Abril</v>
      </c>
      <c r="D3996" s="40" t="s">
        <v>1923</v>
      </c>
      <c r="E3996" s="40" t="s">
        <v>3585</v>
      </c>
      <c r="F3996" s="41">
        <v>981.48</v>
      </c>
      <c r="G3996" s="42">
        <v>908.56</v>
      </c>
      <c r="H3996" s="64">
        <f t="shared" si="374"/>
        <v>-7.4295961201450947E-2</v>
      </c>
      <c r="I3996" s="65">
        <f t="shared" si="375"/>
        <v>-72.920000000000073</v>
      </c>
      <c r="J3996" s="66" t="str">
        <f t="shared" si="376"/>
        <v>Ativo</v>
      </c>
      <c r="K3996" s="40" t="s">
        <v>15532</v>
      </c>
      <c r="L3996" s="69" t="str">
        <f t="shared" si="377"/>
        <v>Investimento de Longo Prazo</v>
      </c>
    </row>
    <row r="3997" spans="1:12" ht="15" customHeight="1" x14ac:dyDescent="0.25">
      <c r="A3997" s="39">
        <v>45126</v>
      </c>
      <c r="B3997" s="61">
        <f t="shared" si="372"/>
        <v>2023</v>
      </c>
      <c r="C3997" s="60" t="str">
        <f t="shared" si="373"/>
        <v>Julho</v>
      </c>
      <c r="D3997" s="40" t="s">
        <v>1925</v>
      </c>
      <c r="E3997" s="40" t="s">
        <v>4980</v>
      </c>
      <c r="F3997" s="41">
        <v>41415.160000000003</v>
      </c>
      <c r="G3997" s="42">
        <v>46451.24</v>
      </c>
      <c r="H3997" s="64">
        <f t="shared" si="374"/>
        <v>0.12159991655229617</v>
      </c>
      <c r="I3997" s="65">
        <f t="shared" si="375"/>
        <v>5036.0799999999945</v>
      </c>
      <c r="J3997" s="66" t="str">
        <f t="shared" si="376"/>
        <v>Pendente</v>
      </c>
      <c r="K3997" s="40" t="s">
        <v>15534</v>
      </c>
      <c r="L3997" s="69" t="str">
        <f t="shared" si="377"/>
        <v>Rendimento estável</v>
      </c>
    </row>
    <row r="3998" spans="1:12" ht="15" customHeight="1" x14ac:dyDescent="0.25">
      <c r="A3998" s="39">
        <v>44288</v>
      </c>
      <c r="B3998" s="61">
        <f t="shared" si="372"/>
        <v>2021</v>
      </c>
      <c r="C3998" s="60" t="str">
        <f t="shared" si="373"/>
        <v>Abril</v>
      </c>
      <c r="D3998" s="40" t="s">
        <v>1929</v>
      </c>
      <c r="E3998" s="40" t="s">
        <v>4981</v>
      </c>
      <c r="F3998" s="41">
        <v>18083.189999999999</v>
      </c>
      <c r="G3998" s="42">
        <v>20265.830000000002</v>
      </c>
      <c r="H3998" s="64">
        <f t="shared" si="374"/>
        <v>0.12069994287512342</v>
      </c>
      <c r="I3998" s="65">
        <f t="shared" si="375"/>
        <v>2182.6400000000031</v>
      </c>
      <c r="J3998" s="66" t="str">
        <f t="shared" si="376"/>
        <v>Pendente</v>
      </c>
      <c r="K3998" s="40" t="s">
        <v>15532</v>
      </c>
      <c r="L3998" s="69" t="str">
        <f t="shared" si="377"/>
        <v>Rendimento estável</v>
      </c>
    </row>
    <row r="3999" spans="1:12" ht="15" customHeight="1" x14ac:dyDescent="0.25">
      <c r="A3999" s="39">
        <v>44653</v>
      </c>
      <c r="B3999" s="61">
        <f t="shared" si="372"/>
        <v>2022</v>
      </c>
      <c r="C3999" s="60" t="str">
        <f t="shared" si="373"/>
        <v>Abril</v>
      </c>
      <c r="D3999" s="40" t="s">
        <v>1924</v>
      </c>
      <c r="E3999" s="40" t="s">
        <v>4982</v>
      </c>
      <c r="F3999" s="41">
        <v>39479.65</v>
      </c>
      <c r="G3999" s="42">
        <v>45022.59</v>
      </c>
      <c r="H3999" s="64">
        <f t="shared" si="374"/>
        <v>0.14039992755761499</v>
      </c>
      <c r="I3999" s="65">
        <f t="shared" si="375"/>
        <v>5542.9399999999951</v>
      </c>
      <c r="J3999" s="66" t="str">
        <f t="shared" si="376"/>
        <v>Pendente</v>
      </c>
      <c r="K3999" s="40" t="s">
        <v>15533</v>
      </c>
      <c r="L3999" s="69" t="str">
        <f t="shared" si="377"/>
        <v>Rendimento estável</v>
      </c>
    </row>
    <row r="4000" spans="1:12" ht="15" customHeight="1" x14ac:dyDescent="0.25">
      <c r="A4000" s="39">
        <v>44993</v>
      </c>
      <c r="B4000" s="61">
        <f t="shared" si="372"/>
        <v>2023</v>
      </c>
      <c r="C4000" s="60" t="str">
        <f t="shared" si="373"/>
        <v>Março</v>
      </c>
      <c r="D4000" s="40" t="s">
        <v>1924</v>
      </c>
      <c r="E4000" s="40" t="s">
        <v>2289</v>
      </c>
      <c r="F4000" s="41">
        <v>9461.19</v>
      </c>
      <c r="G4000" s="42">
        <v>10480.16</v>
      </c>
      <c r="H4000" s="64">
        <f t="shared" si="374"/>
        <v>0.10769998277172314</v>
      </c>
      <c r="I4000" s="65">
        <f t="shared" si="375"/>
        <v>1018.9699999999993</v>
      </c>
      <c r="J4000" s="66" t="str">
        <f t="shared" si="376"/>
        <v>Pendente</v>
      </c>
      <c r="K4000" s="40" t="s">
        <v>15533</v>
      </c>
      <c r="L4000" s="69" t="str">
        <f t="shared" si="377"/>
        <v>Rendimento estável</v>
      </c>
    </row>
    <row r="4001" spans="1:12" ht="15" customHeight="1" x14ac:dyDescent="0.25">
      <c r="A4001" s="39">
        <v>44813</v>
      </c>
      <c r="B4001" s="61">
        <f t="shared" si="372"/>
        <v>2022</v>
      </c>
      <c r="C4001" s="60" t="str">
        <f t="shared" si="373"/>
        <v>Setembro</v>
      </c>
      <c r="D4001" s="40" t="s">
        <v>1923</v>
      </c>
      <c r="E4001" s="40" t="s">
        <v>3785</v>
      </c>
      <c r="F4001" s="41">
        <v>46130.51</v>
      </c>
      <c r="G4001" s="42">
        <v>53239.22</v>
      </c>
      <c r="H4001" s="64">
        <f t="shared" si="374"/>
        <v>0.15409996551089505</v>
      </c>
      <c r="I4001" s="65">
        <f t="shared" si="375"/>
        <v>7108.7099999999991</v>
      </c>
      <c r="J4001" s="66" t="str">
        <f t="shared" si="376"/>
        <v>Resgatado</v>
      </c>
      <c r="K4001" s="40" t="s">
        <v>15532</v>
      </c>
      <c r="L4001" s="69" t="str">
        <f t="shared" si="377"/>
        <v>Dividendos Recebidos</v>
      </c>
    </row>
    <row r="4002" spans="1:12" ht="15" customHeight="1" x14ac:dyDescent="0.25">
      <c r="A4002" s="39">
        <v>45479</v>
      </c>
      <c r="B4002" s="61">
        <f t="shared" si="372"/>
        <v>2024</v>
      </c>
      <c r="C4002" s="60" t="str">
        <f t="shared" si="373"/>
        <v>Julho</v>
      </c>
      <c r="D4002" s="40" t="s">
        <v>1929</v>
      </c>
      <c r="E4002" s="40" t="s">
        <v>4935</v>
      </c>
      <c r="F4002" s="41">
        <v>2523.2199999999998</v>
      </c>
      <c r="G4002" s="42">
        <v>2514.64</v>
      </c>
      <c r="H4002" s="64">
        <f t="shared" si="374"/>
        <v>-3.4004169275766395E-3</v>
      </c>
      <c r="I4002" s="65">
        <f t="shared" si="375"/>
        <v>-8.5799999999999272</v>
      </c>
      <c r="J4002" s="66" t="str">
        <f t="shared" si="376"/>
        <v>Ativo</v>
      </c>
      <c r="K4002" s="40" t="s">
        <v>15532</v>
      </c>
      <c r="L4002" s="69" t="str">
        <f t="shared" si="377"/>
        <v>Investimento de Longo Prazo</v>
      </c>
    </row>
    <row r="4003" spans="1:12" ht="15" customHeight="1" x14ac:dyDescent="0.25">
      <c r="A4003" s="39">
        <v>44487</v>
      </c>
      <c r="B4003" s="61">
        <f t="shared" si="372"/>
        <v>2021</v>
      </c>
      <c r="C4003" s="60" t="str">
        <f t="shared" si="373"/>
        <v>Outubro</v>
      </c>
      <c r="D4003" s="40" t="s">
        <v>1930</v>
      </c>
      <c r="E4003" s="40" t="s">
        <v>4143</v>
      </c>
      <c r="F4003" s="41">
        <v>43262.67</v>
      </c>
      <c r="G4003" s="42">
        <v>47078.44</v>
      </c>
      <c r="H4003" s="64">
        <f t="shared" si="374"/>
        <v>8.8200057925227546E-2</v>
      </c>
      <c r="I4003" s="65">
        <f t="shared" si="375"/>
        <v>3815.7700000000041</v>
      </c>
      <c r="J4003" s="66" t="str">
        <f t="shared" si="376"/>
        <v>Pendente</v>
      </c>
      <c r="K4003" s="40" t="s">
        <v>15538</v>
      </c>
      <c r="L4003" s="69" t="str">
        <f t="shared" si="377"/>
        <v>Rendimento estável</v>
      </c>
    </row>
    <row r="4004" spans="1:12" ht="15" customHeight="1" x14ac:dyDescent="0.25">
      <c r="A4004" s="39">
        <v>45682</v>
      </c>
      <c r="B4004" s="61">
        <f t="shared" si="372"/>
        <v>2025</v>
      </c>
      <c r="C4004" s="60" t="str">
        <f t="shared" si="373"/>
        <v>Janeiro</v>
      </c>
      <c r="D4004" s="40" t="s">
        <v>1927</v>
      </c>
      <c r="E4004" s="40" t="s">
        <v>4983</v>
      </c>
      <c r="F4004" s="41">
        <v>23495.56</v>
      </c>
      <c r="G4004" s="42">
        <v>21970.7</v>
      </c>
      <c r="H4004" s="64">
        <f t="shared" si="374"/>
        <v>-6.4899921517086651E-2</v>
      </c>
      <c r="I4004" s="65">
        <f t="shared" si="375"/>
        <v>-1524.8600000000006</v>
      </c>
      <c r="J4004" s="66" t="str">
        <f t="shared" si="376"/>
        <v>Pendente</v>
      </c>
      <c r="K4004" s="40" t="s">
        <v>15536</v>
      </c>
      <c r="L4004" s="69" t="str">
        <f t="shared" si="377"/>
        <v>Aguardando rentabilidade</v>
      </c>
    </row>
    <row r="4005" spans="1:12" ht="15" customHeight="1" x14ac:dyDescent="0.25">
      <c r="A4005" s="39">
        <v>44487</v>
      </c>
      <c r="B4005" s="61">
        <f t="shared" si="372"/>
        <v>2021</v>
      </c>
      <c r="C4005" s="60" t="str">
        <f t="shared" si="373"/>
        <v>Outubro</v>
      </c>
      <c r="D4005" s="40" t="s">
        <v>1923</v>
      </c>
      <c r="E4005" s="40" t="s">
        <v>4984</v>
      </c>
      <c r="F4005" s="41">
        <v>14878.1</v>
      </c>
      <c r="G4005" s="42">
        <v>17234.79</v>
      </c>
      <c r="H4005" s="64">
        <f t="shared" si="374"/>
        <v>0.15839993009860134</v>
      </c>
      <c r="I4005" s="65">
        <f t="shared" si="375"/>
        <v>2356.6900000000005</v>
      </c>
      <c r="J4005" s="66" t="str">
        <f t="shared" si="376"/>
        <v>Resgatado</v>
      </c>
      <c r="K4005" s="40" t="s">
        <v>15532</v>
      </c>
      <c r="L4005" s="69" t="str">
        <f t="shared" si="377"/>
        <v>Dividendos Recebidos</v>
      </c>
    </row>
    <row r="4006" spans="1:12" ht="15" customHeight="1" x14ac:dyDescent="0.25">
      <c r="A4006" s="39">
        <v>45907</v>
      </c>
      <c r="B4006" s="61">
        <f t="shared" si="372"/>
        <v>2025</v>
      </c>
      <c r="C4006" s="60" t="str">
        <f t="shared" si="373"/>
        <v>Setembro</v>
      </c>
      <c r="D4006" s="40" t="s">
        <v>1927</v>
      </c>
      <c r="E4006" s="40" t="s">
        <v>3319</v>
      </c>
      <c r="F4006" s="41">
        <v>7162.53</v>
      </c>
      <c r="G4006" s="42">
        <v>8207.5400000000009</v>
      </c>
      <c r="H4006" s="64">
        <f t="shared" si="374"/>
        <v>0.14589956342242213</v>
      </c>
      <c r="I4006" s="65">
        <f t="shared" si="375"/>
        <v>1045.0100000000011</v>
      </c>
      <c r="J4006" s="66" t="str">
        <f t="shared" si="376"/>
        <v>Pendente</v>
      </c>
      <c r="K4006" s="40" t="s">
        <v>15536</v>
      </c>
      <c r="L4006" s="69" t="str">
        <f t="shared" si="377"/>
        <v>Rendimento estável</v>
      </c>
    </row>
    <row r="4007" spans="1:12" ht="15" customHeight="1" x14ac:dyDescent="0.25">
      <c r="A4007" s="39">
        <v>45599</v>
      </c>
      <c r="B4007" s="61">
        <f t="shared" si="372"/>
        <v>2024</v>
      </c>
      <c r="C4007" s="60" t="str">
        <f t="shared" si="373"/>
        <v>Novembro</v>
      </c>
      <c r="D4007" s="40" t="s">
        <v>1928</v>
      </c>
      <c r="E4007" s="40" t="s">
        <v>3658</v>
      </c>
      <c r="F4007" s="41">
        <v>42049.51</v>
      </c>
      <c r="G4007" s="42">
        <v>42625.59</v>
      </c>
      <c r="H4007" s="64">
        <f t="shared" si="374"/>
        <v>1.3700040737692173E-2</v>
      </c>
      <c r="I4007" s="65">
        <f t="shared" si="375"/>
        <v>576.07999999999447</v>
      </c>
      <c r="J4007" s="66" t="str">
        <f t="shared" si="376"/>
        <v>Ativo</v>
      </c>
      <c r="K4007" s="40" t="s">
        <v>15537</v>
      </c>
      <c r="L4007" s="69" t="str">
        <f t="shared" si="377"/>
        <v>Aguardando rentabilidade</v>
      </c>
    </row>
    <row r="4008" spans="1:12" ht="15" customHeight="1" x14ac:dyDescent="0.25">
      <c r="A4008" s="39">
        <v>45765</v>
      </c>
      <c r="B4008" s="61">
        <f t="shared" si="372"/>
        <v>2025</v>
      </c>
      <c r="C4008" s="60" t="str">
        <f t="shared" si="373"/>
        <v>Abril</v>
      </c>
      <c r="D4008" s="40" t="s">
        <v>1929</v>
      </c>
      <c r="E4008" s="40" t="s">
        <v>4985</v>
      </c>
      <c r="F4008" s="41">
        <v>25446.45</v>
      </c>
      <c r="G4008" s="42">
        <v>29528.06</v>
      </c>
      <c r="H4008" s="64">
        <f t="shared" si="374"/>
        <v>0.16039997720703675</v>
      </c>
      <c r="I4008" s="65">
        <f t="shared" si="375"/>
        <v>4081.6100000000006</v>
      </c>
      <c r="J4008" s="66" t="str">
        <f t="shared" si="376"/>
        <v>Resgatado</v>
      </c>
      <c r="K4008" s="40" t="s">
        <v>15532</v>
      </c>
      <c r="L4008" s="69" t="str">
        <f t="shared" si="377"/>
        <v>Dividendos Recebidos</v>
      </c>
    </row>
    <row r="4009" spans="1:12" ht="15" customHeight="1" x14ac:dyDescent="0.25">
      <c r="A4009" s="39">
        <v>44989</v>
      </c>
      <c r="B4009" s="61">
        <f t="shared" si="372"/>
        <v>2023</v>
      </c>
      <c r="C4009" s="60" t="str">
        <f t="shared" si="373"/>
        <v>Março</v>
      </c>
      <c r="D4009" s="40" t="s">
        <v>1923</v>
      </c>
      <c r="E4009" s="40" t="s">
        <v>1962</v>
      </c>
      <c r="F4009" s="41">
        <v>49957.4</v>
      </c>
      <c r="G4009" s="42">
        <v>58654.98</v>
      </c>
      <c r="H4009" s="64">
        <f t="shared" si="374"/>
        <v>0.1740999331430379</v>
      </c>
      <c r="I4009" s="65">
        <f t="shared" si="375"/>
        <v>8697.5800000000017</v>
      </c>
      <c r="J4009" s="66" t="str">
        <f t="shared" si="376"/>
        <v>Resgatado</v>
      </c>
      <c r="K4009" s="40" t="s">
        <v>15532</v>
      </c>
      <c r="L4009" s="69" t="str">
        <f t="shared" si="377"/>
        <v>Dividendos Recebidos</v>
      </c>
    </row>
    <row r="4010" spans="1:12" ht="15" customHeight="1" x14ac:dyDescent="0.25">
      <c r="A4010" s="39">
        <v>44984</v>
      </c>
      <c r="B4010" s="61">
        <f t="shared" si="372"/>
        <v>2023</v>
      </c>
      <c r="C4010" s="60" t="str">
        <f t="shared" si="373"/>
        <v>Fevereiro</v>
      </c>
      <c r="D4010" s="40" t="s">
        <v>1925</v>
      </c>
      <c r="E4010" s="40" t="s">
        <v>4986</v>
      </c>
      <c r="F4010" s="41">
        <v>40243.96</v>
      </c>
      <c r="G4010" s="42">
        <v>43841.77</v>
      </c>
      <c r="H4010" s="64">
        <f t="shared" si="374"/>
        <v>8.9399999403637159E-2</v>
      </c>
      <c r="I4010" s="65">
        <f t="shared" si="375"/>
        <v>3597.8099999999977</v>
      </c>
      <c r="J4010" s="66" t="str">
        <f t="shared" si="376"/>
        <v>Pendente</v>
      </c>
      <c r="K4010" s="40" t="s">
        <v>15534</v>
      </c>
      <c r="L4010" s="69" t="str">
        <f t="shared" si="377"/>
        <v>Rendimento estável</v>
      </c>
    </row>
    <row r="4011" spans="1:12" ht="15" customHeight="1" x14ac:dyDescent="0.25">
      <c r="A4011" s="39">
        <v>44821</v>
      </c>
      <c r="B4011" s="61">
        <f t="shared" si="372"/>
        <v>2022</v>
      </c>
      <c r="C4011" s="60" t="str">
        <f t="shared" si="373"/>
        <v>Setembro</v>
      </c>
      <c r="D4011" s="40" t="s">
        <v>1924</v>
      </c>
      <c r="E4011" s="40" t="s">
        <v>4987</v>
      </c>
      <c r="F4011" s="41">
        <v>37483.4</v>
      </c>
      <c r="G4011" s="42">
        <v>38154.35</v>
      </c>
      <c r="H4011" s="64">
        <f t="shared" si="374"/>
        <v>1.7899923699557594E-2</v>
      </c>
      <c r="I4011" s="65">
        <f t="shared" si="375"/>
        <v>670.94999999999709</v>
      </c>
      <c r="J4011" s="66" t="str">
        <f t="shared" si="376"/>
        <v>Ativo</v>
      </c>
      <c r="K4011" s="40" t="s">
        <v>15533</v>
      </c>
      <c r="L4011" s="69" t="str">
        <f t="shared" si="377"/>
        <v>Investimento de Longo Prazo</v>
      </c>
    </row>
    <row r="4012" spans="1:12" ht="15" customHeight="1" x14ac:dyDescent="0.25">
      <c r="A4012" s="39">
        <v>44209</v>
      </c>
      <c r="B4012" s="61">
        <f t="shared" si="372"/>
        <v>2021</v>
      </c>
      <c r="C4012" s="60" t="str">
        <f t="shared" si="373"/>
        <v>Janeiro</v>
      </c>
      <c r="D4012" s="40" t="s">
        <v>1927</v>
      </c>
      <c r="E4012" s="40" t="s">
        <v>4889</v>
      </c>
      <c r="F4012" s="41">
        <v>49297.279999999999</v>
      </c>
      <c r="G4012" s="42">
        <v>46408.46</v>
      </c>
      <c r="H4012" s="64">
        <f t="shared" si="374"/>
        <v>-5.8599987666662336E-2</v>
      </c>
      <c r="I4012" s="65">
        <f t="shared" si="375"/>
        <v>-2888.8199999999997</v>
      </c>
      <c r="J4012" s="66" t="str">
        <f t="shared" si="376"/>
        <v>Pendente</v>
      </c>
      <c r="K4012" s="40" t="s">
        <v>15536</v>
      </c>
      <c r="L4012" s="69" t="str">
        <f t="shared" si="377"/>
        <v>Aguardando rentabilidade</v>
      </c>
    </row>
    <row r="4013" spans="1:12" ht="15" customHeight="1" x14ac:dyDescent="0.25">
      <c r="A4013" s="39">
        <v>44846</v>
      </c>
      <c r="B4013" s="61">
        <f t="shared" si="372"/>
        <v>2022</v>
      </c>
      <c r="C4013" s="60" t="str">
        <f t="shared" si="373"/>
        <v>Outubro</v>
      </c>
      <c r="D4013" s="40" t="s">
        <v>1930</v>
      </c>
      <c r="E4013" s="40" t="s">
        <v>4988</v>
      </c>
      <c r="F4013" s="41">
        <v>38731.35</v>
      </c>
      <c r="G4013" s="42">
        <v>46117.42</v>
      </c>
      <c r="H4013" s="64">
        <f t="shared" si="374"/>
        <v>0.19070004014835526</v>
      </c>
      <c r="I4013" s="65">
        <f t="shared" si="375"/>
        <v>7386.07</v>
      </c>
      <c r="J4013" s="66" t="str">
        <f t="shared" si="376"/>
        <v>Resgatado</v>
      </c>
      <c r="K4013" s="40" t="s">
        <v>15538</v>
      </c>
      <c r="L4013" s="69" t="str">
        <f t="shared" si="377"/>
        <v>Aplicação de Curto Prazo</v>
      </c>
    </row>
    <row r="4014" spans="1:12" ht="15" customHeight="1" x14ac:dyDescent="0.25">
      <c r="A4014" s="39">
        <v>44801</v>
      </c>
      <c r="B4014" s="61">
        <f t="shared" si="372"/>
        <v>2022</v>
      </c>
      <c r="C4014" s="60" t="str">
        <f t="shared" si="373"/>
        <v>Agosto</v>
      </c>
      <c r="D4014" s="40" t="s">
        <v>1925</v>
      </c>
      <c r="E4014" s="40" t="s">
        <v>4989</v>
      </c>
      <c r="F4014" s="41">
        <v>35659.61</v>
      </c>
      <c r="G4014" s="42">
        <v>37257.160000000003</v>
      </c>
      <c r="H4014" s="64">
        <f t="shared" si="374"/>
        <v>4.479998519333226E-2</v>
      </c>
      <c r="I4014" s="65">
        <f t="shared" si="375"/>
        <v>1597.5500000000029</v>
      </c>
      <c r="J4014" s="66" t="str">
        <f t="shared" si="376"/>
        <v>Ativo</v>
      </c>
      <c r="K4014" s="40" t="s">
        <v>15534</v>
      </c>
      <c r="L4014" s="69" t="str">
        <f t="shared" si="377"/>
        <v>Aguardando rentabilidade</v>
      </c>
    </row>
    <row r="4015" spans="1:12" ht="15" customHeight="1" x14ac:dyDescent="0.25">
      <c r="A4015" s="39">
        <v>44220</v>
      </c>
      <c r="B4015" s="61">
        <f t="shared" si="372"/>
        <v>2021</v>
      </c>
      <c r="C4015" s="60" t="str">
        <f t="shared" si="373"/>
        <v>Janeiro</v>
      </c>
      <c r="D4015" s="40" t="s">
        <v>1930</v>
      </c>
      <c r="E4015" s="40" t="s">
        <v>4503</v>
      </c>
      <c r="F4015" s="41">
        <v>16892.84</v>
      </c>
      <c r="G4015" s="42">
        <v>19605.830000000002</v>
      </c>
      <c r="H4015" s="64">
        <f t="shared" si="374"/>
        <v>0.16059999384354565</v>
      </c>
      <c r="I4015" s="65">
        <f t="shared" si="375"/>
        <v>2712.9900000000016</v>
      </c>
      <c r="J4015" s="66" t="str">
        <f t="shared" si="376"/>
        <v>Resgatado</v>
      </c>
      <c r="K4015" s="40" t="s">
        <v>15538</v>
      </c>
      <c r="L4015" s="69" t="str">
        <f t="shared" si="377"/>
        <v>Aplicação de Curto Prazo</v>
      </c>
    </row>
    <row r="4016" spans="1:12" ht="15" customHeight="1" x14ac:dyDescent="0.25">
      <c r="A4016" s="39">
        <v>45648</v>
      </c>
      <c r="B4016" s="61">
        <f t="shared" si="372"/>
        <v>2024</v>
      </c>
      <c r="C4016" s="60" t="str">
        <f t="shared" si="373"/>
        <v>Dezembro</v>
      </c>
      <c r="D4016" s="40" t="s">
        <v>1923</v>
      </c>
      <c r="E4016" s="40" t="s">
        <v>4990</v>
      </c>
      <c r="F4016" s="41">
        <v>36315.519999999997</v>
      </c>
      <c r="G4016" s="42">
        <v>40854.959999999999</v>
      </c>
      <c r="H4016" s="64">
        <f t="shared" si="374"/>
        <v>0.12500000000000008</v>
      </c>
      <c r="I4016" s="65">
        <f t="shared" si="375"/>
        <v>4539.4400000000023</v>
      </c>
      <c r="J4016" s="66" t="str">
        <f t="shared" si="376"/>
        <v>Pendente</v>
      </c>
      <c r="K4016" s="40" t="s">
        <v>15532</v>
      </c>
      <c r="L4016" s="69" t="str">
        <f t="shared" si="377"/>
        <v>Rendimento estável</v>
      </c>
    </row>
    <row r="4017" spans="1:12" ht="15" customHeight="1" x14ac:dyDescent="0.25">
      <c r="A4017" s="39">
        <v>45823</v>
      </c>
      <c r="B4017" s="61">
        <f t="shared" si="372"/>
        <v>2025</v>
      </c>
      <c r="C4017" s="60" t="str">
        <f t="shared" si="373"/>
        <v>Junho</v>
      </c>
      <c r="D4017" s="40" t="s">
        <v>1928</v>
      </c>
      <c r="E4017" s="40" t="s">
        <v>2984</v>
      </c>
      <c r="F4017" s="41">
        <v>23598.91</v>
      </c>
      <c r="G4017" s="42">
        <v>28288.01</v>
      </c>
      <c r="H4017" s="64">
        <f t="shared" si="374"/>
        <v>0.1986998552051768</v>
      </c>
      <c r="I4017" s="65">
        <f t="shared" si="375"/>
        <v>4689.0999999999985</v>
      </c>
      <c r="J4017" s="66" t="str">
        <f t="shared" si="376"/>
        <v>Resgatado</v>
      </c>
      <c r="K4017" s="40" t="s">
        <v>15537</v>
      </c>
      <c r="L4017" s="69" t="str">
        <f t="shared" si="377"/>
        <v>Aplicação de Curto Prazo</v>
      </c>
    </row>
    <row r="4018" spans="1:12" x14ac:dyDescent="0.25">
      <c r="A4018" s="39">
        <v>44009</v>
      </c>
      <c r="B4018" s="61">
        <f t="shared" si="372"/>
        <v>2020</v>
      </c>
      <c r="C4018" s="60" t="str">
        <f t="shared" si="373"/>
        <v>Junho</v>
      </c>
      <c r="D4018" s="40" t="s">
        <v>1927</v>
      </c>
      <c r="E4018" s="40" t="s">
        <v>4991</v>
      </c>
      <c r="F4018" s="41">
        <v>44577.43</v>
      </c>
      <c r="G4018" s="42">
        <v>40739.31</v>
      </c>
      <c r="H4018" s="64">
        <f t="shared" si="374"/>
        <v>-8.6100073512537678E-2</v>
      </c>
      <c r="I4018" s="65">
        <f t="shared" si="375"/>
        <v>-3838.1200000000026</v>
      </c>
      <c r="J4018" s="66" t="str">
        <f t="shared" si="376"/>
        <v>Pendente</v>
      </c>
      <c r="K4018" s="40" t="s">
        <v>15536</v>
      </c>
      <c r="L4018" s="69" t="str">
        <f t="shared" si="377"/>
        <v>Aguardando rentabilidade</v>
      </c>
    </row>
    <row r="4019" spans="1:12" ht="15" customHeight="1" x14ac:dyDescent="0.25">
      <c r="A4019" s="39">
        <v>45024</v>
      </c>
      <c r="B4019" s="61">
        <f t="shared" si="372"/>
        <v>2023</v>
      </c>
      <c r="C4019" s="60" t="str">
        <f t="shared" si="373"/>
        <v>Abril</v>
      </c>
      <c r="D4019" s="40" t="s">
        <v>1929</v>
      </c>
      <c r="E4019" s="40" t="s">
        <v>2854</v>
      </c>
      <c r="F4019" s="41">
        <v>27175.58</v>
      </c>
      <c r="G4019" s="42">
        <v>30770.91</v>
      </c>
      <c r="H4019" s="64">
        <f t="shared" si="374"/>
        <v>0.13230002818707082</v>
      </c>
      <c r="I4019" s="65">
        <f t="shared" si="375"/>
        <v>3595.3299999999981</v>
      </c>
      <c r="J4019" s="66" t="str">
        <f t="shared" si="376"/>
        <v>Pendente</v>
      </c>
      <c r="K4019" s="40" t="s">
        <v>15532</v>
      </c>
      <c r="L4019" s="69" t="str">
        <f t="shared" si="377"/>
        <v>Rendimento estável</v>
      </c>
    </row>
    <row r="4020" spans="1:12" ht="15" customHeight="1" x14ac:dyDescent="0.25">
      <c r="A4020" s="39">
        <v>45569</v>
      </c>
      <c r="B4020" s="61">
        <f t="shared" si="372"/>
        <v>2024</v>
      </c>
      <c r="C4020" s="60" t="str">
        <f t="shared" si="373"/>
        <v>Outubro</v>
      </c>
      <c r="D4020" s="40" t="s">
        <v>1928</v>
      </c>
      <c r="E4020" s="40" t="s">
        <v>4992</v>
      </c>
      <c r="F4020" s="41">
        <v>15489.24</v>
      </c>
      <c r="G4020" s="42">
        <v>15641.03</v>
      </c>
      <c r="H4020" s="64">
        <f t="shared" si="374"/>
        <v>9.7997061185701086E-3</v>
      </c>
      <c r="I4020" s="65">
        <f t="shared" si="375"/>
        <v>151.79000000000087</v>
      </c>
      <c r="J4020" s="66" t="str">
        <f t="shared" si="376"/>
        <v>Ativo</v>
      </c>
      <c r="K4020" s="40" t="s">
        <v>15537</v>
      </c>
      <c r="L4020" s="69" t="str">
        <f t="shared" si="377"/>
        <v>Aguardando rentabilidade</v>
      </c>
    </row>
    <row r="4021" spans="1:12" ht="15" customHeight="1" x14ac:dyDescent="0.25">
      <c r="A4021" s="39">
        <v>45904</v>
      </c>
      <c r="B4021" s="61">
        <f t="shared" si="372"/>
        <v>2025</v>
      </c>
      <c r="C4021" s="60" t="str">
        <f t="shared" si="373"/>
        <v>Setembro</v>
      </c>
      <c r="D4021" s="40" t="s">
        <v>1927</v>
      </c>
      <c r="E4021" s="40" t="s">
        <v>4993</v>
      </c>
      <c r="F4021" s="41">
        <v>18565.73</v>
      </c>
      <c r="G4021" s="42">
        <v>21085.1</v>
      </c>
      <c r="H4021" s="64">
        <f t="shared" si="374"/>
        <v>0.13570002364571709</v>
      </c>
      <c r="I4021" s="65">
        <f t="shared" si="375"/>
        <v>2519.369999999999</v>
      </c>
      <c r="J4021" s="66" t="str">
        <f t="shared" si="376"/>
        <v>Pendente</v>
      </c>
      <c r="K4021" s="40" t="s">
        <v>15536</v>
      </c>
      <c r="L4021" s="69" t="str">
        <f t="shared" si="377"/>
        <v>Rendimento estável</v>
      </c>
    </row>
    <row r="4022" spans="1:12" ht="15" customHeight="1" x14ac:dyDescent="0.25">
      <c r="A4022" s="39">
        <v>45205</v>
      </c>
      <c r="B4022" s="61">
        <f t="shared" si="372"/>
        <v>2023</v>
      </c>
      <c r="C4022" s="60" t="str">
        <f t="shared" si="373"/>
        <v>Outubro</v>
      </c>
      <c r="D4022" s="40" t="s">
        <v>1924</v>
      </c>
      <c r="E4022" s="40" t="s">
        <v>4622</v>
      </c>
      <c r="F4022" s="41">
        <v>3542.97</v>
      </c>
      <c r="G4022" s="42">
        <v>4248.0200000000004</v>
      </c>
      <c r="H4022" s="64">
        <f t="shared" si="374"/>
        <v>0.19899970928345448</v>
      </c>
      <c r="I4022" s="65">
        <f t="shared" si="375"/>
        <v>705.05000000000064</v>
      </c>
      <c r="J4022" s="66" t="str">
        <f t="shared" si="376"/>
        <v>Resgatado</v>
      </c>
      <c r="K4022" s="40" t="s">
        <v>15533</v>
      </c>
      <c r="L4022" s="69" t="str">
        <f t="shared" si="377"/>
        <v>Dividendos Recebidos</v>
      </c>
    </row>
    <row r="4023" spans="1:12" ht="15" customHeight="1" x14ac:dyDescent="0.25">
      <c r="A4023" s="39">
        <v>45091</v>
      </c>
      <c r="B4023" s="61">
        <f t="shared" si="372"/>
        <v>2023</v>
      </c>
      <c r="C4023" s="60" t="str">
        <f t="shared" si="373"/>
        <v>Junho</v>
      </c>
      <c r="D4023" s="40" t="s">
        <v>1928</v>
      </c>
      <c r="E4023" s="40" t="s">
        <v>4721</v>
      </c>
      <c r="F4023" s="41">
        <v>2471.39</v>
      </c>
      <c r="G4023" s="42">
        <v>2965.42</v>
      </c>
      <c r="H4023" s="64">
        <f t="shared" si="374"/>
        <v>0.19989965161305995</v>
      </c>
      <c r="I4023" s="65">
        <f t="shared" si="375"/>
        <v>494.0300000000002</v>
      </c>
      <c r="J4023" s="66" t="str">
        <f t="shared" si="376"/>
        <v>Resgatado</v>
      </c>
      <c r="K4023" s="40" t="s">
        <v>15537</v>
      </c>
      <c r="L4023" s="69" t="str">
        <f t="shared" si="377"/>
        <v>Aplicação de Curto Prazo</v>
      </c>
    </row>
    <row r="4024" spans="1:12" ht="15" customHeight="1" x14ac:dyDescent="0.25">
      <c r="A4024" s="39">
        <v>45818</v>
      </c>
      <c r="B4024" s="61">
        <f t="shared" si="372"/>
        <v>2025</v>
      </c>
      <c r="C4024" s="60" t="str">
        <f t="shared" si="373"/>
        <v>Junho</v>
      </c>
      <c r="D4024" s="40" t="s">
        <v>1926</v>
      </c>
      <c r="E4024" s="40" t="s">
        <v>4994</v>
      </c>
      <c r="F4024" s="41">
        <v>40475.56</v>
      </c>
      <c r="G4024" s="42">
        <v>39301.769999999997</v>
      </c>
      <c r="H4024" s="64">
        <f t="shared" si="374"/>
        <v>-2.899996936422871E-2</v>
      </c>
      <c r="I4024" s="65">
        <f t="shared" si="375"/>
        <v>-1173.7900000000009</v>
      </c>
      <c r="J4024" s="66" t="str">
        <f t="shared" si="376"/>
        <v>Ativo</v>
      </c>
      <c r="K4024" s="40" t="s">
        <v>15535</v>
      </c>
      <c r="L4024" s="69" t="str">
        <f t="shared" si="377"/>
        <v>Aguardando rentabilidade</v>
      </c>
    </row>
    <row r="4025" spans="1:12" ht="15" customHeight="1" x14ac:dyDescent="0.25">
      <c r="A4025" s="39">
        <v>44778</v>
      </c>
      <c r="B4025" s="61">
        <f t="shared" si="372"/>
        <v>2022</v>
      </c>
      <c r="C4025" s="60" t="str">
        <f t="shared" si="373"/>
        <v>Agosto</v>
      </c>
      <c r="D4025" s="40" t="s">
        <v>1927</v>
      </c>
      <c r="E4025" s="40" t="s">
        <v>2861</v>
      </c>
      <c r="F4025" s="41">
        <v>49253.22</v>
      </c>
      <c r="G4025" s="42">
        <v>55094.65</v>
      </c>
      <c r="H4025" s="64">
        <f t="shared" si="374"/>
        <v>0.11859996158626787</v>
      </c>
      <c r="I4025" s="65">
        <f t="shared" si="375"/>
        <v>5841.43</v>
      </c>
      <c r="J4025" s="66" t="str">
        <f t="shared" si="376"/>
        <v>Pendente</v>
      </c>
      <c r="K4025" s="40" t="s">
        <v>15536</v>
      </c>
      <c r="L4025" s="69" t="str">
        <f t="shared" si="377"/>
        <v>Rendimento estável</v>
      </c>
    </row>
    <row r="4026" spans="1:12" ht="15" customHeight="1" x14ac:dyDescent="0.25">
      <c r="A4026" s="39">
        <v>44930</v>
      </c>
      <c r="B4026" s="61">
        <f t="shared" si="372"/>
        <v>2023</v>
      </c>
      <c r="C4026" s="60" t="str">
        <f t="shared" si="373"/>
        <v>Janeiro</v>
      </c>
      <c r="D4026" s="40" t="s">
        <v>1925</v>
      </c>
      <c r="E4026" s="40" t="s">
        <v>2461</v>
      </c>
      <c r="F4026" s="41">
        <v>14648.75</v>
      </c>
      <c r="G4026" s="42">
        <v>13490.03</v>
      </c>
      <c r="H4026" s="64">
        <f t="shared" si="374"/>
        <v>-7.9100264527690034E-2</v>
      </c>
      <c r="I4026" s="65">
        <f t="shared" si="375"/>
        <v>-1158.7199999999993</v>
      </c>
      <c r="J4026" s="66" t="str">
        <f t="shared" si="376"/>
        <v>Pendente</v>
      </c>
      <c r="K4026" s="40" t="s">
        <v>15534</v>
      </c>
      <c r="L4026" s="69" t="str">
        <f t="shared" si="377"/>
        <v>Aguardando rentabilidade</v>
      </c>
    </row>
    <row r="4027" spans="1:12" ht="15" customHeight="1" x14ac:dyDescent="0.25">
      <c r="A4027" s="39">
        <v>45836</v>
      </c>
      <c r="B4027" s="61">
        <f t="shared" si="372"/>
        <v>2025</v>
      </c>
      <c r="C4027" s="60" t="str">
        <f t="shared" si="373"/>
        <v>Junho</v>
      </c>
      <c r="D4027" s="40" t="s">
        <v>1925</v>
      </c>
      <c r="E4027" s="40" t="s">
        <v>4995</v>
      </c>
      <c r="F4027" s="41">
        <v>30985.38</v>
      </c>
      <c r="G4027" s="42">
        <v>28794.71</v>
      </c>
      <c r="H4027" s="64">
        <f t="shared" si="374"/>
        <v>-7.0700117281117802E-2</v>
      </c>
      <c r="I4027" s="65">
        <f t="shared" si="375"/>
        <v>-2190.6700000000019</v>
      </c>
      <c r="J4027" s="66" t="str">
        <f t="shared" si="376"/>
        <v>Pendente</v>
      </c>
      <c r="K4027" s="40" t="s">
        <v>15534</v>
      </c>
      <c r="L4027" s="69" t="str">
        <f t="shared" si="377"/>
        <v>Aguardando rentabilidade</v>
      </c>
    </row>
    <row r="4028" spans="1:12" ht="15" customHeight="1" x14ac:dyDescent="0.25">
      <c r="A4028" s="39">
        <v>45867</v>
      </c>
      <c r="B4028" s="61">
        <f t="shared" si="372"/>
        <v>2025</v>
      </c>
      <c r="C4028" s="60" t="str">
        <f t="shared" si="373"/>
        <v>Julho</v>
      </c>
      <c r="D4028" s="40" t="s">
        <v>1928</v>
      </c>
      <c r="E4028" s="40" t="s">
        <v>4996</v>
      </c>
      <c r="F4028" s="41">
        <v>12195.47</v>
      </c>
      <c r="G4028" s="42">
        <v>12290.59</v>
      </c>
      <c r="H4028" s="64">
        <f t="shared" si="374"/>
        <v>7.7996173989195007E-3</v>
      </c>
      <c r="I4028" s="65">
        <f t="shared" si="375"/>
        <v>95.1200000000008</v>
      </c>
      <c r="J4028" s="66" t="str">
        <f t="shared" si="376"/>
        <v>Ativo</v>
      </c>
      <c r="K4028" s="40" t="s">
        <v>15537</v>
      </c>
      <c r="L4028" s="69" t="str">
        <f t="shared" si="377"/>
        <v>Aguardando rentabilidade</v>
      </c>
    </row>
    <row r="4029" spans="1:12" x14ac:dyDescent="0.25">
      <c r="A4029" s="39">
        <v>43842</v>
      </c>
      <c r="B4029" s="61">
        <f t="shared" si="372"/>
        <v>2020</v>
      </c>
      <c r="C4029" s="60" t="str">
        <f t="shared" si="373"/>
        <v>Janeiro</v>
      </c>
      <c r="D4029" s="40" t="s">
        <v>1926</v>
      </c>
      <c r="E4029" s="40" t="s">
        <v>4997</v>
      </c>
      <c r="F4029" s="41">
        <v>19650.09</v>
      </c>
      <c r="G4029" s="42">
        <v>21856.799999999999</v>
      </c>
      <c r="H4029" s="64">
        <f t="shared" si="374"/>
        <v>0.11230024900649306</v>
      </c>
      <c r="I4029" s="65">
        <f t="shared" si="375"/>
        <v>2206.7099999999991</v>
      </c>
      <c r="J4029" s="66" t="str">
        <f t="shared" si="376"/>
        <v>Pendente</v>
      </c>
      <c r="K4029" s="40" t="s">
        <v>15535</v>
      </c>
      <c r="L4029" s="69" t="str">
        <f t="shared" si="377"/>
        <v>Rendimento estável</v>
      </c>
    </row>
    <row r="4030" spans="1:12" ht="15" customHeight="1" x14ac:dyDescent="0.25">
      <c r="A4030" s="39">
        <v>45488</v>
      </c>
      <c r="B4030" s="61">
        <f t="shared" si="372"/>
        <v>2024</v>
      </c>
      <c r="C4030" s="60" t="str">
        <f t="shared" si="373"/>
        <v>Julho</v>
      </c>
      <c r="D4030" s="40" t="s">
        <v>1927</v>
      </c>
      <c r="E4030" s="40" t="s">
        <v>4998</v>
      </c>
      <c r="F4030" s="41">
        <v>42033.29</v>
      </c>
      <c r="G4030" s="42">
        <v>46156.76</v>
      </c>
      <c r="H4030" s="64">
        <f t="shared" si="374"/>
        <v>9.8100101134124901E-2</v>
      </c>
      <c r="I4030" s="65">
        <f t="shared" si="375"/>
        <v>4123.4700000000012</v>
      </c>
      <c r="J4030" s="66" t="str">
        <f t="shared" si="376"/>
        <v>Pendente</v>
      </c>
      <c r="K4030" s="40" t="s">
        <v>15536</v>
      </c>
      <c r="L4030" s="69" t="str">
        <f t="shared" si="377"/>
        <v>Rendimento estável</v>
      </c>
    </row>
    <row r="4031" spans="1:12" ht="15" customHeight="1" x14ac:dyDescent="0.25">
      <c r="A4031" s="39">
        <v>44493</v>
      </c>
      <c r="B4031" s="61">
        <f t="shared" si="372"/>
        <v>2021</v>
      </c>
      <c r="C4031" s="60" t="str">
        <f t="shared" si="373"/>
        <v>Outubro</v>
      </c>
      <c r="D4031" s="40" t="s">
        <v>1929</v>
      </c>
      <c r="E4031" s="40" t="s">
        <v>4999</v>
      </c>
      <c r="F4031" s="41">
        <v>4177.75</v>
      </c>
      <c r="G4031" s="42">
        <v>4817.78</v>
      </c>
      <c r="H4031" s="64">
        <f t="shared" si="374"/>
        <v>0.1531996888277182</v>
      </c>
      <c r="I4031" s="65">
        <f t="shared" si="375"/>
        <v>640.02999999999975</v>
      </c>
      <c r="J4031" s="66" t="str">
        <f t="shared" si="376"/>
        <v>Resgatado</v>
      </c>
      <c r="K4031" s="40" t="s">
        <v>15532</v>
      </c>
      <c r="L4031" s="69" t="str">
        <f t="shared" si="377"/>
        <v>Dividendos Recebidos</v>
      </c>
    </row>
    <row r="4032" spans="1:12" x14ac:dyDescent="0.25">
      <c r="A4032" s="39">
        <v>44126</v>
      </c>
      <c r="B4032" s="61">
        <f t="shared" si="372"/>
        <v>2020</v>
      </c>
      <c r="C4032" s="60" t="str">
        <f t="shared" si="373"/>
        <v>Outubro</v>
      </c>
      <c r="D4032" s="40" t="s">
        <v>1924</v>
      </c>
      <c r="E4032" s="40" t="s">
        <v>4767</v>
      </c>
      <c r="F4032" s="41">
        <v>1160.3499999999999</v>
      </c>
      <c r="G4032" s="42">
        <v>1172.8800000000001</v>
      </c>
      <c r="H4032" s="64">
        <f t="shared" si="374"/>
        <v>1.0798465980092388E-2</v>
      </c>
      <c r="I4032" s="65">
        <f t="shared" si="375"/>
        <v>12.5300000000002</v>
      </c>
      <c r="J4032" s="66" t="str">
        <f t="shared" si="376"/>
        <v>Ativo</v>
      </c>
      <c r="K4032" s="40" t="s">
        <v>15533</v>
      </c>
      <c r="L4032" s="69" t="str">
        <f t="shared" si="377"/>
        <v>Investimento de Longo Prazo</v>
      </c>
    </row>
    <row r="4033" spans="1:12" ht="15" customHeight="1" x14ac:dyDescent="0.25">
      <c r="A4033" s="39">
        <v>44963</v>
      </c>
      <c r="B4033" s="61">
        <f t="shared" si="372"/>
        <v>2023</v>
      </c>
      <c r="C4033" s="60" t="str">
        <f t="shared" si="373"/>
        <v>Fevereiro</v>
      </c>
      <c r="D4033" s="40" t="s">
        <v>1929</v>
      </c>
      <c r="E4033" s="40" t="s">
        <v>5000</v>
      </c>
      <c r="F4033" s="41">
        <v>12326.4</v>
      </c>
      <c r="G4033" s="42">
        <v>13543.02</v>
      </c>
      <c r="H4033" s="64">
        <f t="shared" si="374"/>
        <v>9.8700350467289782E-2</v>
      </c>
      <c r="I4033" s="65">
        <f t="shared" si="375"/>
        <v>1216.6200000000008</v>
      </c>
      <c r="J4033" s="66" t="str">
        <f t="shared" si="376"/>
        <v>Pendente</v>
      </c>
      <c r="K4033" s="40" t="s">
        <v>15532</v>
      </c>
      <c r="L4033" s="69" t="str">
        <f t="shared" si="377"/>
        <v>Rendimento estável</v>
      </c>
    </row>
    <row r="4034" spans="1:12" ht="15" customHeight="1" x14ac:dyDescent="0.25">
      <c r="A4034" s="39">
        <v>45629</v>
      </c>
      <c r="B4034" s="61">
        <f t="shared" ref="B4034:B4097" si="378">YEAR(A4034)</f>
        <v>2024</v>
      </c>
      <c r="C4034" s="60" t="str">
        <f t="shared" ref="C4034:C4097" si="379">PROPER(TEXT(A4034,"mmmm"))</f>
        <v>Dezembro</v>
      </c>
      <c r="D4034" s="40" t="s">
        <v>1923</v>
      </c>
      <c r="E4034" s="40" t="s">
        <v>2438</v>
      </c>
      <c r="F4034" s="41">
        <v>15084.47</v>
      </c>
      <c r="G4034" s="42">
        <v>16935.330000000002</v>
      </c>
      <c r="H4034" s="64">
        <f t="shared" ref="H4034:H4097" si="380">(G4034-F4034)/F4034</f>
        <v>0.12269970373503361</v>
      </c>
      <c r="I4034" s="65">
        <f t="shared" ref="I4034:I4097" si="381">G4034-F4034</f>
        <v>1850.8600000000024</v>
      </c>
      <c r="J4034" s="66" t="str">
        <f t="shared" ref="J4034:J4097" si="382">IF(AND(OR($D4034="Ações",$D4034="Criptomoedas",$D4034="ETFs",$D4034="Fundos",$D4034="Imóveis"),$H4034&lt;=-10%),"Resgatado",IF(AND(OR($D4034="Ações",$D4034="Criptomoedas",$D4034="ETFs",$D4034="Fundos",$D4034="Imóveis"),$H4034&lt;=-5%),"Pendente",IF(AND(OR($D4034="Ações",$D4034="Criptomoedas",$D4034="ETFs",$D4034="Fundos",$D4034="Imóveis"),$H4034&lt;=-3%),"Ativo",IF(AND(OR($D4034="Ações",$D4034="Criptomoedas",$D4034="ETFs",$D4034="Fundos",$D4034="Imóveis"),$H4034&lt;=7%),"Ativo",IF(AND(OR($D4034="Ações",$D4034="Criptomoedas",$D4034="ETFs",$D4034="Fundos",$D4034="Imóveis"),$H4034&lt;=15%),"Pendente",IF(AND(OR($D4034="Ações",$D4034="Criptomoedas",$D4034="ETFs",$D4034="Fundos",$D4034="Imóveis"),$H4034&lt;=20%),"Resgatado",IF(AND(OR($D4034="Poupança",$D4034="Renda Fixa",$D4034="Tesouro Direto"),$H4034&lt;=7%),"Ativo",IF(AND(OR($D4034="Poupança",$D4034="Renda Fixa",$D4034="Tesouro Direto"),$H4034&lt;=15%),"Pendente",IF(AND(OR($D4034="Poupança",$D4034="Renda Fixa",$D4034="Tesouro Direto"),$H4034&lt;=20%),"Resgatado","")))))))))</f>
        <v>Pendente</v>
      </c>
      <c r="K4034" s="40" t="s">
        <v>15532</v>
      </c>
      <c r="L4034" s="69" t="str">
        <f t="shared" ref="L4034:L4097" si="383">IF(AND(OR($D4034="Ações",$D4034="Criptomoedas",$D4034="ETFs",$D4034="Fundos",$D4034="Imóveis"),$H4034&lt;=-10%),"Resgate realizado",IF(AND(OR($D4034="Ações",$D4034="Criptomoedas",$D4034="ETFs",$D4034="Fundos",$D4034="Imóveis"),$H4034&lt;=-5%),"Aguardando rentabilidade",IF(AND(OR($D4034="Ações",$D4034="Criptomoedas",$D4034="ETFs",$D4034="Fundos",$D4034="Imóveis"),$H4034&lt;=-3%),"Aguardando rentabilidade",IF(AND(OR($D4034="Ações",$D4034="Criptomoedas",$D4034="ETFs",$D4034="Fundos",$D4034="Imóveis"),$H4034&lt;=7%),"Aguardando rentabilidade",IF(AND(OR($D4034="Ações",$D4034="Criptomoedas",$D4034="ETFs",$D4034="Fundos",$D4034="Imóveis"),$H4034&lt;=15%),"Rendimento estável",IF(AND(OR($D4034="Ações",$D4034="Criptomoedas",$D4034="ETFs",$D4034="Fundos",$D4034="Imóveis"),$H4034&lt;=20%),"Aplicação de Curto Prazo",IF(AND(OR($D4034="Poupança",$D4034="Renda Fixa",$D4034="Tesouro Direto"),$H4034&lt;=7%),"Investimento de Longo Prazo",IF(AND(OR($D4034="Poupança",$D4034="Renda Fixa",$D4034="Tesouro Direto"),$H4034&lt;=15%),"Rendimento estável",IF(AND(OR($D4034="Poupança",$D4034="Renda Fixa",$D4034="Tesouro Direto"),$H4034&lt;=20%),"Dividendos Recebidos","")))))))))</f>
        <v>Rendimento estável</v>
      </c>
    </row>
    <row r="4035" spans="1:12" x14ac:dyDescent="0.25">
      <c r="A4035" s="39">
        <v>44125</v>
      </c>
      <c r="B4035" s="61">
        <f t="shared" si="378"/>
        <v>2020</v>
      </c>
      <c r="C4035" s="60" t="str">
        <f t="shared" si="379"/>
        <v>Outubro</v>
      </c>
      <c r="D4035" s="40" t="s">
        <v>1929</v>
      </c>
      <c r="E4035" s="40" t="s">
        <v>5001</v>
      </c>
      <c r="F4035" s="41">
        <v>8191.87</v>
      </c>
      <c r="G4035" s="42">
        <v>8534.2900000000009</v>
      </c>
      <c r="H4035" s="64">
        <f t="shared" si="380"/>
        <v>4.1799979736006673E-2</v>
      </c>
      <c r="I4035" s="65">
        <f t="shared" si="381"/>
        <v>342.42000000000098</v>
      </c>
      <c r="J4035" s="66" t="str">
        <f t="shared" si="382"/>
        <v>Ativo</v>
      </c>
      <c r="K4035" s="40" t="s">
        <v>15532</v>
      </c>
      <c r="L4035" s="69" t="str">
        <f t="shared" si="383"/>
        <v>Investimento de Longo Prazo</v>
      </c>
    </row>
    <row r="4036" spans="1:12" ht="15" customHeight="1" x14ac:dyDescent="0.25">
      <c r="A4036" s="39">
        <v>45289</v>
      </c>
      <c r="B4036" s="61">
        <f t="shared" si="378"/>
        <v>2023</v>
      </c>
      <c r="C4036" s="60" t="str">
        <f t="shared" si="379"/>
        <v>Dezembro</v>
      </c>
      <c r="D4036" s="40" t="s">
        <v>1924</v>
      </c>
      <c r="E4036" s="40" t="s">
        <v>2029</v>
      </c>
      <c r="F4036" s="41">
        <v>49300.66</v>
      </c>
      <c r="G4036" s="42">
        <v>45637.62</v>
      </c>
      <c r="H4036" s="64">
        <f t="shared" si="380"/>
        <v>-7.4300019512923365E-2</v>
      </c>
      <c r="I4036" s="65">
        <f t="shared" si="381"/>
        <v>-3663.0400000000009</v>
      </c>
      <c r="J4036" s="66" t="str">
        <f t="shared" si="382"/>
        <v>Ativo</v>
      </c>
      <c r="K4036" s="40" t="s">
        <v>15533</v>
      </c>
      <c r="L4036" s="69" t="str">
        <f t="shared" si="383"/>
        <v>Investimento de Longo Prazo</v>
      </c>
    </row>
    <row r="4037" spans="1:12" ht="15" customHeight="1" x14ac:dyDescent="0.25">
      <c r="A4037" s="39">
        <v>45476</v>
      </c>
      <c r="B4037" s="61">
        <f t="shared" si="378"/>
        <v>2024</v>
      </c>
      <c r="C4037" s="60" t="str">
        <f t="shared" si="379"/>
        <v>Julho</v>
      </c>
      <c r="D4037" s="40" t="s">
        <v>1928</v>
      </c>
      <c r="E4037" s="40" t="s">
        <v>5002</v>
      </c>
      <c r="F4037" s="41">
        <v>45761.98</v>
      </c>
      <c r="G4037" s="42">
        <v>52731.53</v>
      </c>
      <c r="H4037" s="64">
        <f t="shared" si="380"/>
        <v>0.15230000974608168</v>
      </c>
      <c r="I4037" s="65">
        <f t="shared" si="381"/>
        <v>6969.5499999999956</v>
      </c>
      <c r="J4037" s="66" t="str">
        <f t="shared" si="382"/>
        <v>Resgatado</v>
      </c>
      <c r="K4037" s="40" t="s">
        <v>15537</v>
      </c>
      <c r="L4037" s="69" t="str">
        <f t="shared" si="383"/>
        <v>Aplicação de Curto Prazo</v>
      </c>
    </row>
    <row r="4038" spans="1:12" ht="15" customHeight="1" x14ac:dyDescent="0.25">
      <c r="A4038" s="39">
        <v>44743</v>
      </c>
      <c r="B4038" s="61">
        <f t="shared" si="378"/>
        <v>2022</v>
      </c>
      <c r="C4038" s="60" t="str">
        <f t="shared" si="379"/>
        <v>Julho</v>
      </c>
      <c r="D4038" s="40" t="s">
        <v>1926</v>
      </c>
      <c r="E4038" s="40" t="s">
        <v>5003</v>
      </c>
      <c r="F4038" s="41">
        <v>29735.79</v>
      </c>
      <c r="G4038" s="42">
        <v>34068.29</v>
      </c>
      <c r="H4038" s="64">
        <f t="shared" si="380"/>
        <v>0.14569984520337276</v>
      </c>
      <c r="I4038" s="65">
        <f t="shared" si="381"/>
        <v>4332.5</v>
      </c>
      <c r="J4038" s="66" t="str">
        <f t="shared" si="382"/>
        <v>Pendente</v>
      </c>
      <c r="K4038" s="40" t="s">
        <v>15535</v>
      </c>
      <c r="L4038" s="69" t="str">
        <f t="shared" si="383"/>
        <v>Rendimento estável</v>
      </c>
    </row>
    <row r="4039" spans="1:12" ht="15" customHeight="1" x14ac:dyDescent="0.25">
      <c r="A4039" s="39">
        <v>44703</v>
      </c>
      <c r="B4039" s="61">
        <f t="shared" si="378"/>
        <v>2022</v>
      </c>
      <c r="C4039" s="60" t="str">
        <f t="shared" si="379"/>
        <v>Maio</v>
      </c>
      <c r="D4039" s="40" t="s">
        <v>1929</v>
      </c>
      <c r="E4039" s="40" t="s">
        <v>5004</v>
      </c>
      <c r="F4039" s="41">
        <v>6738.04</v>
      </c>
      <c r="G4039" s="42">
        <v>6432.13</v>
      </c>
      <c r="H4039" s="64">
        <f t="shared" si="380"/>
        <v>-4.5400442858754157E-2</v>
      </c>
      <c r="I4039" s="65">
        <f t="shared" si="381"/>
        <v>-305.90999999999985</v>
      </c>
      <c r="J4039" s="66" t="str">
        <f t="shared" si="382"/>
        <v>Ativo</v>
      </c>
      <c r="K4039" s="40" t="s">
        <v>15532</v>
      </c>
      <c r="L4039" s="69" t="str">
        <f t="shared" si="383"/>
        <v>Investimento de Longo Prazo</v>
      </c>
    </row>
    <row r="4040" spans="1:12" ht="15" customHeight="1" x14ac:dyDescent="0.25">
      <c r="A4040" s="39">
        <v>45178</v>
      </c>
      <c r="B4040" s="61">
        <f t="shared" si="378"/>
        <v>2023</v>
      </c>
      <c r="C4040" s="60" t="str">
        <f t="shared" si="379"/>
        <v>Setembro</v>
      </c>
      <c r="D4040" s="40" t="s">
        <v>1930</v>
      </c>
      <c r="E4040" s="40" t="s">
        <v>2356</v>
      </c>
      <c r="F4040" s="41">
        <v>46674.07</v>
      </c>
      <c r="G4040" s="42">
        <v>48279.66</v>
      </c>
      <c r="H4040" s="64">
        <f t="shared" si="380"/>
        <v>3.4400042678943657E-2</v>
      </c>
      <c r="I4040" s="65">
        <f t="shared" si="381"/>
        <v>1605.5900000000038</v>
      </c>
      <c r="J4040" s="66" t="str">
        <f t="shared" si="382"/>
        <v>Ativo</v>
      </c>
      <c r="K4040" s="40" t="s">
        <v>15538</v>
      </c>
      <c r="L4040" s="69" t="str">
        <f t="shared" si="383"/>
        <v>Aguardando rentabilidade</v>
      </c>
    </row>
    <row r="4041" spans="1:12" ht="15" customHeight="1" x14ac:dyDescent="0.25">
      <c r="A4041" s="39">
        <v>44502</v>
      </c>
      <c r="B4041" s="61">
        <f t="shared" si="378"/>
        <v>2021</v>
      </c>
      <c r="C4041" s="60" t="str">
        <f t="shared" si="379"/>
        <v>Novembro</v>
      </c>
      <c r="D4041" s="40" t="s">
        <v>1925</v>
      </c>
      <c r="E4041" s="40" t="s">
        <v>5005</v>
      </c>
      <c r="F4041" s="41">
        <v>49025.34</v>
      </c>
      <c r="G4041" s="42">
        <v>57987.17</v>
      </c>
      <c r="H4041" s="64">
        <f t="shared" si="380"/>
        <v>0.18279995610433303</v>
      </c>
      <c r="I4041" s="65">
        <f t="shared" si="381"/>
        <v>8961.8300000000017</v>
      </c>
      <c r="J4041" s="66" t="str">
        <f t="shared" si="382"/>
        <v>Resgatado</v>
      </c>
      <c r="K4041" s="40" t="s">
        <v>15534</v>
      </c>
      <c r="L4041" s="69" t="str">
        <f t="shared" si="383"/>
        <v>Aplicação de Curto Prazo</v>
      </c>
    </row>
    <row r="4042" spans="1:12" ht="15" customHeight="1" x14ac:dyDescent="0.25">
      <c r="A4042" s="39">
        <v>45099</v>
      </c>
      <c r="B4042" s="61">
        <f t="shared" si="378"/>
        <v>2023</v>
      </c>
      <c r="C4042" s="60" t="str">
        <f t="shared" si="379"/>
        <v>Junho</v>
      </c>
      <c r="D4042" s="40" t="s">
        <v>1925</v>
      </c>
      <c r="E4042" s="40" t="s">
        <v>3167</v>
      </c>
      <c r="F4042" s="41">
        <v>9221.4599999999991</v>
      </c>
      <c r="G4042" s="42">
        <v>10632.34</v>
      </c>
      <c r="H4042" s="64">
        <f t="shared" si="380"/>
        <v>0.15299963346368159</v>
      </c>
      <c r="I4042" s="65">
        <f t="shared" si="381"/>
        <v>1410.880000000001</v>
      </c>
      <c r="J4042" s="66" t="str">
        <f t="shared" si="382"/>
        <v>Resgatado</v>
      </c>
      <c r="K4042" s="40" t="s">
        <v>15534</v>
      </c>
      <c r="L4042" s="69" t="str">
        <f t="shared" si="383"/>
        <v>Aplicação de Curto Prazo</v>
      </c>
    </row>
    <row r="4043" spans="1:12" ht="15" customHeight="1" x14ac:dyDescent="0.25">
      <c r="A4043" s="39">
        <v>45363</v>
      </c>
      <c r="B4043" s="61">
        <f t="shared" si="378"/>
        <v>2024</v>
      </c>
      <c r="C4043" s="60" t="str">
        <f t="shared" si="379"/>
        <v>Março</v>
      </c>
      <c r="D4043" s="40" t="s">
        <v>1926</v>
      </c>
      <c r="E4043" s="40" t="s">
        <v>4553</v>
      </c>
      <c r="F4043" s="41">
        <v>13985.51</v>
      </c>
      <c r="G4043" s="42">
        <v>14385.5</v>
      </c>
      <c r="H4043" s="64">
        <f t="shared" si="380"/>
        <v>2.8600315612373077E-2</v>
      </c>
      <c r="I4043" s="65">
        <f t="shared" si="381"/>
        <v>399.98999999999978</v>
      </c>
      <c r="J4043" s="66" t="str">
        <f t="shared" si="382"/>
        <v>Ativo</v>
      </c>
      <c r="K4043" s="40" t="s">
        <v>15535</v>
      </c>
      <c r="L4043" s="69" t="str">
        <f t="shared" si="383"/>
        <v>Aguardando rentabilidade</v>
      </c>
    </row>
    <row r="4044" spans="1:12" ht="15" customHeight="1" x14ac:dyDescent="0.25">
      <c r="A4044" s="39">
        <v>45105</v>
      </c>
      <c r="B4044" s="61">
        <f t="shared" si="378"/>
        <v>2023</v>
      </c>
      <c r="C4044" s="60" t="str">
        <f t="shared" si="379"/>
        <v>Junho</v>
      </c>
      <c r="D4044" s="40" t="s">
        <v>1923</v>
      </c>
      <c r="E4044" s="40" t="s">
        <v>5006</v>
      </c>
      <c r="F4044" s="41">
        <v>31004.11</v>
      </c>
      <c r="G4044" s="42">
        <v>35499.71</v>
      </c>
      <c r="H4044" s="64">
        <f t="shared" si="380"/>
        <v>0.14500013062784251</v>
      </c>
      <c r="I4044" s="65">
        <f t="shared" si="381"/>
        <v>4495.5999999999985</v>
      </c>
      <c r="J4044" s="66" t="str">
        <f t="shared" si="382"/>
        <v>Pendente</v>
      </c>
      <c r="K4044" s="40" t="s">
        <v>15532</v>
      </c>
      <c r="L4044" s="69" t="str">
        <f t="shared" si="383"/>
        <v>Rendimento estável</v>
      </c>
    </row>
    <row r="4045" spans="1:12" x14ac:dyDescent="0.25">
      <c r="A4045" s="39">
        <v>43995</v>
      </c>
      <c r="B4045" s="61">
        <f t="shared" si="378"/>
        <v>2020</v>
      </c>
      <c r="C4045" s="60" t="str">
        <f t="shared" si="379"/>
        <v>Junho</v>
      </c>
      <c r="D4045" s="40" t="s">
        <v>1926</v>
      </c>
      <c r="E4045" s="40" t="s">
        <v>5007</v>
      </c>
      <c r="F4045" s="41">
        <v>24590.45</v>
      </c>
      <c r="G4045" s="42">
        <v>22704.36</v>
      </c>
      <c r="H4045" s="64">
        <f t="shared" si="380"/>
        <v>-7.6700101055491063E-2</v>
      </c>
      <c r="I4045" s="65">
        <f t="shared" si="381"/>
        <v>-1886.0900000000001</v>
      </c>
      <c r="J4045" s="66" t="str">
        <f t="shared" si="382"/>
        <v>Pendente</v>
      </c>
      <c r="K4045" s="40" t="s">
        <v>15535</v>
      </c>
      <c r="L4045" s="69" t="str">
        <f t="shared" si="383"/>
        <v>Aguardando rentabilidade</v>
      </c>
    </row>
    <row r="4046" spans="1:12" ht="15" customHeight="1" x14ac:dyDescent="0.25">
      <c r="A4046" s="39">
        <v>44572</v>
      </c>
      <c r="B4046" s="61">
        <f t="shared" si="378"/>
        <v>2022</v>
      </c>
      <c r="C4046" s="60" t="str">
        <f t="shared" si="379"/>
        <v>Janeiro</v>
      </c>
      <c r="D4046" s="40" t="s">
        <v>1929</v>
      </c>
      <c r="E4046" s="40" t="s">
        <v>4177</v>
      </c>
      <c r="F4046" s="41">
        <v>46342.58</v>
      </c>
      <c r="G4046" s="42">
        <v>45114.5</v>
      </c>
      <c r="H4046" s="64">
        <f t="shared" si="380"/>
        <v>-2.6500035172836767E-2</v>
      </c>
      <c r="I4046" s="65">
        <f t="shared" si="381"/>
        <v>-1228.0800000000017</v>
      </c>
      <c r="J4046" s="66" t="str">
        <f t="shared" si="382"/>
        <v>Ativo</v>
      </c>
      <c r="K4046" s="40" t="s">
        <v>15532</v>
      </c>
      <c r="L4046" s="69" t="str">
        <f t="shared" si="383"/>
        <v>Investimento de Longo Prazo</v>
      </c>
    </row>
    <row r="4047" spans="1:12" ht="15" customHeight="1" x14ac:dyDescent="0.25">
      <c r="A4047" s="39">
        <v>44597</v>
      </c>
      <c r="B4047" s="61">
        <f t="shared" si="378"/>
        <v>2022</v>
      </c>
      <c r="C4047" s="60" t="str">
        <f t="shared" si="379"/>
        <v>Fevereiro</v>
      </c>
      <c r="D4047" s="40" t="s">
        <v>1927</v>
      </c>
      <c r="E4047" s="40" t="s">
        <v>5008</v>
      </c>
      <c r="F4047" s="41">
        <v>9788.51</v>
      </c>
      <c r="G4047" s="42">
        <v>10767.36</v>
      </c>
      <c r="H4047" s="64">
        <f t="shared" si="380"/>
        <v>9.9999897839405619E-2</v>
      </c>
      <c r="I4047" s="65">
        <f t="shared" si="381"/>
        <v>978.85000000000036</v>
      </c>
      <c r="J4047" s="66" t="str">
        <f t="shared" si="382"/>
        <v>Pendente</v>
      </c>
      <c r="K4047" s="40" t="s">
        <v>15536</v>
      </c>
      <c r="L4047" s="69" t="str">
        <f t="shared" si="383"/>
        <v>Rendimento estável</v>
      </c>
    </row>
    <row r="4048" spans="1:12" ht="15" customHeight="1" x14ac:dyDescent="0.25">
      <c r="A4048" s="39">
        <v>45766</v>
      </c>
      <c r="B4048" s="61">
        <f t="shared" si="378"/>
        <v>2025</v>
      </c>
      <c r="C4048" s="60" t="str">
        <f t="shared" si="379"/>
        <v>Abril</v>
      </c>
      <c r="D4048" s="40" t="s">
        <v>1923</v>
      </c>
      <c r="E4048" s="40" t="s">
        <v>5009</v>
      </c>
      <c r="F4048" s="41">
        <v>40463.72</v>
      </c>
      <c r="G4048" s="42">
        <v>42118.69</v>
      </c>
      <c r="H4048" s="64">
        <f t="shared" si="380"/>
        <v>4.0900095196388299E-2</v>
      </c>
      <c r="I4048" s="65">
        <f t="shared" si="381"/>
        <v>1654.9700000000012</v>
      </c>
      <c r="J4048" s="66" t="str">
        <f t="shared" si="382"/>
        <v>Ativo</v>
      </c>
      <c r="K4048" s="40" t="s">
        <v>15532</v>
      </c>
      <c r="L4048" s="69" t="str">
        <f t="shared" si="383"/>
        <v>Investimento de Longo Prazo</v>
      </c>
    </row>
    <row r="4049" spans="1:12" x14ac:dyDescent="0.25">
      <c r="A4049" s="39">
        <v>43874</v>
      </c>
      <c r="B4049" s="61">
        <f t="shared" si="378"/>
        <v>2020</v>
      </c>
      <c r="C4049" s="60" t="str">
        <f t="shared" si="379"/>
        <v>Fevereiro</v>
      </c>
      <c r="D4049" s="40" t="s">
        <v>1927</v>
      </c>
      <c r="E4049" s="40" t="s">
        <v>5010</v>
      </c>
      <c r="F4049" s="41">
        <v>39379.47</v>
      </c>
      <c r="G4049" s="42">
        <v>46522.91</v>
      </c>
      <c r="H4049" s="64">
        <f t="shared" si="380"/>
        <v>0.18140010518171021</v>
      </c>
      <c r="I4049" s="65">
        <f t="shared" si="381"/>
        <v>7143.4400000000023</v>
      </c>
      <c r="J4049" s="66" t="str">
        <f t="shared" si="382"/>
        <v>Resgatado</v>
      </c>
      <c r="K4049" s="40" t="s">
        <v>15536</v>
      </c>
      <c r="L4049" s="69" t="str">
        <f t="shared" si="383"/>
        <v>Aplicação de Curto Prazo</v>
      </c>
    </row>
    <row r="4050" spans="1:12" ht="15" customHeight="1" x14ac:dyDescent="0.25">
      <c r="A4050" s="39">
        <v>44582</v>
      </c>
      <c r="B4050" s="61">
        <f t="shared" si="378"/>
        <v>2022</v>
      </c>
      <c r="C4050" s="60" t="str">
        <f t="shared" si="379"/>
        <v>Janeiro</v>
      </c>
      <c r="D4050" s="40" t="s">
        <v>1925</v>
      </c>
      <c r="E4050" s="40" t="s">
        <v>2709</v>
      </c>
      <c r="F4050" s="41">
        <v>49570.99</v>
      </c>
      <c r="G4050" s="42">
        <v>56426.66</v>
      </c>
      <c r="H4050" s="64">
        <f t="shared" si="380"/>
        <v>0.1383000420205448</v>
      </c>
      <c r="I4050" s="65">
        <f t="shared" si="381"/>
        <v>6855.6700000000055</v>
      </c>
      <c r="J4050" s="66" t="str">
        <f t="shared" si="382"/>
        <v>Pendente</v>
      </c>
      <c r="K4050" s="40" t="s">
        <v>15534</v>
      </c>
      <c r="L4050" s="69" t="str">
        <f t="shared" si="383"/>
        <v>Rendimento estável</v>
      </c>
    </row>
    <row r="4051" spans="1:12" ht="15" customHeight="1" x14ac:dyDescent="0.25">
      <c r="A4051" s="39">
        <v>44762</v>
      </c>
      <c r="B4051" s="61">
        <f t="shared" si="378"/>
        <v>2022</v>
      </c>
      <c r="C4051" s="60" t="str">
        <f t="shared" si="379"/>
        <v>Julho</v>
      </c>
      <c r="D4051" s="40" t="s">
        <v>1928</v>
      </c>
      <c r="E4051" s="40" t="s">
        <v>5011</v>
      </c>
      <c r="F4051" s="41">
        <v>37515.26</v>
      </c>
      <c r="G4051" s="42">
        <v>44939.53</v>
      </c>
      <c r="H4051" s="64">
        <f t="shared" si="380"/>
        <v>0.1979000012261676</v>
      </c>
      <c r="I4051" s="65">
        <f t="shared" si="381"/>
        <v>7424.2699999999968</v>
      </c>
      <c r="J4051" s="66" t="str">
        <f t="shared" si="382"/>
        <v>Resgatado</v>
      </c>
      <c r="K4051" s="40" t="s">
        <v>15537</v>
      </c>
      <c r="L4051" s="69" t="str">
        <f t="shared" si="383"/>
        <v>Aplicação de Curto Prazo</v>
      </c>
    </row>
    <row r="4052" spans="1:12" x14ac:dyDescent="0.25">
      <c r="A4052" s="39">
        <v>44141</v>
      </c>
      <c r="B4052" s="61">
        <f t="shared" si="378"/>
        <v>2020</v>
      </c>
      <c r="C4052" s="60" t="str">
        <f t="shared" si="379"/>
        <v>Novembro</v>
      </c>
      <c r="D4052" s="40" t="s">
        <v>1925</v>
      </c>
      <c r="E4052" s="40" t="s">
        <v>2873</v>
      </c>
      <c r="F4052" s="41">
        <v>21308.49</v>
      </c>
      <c r="G4052" s="42">
        <v>23665.21</v>
      </c>
      <c r="H4052" s="64">
        <f t="shared" si="380"/>
        <v>0.11060004721122883</v>
      </c>
      <c r="I4052" s="65">
        <f t="shared" si="381"/>
        <v>2356.7199999999975</v>
      </c>
      <c r="J4052" s="66" t="str">
        <f t="shared" si="382"/>
        <v>Pendente</v>
      </c>
      <c r="K4052" s="40" t="s">
        <v>15534</v>
      </c>
      <c r="L4052" s="69" t="str">
        <f t="shared" si="383"/>
        <v>Rendimento estável</v>
      </c>
    </row>
    <row r="4053" spans="1:12" x14ac:dyDescent="0.25">
      <c r="A4053" s="39">
        <v>43906</v>
      </c>
      <c r="B4053" s="61">
        <f t="shared" si="378"/>
        <v>2020</v>
      </c>
      <c r="C4053" s="60" t="str">
        <f t="shared" si="379"/>
        <v>Março</v>
      </c>
      <c r="D4053" s="40" t="s">
        <v>1929</v>
      </c>
      <c r="E4053" s="40" t="s">
        <v>2520</v>
      </c>
      <c r="F4053" s="41">
        <v>18703.580000000002</v>
      </c>
      <c r="G4053" s="42">
        <v>18307.060000000001</v>
      </c>
      <c r="H4053" s="64">
        <f t="shared" si="380"/>
        <v>-2.1200219423233434E-2</v>
      </c>
      <c r="I4053" s="65">
        <f t="shared" si="381"/>
        <v>-396.52000000000044</v>
      </c>
      <c r="J4053" s="66" t="str">
        <f t="shared" si="382"/>
        <v>Ativo</v>
      </c>
      <c r="K4053" s="40" t="s">
        <v>15532</v>
      </c>
      <c r="L4053" s="69" t="str">
        <f t="shared" si="383"/>
        <v>Investimento de Longo Prazo</v>
      </c>
    </row>
    <row r="4054" spans="1:12" ht="15" customHeight="1" x14ac:dyDescent="0.25">
      <c r="A4054" s="39">
        <v>44625</v>
      </c>
      <c r="B4054" s="61">
        <f t="shared" si="378"/>
        <v>2022</v>
      </c>
      <c r="C4054" s="60" t="str">
        <f t="shared" si="379"/>
        <v>Março</v>
      </c>
      <c r="D4054" s="40" t="s">
        <v>1925</v>
      </c>
      <c r="E4054" s="40" t="s">
        <v>5012</v>
      </c>
      <c r="F4054" s="41">
        <v>24415.97</v>
      </c>
      <c r="G4054" s="42">
        <v>26762.34</v>
      </c>
      <c r="H4054" s="64">
        <f t="shared" si="380"/>
        <v>9.6099806806774365E-2</v>
      </c>
      <c r="I4054" s="65">
        <f t="shared" si="381"/>
        <v>2346.369999999999</v>
      </c>
      <c r="J4054" s="66" t="str">
        <f t="shared" si="382"/>
        <v>Pendente</v>
      </c>
      <c r="K4054" s="40" t="s">
        <v>15534</v>
      </c>
      <c r="L4054" s="69" t="str">
        <f t="shared" si="383"/>
        <v>Rendimento estável</v>
      </c>
    </row>
    <row r="4055" spans="1:12" ht="15" customHeight="1" x14ac:dyDescent="0.25">
      <c r="A4055" s="39">
        <v>44625</v>
      </c>
      <c r="B4055" s="61">
        <f t="shared" si="378"/>
        <v>2022</v>
      </c>
      <c r="C4055" s="60" t="str">
        <f t="shared" si="379"/>
        <v>Março</v>
      </c>
      <c r="D4055" s="40" t="s">
        <v>1925</v>
      </c>
      <c r="E4055" s="40" t="s">
        <v>5013</v>
      </c>
      <c r="F4055" s="41">
        <v>9813.2199999999993</v>
      </c>
      <c r="G4055" s="42">
        <v>10236.17</v>
      </c>
      <c r="H4055" s="64">
        <f t="shared" si="380"/>
        <v>4.3100022214930547E-2</v>
      </c>
      <c r="I4055" s="65">
        <f t="shared" si="381"/>
        <v>422.95000000000073</v>
      </c>
      <c r="J4055" s="66" t="str">
        <f t="shared" si="382"/>
        <v>Ativo</v>
      </c>
      <c r="K4055" s="40" t="s">
        <v>15534</v>
      </c>
      <c r="L4055" s="69" t="str">
        <f t="shared" si="383"/>
        <v>Aguardando rentabilidade</v>
      </c>
    </row>
    <row r="4056" spans="1:12" ht="15" customHeight="1" x14ac:dyDescent="0.25">
      <c r="A4056" s="39">
        <v>45719</v>
      </c>
      <c r="B4056" s="61">
        <f t="shared" si="378"/>
        <v>2025</v>
      </c>
      <c r="C4056" s="60" t="str">
        <f t="shared" si="379"/>
        <v>Março</v>
      </c>
      <c r="D4056" s="40" t="s">
        <v>1925</v>
      </c>
      <c r="E4056" s="40" t="s">
        <v>2230</v>
      </c>
      <c r="F4056" s="41">
        <v>24535.67</v>
      </c>
      <c r="G4056" s="42">
        <v>23659.75</v>
      </c>
      <c r="H4056" s="64">
        <f t="shared" si="380"/>
        <v>-3.5699860651859039E-2</v>
      </c>
      <c r="I4056" s="65">
        <f t="shared" si="381"/>
        <v>-875.91999999999825</v>
      </c>
      <c r="J4056" s="66" t="str">
        <f t="shared" si="382"/>
        <v>Ativo</v>
      </c>
      <c r="K4056" s="40" t="s">
        <v>15534</v>
      </c>
      <c r="L4056" s="69" t="str">
        <f t="shared" si="383"/>
        <v>Aguardando rentabilidade</v>
      </c>
    </row>
    <row r="4057" spans="1:12" ht="15" customHeight="1" x14ac:dyDescent="0.25">
      <c r="A4057" s="39">
        <v>44731</v>
      </c>
      <c r="B4057" s="61">
        <f t="shared" si="378"/>
        <v>2022</v>
      </c>
      <c r="C4057" s="60" t="str">
        <f t="shared" si="379"/>
        <v>Junho</v>
      </c>
      <c r="D4057" s="40" t="s">
        <v>1926</v>
      </c>
      <c r="E4057" s="40" t="s">
        <v>4422</v>
      </c>
      <c r="F4057" s="41">
        <v>40976.080000000002</v>
      </c>
      <c r="G4057" s="42">
        <v>42295.51</v>
      </c>
      <c r="H4057" s="64">
        <f t="shared" si="380"/>
        <v>3.220000546660394E-2</v>
      </c>
      <c r="I4057" s="65">
        <f t="shared" si="381"/>
        <v>1319.4300000000003</v>
      </c>
      <c r="J4057" s="66" t="str">
        <f t="shared" si="382"/>
        <v>Ativo</v>
      </c>
      <c r="K4057" s="40" t="s">
        <v>15535</v>
      </c>
      <c r="L4057" s="69" t="str">
        <f t="shared" si="383"/>
        <v>Aguardando rentabilidade</v>
      </c>
    </row>
    <row r="4058" spans="1:12" ht="15" customHeight="1" x14ac:dyDescent="0.25">
      <c r="A4058" s="39">
        <v>45443</v>
      </c>
      <c r="B4058" s="61">
        <f t="shared" si="378"/>
        <v>2024</v>
      </c>
      <c r="C4058" s="60" t="str">
        <f t="shared" si="379"/>
        <v>Maio</v>
      </c>
      <c r="D4058" s="40" t="s">
        <v>1927</v>
      </c>
      <c r="E4058" s="40" t="s">
        <v>2965</v>
      </c>
      <c r="F4058" s="41">
        <v>46922.05</v>
      </c>
      <c r="G4058" s="42">
        <v>50215.98</v>
      </c>
      <c r="H4058" s="64">
        <f t="shared" si="380"/>
        <v>7.0200044541958426E-2</v>
      </c>
      <c r="I4058" s="65">
        <f t="shared" si="381"/>
        <v>3293.9300000000003</v>
      </c>
      <c r="J4058" s="66" t="str">
        <f t="shared" si="382"/>
        <v>Pendente</v>
      </c>
      <c r="K4058" s="40" t="s">
        <v>15536</v>
      </c>
      <c r="L4058" s="69" t="str">
        <f t="shared" si="383"/>
        <v>Rendimento estável</v>
      </c>
    </row>
    <row r="4059" spans="1:12" ht="15" customHeight="1" x14ac:dyDescent="0.25">
      <c r="A4059" s="39">
        <v>44560</v>
      </c>
      <c r="B4059" s="61">
        <f t="shared" si="378"/>
        <v>2021</v>
      </c>
      <c r="C4059" s="60" t="str">
        <f t="shared" si="379"/>
        <v>Dezembro</v>
      </c>
      <c r="D4059" s="40" t="s">
        <v>1930</v>
      </c>
      <c r="E4059" s="40" t="s">
        <v>5014</v>
      </c>
      <c r="F4059" s="41">
        <v>8393.27</v>
      </c>
      <c r="G4059" s="42">
        <v>9131.8799999999992</v>
      </c>
      <c r="H4059" s="64">
        <f t="shared" si="380"/>
        <v>8.800026688048862E-2</v>
      </c>
      <c r="I4059" s="65">
        <f t="shared" si="381"/>
        <v>738.60999999999876</v>
      </c>
      <c r="J4059" s="66" t="str">
        <f t="shared" si="382"/>
        <v>Pendente</v>
      </c>
      <c r="K4059" s="40" t="s">
        <v>15538</v>
      </c>
      <c r="L4059" s="69" t="str">
        <f t="shared" si="383"/>
        <v>Rendimento estável</v>
      </c>
    </row>
    <row r="4060" spans="1:12" ht="15" customHeight="1" x14ac:dyDescent="0.25">
      <c r="A4060" s="39">
        <v>45354</v>
      </c>
      <c r="B4060" s="61">
        <f t="shared" si="378"/>
        <v>2024</v>
      </c>
      <c r="C4060" s="60" t="str">
        <f t="shared" si="379"/>
        <v>Março</v>
      </c>
      <c r="D4060" s="40" t="s">
        <v>1926</v>
      </c>
      <c r="E4060" s="40" t="s">
        <v>5015</v>
      </c>
      <c r="F4060" s="41">
        <v>17977.18</v>
      </c>
      <c r="G4060" s="42">
        <v>18113.810000000001</v>
      </c>
      <c r="H4060" s="64">
        <f t="shared" si="380"/>
        <v>7.6001909086965266E-3</v>
      </c>
      <c r="I4060" s="65">
        <f t="shared" si="381"/>
        <v>136.63000000000102</v>
      </c>
      <c r="J4060" s="66" t="str">
        <f t="shared" si="382"/>
        <v>Ativo</v>
      </c>
      <c r="K4060" s="40" t="s">
        <v>15535</v>
      </c>
      <c r="L4060" s="69" t="str">
        <f t="shared" si="383"/>
        <v>Aguardando rentabilidade</v>
      </c>
    </row>
    <row r="4061" spans="1:12" ht="15" customHeight="1" x14ac:dyDescent="0.25">
      <c r="A4061" s="39">
        <v>45385</v>
      </c>
      <c r="B4061" s="61">
        <f t="shared" si="378"/>
        <v>2024</v>
      </c>
      <c r="C4061" s="60" t="str">
        <f t="shared" si="379"/>
        <v>Abril</v>
      </c>
      <c r="D4061" s="40" t="s">
        <v>1927</v>
      </c>
      <c r="E4061" s="40" t="s">
        <v>5016</v>
      </c>
      <c r="F4061" s="41">
        <v>49040.06</v>
      </c>
      <c r="G4061" s="42">
        <v>58754.9</v>
      </c>
      <c r="H4061" s="64">
        <f t="shared" si="380"/>
        <v>0.19810008389059891</v>
      </c>
      <c r="I4061" s="65">
        <f t="shared" si="381"/>
        <v>9714.8400000000038</v>
      </c>
      <c r="J4061" s="66" t="str">
        <f t="shared" si="382"/>
        <v>Resgatado</v>
      </c>
      <c r="K4061" s="40" t="s">
        <v>15536</v>
      </c>
      <c r="L4061" s="69" t="str">
        <f t="shared" si="383"/>
        <v>Aplicação de Curto Prazo</v>
      </c>
    </row>
    <row r="4062" spans="1:12" ht="15" customHeight="1" x14ac:dyDescent="0.25">
      <c r="A4062" s="39">
        <v>44203</v>
      </c>
      <c r="B4062" s="61">
        <f t="shared" si="378"/>
        <v>2021</v>
      </c>
      <c r="C4062" s="60" t="str">
        <f t="shared" si="379"/>
        <v>Janeiro</v>
      </c>
      <c r="D4062" s="40" t="s">
        <v>1928</v>
      </c>
      <c r="E4062" s="40" t="s">
        <v>5017</v>
      </c>
      <c r="F4062" s="41">
        <v>1206.3</v>
      </c>
      <c r="G4062" s="42">
        <v>1364.81</v>
      </c>
      <c r="H4062" s="64">
        <f t="shared" si="380"/>
        <v>0.13140180717897704</v>
      </c>
      <c r="I4062" s="65">
        <f t="shared" si="381"/>
        <v>158.51</v>
      </c>
      <c r="J4062" s="66" t="str">
        <f t="shared" si="382"/>
        <v>Pendente</v>
      </c>
      <c r="K4062" s="40" t="s">
        <v>15537</v>
      </c>
      <c r="L4062" s="69" t="str">
        <f t="shared" si="383"/>
        <v>Rendimento estável</v>
      </c>
    </row>
    <row r="4063" spans="1:12" ht="15" customHeight="1" x14ac:dyDescent="0.25">
      <c r="A4063" s="39">
        <v>44452</v>
      </c>
      <c r="B4063" s="61">
        <f t="shared" si="378"/>
        <v>2021</v>
      </c>
      <c r="C4063" s="60" t="str">
        <f t="shared" si="379"/>
        <v>Setembro</v>
      </c>
      <c r="D4063" s="40" t="s">
        <v>1926</v>
      </c>
      <c r="E4063" s="40" t="s">
        <v>5018</v>
      </c>
      <c r="F4063" s="41">
        <v>30137.200000000001</v>
      </c>
      <c r="G4063" s="42">
        <v>34473.94</v>
      </c>
      <c r="H4063" s="64">
        <f t="shared" si="380"/>
        <v>0.14389989780072474</v>
      </c>
      <c r="I4063" s="65">
        <f t="shared" si="381"/>
        <v>4336.7400000000016</v>
      </c>
      <c r="J4063" s="66" t="str">
        <f t="shared" si="382"/>
        <v>Pendente</v>
      </c>
      <c r="K4063" s="40" t="s">
        <v>15535</v>
      </c>
      <c r="L4063" s="69" t="str">
        <f t="shared" si="383"/>
        <v>Rendimento estável</v>
      </c>
    </row>
    <row r="4064" spans="1:12" ht="15" customHeight="1" x14ac:dyDescent="0.25">
      <c r="A4064" s="39">
        <v>44320</v>
      </c>
      <c r="B4064" s="61">
        <f t="shared" si="378"/>
        <v>2021</v>
      </c>
      <c r="C4064" s="60" t="str">
        <f t="shared" si="379"/>
        <v>Maio</v>
      </c>
      <c r="D4064" s="40" t="s">
        <v>1925</v>
      </c>
      <c r="E4064" s="40" t="s">
        <v>5019</v>
      </c>
      <c r="F4064" s="41">
        <v>35821.53</v>
      </c>
      <c r="G4064" s="42">
        <v>34592.85</v>
      </c>
      <c r="H4064" s="64">
        <f t="shared" si="380"/>
        <v>-3.4300042460497927E-2</v>
      </c>
      <c r="I4064" s="65">
        <f t="shared" si="381"/>
        <v>-1228.6800000000003</v>
      </c>
      <c r="J4064" s="66" t="str">
        <f t="shared" si="382"/>
        <v>Ativo</v>
      </c>
      <c r="K4064" s="40" t="s">
        <v>15534</v>
      </c>
      <c r="L4064" s="69" t="str">
        <f t="shared" si="383"/>
        <v>Aguardando rentabilidade</v>
      </c>
    </row>
    <row r="4065" spans="1:12" x14ac:dyDescent="0.25">
      <c r="A4065" s="39">
        <v>44107</v>
      </c>
      <c r="B4065" s="61">
        <f t="shared" si="378"/>
        <v>2020</v>
      </c>
      <c r="C4065" s="60" t="str">
        <f t="shared" si="379"/>
        <v>Outubro</v>
      </c>
      <c r="D4065" s="40" t="s">
        <v>1927</v>
      </c>
      <c r="E4065" s="40" t="s">
        <v>3546</v>
      </c>
      <c r="F4065" s="41">
        <v>39022.57</v>
      </c>
      <c r="G4065" s="42">
        <v>39194.269999999997</v>
      </c>
      <c r="H4065" s="64">
        <f t="shared" si="380"/>
        <v>4.4000177333270744E-3</v>
      </c>
      <c r="I4065" s="65">
        <f t="shared" si="381"/>
        <v>171.69999999999709</v>
      </c>
      <c r="J4065" s="66" t="str">
        <f t="shared" si="382"/>
        <v>Ativo</v>
      </c>
      <c r="K4065" s="40" t="s">
        <v>15536</v>
      </c>
      <c r="L4065" s="69" t="str">
        <f t="shared" si="383"/>
        <v>Aguardando rentabilidade</v>
      </c>
    </row>
    <row r="4066" spans="1:12" ht="15" customHeight="1" x14ac:dyDescent="0.25">
      <c r="A4066" s="39">
        <v>44882</v>
      </c>
      <c r="B4066" s="61">
        <f t="shared" si="378"/>
        <v>2022</v>
      </c>
      <c r="C4066" s="60" t="str">
        <f t="shared" si="379"/>
        <v>Novembro</v>
      </c>
      <c r="D4066" s="40" t="s">
        <v>1927</v>
      </c>
      <c r="E4066" s="40" t="s">
        <v>4577</v>
      </c>
      <c r="F4066" s="41">
        <v>17601.07</v>
      </c>
      <c r="G4066" s="42">
        <v>18136.14</v>
      </c>
      <c r="H4066" s="64">
        <f t="shared" si="380"/>
        <v>3.0399856372368254E-2</v>
      </c>
      <c r="I4066" s="65">
        <f t="shared" si="381"/>
        <v>535.06999999999971</v>
      </c>
      <c r="J4066" s="66" t="str">
        <f t="shared" si="382"/>
        <v>Ativo</v>
      </c>
      <c r="K4066" s="40" t="s">
        <v>15536</v>
      </c>
      <c r="L4066" s="69" t="str">
        <f t="shared" si="383"/>
        <v>Aguardando rentabilidade</v>
      </c>
    </row>
    <row r="4067" spans="1:12" ht="15" customHeight="1" x14ac:dyDescent="0.25">
      <c r="A4067" s="39">
        <v>45709</v>
      </c>
      <c r="B4067" s="61">
        <f t="shared" si="378"/>
        <v>2025</v>
      </c>
      <c r="C4067" s="60" t="str">
        <f t="shared" si="379"/>
        <v>Fevereiro</v>
      </c>
      <c r="D4067" s="40" t="s">
        <v>1924</v>
      </c>
      <c r="E4067" s="40" t="s">
        <v>4870</v>
      </c>
      <c r="F4067" s="41">
        <v>39025.620000000003</v>
      </c>
      <c r="G4067" s="42">
        <v>43431.61</v>
      </c>
      <c r="H4067" s="64">
        <f t="shared" si="380"/>
        <v>0.11289993599076703</v>
      </c>
      <c r="I4067" s="65">
        <f t="shared" si="381"/>
        <v>4405.989999999998</v>
      </c>
      <c r="J4067" s="66" t="str">
        <f t="shared" si="382"/>
        <v>Pendente</v>
      </c>
      <c r="K4067" s="40" t="s">
        <v>15533</v>
      </c>
      <c r="L4067" s="69" t="str">
        <f t="shared" si="383"/>
        <v>Rendimento estável</v>
      </c>
    </row>
    <row r="4068" spans="1:12" x14ac:dyDescent="0.25">
      <c r="A4068" s="39">
        <v>43904</v>
      </c>
      <c r="B4068" s="61">
        <f t="shared" si="378"/>
        <v>2020</v>
      </c>
      <c r="C4068" s="60" t="str">
        <f t="shared" si="379"/>
        <v>Março</v>
      </c>
      <c r="D4068" s="40" t="s">
        <v>1923</v>
      </c>
      <c r="E4068" s="40" t="s">
        <v>2517</v>
      </c>
      <c r="F4068" s="41">
        <v>8318.6200000000008</v>
      </c>
      <c r="G4068" s="42">
        <v>8312.7999999999993</v>
      </c>
      <c r="H4068" s="64">
        <f t="shared" si="380"/>
        <v>-6.9963527604356582E-4</v>
      </c>
      <c r="I4068" s="65">
        <f t="shared" si="381"/>
        <v>-5.820000000001528</v>
      </c>
      <c r="J4068" s="66" t="str">
        <f t="shared" si="382"/>
        <v>Ativo</v>
      </c>
      <c r="K4068" s="40" t="s">
        <v>15532</v>
      </c>
      <c r="L4068" s="69" t="str">
        <f t="shared" si="383"/>
        <v>Investimento de Longo Prazo</v>
      </c>
    </row>
    <row r="4069" spans="1:12" ht="15" customHeight="1" x14ac:dyDescent="0.25">
      <c r="A4069" s="39">
        <v>45666</v>
      </c>
      <c r="B4069" s="61">
        <f t="shared" si="378"/>
        <v>2025</v>
      </c>
      <c r="C4069" s="60" t="str">
        <f t="shared" si="379"/>
        <v>Janeiro</v>
      </c>
      <c r="D4069" s="40" t="s">
        <v>1923</v>
      </c>
      <c r="E4069" s="40" t="s">
        <v>3535</v>
      </c>
      <c r="F4069" s="41">
        <v>45955.94</v>
      </c>
      <c r="G4069" s="42">
        <v>53152.639999999999</v>
      </c>
      <c r="H4069" s="64">
        <f t="shared" si="380"/>
        <v>0.15659999556096549</v>
      </c>
      <c r="I4069" s="65">
        <f t="shared" si="381"/>
        <v>7196.6999999999971</v>
      </c>
      <c r="J4069" s="66" t="str">
        <f t="shared" si="382"/>
        <v>Resgatado</v>
      </c>
      <c r="K4069" s="40" t="s">
        <v>15532</v>
      </c>
      <c r="L4069" s="69" t="str">
        <f t="shared" si="383"/>
        <v>Dividendos Recebidos</v>
      </c>
    </row>
    <row r="4070" spans="1:12" ht="15" customHeight="1" x14ac:dyDescent="0.25">
      <c r="A4070" s="39">
        <v>44707</v>
      </c>
      <c r="B4070" s="61">
        <f t="shared" si="378"/>
        <v>2022</v>
      </c>
      <c r="C4070" s="60" t="str">
        <f t="shared" si="379"/>
        <v>Maio</v>
      </c>
      <c r="D4070" s="40" t="s">
        <v>1927</v>
      </c>
      <c r="E4070" s="40" t="s">
        <v>5020</v>
      </c>
      <c r="F4070" s="41">
        <v>16832.669999999998</v>
      </c>
      <c r="G4070" s="42">
        <v>19169.04</v>
      </c>
      <c r="H4070" s="64">
        <f t="shared" si="380"/>
        <v>0.13879972695953779</v>
      </c>
      <c r="I4070" s="65">
        <f t="shared" si="381"/>
        <v>2336.3700000000026</v>
      </c>
      <c r="J4070" s="66" t="str">
        <f t="shared" si="382"/>
        <v>Pendente</v>
      </c>
      <c r="K4070" s="40" t="s">
        <v>15536</v>
      </c>
      <c r="L4070" s="69" t="str">
        <f t="shared" si="383"/>
        <v>Rendimento estável</v>
      </c>
    </row>
    <row r="4071" spans="1:12" ht="15" customHeight="1" x14ac:dyDescent="0.25">
      <c r="A4071" s="39">
        <v>44961</v>
      </c>
      <c r="B4071" s="61">
        <f t="shared" si="378"/>
        <v>2023</v>
      </c>
      <c r="C4071" s="60" t="str">
        <f t="shared" si="379"/>
        <v>Fevereiro</v>
      </c>
      <c r="D4071" s="40" t="s">
        <v>1929</v>
      </c>
      <c r="E4071" s="40" t="s">
        <v>5021</v>
      </c>
      <c r="F4071" s="41">
        <v>16122.21</v>
      </c>
      <c r="G4071" s="42">
        <v>18651.78</v>
      </c>
      <c r="H4071" s="64">
        <f t="shared" si="380"/>
        <v>0.15689970543740592</v>
      </c>
      <c r="I4071" s="65">
        <f t="shared" si="381"/>
        <v>2529.5699999999997</v>
      </c>
      <c r="J4071" s="66" t="str">
        <f t="shared" si="382"/>
        <v>Resgatado</v>
      </c>
      <c r="K4071" s="40" t="s">
        <v>15532</v>
      </c>
      <c r="L4071" s="69" t="str">
        <f t="shared" si="383"/>
        <v>Dividendos Recebidos</v>
      </c>
    </row>
    <row r="4072" spans="1:12" ht="15" customHeight="1" x14ac:dyDescent="0.25">
      <c r="A4072" s="39">
        <v>45033</v>
      </c>
      <c r="B4072" s="61">
        <f t="shared" si="378"/>
        <v>2023</v>
      </c>
      <c r="C4072" s="60" t="str">
        <f t="shared" si="379"/>
        <v>Abril</v>
      </c>
      <c r="D4072" s="40" t="s">
        <v>1929</v>
      </c>
      <c r="E4072" s="40" t="s">
        <v>5022</v>
      </c>
      <c r="F4072" s="41">
        <v>32026.82</v>
      </c>
      <c r="G4072" s="42">
        <v>29618.400000000001</v>
      </c>
      <c r="H4072" s="64">
        <f t="shared" si="380"/>
        <v>-7.5200097917932474E-2</v>
      </c>
      <c r="I4072" s="65">
        <f t="shared" si="381"/>
        <v>-2408.4199999999983</v>
      </c>
      <c r="J4072" s="66" t="str">
        <f t="shared" si="382"/>
        <v>Ativo</v>
      </c>
      <c r="K4072" s="40" t="s">
        <v>15532</v>
      </c>
      <c r="L4072" s="69" t="str">
        <f t="shared" si="383"/>
        <v>Investimento de Longo Prazo</v>
      </c>
    </row>
    <row r="4073" spans="1:12" ht="15" customHeight="1" x14ac:dyDescent="0.25">
      <c r="A4073" s="39">
        <v>44300</v>
      </c>
      <c r="B4073" s="61">
        <f t="shared" si="378"/>
        <v>2021</v>
      </c>
      <c r="C4073" s="60" t="str">
        <f t="shared" si="379"/>
        <v>Abril</v>
      </c>
      <c r="D4073" s="40" t="s">
        <v>1924</v>
      </c>
      <c r="E4073" s="40" t="s">
        <v>3023</v>
      </c>
      <c r="F4073" s="41">
        <v>45528.29</v>
      </c>
      <c r="G4073" s="42">
        <v>50058.35</v>
      </c>
      <c r="H4073" s="64">
        <f t="shared" si="380"/>
        <v>9.9499893363005673E-2</v>
      </c>
      <c r="I4073" s="65">
        <f t="shared" si="381"/>
        <v>4530.0599999999977</v>
      </c>
      <c r="J4073" s="66" t="str">
        <f t="shared" si="382"/>
        <v>Pendente</v>
      </c>
      <c r="K4073" s="40" t="s">
        <v>15533</v>
      </c>
      <c r="L4073" s="69" t="str">
        <f t="shared" si="383"/>
        <v>Rendimento estável</v>
      </c>
    </row>
    <row r="4074" spans="1:12" ht="15" customHeight="1" x14ac:dyDescent="0.25">
      <c r="A4074" s="39">
        <v>45410</v>
      </c>
      <c r="B4074" s="61">
        <f t="shared" si="378"/>
        <v>2024</v>
      </c>
      <c r="C4074" s="60" t="str">
        <f t="shared" si="379"/>
        <v>Abril</v>
      </c>
      <c r="D4074" s="40" t="s">
        <v>1927</v>
      </c>
      <c r="E4074" s="40" t="s">
        <v>2700</v>
      </c>
      <c r="F4074" s="41">
        <v>3791.5</v>
      </c>
      <c r="G4074" s="42">
        <v>4065.63</v>
      </c>
      <c r="H4074" s="64">
        <f t="shared" si="380"/>
        <v>7.2301200052749606E-2</v>
      </c>
      <c r="I4074" s="65">
        <f t="shared" si="381"/>
        <v>274.13000000000011</v>
      </c>
      <c r="J4074" s="66" t="str">
        <f t="shared" si="382"/>
        <v>Pendente</v>
      </c>
      <c r="K4074" s="40" t="s">
        <v>15536</v>
      </c>
      <c r="L4074" s="69" t="str">
        <f t="shared" si="383"/>
        <v>Rendimento estável</v>
      </c>
    </row>
    <row r="4075" spans="1:12" ht="15" customHeight="1" x14ac:dyDescent="0.25">
      <c r="A4075" s="39">
        <v>44650</v>
      </c>
      <c r="B4075" s="61">
        <f t="shared" si="378"/>
        <v>2022</v>
      </c>
      <c r="C4075" s="60" t="str">
        <f t="shared" si="379"/>
        <v>Março</v>
      </c>
      <c r="D4075" s="40" t="s">
        <v>1929</v>
      </c>
      <c r="E4075" s="40" t="s">
        <v>3777</v>
      </c>
      <c r="F4075" s="41">
        <v>33718.42</v>
      </c>
      <c r="G4075" s="42">
        <v>38088.33</v>
      </c>
      <c r="H4075" s="64">
        <f t="shared" si="380"/>
        <v>0.12960008209162838</v>
      </c>
      <c r="I4075" s="65">
        <f t="shared" si="381"/>
        <v>4369.9100000000035</v>
      </c>
      <c r="J4075" s="66" t="str">
        <f t="shared" si="382"/>
        <v>Pendente</v>
      </c>
      <c r="K4075" s="40" t="s">
        <v>15532</v>
      </c>
      <c r="L4075" s="69" t="str">
        <f t="shared" si="383"/>
        <v>Rendimento estável</v>
      </c>
    </row>
    <row r="4076" spans="1:12" ht="15" customHeight="1" x14ac:dyDescent="0.25">
      <c r="A4076" s="39">
        <v>44410</v>
      </c>
      <c r="B4076" s="61">
        <f t="shared" si="378"/>
        <v>2021</v>
      </c>
      <c r="C4076" s="60" t="str">
        <f t="shared" si="379"/>
        <v>Agosto</v>
      </c>
      <c r="D4076" s="40" t="s">
        <v>1928</v>
      </c>
      <c r="E4076" s="40" t="s">
        <v>4976</v>
      </c>
      <c r="F4076" s="41">
        <v>16279.17</v>
      </c>
      <c r="G4076" s="42">
        <v>17633.599999999999</v>
      </c>
      <c r="H4076" s="64">
        <f t="shared" si="380"/>
        <v>8.3200187724558339E-2</v>
      </c>
      <c r="I4076" s="65">
        <f t="shared" si="381"/>
        <v>1354.4299999999985</v>
      </c>
      <c r="J4076" s="66" t="str">
        <f t="shared" si="382"/>
        <v>Pendente</v>
      </c>
      <c r="K4076" s="40" t="s">
        <v>15537</v>
      </c>
      <c r="L4076" s="69" t="str">
        <f t="shared" si="383"/>
        <v>Rendimento estável</v>
      </c>
    </row>
    <row r="4077" spans="1:12" ht="15" customHeight="1" x14ac:dyDescent="0.25">
      <c r="A4077" s="39">
        <v>44824</v>
      </c>
      <c r="B4077" s="61">
        <f t="shared" si="378"/>
        <v>2022</v>
      </c>
      <c r="C4077" s="60" t="str">
        <f t="shared" si="379"/>
        <v>Setembro</v>
      </c>
      <c r="D4077" s="40" t="s">
        <v>1929</v>
      </c>
      <c r="E4077" s="40" t="s">
        <v>3212</v>
      </c>
      <c r="F4077" s="41">
        <v>27244.639999999999</v>
      </c>
      <c r="G4077" s="42">
        <v>28808.48</v>
      </c>
      <c r="H4077" s="64">
        <f t="shared" si="380"/>
        <v>5.7399914258364222E-2</v>
      </c>
      <c r="I4077" s="65">
        <f t="shared" si="381"/>
        <v>1563.8400000000001</v>
      </c>
      <c r="J4077" s="66" t="str">
        <f t="shared" si="382"/>
        <v>Ativo</v>
      </c>
      <c r="K4077" s="40" t="s">
        <v>15532</v>
      </c>
      <c r="L4077" s="69" t="str">
        <f t="shared" si="383"/>
        <v>Investimento de Longo Prazo</v>
      </c>
    </row>
    <row r="4078" spans="1:12" ht="15" customHeight="1" x14ac:dyDescent="0.25">
      <c r="A4078" s="39">
        <v>45795</v>
      </c>
      <c r="B4078" s="61">
        <f t="shared" si="378"/>
        <v>2025</v>
      </c>
      <c r="C4078" s="60" t="str">
        <f t="shared" si="379"/>
        <v>Maio</v>
      </c>
      <c r="D4078" s="40" t="s">
        <v>1925</v>
      </c>
      <c r="E4078" s="40" t="s">
        <v>3247</v>
      </c>
      <c r="F4078" s="41">
        <v>21416.22</v>
      </c>
      <c r="G4078" s="42">
        <v>21600.400000000001</v>
      </c>
      <c r="H4078" s="64">
        <f t="shared" si="380"/>
        <v>8.6000237203390836E-3</v>
      </c>
      <c r="I4078" s="65">
        <f t="shared" si="381"/>
        <v>184.18000000000029</v>
      </c>
      <c r="J4078" s="66" t="str">
        <f t="shared" si="382"/>
        <v>Ativo</v>
      </c>
      <c r="K4078" s="40" t="s">
        <v>15534</v>
      </c>
      <c r="L4078" s="69" t="str">
        <f t="shared" si="383"/>
        <v>Aguardando rentabilidade</v>
      </c>
    </row>
    <row r="4079" spans="1:12" ht="15" customHeight="1" x14ac:dyDescent="0.25">
      <c r="A4079" s="39">
        <v>44793</v>
      </c>
      <c r="B4079" s="61">
        <f t="shared" si="378"/>
        <v>2022</v>
      </c>
      <c r="C4079" s="60" t="str">
        <f t="shared" si="379"/>
        <v>Agosto</v>
      </c>
      <c r="D4079" s="40" t="s">
        <v>1923</v>
      </c>
      <c r="E4079" s="40" t="s">
        <v>3564</v>
      </c>
      <c r="F4079" s="41">
        <v>17143.8</v>
      </c>
      <c r="G4079" s="42">
        <v>20039.39</v>
      </c>
      <c r="H4079" s="64">
        <f t="shared" si="380"/>
        <v>0.1689001271596729</v>
      </c>
      <c r="I4079" s="65">
        <f t="shared" si="381"/>
        <v>2895.59</v>
      </c>
      <c r="J4079" s="66" t="str">
        <f t="shared" si="382"/>
        <v>Resgatado</v>
      </c>
      <c r="K4079" s="40" t="s">
        <v>15532</v>
      </c>
      <c r="L4079" s="69" t="str">
        <f t="shared" si="383"/>
        <v>Dividendos Recebidos</v>
      </c>
    </row>
    <row r="4080" spans="1:12" x14ac:dyDescent="0.25">
      <c r="A4080" s="39">
        <v>44194</v>
      </c>
      <c r="B4080" s="61">
        <f t="shared" si="378"/>
        <v>2020</v>
      </c>
      <c r="C4080" s="60" t="str">
        <f t="shared" si="379"/>
        <v>Dezembro</v>
      </c>
      <c r="D4080" s="40" t="s">
        <v>1927</v>
      </c>
      <c r="E4080" s="40" t="s">
        <v>4266</v>
      </c>
      <c r="F4080" s="41">
        <v>17154.47</v>
      </c>
      <c r="G4080" s="42">
        <v>15939.93</v>
      </c>
      <c r="H4080" s="64">
        <f t="shared" si="380"/>
        <v>-7.0800205427506702E-2</v>
      </c>
      <c r="I4080" s="65">
        <f t="shared" si="381"/>
        <v>-1214.5400000000009</v>
      </c>
      <c r="J4080" s="66" t="str">
        <f t="shared" si="382"/>
        <v>Pendente</v>
      </c>
      <c r="K4080" s="40" t="s">
        <v>15536</v>
      </c>
      <c r="L4080" s="69" t="str">
        <f t="shared" si="383"/>
        <v>Aguardando rentabilidade</v>
      </c>
    </row>
    <row r="4081" spans="1:12" ht="15" customHeight="1" x14ac:dyDescent="0.25">
      <c r="A4081" s="39">
        <v>45426</v>
      </c>
      <c r="B4081" s="61">
        <f t="shared" si="378"/>
        <v>2024</v>
      </c>
      <c r="C4081" s="60" t="str">
        <f t="shared" si="379"/>
        <v>Maio</v>
      </c>
      <c r="D4081" s="40" t="s">
        <v>1924</v>
      </c>
      <c r="E4081" s="40" t="s">
        <v>4884</v>
      </c>
      <c r="F4081" s="41">
        <v>45673.440000000002</v>
      </c>
      <c r="G4081" s="42">
        <v>44796.51</v>
      </c>
      <c r="H4081" s="64">
        <f t="shared" si="380"/>
        <v>-1.9199998949060992E-2</v>
      </c>
      <c r="I4081" s="65">
        <f t="shared" si="381"/>
        <v>-876.93000000000029</v>
      </c>
      <c r="J4081" s="66" t="str">
        <f t="shared" si="382"/>
        <v>Ativo</v>
      </c>
      <c r="K4081" s="40" t="s">
        <v>15533</v>
      </c>
      <c r="L4081" s="69" t="str">
        <f t="shared" si="383"/>
        <v>Investimento de Longo Prazo</v>
      </c>
    </row>
    <row r="4082" spans="1:12" ht="15" customHeight="1" x14ac:dyDescent="0.25">
      <c r="A4082" s="39">
        <v>45272</v>
      </c>
      <c r="B4082" s="61">
        <f t="shared" si="378"/>
        <v>2023</v>
      </c>
      <c r="C4082" s="60" t="str">
        <f t="shared" si="379"/>
        <v>Dezembro</v>
      </c>
      <c r="D4082" s="40" t="s">
        <v>1930</v>
      </c>
      <c r="E4082" s="40" t="s">
        <v>5023</v>
      </c>
      <c r="F4082" s="41">
        <v>19763.54</v>
      </c>
      <c r="G4082" s="42">
        <v>19619.27</v>
      </c>
      <c r="H4082" s="64">
        <f t="shared" si="380"/>
        <v>-7.2998056016280698E-3</v>
      </c>
      <c r="I4082" s="65">
        <f t="shared" si="381"/>
        <v>-144.27000000000044</v>
      </c>
      <c r="J4082" s="66" t="str">
        <f t="shared" si="382"/>
        <v>Ativo</v>
      </c>
      <c r="K4082" s="40" t="s">
        <v>15538</v>
      </c>
      <c r="L4082" s="69" t="str">
        <f t="shared" si="383"/>
        <v>Aguardando rentabilidade</v>
      </c>
    </row>
    <row r="4083" spans="1:12" ht="15" customHeight="1" x14ac:dyDescent="0.25">
      <c r="A4083" s="39">
        <v>45910</v>
      </c>
      <c r="B4083" s="61">
        <f t="shared" si="378"/>
        <v>2025</v>
      </c>
      <c r="C4083" s="60" t="str">
        <f t="shared" si="379"/>
        <v>Setembro</v>
      </c>
      <c r="D4083" s="40" t="s">
        <v>1926</v>
      </c>
      <c r="E4083" s="40" t="s">
        <v>2993</v>
      </c>
      <c r="F4083" s="41">
        <v>35450.33</v>
      </c>
      <c r="G4083" s="42">
        <v>37109.410000000003</v>
      </c>
      <c r="H4083" s="64">
        <f t="shared" si="380"/>
        <v>4.680012851784459E-2</v>
      </c>
      <c r="I4083" s="65">
        <f t="shared" si="381"/>
        <v>1659.0800000000017</v>
      </c>
      <c r="J4083" s="66" t="str">
        <f t="shared" si="382"/>
        <v>Ativo</v>
      </c>
      <c r="K4083" s="40" t="s">
        <v>15535</v>
      </c>
      <c r="L4083" s="69" t="str">
        <f t="shared" si="383"/>
        <v>Aguardando rentabilidade</v>
      </c>
    </row>
    <row r="4084" spans="1:12" ht="15" customHeight="1" x14ac:dyDescent="0.25">
      <c r="A4084" s="39">
        <v>45808</v>
      </c>
      <c r="B4084" s="61">
        <f t="shared" si="378"/>
        <v>2025</v>
      </c>
      <c r="C4084" s="60" t="str">
        <f t="shared" si="379"/>
        <v>Maio</v>
      </c>
      <c r="D4084" s="40" t="s">
        <v>1925</v>
      </c>
      <c r="E4084" s="40" t="s">
        <v>5024</v>
      </c>
      <c r="F4084" s="41">
        <v>40556.26</v>
      </c>
      <c r="G4084" s="42">
        <v>37486.15</v>
      </c>
      <c r="H4084" s="64">
        <f t="shared" si="380"/>
        <v>-7.5700027566644471E-2</v>
      </c>
      <c r="I4084" s="65">
        <f t="shared" si="381"/>
        <v>-3070.1100000000006</v>
      </c>
      <c r="J4084" s="66" t="str">
        <f t="shared" si="382"/>
        <v>Pendente</v>
      </c>
      <c r="K4084" s="40" t="s">
        <v>15534</v>
      </c>
      <c r="L4084" s="69" t="str">
        <f t="shared" si="383"/>
        <v>Aguardando rentabilidade</v>
      </c>
    </row>
    <row r="4085" spans="1:12" ht="15" customHeight="1" x14ac:dyDescent="0.25">
      <c r="A4085" s="39">
        <v>44710</v>
      </c>
      <c r="B4085" s="61">
        <f t="shared" si="378"/>
        <v>2022</v>
      </c>
      <c r="C4085" s="60" t="str">
        <f t="shared" si="379"/>
        <v>Maio</v>
      </c>
      <c r="D4085" s="40" t="s">
        <v>1926</v>
      </c>
      <c r="E4085" s="40" t="s">
        <v>4033</v>
      </c>
      <c r="F4085" s="41">
        <v>49063.68</v>
      </c>
      <c r="G4085" s="42">
        <v>47694.8</v>
      </c>
      <c r="H4085" s="64">
        <f t="shared" si="380"/>
        <v>-2.7900067830215699E-2</v>
      </c>
      <c r="I4085" s="65">
        <f t="shared" si="381"/>
        <v>-1368.8799999999974</v>
      </c>
      <c r="J4085" s="66" t="str">
        <f t="shared" si="382"/>
        <v>Ativo</v>
      </c>
      <c r="K4085" s="40" t="s">
        <v>15535</v>
      </c>
      <c r="L4085" s="69" t="str">
        <f t="shared" si="383"/>
        <v>Aguardando rentabilidade</v>
      </c>
    </row>
    <row r="4086" spans="1:12" ht="15" customHeight="1" x14ac:dyDescent="0.25">
      <c r="A4086" s="39">
        <v>44352</v>
      </c>
      <c r="B4086" s="61">
        <f t="shared" si="378"/>
        <v>2021</v>
      </c>
      <c r="C4086" s="60" t="str">
        <f t="shared" si="379"/>
        <v>Junho</v>
      </c>
      <c r="D4086" s="40" t="s">
        <v>1930</v>
      </c>
      <c r="E4086" s="40" t="s">
        <v>3402</v>
      </c>
      <c r="F4086" s="41">
        <v>46269.13</v>
      </c>
      <c r="G4086" s="42">
        <v>53218.75</v>
      </c>
      <c r="H4086" s="64">
        <f t="shared" si="380"/>
        <v>0.15019992811621924</v>
      </c>
      <c r="I4086" s="65">
        <f t="shared" si="381"/>
        <v>6949.6200000000026</v>
      </c>
      <c r="J4086" s="66" t="str">
        <f t="shared" si="382"/>
        <v>Resgatado</v>
      </c>
      <c r="K4086" s="40" t="s">
        <v>15538</v>
      </c>
      <c r="L4086" s="69" t="str">
        <f t="shared" si="383"/>
        <v>Aplicação de Curto Prazo</v>
      </c>
    </row>
    <row r="4087" spans="1:12" ht="15" customHeight="1" x14ac:dyDescent="0.25">
      <c r="A4087" s="39">
        <v>44497</v>
      </c>
      <c r="B4087" s="61">
        <f t="shared" si="378"/>
        <v>2021</v>
      </c>
      <c r="C4087" s="60" t="str">
        <f t="shared" si="379"/>
        <v>Outubro</v>
      </c>
      <c r="D4087" s="40" t="s">
        <v>1930</v>
      </c>
      <c r="E4087" s="40" t="s">
        <v>5025</v>
      </c>
      <c r="F4087" s="41">
        <v>37156.720000000001</v>
      </c>
      <c r="G4087" s="42">
        <v>41578.370000000003</v>
      </c>
      <c r="H4087" s="64">
        <f t="shared" si="380"/>
        <v>0.11900000861217032</v>
      </c>
      <c r="I4087" s="65">
        <f t="shared" si="381"/>
        <v>4421.6500000000015</v>
      </c>
      <c r="J4087" s="66" t="str">
        <f t="shared" si="382"/>
        <v>Pendente</v>
      </c>
      <c r="K4087" s="40" t="s">
        <v>15538</v>
      </c>
      <c r="L4087" s="69" t="str">
        <f t="shared" si="383"/>
        <v>Rendimento estável</v>
      </c>
    </row>
    <row r="4088" spans="1:12" ht="15" customHeight="1" x14ac:dyDescent="0.25">
      <c r="A4088" s="39">
        <v>44356</v>
      </c>
      <c r="B4088" s="61">
        <f t="shared" si="378"/>
        <v>2021</v>
      </c>
      <c r="C4088" s="60" t="str">
        <f t="shared" si="379"/>
        <v>Junho</v>
      </c>
      <c r="D4088" s="40" t="s">
        <v>1929</v>
      </c>
      <c r="E4088" s="40" t="s">
        <v>5026</v>
      </c>
      <c r="F4088" s="41">
        <v>23468.19</v>
      </c>
      <c r="G4088" s="42">
        <v>24186.32</v>
      </c>
      <c r="H4088" s="64">
        <f t="shared" si="380"/>
        <v>3.0600144280406843E-2</v>
      </c>
      <c r="I4088" s="65">
        <f t="shared" si="381"/>
        <v>718.13000000000102</v>
      </c>
      <c r="J4088" s="66" t="str">
        <f t="shared" si="382"/>
        <v>Ativo</v>
      </c>
      <c r="K4088" s="40" t="s">
        <v>15532</v>
      </c>
      <c r="L4088" s="69" t="str">
        <f t="shared" si="383"/>
        <v>Investimento de Longo Prazo</v>
      </c>
    </row>
    <row r="4089" spans="1:12" ht="15" customHeight="1" x14ac:dyDescent="0.25">
      <c r="A4089" s="39">
        <v>45467</v>
      </c>
      <c r="B4089" s="61">
        <f t="shared" si="378"/>
        <v>2024</v>
      </c>
      <c r="C4089" s="60" t="str">
        <f t="shared" si="379"/>
        <v>Junho</v>
      </c>
      <c r="D4089" s="40" t="s">
        <v>1929</v>
      </c>
      <c r="E4089" s="40" t="s">
        <v>2201</v>
      </c>
      <c r="F4089" s="41">
        <v>3320.37</v>
      </c>
      <c r="G4089" s="42">
        <v>3489.38</v>
      </c>
      <c r="H4089" s="64">
        <f t="shared" si="380"/>
        <v>5.0900953809364685E-2</v>
      </c>
      <c r="I4089" s="65">
        <f t="shared" si="381"/>
        <v>169.01000000000022</v>
      </c>
      <c r="J4089" s="66" t="str">
        <f t="shared" si="382"/>
        <v>Ativo</v>
      </c>
      <c r="K4089" s="40" t="s">
        <v>15532</v>
      </c>
      <c r="L4089" s="69" t="str">
        <f t="shared" si="383"/>
        <v>Investimento de Longo Prazo</v>
      </c>
    </row>
    <row r="4090" spans="1:12" ht="15" customHeight="1" x14ac:dyDescent="0.25">
      <c r="A4090" s="39">
        <v>45243</v>
      </c>
      <c r="B4090" s="61">
        <f t="shared" si="378"/>
        <v>2023</v>
      </c>
      <c r="C4090" s="60" t="str">
        <f t="shared" si="379"/>
        <v>Novembro</v>
      </c>
      <c r="D4090" s="40" t="s">
        <v>1923</v>
      </c>
      <c r="E4090" s="40" t="s">
        <v>3042</v>
      </c>
      <c r="F4090" s="41">
        <v>8911.15</v>
      </c>
      <c r="G4090" s="42">
        <v>10675.56</v>
      </c>
      <c r="H4090" s="64">
        <f t="shared" si="380"/>
        <v>0.19800025810361177</v>
      </c>
      <c r="I4090" s="65">
        <f t="shared" si="381"/>
        <v>1764.4099999999999</v>
      </c>
      <c r="J4090" s="66" t="str">
        <f t="shared" si="382"/>
        <v>Resgatado</v>
      </c>
      <c r="K4090" s="40" t="s">
        <v>15532</v>
      </c>
      <c r="L4090" s="69" t="str">
        <f t="shared" si="383"/>
        <v>Dividendos Recebidos</v>
      </c>
    </row>
    <row r="4091" spans="1:12" x14ac:dyDescent="0.25">
      <c r="A4091" s="39">
        <v>44104</v>
      </c>
      <c r="B4091" s="61">
        <f t="shared" si="378"/>
        <v>2020</v>
      </c>
      <c r="C4091" s="60" t="str">
        <f t="shared" si="379"/>
        <v>Setembro</v>
      </c>
      <c r="D4091" s="40" t="s">
        <v>1929</v>
      </c>
      <c r="E4091" s="40" t="s">
        <v>3657</v>
      </c>
      <c r="F4091" s="41">
        <v>44214.85</v>
      </c>
      <c r="G4091" s="42">
        <v>45872.91</v>
      </c>
      <c r="H4091" s="64">
        <f t="shared" si="380"/>
        <v>3.7500070677611817E-2</v>
      </c>
      <c r="I4091" s="65">
        <f t="shared" si="381"/>
        <v>1658.0600000000049</v>
      </c>
      <c r="J4091" s="66" t="str">
        <f t="shared" si="382"/>
        <v>Ativo</v>
      </c>
      <c r="K4091" s="40" t="s">
        <v>15532</v>
      </c>
      <c r="L4091" s="69" t="str">
        <f t="shared" si="383"/>
        <v>Investimento de Longo Prazo</v>
      </c>
    </row>
    <row r="4092" spans="1:12" ht="15" customHeight="1" x14ac:dyDescent="0.25">
      <c r="A4092" s="39">
        <v>45273</v>
      </c>
      <c r="B4092" s="61">
        <f t="shared" si="378"/>
        <v>2023</v>
      </c>
      <c r="C4092" s="60" t="str">
        <f t="shared" si="379"/>
        <v>Dezembro</v>
      </c>
      <c r="D4092" s="40" t="s">
        <v>1927</v>
      </c>
      <c r="E4092" s="40" t="s">
        <v>3826</v>
      </c>
      <c r="F4092" s="41">
        <v>30718.16</v>
      </c>
      <c r="G4092" s="42">
        <v>31114.42</v>
      </c>
      <c r="H4092" s="64">
        <f t="shared" si="380"/>
        <v>1.289986118960245E-2</v>
      </c>
      <c r="I4092" s="65">
        <f t="shared" si="381"/>
        <v>396.2599999999984</v>
      </c>
      <c r="J4092" s="66" t="str">
        <f t="shared" si="382"/>
        <v>Ativo</v>
      </c>
      <c r="K4092" s="40" t="s">
        <v>15536</v>
      </c>
      <c r="L4092" s="69" t="str">
        <f t="shared" si="383"/>
        <v>Aguardando rentabilidade</v>
      </c>
    </row>
    <row r="4093" spans="1:12" ht="15" customHeight="1" x14ac:dyDescent="0.25">
      <c r="A4093" s="39">
        <v>44604</v>
      </c>
      <c r="B4093" s="61">
        <f t="shared" si="378"/>
        <v>2022</v>
      </c>
      <c r="C4093" s="60" t="str">
        <f t="shared" si="379"/>
        <v>Fevereiro</v>
      </c>
      <c r="D4093" s="40" t="s">
        <v>1924</v>
      </c>
      <c r="E4093" s="40" t="s">
        <v>5027</v>
      </c>
      <c r="F4093" s="41">
        <v>23284.61</v>
      </c>
      <c r="G4093" s="42">
        <v>23331.18</v>
      </c>
      <c r="H4093" s="64">
        <f t="shared" si="380"/>
        <v>2.0000334985211137E-3</v>
      </c>
      <c r="I4093" s="65">
        <f t="shared" si="381"/>
        <v>46.569999999999709</v>
      </c>
      <c r="J4093" s="66" t="str">
        <f t="shared" si="382"/>
        <v>Ativo</v>
      </c>
      <c r="K4093" s="40" t="s">
        <v>15533</v>
      </c>
      <c r="L4093" s="69" t="str">
        <f t="shared" si="383"/>
        <v>Investimento de Longo Prazo</v>
      </c>
    </row>
    <row r="4094" spans="1:12" ht="15" customHeight="1" x14ac:dyDescent="0.25">
      <c r="A4094" s="39">
        <v>45731</v>
      </c>
      <c r="B4094" s="61">
        <f t="shared" si="378"/>
        <v>2025</v>
      </c>
      <c r="C4094" s="60" t="str">
        <f t="shared" si="379"/>
        <v>Março</v>
      </c>
      <c r="D4094" s="40" t="s">
        <v>1926</v>
      </c>
      <c r="E4094" s="40" t="s">
        <v>5028</v>
      </c>
      <c r="F4094" s="41">
        <v>42318.95</v>
      </c>
      <c r="G4094" s="42">
        <v>38552.559999999998</v>
      </c>
      <c r="H4094" s="64">
        <f t="shared" si="380"/>
        <v>-8.9000081523761806E-2</v>
      </c>
      <c r="I4094" s="65">
        <f t="shared" si="381"/>
        <v>-3766.3899999999994</v>
      </c>
      <c r="J4094" s="66" t="str">
        <f t="shared" si="382"/>
        <v>Pendente</v>
      </c>
      <c r="K4094" s="40" t="s">
        <v>15535</v>
      </c>
      <c r="L4094" s="69" t="str">
        <f t="shared" si="383"/>
        <v>Aguardando rentabilidade</v>
      </c>
    </row>
    <row r="4095" spans="1:12" x14ac:dyDescent="0.25">
      <c r="A4095" s="39">
        <v>43931</v>
      </c>
      <c r="B4095" s="61">
        <f t="shared" si="378"/>
        <v>2020</v>
      </c>
      <c r="C4095" s="60" t="str">
        <f t="shared" si="379"/>
        <v>Abril</v>
      </c>
      <c r="D4095" s="40" t="s">
        <v>1930</v>
      </c>
      <c r="E4095" s="40" t="s">
        <v>4191</v>
      </c>
      <c r="F4095" s="41">
        <v>47132.27</v>
      </c>
      <c r="G4095" s="42">
        <v>51176.22</v>
      </c>
      <c r="H4095" s="64">
        <f t="shared" si="380"/>
        <v>8.5800026181637429E-2</v>
      </c>
      <c r="I4095" s="65">
        <f t="shared" si="381"/>
        <v>4043.9500000000044</v>
      </c>
      <c r="J4095" s="66" t="str">
        <f t="shared" si="382"/>
        <v>Pendente</v>
      </c>
      <c r="K4095" s="40" t="s">
        <v>15538</v>
      </c>
      <c r="L4095" s="69" t="str">
        <f t="shared" si="383"/>
        <v>Rendimento estável</v>
      </c>
    </row>
    <row r="4096" spans="1:12" ht="15" customHeight="1" x14ac:dyDescent="0.25">
      <c r="A4096" s="39">
        <v>44500</v>
      </c>
      <c r="B4096" s="61">
        <f t="shared" si="378"/>
        <v>2021</v>
      </c>
      <c r="C4096" s="60" t="str">
        <f t="shared" si="379"/>
        <v>Outubro</v>
      </c>
      <c r="D4096" s="40" t="s">
        <v>1929</v>
      </c>
      <c r="E4096" s="40" t="s">
        <v>5029</v>
      </c>
      <c r="F4096" s="41">
        <v>32521.05</v>
      </c>
      <c r="G4096" s="42">
        <v>30485.23</v>
      </c>
      <c r="H4096" s="64">
        <f t="shared" si="380"/>
        <v>-6.2600069800944305E-2</v>
      </c>
      <c r="I4096" s="65">
        <f t="shared" si="381"/>
        <v>-2035.8199999999997</v>
      </c>
      <c r="J4096" s="66" t="str">
        <f t="shared" si="382"/>
        <v>Ativo</v>
      </c>
      <c r="K4096" s="40" t="s">
        <v>15532</v>
      </c>
      <c r="L4096" s="69" t="str">
        <f t="shared" si="383"/>
        <v>Investimento de Longo Prazo</v>
      </c>
    </row>
    <row r="4097" spans="1:12" ht="15" customHeight="1" x14ac:dyDescent="0.25">
      <c r="A4097" s="39">
        <v>44939</v>
      </c>
      <c r="B4097" s="61">
        <f t="shared" si="378"/>
        <v>2023</v>
      </c>
      <c r="C4097" s="60" t="str">
        <f t="shared" si="379"/>
        <v>Janeiro</v>
      </c>
      <c r="D4097" s="40" t="s">
        <v>1923</v>
      </c>
      <c r="E4097" s="40" t="s">
        <v>4681</v>
      </c>
      <c r="F4097" s="41">
        <v>27868.65</v>
      </c>
      <c r="G4097" s="42">
        <v>27517.51</v>
      </c>
      <c r="H4097" s="64">
        <f t="shared" si="380"/>
        <v>-1.2599820945758157E-2</v>
      </c>
      <c r="I4097" s="65">
        <f t="shared" si="381"/>
        <v>-351.14000000000306</v>
      </c>
      <c r="J4097" s="66" t="str">
        <f t="shared" si="382"/>
        <v>Ativo</v>
      </c>
      <c r="K4097" s="40" t="s">
        <v>15532</v>
      </c>
      <c r="L4097" s="69" t="str">
        <f t="shared" si="383"/>
        <v>Investimento de Longo Prazo</v>
      </c>
    </row>
    <row r="4098" spans="1:12" ht="15" customHeight="1" x14ac:dyDescent="0.25">
      <c r="A4098" s="39">
        <v>45624</v>
      </c>
      <c r="B4098" s="61">
        <f t="shared" ref="B4098:B4161" si="384">YEAR(A4098)</f>
        <v>2024</v>
      </c>
      <c r="C4098" s="60" t="str">
        <f t="shared" ref="C4098:C4161" si="385">PROPER(TEXT(A4098,"mmmm"))</f>
        <v>Novembro</v>
      </c>
      <c r="D4098" s="40" t="s">
        <v>1925</v>
      </c>
      <c r="E4098" s="40" t="s">
        <v>3447</v>
      </c>
      <c r="F4098" s="41">
        <v>28495.88</v>
      </c>
      <c r="G4098" s="42">
        <v>27988.65</v>
      </c>
      <c r="H4098" s="64">
        <f t="shared" ref="H4098:H4161" si="386">(G4098-F4098)/F4098</f>
        <v>-1.7800117069555303E-2</v>
      </c>
      <c r="I4098" s="65">
        <f t="shared" ref="I4098:I4161" si="387">G4098-F4098</f>
        <v>-507.22999999999956</v>
      </c>
      <c r="J4098" s="66" t="str">
        <f t="shared" ref="J4098:J4161" si="388">IF(AND(OR($D4098="Ações",$D4098="Criptomoedas",$D4098="ETFs",$D4098="Fundos",$D4098="Imóveis"),$H4098&lt;=-10%),"Resgatado",IF(AND(OR($D4098="Ações",$D4098="Criptomoedas",$D4098="ETFs",$D4098="Fundos",$D4098="Imóveis"),$H4098&lt;=-5%),"Pendente",IF(AND(OR($D4098="Ações",$D4098="Criptomoedas",$D4098="ETFs",$D4098="Fundos",$D4098="Imóveis"),$H4098&lt;=-3%),"Ativo",IF(AND(OR($D4098="Ações",$D4098="Criptomoedas",$D4098="ETFs",$D4098="Fundos",$D4098="Imóveis"),$H4098&lt;=7%),"Ativo",IF(AND(OR($D4098="Ações",$D4098="Criptomoedas",$D4098="ETFs",$D4098="Fundos",$D4098="Imóveis"),$H4098&lt;=15%),"Pendente",IF(AND(OR($D4098="Ações",$D4098="Criptomoedas",$D4098="ETFs",$D4098="Fundos",$D4098="Imóveis"),$H4098&lt;=20%),"Resgatado",IF(AND(OR($D4098="Poupança",$D4098="Renda Fixa",$D4098="Tesouro Direto"),$H4098&lt;=7%),"Ativo",IF(AND(OR($D4098="Poupança",$D4098="Renda Fixa",$D4098="Tesouro Direto"),$H4098&lt;=15%),"Pendente",IF(AND(OR($D4098="Poupança",$D4098="Renda Fixa",$D4098="Tesouro Direto"),$H4098&lt;=20%),"Resgatado","")))))))))</f>
        <v>Ativo</v>
      </c>
      <c r="K4098" s="40" t="s">
        <v>15534</v>
      </c>
      <c r="L4098" s="69" t="str">
        <f t="shared" ref="L4098:L4161" si="389">IF(AND(OR($D4098="Ações",$D4098="Criptomoedas",$D4098="ETFs",$D4098="Fundos",$D4098="Imóveis"),$H4098&lt;=-10%),"Resgate realizado",IF(AND(OR($D4098="Ações",$D4098="Criptomoedas",$D4098="ETFs",$D4098="Fundos",$D4098="Imóveis"),$H4098&lt;=-5%),"Aguardando rentabilidade",IF(AND(OR($D4098="Ações",$D4098="Criptomoedas",$D4098="ETFs",$D4098="Fundos",$D4098="Imóveis"),$H4098&lt;=-3%),"Aguardando rentabilidade",IF(AND(OR($D4098="Ações",$D4098="Criptomoedas",$D4098="ETFs",$D4098="Fundos",$D4098="Imóveis"),$H4098&lt;=7%),"Aguardando rentabilidade",IF(AND(OR($D4098="Ações",$D4098="Criptomoedas",$D4098="ETFs",$D4098="Fundos",$D4098="Imóveis"),$H4098&lt;=15%),"Rendimento estável",IF(AND(OR($D4098="Ações",$D4098="Criptomoedas",$D4098="ETFs",$D4098="Fundos",$D4098="Imóveis"),$H4098&lt;=20%),"Aplicação de Curto Prazo",IF(AND(OR($D4098="Poupança",$D4098="Renda Fixa",$D4098="Tesouro Direto"),$H4098&lt;=7%),"Investimento de Longo Prazo",IF(AND(OR($D4098="Poupança",$D4098="Renda Fixa",$D4098="Tesouro Direto"),$H4098&lt;=15%),"Rendimento estável",IF(AND(OR($D4098="Poupança",$D4098="Renda Fixa",$D4098="Tesouro Direto"),$H4098&lt;=20%),"Dividendos Recebidos","")))))))))</f>
        <v>Aguardando rentabilidade</v>
      </c>
    </row>
    <row r="4099" spans="1:12" ht="15" customHeight="1" x14ac:dyDescent="0.25">
      <c r="A4099" s="39">
        <v>44282</v>
      </c>
      <c r="B4099" s="61">
        <f t="shared" si="384"/>
        <v>2021</v>
      </c>
      <c r="C4099" s="60" t="str">
        <f t="shared" si="385"/>
        <v>Março</v>
      </c>
      <c r="D4099" s="40" t="s">
        <v>1925</v>
      </c>
      <c r="E4099" s="40" t="s">
        <v>3601</v>
      </c>
      <c r="F4099" s="41">
        <v>44623.09</v>
      </c>
      <c r="G4099" s="42">
        <v>49326.36</v>
      </c>
      <c r="H4099" s="64">
        <f t="shared" si="386"/>
        <v>0.10539991739702483</v>
      </c>
      <c r="I4099" s="65">
        <f t="shared" si="387"/>
        <v>4703.2700000000041</v>
      </c>
      <c r="J4099" s="66" t="str">
        <f t="shared" si="388"/>
        <v>Pendente</v>
      </c>
      <c r="K4099" s="40" t="s">
        <v>15534</v>
      </c>
      <c r="L4099" s="69" t="str">
        <f t="shared" si="389"/>
        <v>Rendimento estável</v>
      </c>
    </row>
    <row r="4100" spans="1:12" ht="15" customHeight="1" x14ac:dyDescent="0.25">
      <c r="A4100" s="39">
        <v>45914</v>
      </c>
      <c r="B4100" s="61">
        <f t="shared" si="384"/>
        <v>2025</v>
      </c>
      <c r="C4100" s="60" t="str">
        <f t="shared" si="385"/>
        <v>Setembro</v>
      </c>
      <c r="D4100" s="40" t="s">
        <v>1925</v>
      </c>
      <c r="E4100" s="40" t="s">
        <v>4146</v>
      </c>
      <c r="F4100" s="41">
        <v>41678.39</v>
      </c>
      <c r="G4100" s="42">
        <v>48384.44</v>
      </c>
      <c r="H4100" s="64">
        <f t="shared" si="386"/>
        <v>0.1608999291959215</v>
      </c>
      <c r="I4100" s="65">
        <f t="shared" si="387"/>
        <v>6706.0500000000029</v>
      </c>
      <c r="J4100" s="66" t="str">
        <f t="shared" si="388"/>
        <v>Resgatado</v>
      </c>
      <c r="K4100" s="40" t="s">
        <v>15534</v>
      </c>
      <c r="L4100" s="69" t="str">
        <f t="shared" si="389"/>
        <v>Aplicação de Curto Prazo</v>
      </c>
    </row>
    <row r="4101" spans="1:12" ht="15" customHeight="1" x14ac:dyDescent="0.25">
      <c r="A4101" s="39">
        <v>44219</v>
      </c>
      <c r="B4101" s="61">
        <f t="shared" si="384"/>
        <v>2021</v>
      </c>
      <c r="C4101" s="60" t="str">
        <f t="shared" si="385"/>
        <v>Janeiro</v>
      </c>
      <c r="D4101" s="40" t="s">
        <v>1924</v>
      </c>
      <c r="E4101" s="40" t="s">
        <v>3740</v>
      </c>
      <c r="F4101" s="41">
        <v>33406.720000000001</v>
      </c>
      <c r="G4101" s="42">
        <v>35852.089999999997</v>
      </c>
      <c r="H4101" s="64">
        <f t="shared" si="386"/>
        <v>7.3199943005478996E-2</v>
      </c>
      <c r="I4101" s="65">
        <f t="shared" si="387"/>
        <v>2445.3699999999953</v>
      </c>
      <c r="J4101" s="66" t="str">
        <f t="shared" si="388"/>
        <v>Pendente</v>
      </c>
      <c r="K4101" s="40" t="s">
        <v>15533</v>
      </c>
      <c r="L4101" s="69" t="str">
        <f t="shared" si="389"/>
        <v>Rendimento estável</v>
      </c>
    </row>
    <row r="4102" spans="1:12" ht="15" customHeight="1" x14ac:dyDescent="0.25">
      <c r="A4102" s="39">
        <v>45530</v>
      </c>
      <c r="B4102" s="61">
        <f t="shared" si="384"/>
        <v>2024</v>
      </c>
      <c r="C4102" s="60" t="str">
        <f t="shared" si="385"/>
        <v>Agosto</v>
      </c>
      <c r="D4102" s="40" t="s">
        <v>1928</v>
      </c>
      <c r="E4102" s="40" t="s">
        <v>5030</v>
      </c>
      <c r="F4102" s="41">
        <v>5315.67</v>
      </c>
      <c r="G4102" s="42">
        <v>5808.96</v>
      </c>
      <c r="H4102" s="64">
        <f t="shared" si="386"/>
        <v>9.2799214398184976E-2</v>
      </c>
      <c r="I4102" s="65">
        <f t="shared" si="387"/>
        <v>493.28999999999996</v>
      </c>
      <c r="J4102" s="66" t="str">
        <f t="shared" si="388"/>
        <v>Pendente</v>
      </c>
      <c r="K4102" s="40" t="s">
        <v>15537</v>
      </c>
      <c r="L4102" s="69" t="str">
        <f t="shared" si="389"/>
        <v>Rendimento estável</v>
      </c>
    </row>
    <row r="4103" spans="1:12" ht="15" customHeight="1" x14ac:dyDescent="0.25">
      <c r="A4103" s="39">
        <v>44828</v>
      </c>
      <c r="B4103" s="61">
        <f t="shared" si="384"/>
        <v>2022</v>
      </c>
      <c r="C4103" s="60" t="str">
        <f t="shared" si="385"/>
        <v>Setembro</v>
      </c>
      <c r="D4103" s="40" t="s">
        <v>1926</v>
      </c>
      <c r="E4103" s="40" t="s">
        <v>2772</v>
      </c>
      <c r="F4103" s="41">
        <v>8799.7199999999993</v>
      </c>
      <c r="G4103" s="42">
        <v>8089.58</v>
      </c>
      <c r="H4103" s="64">
        <f t="shared" si="386"/>
        <v>-8.0700295009386608E-2</v>
      </c>
      <c r="I4103" s="65">
        <f t="shared" si="387"/>
        <v>-710.13999999999942</v>
      </c>
      <c r="J4103" s="66" t="str">
        <f t="shared" si="388"/>
        <v>Pendente</v>
      </c>
      <c r="K4103" s="40" t="s">
        <v>15535</v>
      </c>
      <c r="L4103" s="69" t="str">
        <f t="shared" si="389"/>
        <v>Aguardando rentabilidade</v>
      </c>
    </row>
    <row r="4104" spans="1:12" ht="15" customHeight="1" x14ac:dyDescent="0.25">
      <c r="A4104" s="39">
        <v>44314</v>
      </c>
      <c r="B4104" s="61">
        <f t="shared" si="384"/>
        <v>2021</v>
      </c>
      <c r="C4104" s="60" t="str">
        <f t="shared" si="385"/>
        <v>Abril</v>
      </c>
      <c r="D4104" s="40" t="s">
        <v>1923</v>
      </c>
      <c r="E4104" s="40" t="s">
        <v>5031</v>
      </c>
      <c r="F4104" s="41">
        <v>8463.11</v>
      </c>
      <c r="G4104" s="42">
        <v>8053.5</v>
      </c>
      <c r="H4104" s="64">
        <f t="shared" si="386"/>
        <v>-4.8399465444736105E-2</v>
      </c>
      <c r="I4104" s="65">
        <f t="shared" si="387"/>
        <v>-409.61000000000058</v>
      </c>
      <c r="J4104" s="66" t="str">
        <f t="shared" si="388"/>
        <v>Ativo</v>
      </c>
      <c r="K4104" s="40" t="s">
        <v>15532</v>
      </c>
      <c r="L4104" s="69" t="str">
        <f t="shared" si="389"/>
        <v>Investimento de Longo Prazo</v>
      </c>
    </row>
    <row r="4105" spans="1:12" ht="15" customHeight="1" x14ac:dyDescent="0.25">
      <c r="A4105" s="39">
        <v>45161</v>
      </c>
      <c r="B4105" s="61">
        <f t="shared" si="384"/>
        <v>2023</v>
      </c>
      <c r="C4105" s="60" t="str">
        <f t="shared" si="385"/>
        <v>Agosto</v>
      </c>
      <c r="D4105" s="40" t="s">
        <v>1924</v>
      </c>
      <c r="E4105" s="40" t="s">
        <v>5032</v>
      </c>
      <c r="F4105" s="41">
        <v>4253.97</v>
      </c>
      <c r="G4105" s="42">
        <v>4501.13</v>
      </c>
      <c r="H4105" s="64">
        <f t="shared" si="386"/>
        <v>5.8101020928685403E-2</v>
      </c>
      <c r="I4105" s="65">
        <f t="shared" si="387"/>
        <v>247.15999999999985</v>
      </c>
      <c r="J4105" s="66" t="str">
        <f t="shared" si="388"/>
        <v>Ativo</v>
      </c>
      <c r="K4105" s="40" t="s">
        <v>15533</v>
      </c>
      <c r="L4105" s="69" t="str">
        <f t="shared" si="389"/>
        <v>Investimento de Longo Prazo</v>
      </c>
    </row>
    <row r="4106" spans="1:12" ht="15" customHeight="1" x14ac:dyDescent="0.25">
      <c r="A4106" s="39">
        <v>44872</v>
      </c>
      <c r="B4106" s="61">
        <f t="shared" si="384"/>
        <v>2022</v>
      </c>
      <c r="C4106" s="60" t="str">
        <f t="shared" si="385"/>
        <v>Novembro</v>
      </c>
      <c r="D4106" s="40" t="s">
        <v>1924</v>
      </c>
      <c r="E4106" s="40" t="s">
        <v>5033</v>
      </c>
      <c r="F4106" s="41">
        <v>28235.64</v>
      </c>
      <c r="G4106" s="42">
        <v>29204.12</v>
      </c>
      <c r="H4106" s="64">
        <f t="shared" si="386"/>
        <v>3.4299913159397115E-2</v>
      </c>
      <c r="I4106" s="65">
        <f t="shared" si="387"/>
        <v>968.47999999999956</v>
      </c>
      <c r="J4106" s="66" t="str">
        <f t="shared" si="388"/>
        <v>Ativo</v>
      </c>
      <c r="K4106" s="40" t="s">
        <v>15533</v>
      </c>
      <c r="L4106" s="69" t="str">
        <f t="shared" si="389"/>
        <v>Investimento de Longo Prazo</v>
      </c>
    </row>
    <row r="4107" spans="1:12" ht="15" customHeight="1" x14ac:dyDescent="0.25">
      <c r="A4107" s="39">
        <v>45228</v>
      </c>
      <c r="B4107" s="61">
        <f t="shared" si="384"/>
        <v>2023</v>
      </c>
      <c r="C4107" s="60" t="str">
        <f t="shared" si="385"/>
        <v>Outubro</v>
      </c>
      <c r="D4107" s="40" t="s">
        <v>1929</v>
      </c>
      <c r="E4107" s="40" t="s">
        <v>5034</v>
      </c>
      <c r="F4107" s="41">
        <v>18467.11</v>
      </c>
      <c r="G4107" s="42">
        <v>19841.060000000001</v>
      </c>
      <c r="H4107" s="64">
        <f t="shared" si="386"/>
        <v>7.4399838415431574E-2</v>
      </c>
      <c r="I4107" s="65">
        <f t="shared" si="387"/>
        <v>1373.9500000000007</v>
      </c>
      <c r="J4107" s="66" t="str">
        <f t="shared" si="388"/>
        <v>Pendente</v>
      </c>
      <c r="K4107" s="40" t="s">
        <v>15532</v>
      </c>
      <c r="L4107" s="69" t="str">
        <f t="shared" si="389"/>
        <v>Rendimento estável</v>
      </c>
    </row>
    <row r="4108" spans="1:12" ht="15" customHeight="1" x14ac:dyDescent="0.25">
      <c r="A4108" s="39">
        <v>45553</v>
      </c>
      <c r="B4108" s="61">
        <f t="shared" si="384"/>
        <v>2024</v>
      </c>
      <c r="C4108" s="60" t="str">
        <f t="shared" si="385"/>
        <v>Setembro</v>
      </c>
      <c r="D4108" s="40" t="s">
        <v>1930</v>
      </c>
      <c r="E4108" s="40" t="s">
        <v>5035</v>
      </c>
      <c r="F4108" s="41">
        <v>8642.76</v>
      </c>
      <c r="G4108" s="42">
        <v>8586.58</v>
      </c>
      <c r="H4108" s="64">
        <f t="shared" si="386"/>
        <v>-6.5002383497864439E-3</v>
      </c>
      <c r="I4108" s="65">
        <f t="shared" si="387"/>
        <v>-56.180000000000291</v>
      </c>
      <c r="J4108" s="66" t="str">
        <f t="shared" si="388"/>
        <v>Ativo</v>
      </c>
      <c r="K4108" s="40" t="s">
        <v>15538</v>
      </c>
      <c r="L4108" s="69" t="str">
        <f t="shared" si="389"/>
        <v>Aguardando rentabilidade</v>
      </c>
    </row>
    <row r="4109" spans="1:12" ht="15" customHeight="1" x14ac:dyDescent="0.25">
      <c r="A4109" s="39">
        <v>44758</v>
      </c>
      <c r="B4109" s="61">
        <f t="shared" si="384"/>
        <v>2022</v>
      </c>
      <c r="C4109" s="60" t="str">
        <f t="shared" si="385"/>
        <v>Julho</v>
      </c>
      <c r="D4109" s="40" t="s">
        <v>1929</v>
      </c>
      <c r="E4109" s="40" t="s">
        <v>5036</v>
      </c>
      <c r="F4109" s="41">
        <v>37980.589999999997</v>
      </c>
      <c r="G4109" s="42">
        <v>34418.01</v>
      </c>
      <c r="H4109" s="64">
        <f t="shared" si="386"/>
        <v>-9.3800017324638579E-2</v>
      </c>
      <c r="I4109" s="65">
        <f t="shared" si="387"/>
        <v>-3562.5799999999945</v>
      </c>
      <c r="J4109" s="66" t="str">
        <f t="shared" si="388"/>
        <v>Ativo</v>
      </c>
      <c r="K4109" s="40" t="s">
        <v>15532</v>
      </c>
      <c r="L4109" s="69" t="str">
        <f t="shared" si="389"/>
        <v>Investimento de Longo Prazo</v>
      </c>
    </row>
    <row r="4110" spans="1:12" ht="15" customHeight="1" x14ac:dyDescent="0.25">
      <c r="A4110" s="39">
        <v>44381</v>
      </c>
      <c r="B4110" s="61">
        <f t="shared" si="384"/>
        <v>2021</v>
      </c>
      <c r="C4110" s="60" t="str">
        <f t="shared" si="385"/>
        <v>Julho</v>
      </c>
      <c r="D4110" s="40" t="s">
        <v>1927</v>
      </c>
      <c r="E4110" s="40" t="s">
        <v>5037</v>
      </c>
      <c r="F4110" s="41">
        <v>19390.5</v>
      </c>
      <c r="G4110" s="42">
        <v>21732.87</v>
      </c>
      <c r="H4110" s="64">
        <f t="shared" si="386"/>
        <v>0.12079987622804976</v>
      </c>
      <c r="I4110" s="65">
        <f t="shared" si="387"/>
        <v>2342.369999999999</v>
      </c>
      <c r="J4110" s="66" t="str">
        <f t="shared" si="388"/>
        <v>Pendente</v>
      </c>
      <c r="K4110" s="40" t="s">
        <v>15536</v>
      </c>
      <c r="L4110" s="69" t="str">
        <f t="shared" si="389"/>
        <v>Rendimento estável</v>
      </c>
    </row>
    <row r="4111" spans="1:12" ht="15" customHeight="1" x14ac:dyDescent="0.25">
      <c r="A4111" s="39">
        <v>44394</v>
      </c>
      <c r="B4111" s="61">
        <f t="shared" si="384"/>
        <v>2021</v>
      </c>
      <c r="C4111" s="60" t="str">
        <f t="shared" si="385"/>
        <v>Julho</v>
      </c>
      <c r="D4111" s="40" t="s">
        <v>1926</v>
      </c>
      <c r="E4111" s="40" t="s">
        <v>5038</v>
      </c>
      <c r="F4111" s="41">
        <v>22609.41</v>
      </c>
      <c r="G4111" s="42">
        <v>25480.81</v>
      </c>
      <c r="H4111" s="64">
        <f t="shared" si="386"/>
        <v>0.1270002180508028</v>
      </c>
      <c r="I4111" s="65">
        <f t="shared" si="387"/>
        <v>2871.4000000000015</v>
      </c>
      <c r="J4111" s="66" t="str">
        <f t="shared" si="388"/>
        <v>Pendente</v>
      </c>
      <c r="K4111" s="40" t="s">
        <v>15535</v>
      </c>
      <c r="L4111" s="69" t="str">
        <f t="shared" si="389"/>
        <v>Rendimento estável</v>
      </c>
    </row>
    <row r="4112" spans="1:12" ht="15" customHeight="1" x14ac:dyDescent="0.25">
      <c r="A4112" s="39">
        <v>45678</v>
      </c>
      <c r="B4112" s="61">
        <f t="shared" si="384"/>
        <v>2025</v>
      </c>
      <c r="C4112" s="60" t="str">
        <f t="shared" si="385"/>
        <v>Janeiro</v>
      </c>
      <c r="D4112" s="40" t="s">
        <v>1926</v>
      </c>
      <c r="E4112" s="40" t="s">
        <v>3520</v>
      </c>
      <c r="F4112" s="41">
        <v>10010.86</v>
      </c>
      <c r="G4112" s="42">
        <v>11288.25</v>
      </c>
      <c r="H4112" s="64">
        <f t="shared" si="386"/>
        <v>0.12760042593743187</v>
      </c>
      <c r="I4112" s="65">
        <f t="shared" si="387"/>
        <v>1277.3899999999994</v>
      </c>
      <c r="J4112" s="66" t="str">
        <f t="shared" si="388"/>
        <v>Pendente</v>
      </c>
      <c r="K4112" s="40" t="s">
        <v>15535</v>
      </c>
      <c r="L4112" s="69" t="str">
        <f t="shared" si="389"/>
        <v>Rendimento estável</v>
      </c>
    </row>
    <row r="4113" spans="1:12" ht="15" customHeight="1" x14ac:dyDescent="0.25">
      <c r="A4113" s="39">
        <v>44761</v>
      </c>
      <c r="B4113" s="61">
        <f t="shared" si="384"/>
        <v>2022</v>
      </c>
      <c r="C4113" s="60" t="str">
        <f t="shared" si="385"/>
        <v>Julho</v>
      </c>
      <c r="D4113" s="40" t="s">
        <v>1930</v>
      </c>
      <c r="E4113" s="40" t="s">
        <v>2797</v>
      </c>
      <c r="F4113" s="41">
        <v>29387.75</v>
      </c>
      <c r="G4113" s="42">
        <v>33898.769999999997</v>
      </c>
      <c r="H4113" s="64">
        <f t="shared" si="386"/>
        <v>0.15350001276041877</v>
      </c>
      <c r="I4113" s="65">
        <f t="shared" si="387"/>
        <v>4511.0199999999968</v>
      </c>
      <c r="J4113" s="66" t="str">
        <f t="shared" si="388"/>
        <v>Resgatado</v>
      </c>
      <c r="K4113" s="40" t="s">
        <v>15538</v>
      </c>
      <c r="L4113" s="69" t="str">
        <f t="shared" si="389"/>
        <v>Aplicação de Curto Prazo</v>
      </c>
    </row>
    <row r="4114" spans="1:12" x14ac:dyDescent="0.25">
      <c r="A4114" s="39">
        <v>44142</v>
      </c>
      <c r="B4114" s="61">
        <f t="shared" si="384"/>
        <v>2020</v>
      </c>
      <c r="C4114" s="60" t="str">
        <f t="shared" si="385"/>
        <v>Novembro</v>
      </c>
      <c r="D4114" s="40" t="s">
        <v>1929</v>
      </c>
      <c r="E4114" s="40" t="s">
        <v>5039</v>
      </c>
      <c r="F4114" s="41">
        <v>44367.12</v>
      </c>
      <c r="G4114" s="42">
        <v>52992.09</v>
      </c>
      <c r="H4114" s="64">
        <f t="shared" si="386"/>
        <v>0.19440004219340795</v>
      </c>
      <c r="I4114" s="65">
        <f t="shared" si="387"/>
        <v>8624.9699999999939</v>
      </c>
      <c r="J4114" s="66" t="str">
        <f t="shared" si="388"/>
        <v>Resgatado</v>
      </c>
      <c r="K4114" s="40" t="s">
        <v>15532</v>
      </c>
      <c r="L4114" s="69" t="str">
        <f t="shared" si="389"/>
        <v>Dividendos Recebidos</v>
      </c>
    </row>
    <row r="4115" spans="1:12" ht="15" customHeight="1" x14ac:dyDescent="0.25">
      <c r="A4115" s="39">
        <v>45162</v>
      </c>
      <c r="B4115" s="61">
        <f t="shared" si="384"/>
        <v>2023</v>
      </c>
      <c r="C4115" s="60" t="str">
        <f t="shared" si="385"/>
        <v>Agosto</v>
      </c>
      <c r="D4115" s="40" t="s">
        <v>1929</v>
      </c>
      <c r="E4115" s="40" t="s">
        <v>5040</v>
      </c>
      <c r="F4115" s="41">
        <v>33411.22</v>
      </c>
      <c r="G4115" s="42">
        <v>37510.78</v>
      </c>
      <c r="H4115" s="64">
        <f t="shared" si="386"/>
        <v>0.12270009894879617</v>
      </c>
      <c r="I4115" s="65">
        <f t="shared" si="387"/>
        <v>4099.5599999999977</v>
      </c>
      <c r="J4115" s="66" t="str">
        <f t="shared" si="388"/>
        <v>Pendente</v>
      </c>
      <c r="K4115" s="40" t="s">
        <v>15532</v>
      </c>
      <c r="L4115" s="69" t="str">
        <f t="shared" si="389"/>
        <v>Rendimento estável</v>
      </c>
    </row>
    <row r="4116" spans="1:12" ht="15" customHeight="1" x14ac:dyDescent="0.25">
      <c r="A4116" s="39">
        <v>45242</v>
      </c>
      <c r="B4116" s="61">
        <f t="shared" si="384"/>
        <v>2023</v>
      </c>
      <c r="C4116" s="60" t="str">
        <f t="shared" si="385"/>
        <v>Novembro</v>
      </c>
      <c r="D4116" s="40" t="s">
        <v>1927</v>
      </c>
      <c r="E4116" s="40" t="s">
        <v>5041</v>
      </c>
      <c r="F4116" s="41">
        <v>11469.52</v>
      </c>
      <c r="G4116" s="42">
        <v>11364</v>
      </c>
      <c r="H4116" s="64">
        <f t="shared" si="386"/>
        <v>-9.2000362700444677E-3</v>
      </c>
      <c r="I4116" s="65">
        <f t="shared" si="387"/>
        <v>-105.52000000000044</v>
      </c>
      <c r="J4116" s="66" t="str">
        <f t="shared" si="388"/>
        <v>Ativo</v>
      </c>
      <c r="K4116" s="40" t="s">
        <v>15536</v>
      </c>
      <c r="L4116" s="69" t="str">
        <f t="shared" si="389"/>
        <v>Aguardando rentabilidade</v>
      </c>
    </row>
    <row r="4117" spans="1:12" ht="15" customHeight="1" x14ac:dyDescent="0.25">
      <c r="A4117" s="39">
        <v>44719</v>
      </c>
      <c r="B4117" s="61">
        <f t="shared" si="384"/>
        <v>2022</v>
      </c>
      <c r="C4117" s="60" t="str">
        <f t="shared" si="385"/>
        <v>Junho</v>
      </c>
      <c r="D4117" s="40" t="s">
        <v>1925</v>
      </c>
      <c r="E4117" s="40" t="s">
        <v>2473</v>
      </c>
      <c r="F4117" s="41">
        <v>37585.89</v>
      </c>
      <c r="G4117" s="42">
        <v>44806.14</v>
      </c>
      <c r="H4117" s="64">
        <f t="shared" si="386"/>
        <v>0.19210001412764205</v>
      </c>
      <c r="I4117" s="65">
        <f t="shared" si="387"/>
        <v>7220.25</v>
      </c>
      <c r="J4117" s="66" t="str">
        <f t="shared" si="388"/>
        <v>Resgatado</v>
      </c>
      <c r="K4117" s="40" t="s">
        <v>15534</v>
      </c>
      <c r="L4117" s="69" t="str">
        <f t="shared" si="389"/>
        <v>Aplicação de Curto Prazo</v>
      </c>
    </row>
    <row r="4118" spans="1:12" ht="15" customHeight="1" x14ac:dyDescent="0.25">
      <c r="A4118" s="39">
        <v>44445</v>
      </c>
      <c r="B4118" s="61">
        <f t="shared" si="384"/>
        <v>2021</v>
      </c>
      <c r="C4118" s="60" t="str">
        <f t="shared" si="385"/>
        <v>Setembro</v>
      </c>
      <c r="D4118" s="40" t="s">
        <v>1924</v>
      </c>
      <c r="E4118" s="40" t="s">
        <v>4549</v>
      </c>
      <c r="F4118" s="41">
        <v>47147.23</v>
      </c>
      <c r="G4118" s="42">
        <v>56114.63</v>
      </c>
      <c r="H4118" s="64">
        <f t="shared" si="386"/>
        <v>0.19019993327285598</v>
      </c>
      <c r="I4118" s="65">
        <f t="shared" si="387"/>
        <v>8967.3999999999942</v>
      </c>
      <c r="J4118" s="66" t="str">
        <f t="shared" si="388"/>
        <v>Resgatado</v>
      </c>
      <c r="K4118" s="40" t="s">
        <v>15533</v>
      </c>
      <c r="L4118" s="69" t="str">
        <f t="shared" si="389"/>
        <v>Dividendos Recebidos</v>
      </c>
    </row>
    <row r="4119" spans="1:12" ht="15" customHeight="1" x14ac:dyDescent="0.25">
      <c r="A4119" s="39">
        <v>45762</v>
      </c>
      <c r="B4119" s="61">
        <f t="shared" si="384"/>
        <v>2025</v>
      </c>
      <c r="C4119" s="60" t="str">
        <f t="shared" si="385"/>
        <v>Abril</v>
      </c>
      <c r="D4119" s="40" t="s">
        <v>1930</v>
      </c>
      <c r="E4119" s="40" t="s">
        <v>2652</v>
      </c>
      <c r="F4119" s="41">
        <v>22523.05</v>
      </c>
      <c r="G4119" s="42">
        <v>23887.95</v>
      </c>
      <c r="H4119" s="64">
        <f t="shared" si="386"/>
        <v>6.0600140744703823E-2</v>
      </c>
      <c r="I4119" s="65">
        <f t="shared" si="387"/>
        <v>1364.9000000000015</v>
      </c>
      <c r="J4119" s="66" t="str">
        <f t="shared" si="388"/>
        <v>Ativo</v>
      </c>
      <c r="K4119" s="40" t="s">
        <v>15538</v>
      </c>
      <c r="L4119" s="69" t="str">
        <f t="shared" si="389"/>
        <v>Aguardando rentabilidade</v>
      </c>
    </row>
    <row r="4120" spans="1:12" ht="15" customHeight="1" x14ac:dyDescent="0.25">
      <c r="A4120" s="39">
        <v>44610</v>
      </c>
      <c r="B4120" s="61">
        <f t="shared" si="384"/>
        <v>2022</v>
      </c>
      <c r="C4120" s="60" t="str">
        <f t="shared" si="385"/>
        <v>Fevereiro</v>
      </c>
      <c r="D4120" s="40" t="s">
        <v>1925</v>
      </c>
      <c r="E4120" s="40" t="s">
        <v>4841</v>
      </c>
      <c r="F4120" s="41">
        <v>24531.7</v>
      </c>
      <c r="G4120" s="42">
        <v>24816.27</v>
      </c>
      <c r="H4120" s="64">
        <f t="shared" si="386"/>
        <v>1.1600092940970242E-2</v>
      </c>
      <c r="I4120" s="65">
        <f t="shared" si="387"/>
        <v>284.56999999999971</v>
      </c>
      <c r="J4120" s="66" t="str">
        <f t="shared" si="388"/>
        <v>Ativo</v>
      </c>
      <c r="K4120" s="40" t="s">
        <v>15534</v>
      </c>
      <c r="L4120" s="69" t="str">
        <f t="shared" si="389"/>
        <v>Aguardando rentabilidade</v>
      </c>
    </row>
    <row r="4121" spans="1:12" ht="15" customHeight="1" x14ac:dyDescent="0.25">
      <c r="A4121" s="39">
        <v>44216</v>
      </c>
      <c r="B4121" s="61">
        <f t="shared" si="384"/>
        <v>2021</v>
      </c>
      <c r="C4121" s="60" t="str">
        <f t="shared" si="385"/>
        <v>Janeiro</v>
      </c>
      <c r="D4121" s="40" t="s">
        <v>1926</v>
      </c>
      <c r="E4121" s="40" t="s">
        <v>5042</v>
      </c>
      <c r="F4121" s="41">
        <v>43535.91</v>
      </c>
      <c r="G4121" s="42">
        <v>44106.23</v>
      </c>
      <c r="H4121" s="64">
        <f t="shared" si="386"/>
        <v>1.3099990329821971E-2</v>
      </c>
      <c r="I4121" s="65">
        <f t="shared" si="387"/>
        <v>570.31999999999971</v>
      </c>
      <c r="J4121" s="66" t="str">
        <f t="shared" si="388"/>
        <v>Ativo</v>
      </c>
      <c r="K4121" s="40" t="s">
        <v>15535</v>
      </c>
      <c r="L4121" s="69" t="str">
        <f t="shared" si="389"/>
        <v>Aguardando rentabilidade</v>
      </c>
    </row>
    <row r="4122" spans="1:12" ht="15" customHeight="1" x14ac:dyDescent="0.25">
      <c r="A4122" s="39">
        <v>44522</v>
      </c>
      <c r="B4122" s="61">
        <f t="shared" si="384"/>
        <v>2021</v>
      </c>
      <c r="C4122" s="60" t="str">
        <f t="shared" si="385"/>
        <v>Novembro</v>
      </c>
      <c r="D4122" s="40" t="s">
        <v>1929</v>
      </c>
      <c r="E4122" s="40" t="s">
        <v>5043</v>
      </c>
      <c r="F4122" s="41">
        <v>18156.79</v>
      </c>
      <c r="G4122" s="42">
        <v>18870.349999999999</v>
      </c>
      <c r="H4122" s="64">
        <f t="shared" si="386"/>
        <v>3.9299898274970282E-2</v>
      </c>
      <c r="I4122" s="65">
        <f t="shared" si="387"/>
        <v>713.55999999999767</v>
      </c>
      <c r="J4122" s="66" t="str">
        <f t="shared" si="388"/>
        <v>Ativo</v>
      </c>
      <c r="K4122" s="40" t="s">
        <v>15532</v>
      </c>
      <c r="L4122" s="69" t="str">
        <f t="shared" si="389"/>
        <v>Investimento de Longo Prazo</v>
      </c>
    </row>
    <row r="4123" spans="1:12" ht="15" customHeight="1" x14ac:dyDescent="0.25">
      <c r="A4123" s="39">
        <v>45204</v>
      </c>
      <c r="B4123" s="61">
        <f t="shared" si="384"/>
        <v>2023</v>
      </c>
      <c r="C4123" s="60" t="str">
        <f t="shared" si="385"/>
        <v>Outubro</v>
      </c>
      <c r="D4123" s="40" t="s">
        <v>1925</v>
      </c>
      <c r="E4123" s="40" t="s">
        <v>5044</v>
      </c>
      <c r="F4123" s="41">
        <v>48363.62</v>
      </c>
      <c r="G4123" s="42">
        <v>47942.86</v>
      </c>
      <c r="H4123" s="64">
        <f t="shared" si="386"/>
        <v>-8.6999277556146955E-3</v>
      </c>
      <c r="I4123" s="65">
        <f t="shared" si="387"/>
        <v>-420.76000000000204</v>
      </c>
      <c r="J4123" s="66" t="str">
        <f t="shared" si="388"/>
        <v>Ativo</v>
      </c>
      <c r="K4123" s="40" t="s">
        <v>15534</v>
      </c>
      <c r="L4123" s="69" t="str">
        <f t="shared" si="389"/>
        <v>Aguardando rentabilidade</v>
      </c>
    </row>
    <row r="4124" spans="1:12" x14ac:dyDescent="0.25">
      <c r="A4124" s="39">
        <v>44192</v>
      </c>
      <c r="B4124" s="61">
        <f t="shared" si="384"/>
        <v>2020</v>
      </c>
      <c r="C4124" s="60" t="str">
        <f t="shared" si="385"/>
        <v>Dezembro</v>
      </c>
      <c r="D4124" s="40" t="s">
        <v>1927</v>
      </c>
      <c r="E4124" s="40" t="s">
        <v>2500</v>
      </c>
      <c r="F4124" s="41">
        <v>17037.78</v>
      </c>
      <c r="G4124" s="42">
        <v>16944.07</v>
      </c>
      <c r="H4124" s="64">
        <f t="shared" si="386"/>
        <v>-5.5001297117346941E-3</v>
      </c>
      <c r="I4124" s="65">
        <f t="shared" si="387"/>
        <v>-93.709999999999127</v>
      </c>
      <c r="J4124" s="66" t="str">
        <f t="shared" si="388"/>
        <v>Ativo</v>
      </c>
      <c r="K4124" s="40" t="s">
        <v>15536</v>
      </c>
      <c r="L4124" s="69" t="str">
        <f t="shared" si="389"/>
        <v>Aguardando rentabilidade</v>
      </c>
    </row>
    <row r="4125" spans="1:12" ht="15" customHeight="1" x14ac:dyDescent="0.25">
      <c r="A4125" s="39">
        <v>45362</v>
      </c>
      <c r="B4125" s="61">
        <f t="shared" si="384"/>
        <v>2024</v>
      </c>
      <c r="C4125" s="60" t="str">
        <f t="shared" si="385"/>
        <v>Março</v>
      </c>
      <c r="D4125" s="40" t="s">
        <v>1929</v>
      </c>
      <c r="E4125" s="40" t="s">
        <v>5045</v>
      </c>
      <c r="F4125" s="41">
        <v>11313.63</v>
      </c>
      <c r="G4125" s="42">
        <v>11504.83</v>
      </c>
      <c r="H4125" s="64">
        <f t="shared" si="386"/>
        <v>1.6899969329030623E-2</v>
      </c>
      <c r="I4125" s="65">
        <f t="shared" si="387"/>
        <v>191.20000000000073</v>
      </c>
      <c r="J4125" s="66" t="str">
        <f t="shared" si="388"/>
        <v>Ativo</v>
      </c>
      <c r="K4125" s="40" t="s">
        <v>15532</v>
      </c>
      <c r="L4125" s="69" t="str">
        <f t="shared" si="389"/>
        <v>Investimento de Longo Prazo</v>
      </c>
    </row>
    <row r="4126" spans="1:12" ht="15" customHeight="1" x14ac:dyDescent="0.25">
      <c r="A4126" s="39">
        <v>45488</v>
      </c>
      <c r="B4126" s="61">
        <f t="shared" si="384"/>
        <v>2024</v>
      </c>
      <c r="C4126" s="60" t="str">
        <f t="shared" si="385"/>
        <v>Julho</v>
      </c>
      <c r="D4126" s="40" t="s">
        <v>1930</v>
      </c>
      <c r="E4126" s="40" t="s">
        <v>4975</v>
      </c>
      <c r="F4126" s="41">
        <v>16495.8</v>
      </c>
      <c r="G4126" s="42">
        <v>18605.61</v>
      </c>
      <c r="H4126" s="64">
        <f t="shared" si="386"/>
        <v>0.12789982904739397</v>
      </c>
      <c r="I4126" s="65">
        <f t="shared" si="387"/>
        <v>2109.8100000000013</v>
      </c>
      <c r="J4126" s="66" t="str">
        <f t="shared" si="388"/>
        <v>Pendente</v>
      </c>
      <c r="K4126" s="40" t="s">
        <v>15538</v>
      </c>
      <c r="L4126" s="69" t="str">
        <f t="shared" si="389"/>
        <v>Rendimento estável</v>
      </c>
    </row>
    <row r="4127" spans="1:12" ht="15" customHeight="1" x14ac:dyDescent="0.25">
      <c r="A4127" s="39">
        <v>45688</v>
      </c>
      <c r="B4127" s="61">
        <f t="shared" si="384"/>
        <v>2025</v>
      </c>
      <c r="C4127" s="60" t="str">
        <f t="shared" si="385"/>
        <v>Janeiro</v>
      </c>
      <c r="D4127" s="40" t="s">
        <v>1926</v>
      </c>
      <c r="E4127" s="40" t="s">
        <v>4061</v>
      </c>
      <c r="F4127" s="41">
        <v>47933.45</v>
      </c>
      <c r="G4127" s="42">
        <v>51768.13</v>
      </c>
      <c r="H4127" s="64">
        <f t="shared" si="386"/>
        <v>8.000008344903195E-2</v>
      </c>
      <c r="I4127" s="65">
        <f t="shared" si="387"/>
        <v>3834.6800000000003</v>
      </c>
      <c r="J4127" s="66" t="str">
        <f t="shared" si="388"/>
        <v>Pendente</v>
      </c>
      <c r="K4127" s="40" t="s">
        <v>15535</v>
      </c>
      <c r="L4127" s="69" t="str">
        <f t="shared" si="389"/>
        <v>Rendimento estável</v>
      </c>
    </row>
    <row r="4128" spans="1:12" ht="15" customHeight="1" x14ac:dyDescent="0.25">
      <c r="A4128" s="39">
        <v>45096</v>
      </c>
      <c r="B4128" s="61">
        <f t="shared" si="384"/>
        <v>2023</v>
      </c>
      <c r="C4128" s="60" t="str">
        <f t="shared" si="385"/>
        <v>Junho</v>
      </c>
      <c r="D4128" s="40" t="s">
        <v>1930</v>
      </c>
      <c r="E4128" s="40" t="s">
        <v>4123</v>
      </c>
      <c r="F4128" s="41">
        <v>16751.75</v>
      </c>
      <c r="G4128" s="42">
        <v>19887.68</v>
      </c>
      <c r="H4128" s="64">
        <f t="shared" si="386"/>
        <v>0.18720014326861376</v>
      </c>
      <c r="I4128" s="65">
        <f t="shared" si="387"/>
        <v>3135.9300000000003</v>
      </c>
      <c r="J4128" s="66" t="str">
        <f t="shared" si="388"/>
        <v>Resgatado</v>
      </c>
      <c r="K4128" s="40" t="s">
        <v>15538</v>
      </c>
      <c r="L4128" s="69" t="str">
        <f t="shared" si="389"/>
        <v>Aplicação de Curto Prazo</v>
      </c>
    </row>
    <row r="4129" spans="1:12" x14ac:dyDescent="0.25">
      <c r="A4129" s="39">
        <v>44012</v>
      </c>
      <c r="B4129" s="61">
        <f t="shared" si="384"/>
        <v>2020</v>
      </c>
      <c r="C4129" s="60" t="str">
        <f t="shared" si="385"/>
        <v>Junho</v>
      </c>
      <c r="D4129" s="40" t="s">
        <v>1926</v>
      </c>
      <c r="E4129" s="40" t="s">
        <v>4443</v>
      </c>
      <c r="F4129" s="41">
        <v>32903.49</v>
      </c>
      <c r="G4129" s="42">
        <v>36654.49</v>
      </c>
      <c r="H4129" s="64">
        <f t="shared" si="386"/>
        <v>0.11400006503869348</v>
      </c>
      <c r="I4129" s="65">
        <f t="shared" si="387"/>
        <v>3751</v>
      </c>
      <c r="J4129" s="66" t="str">
        <f t="shared" si="388"/>
        <v>Pendente</v>
      </c>
      <c r="K4129" s="40" t="s">
        <v>15535</v>
      </c>
      <c r="L4129" s="69" t="str">
        <f t="shared" si="389"/>
        <v>Rendimento estável</v>
      </c>
    </row>
    <row r="4130" spans="1:12" ht="15" customHeight="1" x14ac:dyDescent="0.25">
      <c r="A4130" s="39">
        <v>44300</v>
      </c>
      <c r="B4130" s="61">
        <f t="shared" si="384"/>
        <v>2021</v>
      </c>
      <c r="C4130" s="60" t="str">
        <f t="shared" si="385"/>
        <v>Abril</v>
      </c>
      <c r="D4130" s="40" t="s">
        <v>1929</v>
      </c>
      <c r="E4130" s="40" t="s">
        <v>4150</v>
      </c>
      <c r="F4130" s="41">
        <v>12874.92</v>
      </c>
      <c r="G4130" s="42">
        <v>12507.98</v>
      </c>
      <c r="H4130" s="64">
        <f t="shared" si="386"/>
        <v>-2.8500371264442846E-2</v>
      </c>
      <c r="I4130" s="65">
        <f t="shared" si="387"/>
        <v>-366.94000000000051</v>
      </c>
      <c r="J4130" s="66" t="str">
        <f t="shared" si="388"/>
        <v>Ativo</v>
      </c>
      <c r="K4130" s="40" t="s">
        <v>15532</v>
      </c>
      <c r="L4130" s="69" t="str">
        <f t="shared" si="389"/>
        <v>Investimento de Longo Prazo</v>
      </c>
    </row>
    <row r="4131" spans="1:12" ht="15" customHeight="1" x14ac:dyDescent="0.25">
      <c r="A4131" s="39">
        <v>45041</v>
      </c>
      <c r="B4131" s="61">
        <f t="shared" si="384"/>
        <v>2023</v>
      </c>
      <c r="C4131" s="60" t="str">
        <f t="shared" si="385"/>
        <v>Abril</v>
      </c>
      <c r="D4131" s="40" t="s">
        <v>1923</v>
      </c>
      <c r="E4131" s="40" t="s">
        <v>5046</v>
      </c>
      <c r="F4131" s="41">
        <v>16735.560000000001</v>
      </c>
      <c r="G4131" s="42">
        <v>19918.66</v>
      </c>
      <c r="H4131" s="64">
        <f t="shared" si="386"/>
        <v>0.19019979014744642</v>
      </c>
      <c r="I4131" s="65">
        <f t="shared" si="387"/>
        <v>3183.0999999999985</v>
      </c>
      <c r="J4131" s="66" t="str">
        <f t="shared" si="388"/>
        <v>Resgatado</v>
      </c>
      <c r="K4131" s="40" t="s">
        <v>15532</v>
      </c>
      <c r="L4131" s="69" t="str">
        <f t="shared" si="389"/>
        <v>Dividendos Recebidos</v>
      </c>
    </row>
    <row r="4132" spans="1:12" ht="15" customHeight="1" x14ac:dyDescent="0.25">
      <c r="A4132" s="39">
        <v>45282</v>
      </c>
      <c r="B4132" s="61">
        <f t="shared" si="384"/>
        <v>2023</v>
      </c>
      <c r="C4132" s="60" t="str">
        <f t="shared" si="385"/>
        <v>Dezembro</v>
      </c>
      <c r="D4132" s="40" t="s">
        <v>1929</v>
      </c>
      <c r="E4132" s="40" t="s">
        <v>5047</v>
      </c>
      <c r="F4132" s="41">
        <v>34906.870000000003</v>
      </c>
      <c r="G4132" s="42">
        <v>36648.720000000001</v>
      </c>
      <c r="H4132" s="64">
        <f t="shared" si="386"/>
        <v>4.9899919414143935E-2</v>
      </c>
      <c r="I4132" s="65">
        <f t="shared" si="387"/>
        <v>1741.8499999999985</v>
      </c>
      <c r="J4132" s="66" t="str">
        <f t="shared" si="388"/>
        <v>Ativo</v>
      </c>
      <c r="K4132" s="40" t="s">
        <v>15532</v>
      </c>
      <c r="L4132" s="69" t="str">
        <f t="shared" si="389"/>
        <v>Investimento de Longo Prazo</v>
      </c>
    </row>
    <row r="4133" spans="1:12" ht="15" customHeight="1" x14ac:dyDescent="0.25">
      <c r="A4133" s="39">
        <v>44682</v>
      </c>
      <c r="B4133" s="61">
        <f t="shared" si="384"/>
        <v>2022</v>
      </c>
      <c r="C4133" s="60" t="str">
        <f t="shared" si="385"/>
        <v>Maio</v>
      </c>
      <c r="D4133" s="40" t="s">
        <v>1925</v>
      </c>
      <c r="E4133" s="40" t="s">
        <v>2782</v>
      </c>
      <c r="F4133" s="41">
        <v>3694.52</v>
      </c>
      <c r="G4133" s="42">
        <v>3361.27</v>
      </c>
      <c r="H4133" s="64">
        <f t="shared" si="386"/>
        <v>-9.0201162803287036E-2</v>
      </c>
      <c r="I4133" s="65">
        <f t="shared" si="387"/>
        <v>-333.25</v>
      </c>
      <c r="J4133" s="66" t="str">
        <f t="shared" si="388"/>
        <v>Pendente</v>
      </c>
      <c r="K4133" s="40" t="s">
        <v>15534</v>
      </c>
      <c r="L4133" s="69" t="str">
        <f t="shared" si="389"/>
        <v>Aguardando rentabilidade</v>
      </c>
    </row>
    <row r="4134" spans="1:12" ht="15" customHeight="1" x14ac:dyDescent="0.25">
      <c r="A4134" s="39">
        <v>45786</v>
      </c>
      <c r="B4134" s="61">
        <f t="shared" si="384"/>
        <v>2025</v>
      </c>
      <c r="C4134" s="60" t="str">
        <f t="shared" si="385"/>
        <v>Maio</v>
      </c>
      <c r="D4134" s="40" t="s">
        <v>1923</v>
      </c>
      <c r="E4134" s="40" t="s">
        <v>5048</v>
      </c>
      <c r="F4134" s="41">
        <v>9881.1299999999992</v>
      </c>
      <c r="G4134" s="42">
        <v>10541.19</v>
      </c>
      <c r="H4134" s="64">
        <f t="shared" si="386"/>
        <v>6.6800052220748168E-2</v>
      </c>
      <c r="I4134" s="65">
        <f t="shared" si="387"/>
        <v>660.06000000000131</v>
      </c>
      <c r="J4134" s="66" t="str">
        <f t="shared" si="388"/>
        <v>Ativo</v>
      </c>
      <c r="K4134" s="40" t="s">
        <v>15532</v>
      </c>
      <c r="L4134" s="69" t="str">
        <f t="shared" si="389"/>
        <v>Investimento de Longo Prazo</v>
      </c>
    </row>
    <row r="4135" spans="1:12" ht="15" customHeight="1" x14ac:dyDescent="0.25">
      <c r="A4135" s="39">
        <v>45551</v>
      </c>
      <c r="B4135" s="61">
        <f t="shared" si="384"/>
        <v>2024</v>
      </c>
      <c r="C4135" s="60" t="str">
        <f t="shared" si="385"/>
        <v>Setembro</v>
      </c>
      <c r="D4135" s="40" t="s">
        <v>1925</v>
      </c>
      <c r="E4135" s="40" t="s">
        <v>2127</v>
      </c>
      <c r="F4135" s="41">
        <v>2083.9</v>
      </c>
      <c r="G4135" s="42">
        <v>2256.0300000000002</v>
      </c>
      <c r="H4135" s="64">
        <f t="shared" si="386"/>
        <v>8.2599932818273478E-2</v>
      </c>
      <c r="I4135" s="65">
        <f t="shared" si="387"/>
        <v>172.13000000000011</v>
      </c>
      <c r="J4135" s="66" t="str">
        <f t="shared" si="388"/>
        <v>Pendente</v>
      </c>
      <c r="K4135" s="40" t="s">
        <v>15534</v>
      </c>
      <c r="L4135" s="69" t="str">
        <f t="shared" si="389"/>
        <v>Rendimento estável</v>
      </c>
    </row>
    <row r="4136" spans="1:12" ht="15" customHeight="1" x14ac:dyDescent="0.25">
      <c r="A4136" s="39">
        <v>45166</v>
      </c>
      <c r="B4136" s="61">
        <f t="shared" si="384"/>
        <v>2023</v>
      </c>
      <c r="C4136" s="60" t="str">
        <f t="shared" si="385"/>
        <v>Agosto</v>
      </c>
      <c r="D4136" s="40" t="s">
        <v>1927</v>
      </c>
      <c r="E4136" s="40" t="s">
        <v>3711</v>
      </c>
      <c r="F4136" s="41">
        <v>30032.71</v>
      </c>
      <c r="G4136" s="42">
        <v>28053.55</v>
      </c>
      <c r="H4136" s="64">
        <f t="shared" si="386"/>
        <v>-6.5900146873192594E-2</v>
      </c>
      <c r="I4136" s="65">
        <f t="shared" si="387"/>
        <v>-1979.1599999999999</v>
      </c>
      <c r="J4136" s="66" t="str">
        <f t="shared" si="388"/>
        <v>Pendente</v>
      </c>
      <c r="K4136" s="40" t="s">
        <v>15536</v>
      </c>
      <c r="L4136" s="69" t="str">
        <f t="shared" si="389"/>
        <v>Aguardando rentabilidade</v>
      </c>
    </row>
    <row r="4137" spans="1:12" ht="15" customHeight="1" x14ac:dyDescent="0.25">
      <c r="A4137" s="39">
        <v>44931</v>
      </c>
      <c r="B4137" s="61">
        <f t="shared" si="384"/>
        <v>2023</v>
      </c>
      <c r="C4137" s="60" t="str">
        <f t="shared" si="385"/>
        <v>Janeiro</v>
      </c>
      <c r="D4137" s="40" t="s">
        <v>1929</v>
      </c>
      <c r="E4137" s="40" t="s">
        <v>5049</v>
      </c>
      <c r="F4137" s="41">
        <v>46496.23</v>
      </c>
      <c r="G4137" s="42">
        <v>54005.37</v>
      </c>
      <c r="H4137" s="64">
        <f t="shared" si="386"/>
        <v>0.16149997537434754</v>
      </c>
      <c r="I4137" s="65">
        <f t="shared" si="387"/>
        <v>7509.1399999999994</v>
      </c>
      <c r="J4137" s="66" t="str">
        <f t="shared" si="388"/>
        <v>Resgatado</v>
      </c>
      <c r="K4137" s="40" t="s">
        <v>15532</v>
      </c>
      <c r="L4137" s="69" t="str">
        <f t="shared" si="389"/>
        <v>Dividendos Recebidos</v>
      </c>
    </row>
    <row r="4138" spans="1:12" ht="15" customHeight="1" x14ac:dyDescent="0.25">
      <c r="A4138" s="39">
        <v>44330</v>
      </c>
      <c r="B4138" s="61">
        <f t="shared" si="384"/>
        <v>2021</v>
      </c>
      <c r="C4138" s="60" t="str">
        <f t="shared" si="385"/>
        <v>Maio</v>
      </c>
      <c r="D4138" s="40" t="s">
        <v>1929</v>
      </c>
      <c r="E4138" s="40" t="s">
        <v>5050</v>
      </c>
      <c r="F4138" s="41">
        <v>21085.69</v>
      </c>
      <c r="G4138" s="42">
        <v>23386.14</v>
      </c>
      <c r="H4138" s="64">
        <f t="shared" si="386"/>
        <v>0.1091000579065708</v>
      </c>
      <c r="I4138" s="65">
        <f t="shared" si="387"/>
        <v>2300.4500000000007</v>
      </c>
      <c r="J4138" s="66" t="str">
        <f t="shared" si="388"/>
        <v>Pendente</v>
      </c>
      <c r="K4138" s="40" t="s">
        <v>15532</v>
      </c>
      <c r="L4138" s="69" t="str">
        <f t="shared" si="389"/>
        <v>Rendimento estável</v>
      </c>
    </row>
    <row r="4139" spans="1:12" ht="15" customHeight="1" x14ac:dyDescent="0.25">
      <c r="A4139" s="39">
        <v>44776</v>
      </c>
      <c r="B4139" s="61">
        <f t="shared" si="384"/>
        <v>2022</v>
      </c>
      <c r="C4139" s="60" t="str">
        <f t="shared" si="385"/>
        <v>Agosto</v>
      </c>
      <c r="D4139" s="40" t="s">
        <v>1925</v>
      </c>
      <c r="E4139" s="40" t="s">
        <v>2753</v>
      </c>
      <c r="F4139" s="41">
        <v>25485.67</v>
      </c>
      <c r="G4139" s="42">
        <v>26731.919999999998</v>
      </c>
      <c r="H4139" s="64">
        <f t="shared" si="386"/>
        <v>4.8900028918211685E-2</v>
      </c>
      <c r="I4139" s="65">
        <f t="shared" si="387"/>
        <v>1246.25</v>
      </c>
      <c r="J4139" s="66" t="str">
        <f t="shared" si="388"/>
        <v>Ativo</v>
      </c>
      <c r="K4139" s="40" t="s">
        <v>15534</v>
      </c>
      <c r="L4139" s="69" t="str">
        <f t="shared" si="389"/>
        <v>Aguardando rentabilidade</v>
      </c>
    </row>
    <row r="4140" spans="1:12" x14ac:dyDescent="0.25">
      <c r="A4140" s="39">
        <v>44042</v>
      </c>
      <c r="B4140" s="61">
        <f t="shared" si="384"/>
        <v>2020</v>
      </c>
      <c r="C4140" s="60" t="str">
        <f t="shared" si="385"/>
        <v>Julho</v>
      </c>
      <c r="D4140" s="40" t="s">
        <v>1923</v>
      </c>
      <c r="E4140" s="40" t="s">
        <v>5051</v>
      </c>
      <c r="F4140" s="41">
        <v>39687.410000000003</v>
      </c>
      <c r="G4140" s="42">
        <v>41949.59</v>
      </c>
      <c r="H4140" s="64">
        <f t="shared" si="386"/>
        <v>5.6999940283328963E-2</v>
      </c>
      <c r="I4140" s="65">
        <f t="shared" si="387"/>
        <v>2262.179999999993</v>
      </c>
      <c r="J4140" s="66" t="str">
        <f t="shared" si="388"/>
        <v>Ativo</v>
      </c>
      <c r="K4140" s="40" t="s">
        <v>15532</v>
      </c>
      <c r="L4140" s="69" t="str">
        <f t="shared" si="389"/>
        <v>Investimento de Longo Prazo</v>
      </c>
    </row>
    <row r="4141" spans="1:12" ht="15" customHeight="1" x14ac:dyDescent="0.25">
      <c r="A4141" s="39">
        <v>44495</v>
      </c>
      <c r="B4141" s="61">
        <f t="shared" si="384"/>
        <v>2021</v>
      </c>
      <c r="C4141" s="60" t="str">
        <f t="shared" si="385"/>
        <v>Outubro</v>
      </c>
      <c r="D4141" s="40" t="s">
        <v>1930</v>
      </c>
      <c r="E4141" s="40" t="s">
        <v>2046</v>
      </c>
      <c r="F4141" s="41">
        <v>17384.62</v>
      </c>
      <c r="G4141" s="42">
        <v>19465.560000000001</v>
      </c>
      <c r="H4141" s="64">
        <f t="shared" si="386"/>
        <v>0.11970005671679924</v>
      </c>
      <c r="I4141" s="65">
        <f t="shared" si="387"/>
        <v>2080.9400000000023</v>
      </c>
      <c r="J4141" s="66" t="str">
        <f t="shared" si="388"/>
        <v>Pendente</v>
      </c>
      <c r="K4141" s="40" t="s">
        <v>15538</v>
      </c>
      <c r="L4141" s="69" t="str">
        <f t="shared" si="389"/>
        <v>Rendimento estável</v>
      </c>
    </row>
    <row r="4142" spans="1:12" ht="15" customHeight="1" x14ac:dyDescent="0.25">
      <c r="A4142" s="39">
        <v>44807</v>
      </c>
      <c r="B4142" s="61">
        <f t="shared" si="384"/>
        <v>2022</v>
      </c>
      <c r="C4142" s="60" t="str">
        <f t="shared" si="385"/>
        <v>Setembro</v>
      </c>
      <c r="D4142" s="40" t="s">
        <v>1925</v>
      </c>
      <c r="E4142" s="40" t="s">
        <v>1933</v>
      </c>
      <c r="F4142" s="41">
        <v>45948.4</v>
      </c>
      <c r="G4142" s="42">
        <v>46715.74</v>
      </c>
      <c r="H4142" s="64">
        <f t="shared" si="386"/>
        <v>1.6700037433294661E-2</v>
      </c>
      <c r="I4142" s="65">
        <f t="shared" si="387"/>
        <v>767.33999999999651</v>
      </c>
      <c r="J4142" s="66" t="str">
        <f t="shared" si="388"/>
        <v>Ativo</v>
      </c>
      <c r="K4142" s="40" t="s">
        <v>15534</v>
      </c>
      <c r="L4142" s="69" t="str">
        <f t="shared" si="389"/>
        <v>Aguardando rentabilidade</v>
      </c>
    </row>
    <row r="4143" spans="1:12" ht="15" customHeight="1" x14ac:dyDescent="0.25">
      <c r="A4143" s="39">
        <v>45397</v>
      </c>
      <c r="B4143" s="61">
        <f t="shared" si="384"/>
        <v>2024</v>
      </c>
      <c r="C4143" s="60" t="str">
        <f t="shared" si="385"/>
        <v>Abril</v>
      </c>
      <c r="D4143" s="40" t="s">
        <v>1928</v>
      </c>
      <c r="E4143" s="40" t="s">
        <v>5052</v>
      </c>
      <c r="F4143" s="41">
        <v>19112.580000000002</v>
      </c>
      <c r="G4143" s="42">
        <v>21711.89</v>
      </c>
      <c r="H4143" s="64">
        <f t="shared" si="386"/>
        <v>0.13599995395702713</v>
      </c>
      <c r="I4143" s="65">
        <f t="shared" si="387"/>
        <v>2599.3099999999977</v>
      </c>
      <c r="J4143" s="66" t="str">
        <f t="shared" si="388"/>
        <v>Pendente</v>
      </c>
      <c r="K4143" s="40" t="s">
        <v>15537</v>
      </c>
      <c r="L4143" s="69" t="str">
        <f t="shared" si="389"/>
        <v>Rendimento estável</v>
      </c>
    </row>
    <row r="4144" spans="1:12" ht="15" customHeight="1" x14ac:dyDescent="0.25">
      <c r="A4144" s="39">
        <v>45302</v>
      </c>
      <c r="B4144" s="61">
        <f t="shared" si="384"/>
        <v>2024</v>
      </c>
      <c r="C4144" s="60" t="str">
        <f t="shared" si="385"/>
        <v>Janeiro</v>
      </c>
      <c r="D4144" s="40" t="s">
        <v>1924</v>
      </c>
      <c r="E4144" s="40" t="s">
        <v>3417</v>
      </c>
      <c r="F4144" s="41">
        <v>36218.32</v>
      </c>
      <c r="G4144" s="42">
        <v>42777.46</v>
      </c>
      <c r="H4144" s="64">
        <f t="shared" si="386"/>
        <v>0.18110006206803628</v>
      </c>
      <c r="I4144" s="65">
        <f t="shared" si="387"/>
        <v>6559.1399999999994</v>
      </c>
      <c r="J4144" s="66" t="str">
        <f t="shared" si="388"/>
        <v>Resgatado</v>
      </c>
      <c r="K4144" s="40" t="s">
        <v>15533</v>
      </c>
      <c r="L4144" s="69" t="str">
        <f t="shared" si="389"/>
        <v>Dividendos Recebidos</v>
      </c>
    </row>
    <row r="4145" spans="1:12" ht="15" customHeight="1" x14ac:dyDescent="0.25">
      <c r="A4145" s="39">
        <v>44753</v>
      </c>
      <c r="B4145" s="61">
        <f t="shared" si="384"/>
        <v>2022</v>
      </c>
      <c r="C4145" s="60" t="str">
        <f t="shared" si="385"/>
        <v>Julho</v>
      </c>
      <c r="D4145" s="40" t="s">
        <v>1923</v>
      </c>
      <c r="E4145" s="40" t="s">
        <v>5053</v>
      </c>
      <c r="F4145" s="41">
        <v>21906.799999999999</v>
      </c>
      <c r="G4145" s="42">
        <v>22274.83</v>
      </c>
      <c r="H4145" s="64">
        <f t="shared" si="386"/>
        <v>1.6799806452791027E-2</v>
      </c>
      <c r="I4145" s="65">
        <f t="shared" si="387"/>
        <v>368.03000000000247</v>
      </c>
      <c r="J4145" s="66" t="str">
        <f t="shared" si="388"/>
        <v>Ativo</v>
      </c>
      <c r="K4145" s="40" t="s">
        <v>15532</v>
      </c>
      <c r="L4145" s="69" t="str">
        <f t="shared" si="389"/>
        <v>Investimento de Longo Prazo</v>
      </c>
    </row>
    <row r="4146" spans="1:12" ht="15" customHeight="1" x14ac:dyDescent="0.25">
      <c r="A4146" s="39">
        <v>44929</v>
      </c>
      <c r="B4146" s="61">
        <f t="shared" si="384"/>
        <v>2023</v>
      </c>
      <c r="C4146" s="60" t="str">
        <f t="shared" si="385"/>
        <v>Janeiro</v>
      </c>
      <c r="D4146" s="40" t="s">
        <v>1926</v>
      </c>
      <c r="E4146" s="40" t="s">
        <v>5054</v>
      </c>
      <c r="F4146" s="41">
        <v>5863.43</v>
      </c>
      <c r="G4146" s="42">
        <v>6100.31</v>
      </c>
      <c r="H4146" s="64">
        <f t="shared" si="386"/>
        <v>4.0399561348903303E-2</v>
      </c>
      <c r="I4146" s="65">
        <f t="shared" si="387"/>
        <v>236.88000000000011</v>
      </c>
      <c r="J4146" s="66" t="str">
        <f t="shared" si="388"/>
        <v>Ativo</v>
      </c>
      <c r="K4146" s="40" t="s">
        <v>15535</v>
      </c>
      <c r="L4146" s="69" t="str">
        <f t="shared" si="389"/>
        <v>Aguardando rentabilidade</v>
      </c>
    </row>
    <row r="4147" spans="1:12" ht="15" customHeight="1" x14ac:dyDescent="0.25">
      <c r="A4147" s="39">
        <v>45397</v>
      </c>
      <c r="B4147" s="61">
        <f t="shared" si="384"/>
        <v>2024</v>
      </c>
      <c r="C4147" s="60" t="str">
        <f t="shared" si="385"/>
        <v>Abril</v>
      </c>
      <c r="D4147" s="40" t="s">
        <v>1923</v>
      </c>
      <c r="E4147" s="40" t="s">
        <v>5055</v>
      </c>
      <c r="F4147" s="41">
        <v>42910.25</v>
      </c>
      <c r="G4147" s="42">
        <v>51020.29</v>
      </c>
      <c r="H4147" s="64">
        <f t="shared" si="386"/>
        <v>0.1890000640872519</v>
      </c>
      <c r="I4147" s="65">
        <f t="shared" si="387"/>
        <v>8110.0400000000009</v>
      </c>
      <c r="J4147" s="66" t="str">
        <f t="shared" si="388"/>
        <v>Resgatado</v>
      </c>
      <c r="K4147" s="40" t="s">
        <v>15532</v>
      </c>
      <c r="L4147" s="69" t="str">
        <f t="shared" si="389"/>
        <v>Dividendos Recebidos</v>
      </c>
    </row>
    <row r="4148" spans="1:12" x14ac:dyDescent="0.25">
      <c r="A4148" s="39">
        <v>43861</v>
      </c>
      <c r="B4148" s="61">
        <f t="shared" si="384"/>
        <v>2020</v>
      </c>
      <c r="C4148" s="60" t="str">
        <f t="shared" si="385"/>
        <v>Janeiro</v>
      </c>
      <c r="D4148" s="40" t="s">
        <v>1929</v>
      </c>
      <c r="E4148" s="40" t="s">
        <v>5056</v>
      </c>
      <c r="F4148" s="41">
        <v>48999.26</v>
      </c>
      <c r="G4148" s="42">
        <v>47597.88</v>
      </c>
      <c r="H4148" s="64">
        <f t="shared" si="386"/>
        <v>-2.860002375546089E-2</v>
      </c>
      <c r="I4148" s="65">
        <f t="shared" si="387"/>
        <v>-1401.3800000000047</v>
      </c>
      <c r="J4148" s="66" t="str">
        <f t="shared" si="388"/>
        <v>Ativo</v>
      </c>
      <c r="K4148" s="40" t="s">
        <v>15532</v>
      </c>
      <c r="L4148" s="69" t="str">
        <f t="shared" si="389"/>
        <v>Investimento de Longo Prazo</v>
      </c>
    </row>
    <row r="4149" spans="1:12" ht="15" customHeight="1" x14ac:dyDescent="0.25">
      <c r="A4149" s="39">
        <v>45531</v>
      </c>
      <c r="B4149" s="61">
        <f t="shared" si="384"/>
        <v>2024</v>
      </c>
      <c r="C4149" s="60" t="str">
        <f t="shared" si="385"/>
        <v>Agosto</v>
      </c>
      <c r="D4149" s="40" t="s">
        <v>1928</v>
      </c>
      <c r="E4149" s="40" t="s">
        <v>5057</v>
      </c>
      <c r="F4149" s="41">
        <v>28328.48</v>
      </c>
      <c r="G4149" s="42">
        <v>29385.13</v>
      </c>
      <c r="H4149" s="64">
        <f t="shared" si="386"/>
        <v>3.7299918668421375E-2</v>
      </c>
      <c r="I4149" s="65">
        <f t="shared" si="387"/>
        <v>1056.6500000000015</v>
      </c>
      <c r="J4149" s="66" t="str">
        <f t="shared" si="388"/>
        <v>Ativo</v>
      </c>
      <c r="K4149" s="40" t="s">
        <v>15537</v>
      </c>
      <c r="L4149" s="69" t="str">
        <f t="shared" si="389"/>
        <v>Aguardando rentabilidade</v>
      </c>
    </row>
    <row r="4150" spans="1:12" ht="15" customHeight="1" x14ac:dyDescent="0.25">
      <c r="A4150" s="39">
        <v>44650</v>
      </c>
      <c r="B4150" s="61">
        <f t="shared" si="384"/>
        <v>2022</v>
      </c>
      <c r="C4150" s="60" t="str">
        <f t="shared" si="385"/>
        <v>Março</v>
      </c>
      <c r="D4150" s="40" t="s">
        <v>1923</v>
      </c>
      <c r="E4150" s="40" t="s">
        <v>2415</v>
      </c>
      <c r="F4150" s="41">
        <v>31670.41</v>
      </c>
      <c r="G4150" s="42">
        <v>35572.199999999997</v>
      </c>
      <c r="H4150" s="64">
        <f t="shared" si="386"/>
        <v>0.12319985753263053</v>
      </c>
      <c r="I4150" s="65">
        <f t="shared" si="387"/>
        <v>3901.7899999999972</v>
      </c>
      <c r="J4150" s="66" t="str">
        <f t="shared" si="388"/>
        <v>Pendente</v>
      </c>
      <c r="K4150" s="40" t="s">
        <v>15532</v>
      </c>
      <c r="L4150" s="69" t="str">
        <f t="shared" si="389"/>
        <v>Rendimento estável</v>
      </c>
    </row>
    <row r="4151" spans="1:12" ht="15" customHeight="1" x14ac:dyDescent="0.25">
      <c r="A4151" s="39">
        <v>45047</v>
      </c>
      <c r="B4151" s="61">
        <f t="shared" si="384"/>
        <v>2023</v>
      </c>
      <c r="C4151" s="60" t="str">
        <f t="shared" si="385"/>
        <v>Maio</v>
      </c>
      <c r="D4151" s="40" t="s">
        <v>1926</v>
      </c>
      <c r="E4151" s="40" t="s">
        <v>5058</v>
      </c>
      <c r="F4151" s="41">
        <v>44395.54</v>
      </c>
      <c r="G4151" s="42">
        <v>48413.34</v>
      </c>
      <c r="H4151" s="64">
        <f t="shared" si="386"/>
        <v>9.0500081764969986E-2</v>
      </c>
      <c r="I4151" s="65">
        <f t="shared" si="387"/>
        <v>4017.7999999999956</v>
      </c>
      <c r="J4151" s="66" t="str">
        <f t="shared" si="388"/>
        <v>Pendente</v>
      </c>
      <c r="K4151" s="40" t="s">
        <v>15535</v>
      </c>
      <c r="L4151" s="69" t="str">
        <f t="shared" si="389"/>
        <v>Rendimento estável</v>
      </c>
    </row>
    <row r="4152" spans="1:12" ht="15" customHeight="1" x14ac:dyDescent="0.25">
      <c r="A4152" s="39">
        <v>44859</v>
      </c>
      <c r="B4152" s="61">
        <f t="shared" si="384"/>
        <v>2022</v>
      </c>
      <c r="C4152" s="60" t="str">
        <f t="shared" si="385"/>
        <v>Outubro</v>
      </c>
      <c r="D4152" s="40" t="s">
        <v>1923</v>
      </c>
      <c r="E4152" s="40" t="s">
        <v>5059</v>
      </c>
      <c r="F4152" s="41">
        <v>9751.6299999999992</v>
      </c>
      <c r="G4152" s="42">
        <v>10829.19</v>
      </c>
      <c r="H4152" s="64">
        <f t="shared" si="386"/>
        <v>0.11050050094189395</v>
      </c>
      <c r="I4152" s="65">
        <f t="shared" si="387"/>
        <v>1077.5600000000013</v>
      </c>
      <c r="J4152" s="66" t="str">
        <f t="shared" si="388"/>
        <v>Pendente</v>
      </c>
      <c r="K4152" s="40" t="s">
        <v>15532</v>
      </c>
      <c r="L4152" s="69" t="str">
        <f t="shared" si="389"/>
        <v>Rendimento estável</v>
      </c>
    </row>
    <row r="4153" spans="1:12" ht="15" customHeight="1" x14ac:dyDescent="0.25">
      <c r="A4153" s="39">
        <v>45211</v>
      </c>
      <c r="B4153" s="61">
        <f t="shared" si="384"/>
        <v>2023</v>
      </c>
      <c r="C4153" s="60" t="str">
        <f t="shared" si="385"/>
        <v>Outubro</v>
      </c>
      <c r="D4153" s="40" t="s">
        <v>1923</v>
      </c>
      <c r="E4153" s="40" t="s">
        <v>2495</v>
      </c>
      <c r="F4153" s="41">
        <v>44364.4</v>
      </c>
      <c r="G4153" s="42">
        <v>48570.15</v>
      </c>
      <c r="H4153" s="64">
        <f t="shared" si="386"/>
        <v>9.4800109998106591E-2</v>
      </c>
      <c r="I4153" s="65">
        <f t="shared" si="387"/>
        <v>4205.75</v>
      </c>
      <c r="J4153" s="66" t="str">
        <f t="shared" si="388"/>
        <v>Pendente</v>
      </c>
      <c r="K4153" s="40" t="s">
        <v>15532</v>
      </c>
      <c r="L4153" s="69" t="str">
        <f t="shared" si="389"/>
        <v>Rendimento estável</v>
      </c>
    </row>
    <row r="4154" spans="1:12" ht="15" customHeight="1" x14ac:dyDescent="0.25">
      <c r="A4154" s="39">
        <v>45779</v>
      </c>
      <c r="B4154" s="61">
        <f t="shared" si="384"/>
        <v>2025</v>
      </c>
      <c r="C4154" s="60" t="str">
        <f t="shared" si="385"/>
        <v>Maio</v>
      </c>
      <c r="D4154" s="40" t="s">
        <v>1927</v>
      </c>
      <c r="E4154" s="40" t="s">
        <v>4314</v>
      </c>
      <c r="F4154" s="41">
        <v>6195.71</v>
      </c>
      <c r="G4154" s="42">
        <v>6575.51</v>
      </c>
      <c r="H4154" s="64">
        <f t="shared" si="386"/>
        <v>6.1300480493761036E-2</v>
      </c>
      <c r="I4154" s="65">
        <f t="shared" si="387"/>
        <v>379.80000000000018</v>
      </c>
      <c r="J4154" s="66" t="str">
        <f t="shared" si="388"/>
        <v>Ativo</v>
      </c>
      <c r="K4154" s="40" t="s">
        <v>15536</v>
      </c>
      <c r="L4154" s="69" t="str">
        <f t="shared" si="389"/>
        <v>Aguardando rentabilidade</v>
      </c>
    </row>
    <row r="4155" spans="1:12" ht="15" customHeight="1" x14ac:dyDescent="0.25">
      <c r="A4155" s="39">
        <v>44827</v>
      </c>
      <c r="B4155" s="61">
        <f t="shared" si="384"/>
        <v>2022</v>
      </c>
      <c r="C4155" s="60" t="str">
        <f t="shared" si="385"/>
        <v>Setembro</v>
      </c>
      <c r="D4155" s="40" t="s">
        <v>1926</v>
      </c>
      <c r="E4155" s="40" t="s">
        <v>4770</v>
      </c>
      <c r="F4155" s="41">
        <v>21169.57</v>
      </c>
      <c r="G4155" s="42">
        <v>24707.01</v>
      </c>
      <c r="H4155" s="64">
        <f t="shared" si="386"/>
        <v>0.16710022924414614</v>
      </c>
      <c r="I4155" s="65">
        <f t="shared" si="387"/>
        <v>3537.4399999999987</v>
      </c>
      <c r="J4155" s="66" t="str">
        <f t="shared" si="388"/>
        <v>Resgatado</v>
      </c>
      <c r="K4155" s="40" t="s">
        <v>15535</v>
      </c>
      <c r="L4155" s="69" t="str">
        <f t="shared" si="389"/>
        <v>Aplicação de Curto Prazo</v>
      </c>
    </row>
    <row r="4156" spans="1:12" x14ac:dyDescent="0.25">
      <c r="A4156" s="39">
        <v>43876</v>
      </c>
      <c r="B4156" s="61">
        <f t="shared" si="384"/>
        <v>2020</v>
      </c>
      <c r="C4156" s="60" t="str">
        <f t="shared" si="385"/>
        <v>Fevereiro</v>
      </c>
      <c r="D4156" s="40" t="s">
        <v>1929</v>
      </c>
      <c r="E4156" s="40" t="s">
        <v>3416</v>
      </c>
      <c r="F4156" s="41">
        <v>9986.17</v>
      </c>
      <c r="G4156" s="42">
        <v>9913.27</v>
      </c>
      <c r="H4156" s="64">
        <f t="shared" si="386"/>
        <v>-7.3000960328133448E-3</v>
      </c>
      <c r="I4156" s="65">
        <f t="shared" si="387"/>
        <v>-72.899999999999636</v>
      </c>
      <c r="J4156" s="66" t="str">
        <f t="shared" si="388"/>
        <v>Ativo</v>
      </c>
      <c r="K4156" s="40" t="s">
        <v>15532</v>
      </c>
      <c r="L4156" s="69" t="str">
        <f t="shared" si="389"/>
        <v>Investimento de Longo Prazo</v>
      </c>
    </row>
    <row r="4157" spans="1:12" ht="15" customHeight="1" x14ac:dyDescent="0.25">
      <c r="A4157" s="39">
        <v>44586</v>
      </c>
      <c r="B4157" s="61">
        <f t="shared" si="384"/>
        <v>2022</v>
      </c>
      <c r="C4157" s="60" t="str">
        <f t="shared" si="385"/>
        <v>Janeiro</v>
      </c>
      <c r="D4157" s="40" t="s">
        <v>1930</v>
      </c>
      <c r="E4157" s="40" t="s">
        <v>5060</v>
      </c>
      <c r="F4157" s="41">
        <v>49084.39</v>
      </c>
      <c r="G4157" s="42">
        <v>51774.21</v>
      </c>
      <c r="H4157" s="64">
        <f t="shared" si="386"/>
        <v>5.479990685429726E-2</v>
      </c>
      <c r="I4157" s="65">
        <f t="shared" si="387"/>
        <v>2689.8199999999997</v>
      </c>
      <c r="J4157" s="66" t="str">
        <f t="shared" si="388"/>
        <v>Ativo</v>
      </c>
      <c r="K4157" s="40" t="s">
        <v>15538</v>
      </c>
      <c r="L4157" s="69" t="str">
        <f t="shared" si="389"/>
        <v>Aguardando rentabilidade</v>
      </c>
    </row>
    <row r="4158" spans="1:12" ht="15" customHeight="1" x14ac:dyDescent="0.25">
      <c r="A4158" s="39">
        <v>44407</v>
      </c>
      <c r="B4158" s="61">
        <f t="shared" si="384"/>
        <v>2021</v>
      </c>
      <c r="C4158" s="60" t="str">
        <f t="shared" si="385"/>
        <v>Julho</v>
      </c>
      <c r="D4158" s="40" t="s">
        <v>1927</v>
      </c>
      <c r="E4158" s="40" t="s">
        <v>5061</v>
      </c>
      <c r="F4158" s="41">
        <v>17695.169999999998</v>
      </c>
      <c r="G4158" s="42">
        <v>18946.22</v>
      </c>
      <c r="H4158" s="64">
        <f t="shared" si="386"/>
        <v>7.0700083695155402E-2</v>
      </c>
      <c r="I4158" s="65">
        <f t="shared" si="387"/>
        <v>1251.0500000000029</v>
      </c>
      <c r="J4158" s="66" t="str">
        <f t="shared" si="388"/>
        <v>Pendente</v>
      </c>
      <c r="K4158" s="40" t="s">
        <v>15536</v>
      </c>
      <c r="L4158" s="69" t="str">
        <f t="shared" si="389"/>
        <v>Rendimento estável</v>
      </c>
    </row>
    <row r="4159" spans="1:12" x14ac:dyDescent="0.25">
      <c r="A4159" s="39">
        <v>44128</v>
      </c>
      <c r="B4159" s="61">
        <f t="shared" si="384"/>
        <v>2020</v>
      </c>
      <c r="C4159" s="60" t="str">
        <f t="shared" si="385"/>
        <v>Outubro</v>
      </c>
      <c r="D4159" s="40" t="s">
        <v>1929</v>
      </c>
      <c r="E4159" s="40" t="s">
        <v>2350</v>
      </c>
      <c r="F4159" s="41">
        <v>23237.61</v>
      </c>
      <c r="G4159" s="42">
        <v>23902.21</v>
      </c>
      <c r="H4159" s="64">
        <f t="shared" si="386"/>
        <v>2.8600187368666506E-2</v>
      </c>
      <c r="I4159" s="65">
        <f t="shared" si="387"/>
        <v>664.59999999999854</v>
      </c>
      <c r="J4159" s="66" t="str">
        <f t="shared" si="388"/>
        <v>Ativo</v>
      </c>
      <c r="K4159" s="40" t="s">
        <v>15532</v>
      </c>
      <c r="L4159" s="69" t="str">
        <f t="shared" si="389"/>
        <v>Investimento de Longo Prazo</v>
      </c>
    </row>
    <row r="4160" spans="1:12" ht="15" customHeight="1" x14ac:dyDescent="0.25">
      <c r="A4160" s="39">
        <v>44925</v>
      </c>
      <c r="B4160" s="61">
        <f t="shared" si="384"/>
        <v>2022</v>
      </c>
      <c r="C4160" s="60" t="str">
        <f t="shared" si="385"/>
        <v>Dezembro</v>
      </c>
      <c r="D4160" s="40" t="s">
        <v>1928</v>
      </c>
      <c r="E4160" s="40" t="s">
        <v>5062</v>
      </c>
      <c r="F4160" s="41">
        <v>17057.04</v>
      </c>
      <c r="G4160" s="42">
        <v>18991.310000000001</v>
      </c>
      <c r="H4160" s="64">
        <f t="shared" si="386"/>
        <v>0.11340009755502715</v>
      </c>
      <c r="I4160" s="65">
        <f t="shared" si="387"/>
        <v>1934.2700000000004</v>
      </c>
      <c r="J4160" s="66" t="str">
        <f t="shared" si="388"/>
        <v>Pendente</v>
      </c>
      <c r="K4160" s="40" t="s">
        <v>15537</v>
      </c>
      <c r="L4160" s="69" t="str">
        <f t="shared" si="389"/>
        <v>Rendimento estável</v>
      </c>
    </row>
    <row r="4161" spans="1:12" ht="15" customHeight="1" x14ac:dyDescent="0.25">
      <c r="A4161" s="39">
        <v>45429</v>
      </c>
      <c r="B4161" s="61">
        <f t="shared" si="384"/>
        <v>2024</v>
      </c>
      <c r="C4161" s="60" t="str">
        <f t="shared" si="385"/>
        <v>Maio</v>
      </c>
      <c r="D4161" s="40" t="s">
        <v>1926</v>
      </c>
      <c r="E4161" s="40" t="s">
        <v>3723</v>
      </c>
      <c r="F4161" s="41">
        <v>25643.94</v>
      </c>
      <c r="G4161" s="42">
        <v>28849.43</v>
      </c>
      <c r="H4161" s="64">
        <f t="shared" si="386"/>
        <v>0.12499990251108066</v>
      </c>
      <c r="I4161" s="65">
        <f t="shared" si="387"/>
        <v>3205.4900000000016</v>
      </c>
      <c r="J4161" s="66" t="str">
        <f t="shared" si="388"/>
        <v>Pendente</v>
      </c>
      <c r="K4161" s="40" t="s">
        <v>15535</v>
      </c>
      <c r="L4161" s="69" t="str">
        <f t="shared" si="389"/>
        <v>Rendimento estável</v>
      </c>
    </row>
    <row r="4162" spans="1:12" ht="15" customHeight="1" x14ac:dyDescent="0.25">
      <c r="A4162" s="39">
        <v>45245</v>
      </c>
      <c r="B4162" s="61">
        <f t="shared" ref="B4162:B4225" si="390">YEAR(A4162)</f>
        <v>2023</v>
      </c>
      <c r="C4162" s="60" t="str">
        <f t="shared" ref="C4162:C4225" si="391">PROPER(TEXT(A4162,"mmmm"))</f>
        <v>Novembro</v>
      </c>
      <c r="D4162" s="40" t="s">
        <v>1929</v>
      </c>
      <c r="E4162" s="40" t="s">
        <v>2820</v>
      </c>
      <c r="F4162" s="41">
        <v>30985.01</v>
      </c>
      <c r="G4162" s="42">
        <v>34346.879999999997</v>
      </c>
      <c r="H4162" s="64">
        <f t="shared" ref="H4162:H4225" si="392">(G4162-F4162)/F4162</f>
        <v>0.1084998842988916</v>
      </c>
      <c r="I4162" s="65">
        <f t="shared" ref="I4162:I4225" si="393">G4162-F4162</f>
        <v>3361.869999999999</v>
      </c>
      <c r="J4162" s="66" t="str">
        <f t="shared" ref="J4162:J4225" si="394">IF(AND(OR($D4162="Ações",$D4162="Criptomoedas",$D4162="ETFs",$D4162="Fundos",$D4162="Imóveis"),$H4162&lt;=-10%),"Resgatado",IF(AND(OR($D4162="Ações",$D4162="Criptomoedas",$D4162="ETFs",$D4162="Fundos",$D4162="Imóveis"),$H4162&lt;=-5%),"Pendente",IF(AND(OR($D4162="Ações",$D4162="Criptomoedas",$D4162="ETFs",$D4162="Fundos",$D4162="Imóveis"),$H4162&lt;=-3%),"Ativo",IF(AND(OR($D4162="Ações",$D4162="Criptomoedas",$D4162="ETFs",$D4162="Fundos",$D4162="Imóveis"),$H4162&lt;=7%),"Ativo",IF(AND(OR($D4162="Ações",$D4162="Criptomoedas",$D4162="ETFs",$D4162="Fundos",$D4162="Imóveis"),$H4162&lt;=15%),"Pendente",IF(AND(OR($D4162="Ações",$D4162="Criptomoedas",$D4162="ETFs",$D4162="Fundos",$D4162="Imóveis"),$H4162&lt;=20%),"Resgatado",IF(AND(OR($D4162="Poupança",$D4162="Renda Fixa",$D4162="Tesouro Direto"),$H4162&lt;=7%),"Ativo",IF(AND(OR($D4162="Poupança",$D4162="Renda Fixa",$D4162="Tesouro Direto"),$H4162&lt;=15%),"Pendente",IF(AND(OR($D4162="Poupança",$D4162="Renda Fixa",$D4162="Tesouro Direto"),$H4162&lt;=20%),"Resgatado","")))))))))</f>
        <v>Pendente</v>
      </c>
      <c r="K4162" s="40" t="s">
        <v>15532</v>
      </c>
      <c r="L4162" s="69" t="str">
        <f t="shared" ref="L4162:L4225" si="395">IF(AND(OR($D4162="Ações",$D4162="Criptomoedas",$D4162="ETFs",$D4162="Fundos",$D4162="Imóveis"),$H4162&lt;=-10%),"Resgate realizado",IF(AND(OR($D4162="Ações",$D4162="Criptomoedas",$D4162="ETFs",$D4162="Fundos",$D4162="Imóveis"),$H4162&lt;=-5%),"Aguardando rentabilidade",IF(AND(OR($D4162="Ações",$D4162="Criptomoedas",$D4162="ETFs",$D4162="Fundos",$D4162="Imóveis"),$H4162&lt;=-3%),"Aguardando rentabilidade",IF(AND(OR($D4162="Ações",$D4162="Criptomoedas",$D4162="ETFs",$D4162="Fundos",$D4162="Imóveis"),$H4162&lt;=7%),"Aguardando rentabilidade",IF(AND(OR($D4162="Ações",$D4162="Criptomoedas",$D4162="ETFs",$D4162="Fundos",$D4162="Imóveis"),$H4162&lt;=15%),"Rendimento estável",IF(AND(OR($D4162="Ações",$D4162="Criptomoedas",$D4162="ETFs",$D4162="Fundos",$D4162="Imóveis"),$H4162&lt;=20%),"Aplicação de Curto Prazo",IF(AND(OR($D4162="Poupança",$D4162="Renda Fixa",$D4162="Tesouro Direto"),$H4162&lt;=7%),"Investimento de Longo Prazo",IF(AND(OR($D4162="Poupança",$D4162="Renda Fixa",$D4162="Tesouro Direto"),$H4162&lt;=15%),"Rendimento estável",IF(AND(OR($D4162="Poupança",$D4162="Renda Fixa",$D4162="Tesouro Direto"),$H4162&lt;=20%),"Dividendos Recebidos","")))))))))</f>
        <v>Rendimento estável</v>
      </c>
    </row>
    <row r="4163" spans="1:12" ht="15" customHeight="1" x14ac:dyDescent="0.25">
      <c r="A4163" s="39">
        <v>44495</v>
      </c>
      <c r="B4163" s="61">
        <f t="shared" si="390"/>
        <v>2021</v>
      </c>
      <c r="C4163" s="60" t="str">
        <f t="shared" si="391"/>
        <v>Outubro</v>
      </c>
      <c r="D4163" s="40" t="s">
        <v>1928</v>
      </c>
      <c r="E4163" s="40" t="s">
        <v>5063</v>
      </c>
      <c r="F4163" s="41">
        <v>21836.17</v>
      </c>
      <c r="G4163" s="42">
        <v>22460.68</v>
      </c>
      <c r="H4163" s="64">
        <f t="shared" si="392"/>
        <v>2.8599795660136467E-2</v>
      </c>
      <c r="I4163" s="65">
        <f t="shared" si="393"/>
        <v>624.51000000000204</v>
      </c>
      <c r="J4163" s="66" t="str">
        <f t="shared" si="394"/>
        <v>Ativo</v>
      </c>
      <c r="K4163" s="40" t="s">
        <v>15537</v>
      </c>
      <c r="L4163" s="69" t="str">
        <f t="shared" si="395"/>
        <v>Aguardando rentabilidade</v>
      </c>
    </row>
    <row r="4164" spans="1:12" ht="15" customHeight="1" x14ac:dyDescent="0.25">
      <c r="A4164" s="39">
        <v>45455</v>
      </c>
      <c r="B4164" s="61">
        <f t="shared" si="390"/>
        <v>2024</v>
      </c>
      <c r="C4164" s="60" t="str">
        <f t="shared" si="391"/>
        <v>Junho</v>
      </c>
      <c r="D4164" s="40" t="s">
        <v>1928</v>
      </c>
      <c r="E4164" s="40" t="s">
        <v>5064</v>
      </c>
      <c r="F4164" s="41">
        <v>1177.81</v>
      </c>
      <c r="G4164" s="42">
        <v>1264.03</v>
      </c>
      <c r="H4164" s="64">
        <f t="shared" si="392"/>
        <v>7.3203657635781683E-2</v>
      </c>
      <c r="I4164" s="65">
        <f t="shared" si="393"/>
        <v>86.220000000000027</v>
      </c>
      <c r="J4164" s="66" t="str">
        <f t="shared" si="394"/>
        <v>Pendente</v>
      </c>
      <c r="K4164" s="40" t="s">
        <v>15537</v>
      </c>
      <c r="L4164" s="69" t="str">
        <f t="shared" si="395"/>
        <v>Rendimento estável</v>
      </c>
    </row>
    <row r="4165" spans="1:12" ht="15" customHeight="1" x14ac:dyDescent="0.25">
      <c r="A4165" s="39">
        <v>45014</v>
      </c>
      <c r="B4165" s="61">
        <f t="shared" si="390"/>
        <v>2023</v>
      </c>
      <c r="C4165" s="60" t="str">
        <f t="shared" si="391"/>
        <v>Março</v>
      </c>
      <c r="D4165" s="40" t="s">
        <v>1927</v>
      </c>
      <c r="E4165" s="40" t="s">
        <v>5065</v>
      </c>
      <c r="F4165" s="41">
        <v>45643.83</v>
      </c>
      <c r="G4165" s="42">
        <v>41914.730000000003</v>
      </c>
      <c r="H4165" s="64">
        <f t="shared" si="392"/>
        <v>-8.1699980041113951E-2</v>
      </c>
      <c r="I4165" s="65">
        <f t="shared" si="393"/>
        <v>-3729.0999999999985</v>
      </c>
      <c r="J4165" s="66" t="str">
        <f t="shared" si="394"/>
        <v>Pendente</v>
      </c>
      <c r="K4165" s="40" t="s">
        <v>15536</v>
      </c>
      <c r="L4165" s="69" t="str">
        <f t="shared" si="395"/>
        <v>Aguardando rentabilidade</v>
      </c>
    </row>
    <row r="4166" spans="1:12" ht="15" customHeight="1" x14ac:dyDescent="0.25">
      <c r="A4166" s="39">
        <v>45204</v>
      </c>
      <c r="B4166" s="61">
        <f t="shared" si="390"/>
        <v>2023</v>
      </c>
      <c r="C4166" s="60" t="str">
        <f t="shared" si="391"/>
        <v>Outubro</v>
      </c>
      <c r="D4166" s="40" t="s">
        <v>1927</v>
      </c>
      <c r="E4166" s="40" t="s">
        <v>2926</v>
      </c>
      <c r="F4166" s="41">
        <v>19711.45</v>
      </c>
      <c r="G4166" s="42">
        <v>19589.240000000002</v>
      </c>
      <c r="H4166" s="64">
        <f t="shared" si="392"/>
        <v>-6.1999497753843129E-3</v>
      </c>
      <c r="I4166" s="65">
        <f t="shared" si="393"/>
        <v>-122.20999999999913</v>
      </c>
      <c r="J4166" s="66" t="str">
        <f t="shared" si="394"/>
        <v>Ativo</v>
      </c>
      <c r="K4166" s="40" t="s">
        <v>15536</v>
      </c>
      <c r="L4166" s="69" t="str">
        <f t="shared" si="395"/>
        <v>Aguardando rentabilidade</v>
      </c>
    </row>
    <row r="4167" spans="1:12" ht="15" customHeight="1" x14ac:dyDescent="0.25">
      <c r="A4167" s="39">
        <v>45517</v>
      </c>
      <c r="B4167" s="61">
        <f t="shared" si="390"/>
        <v>2024</v>
      </c>
      <c r="C4167" s="60" t="str">
        <f t="shared" si="391"/>
        <v>Agosto</v>
      </c>
      <c r="D4167" s="40" t="s">
        <v>1930</v>
      </c>
      <c r="E4167" s="40" t="s">
        <v>5066</v>
      </c>
      <c r="F4167" s="41">
        <v>32256.41</v>
      </c>
      <c r="G4167" s="42">
        <v>31146.79</v>
      </c>
      <c r="H4167" s="64">
        <f t="shared" si="392"/>
        <v>-3.4399984375198575E-2</v>
      </c>
      <c r="I4167" s="65">
        <f t="shared" si="393"/>
        <v>-1109.619999999999</v>
      </c>
      <c r="J4167" s="66" t="str">
        <f t="shared" si="394"/>
        <v>Ativo</v>
      </c>
      <c r="K4167" s="40" t="s">
        <v>15538</v>
      </c>
      <c r="L4167" s="69" t="str">
        <f t="shared" si="395"/>
        <v>Aguardando rentabilidade</v>
      </c>
    </row>
    <row r="4168" spans="1:12" ht="15" customHeight="1" x14ac:dyDescent="0.25">
      <c r="A4168" s="39">
        <v>44283</v>
      </c>
      <c r="B4168" s="61">
        <f t="shared" si="390"/>
        <v>2021</v>
      </c>
      <c r="C4168" s="60" t="str">
        <f t="shared" si="391"/>
        <v>Março</v>
      </c>
      <c r="D4168" s="40" t="s">
        <v>1927</v>
      </c>
      <c r="E4168" s="40" t="s">
        <v>5067</v>
      </c>
      <c r="F4168" s="41">
        <v>32693.13</v>
      </c>
      <c r="G4168" s="42">
        <v>32121</v>
      </c>
      <c r="H4168" s="64">
        <f t="shared" si="392"/>
        <v>-1.7500006882179866E-2</v>
      </c>
      <c r="I4168" s="65">
        <f t="shared" si="393"/>
        <v>-572.13000000000102</v>
      </c>
      <c r="J4168" s="66" t="str">
        <f t="shared" si="394"/>
        <v>Ativo</v>
      </c>
      <c r="K4168" s="40" t="s">
        <v>15536</v>
      </c>
      <c r="L4168" s="69" t="str">
        <f t="shared" si="395"/>
        <v>Aguardando rentabilidade</v>
      </c>
    </row>
    <row r="4169" spans="1:12" ht="15" customHeight="1" x14ac:dyDescent="0.25">
      <c r="A4169" s="39">
        <v>44471</v>
      </c>
      <c r="B4169" s="61">
        <f t="shared" si="390"/>
        <v>2021</v>
      </c>
      <c r="C4169" s="60" t="str">
        <f t="shared" si="391"/>
        <v>Outubro</v>
      </c>
      <c r="D4169" s="40" t="s">
        <v>1929</v>
      </c>
      <c r="E4169" s="40" t="s">
        <v>5068</v>
      </c>
      <c r="F4169" s="41">
        <v>43752.09</v>
      </c>
      <c r="G4169" s="42">
        <v>43673.34</v>
      </c>
      <c r="H4169" s="64">
        <f t="shared" si="392"/>
        <v>-1.7999140155361723E-3</v>
      </c>
      <c r="I4169" s="65">
        <f t="shared" si="393"/>
        <v>-78.75</v>
      </c>
      <c r="J4169" s="66" t="str">
        <f t="shared" si="394"/>
        <v>Ativo</v>
      </c>
      <c r="K4169" s="40" t="s">
        <v>15532</v>
      </c>
      <c r="L4169" s="69" t="str">
        <f t="shared" si="395"/>
        <v>Investimento de Longo Prazo</v>
      </c>
    </row>
    <row r="4170" spans="1:12" ht="15" customHeight="1" x14ac:dyDescent="0.25">
      <c r="A4170" s="39">
        <v>45220</v>
      </c>
      <c r="B4170" s="61">
        <f t="shared" si="390"/>
        <v>2023</v>
      </c>
      <c r="C4170" s="60" t="str">
        <f t="shared" si="391"/>
        <v>Outubro</v>
      </c>
      <c r="D4170" s="40" t="s">
        <v>1926</v>
      </c>
      <c r="E4170" s="40" t="s">
        <v>5069</v>
      </c>
      <c r="F4170" s="41">
        <v>38397.370000000003</v>
      </c>
      <c r="G4170" s="42">
        <v>38919.57</v>
      </c>
      <c r="H4170" s="64">
        <f t="shared" si="392"/>
        <v>1.359988978411795E-2</v>
      </c>
      <c r="I4170" s="65">
        <f t="shared" si="393"/>
        <v>522.19999999999709</v>
      </c>
      <c r="J4170" s="66" t="str">
        <f t="shared" si="394"/>
        <v>Ativo</v>
      </c>
      <c r="K4170" s="40" t="s">
        <v>15535</v>
      </c>
      <c r="L4170" s="69" t="str">
        <f t="shared" si="395"/>
        <v>Aguardando rentabilidade</v>
      </c>
    </row>
    <row r="4171" spans="1:12" ht="15" customHeight="1" x14ac:dyDescent="0.25">
      <c r="A4171" s="39">
        <v>44798</v>
      </c>
      <c r="B4171" s="61">
        <f t="shared" si="390"/>
        <v>2022</v>
      </c>
      <c r="C4171" s="60" t="str">
        <f t="shared" si="391"/>
        <v>Agosto</v>
      </c>
      <c r="D4171" s="40" t="s">
        <v>1925</v>
      </c>
      <c r="E4171" s="40" t="s">
        <v>5070</v>
      </c>
      <c r="F4171" s="41">
        <v>12990.28</v>
      </c>
      <c r="G4171" s="42">
        <v>11936.77</v>
      </c>
      <c r="H4171" s="64">
        <f t="shared" si="392"/>
        <v>-8.109986851707586E-2</v>
      </c>
      <c r="I4171" s="65">
        <f t="shared" si="393"/>
        <v>-1053.5100000000002</v>
      </c>
      <c r="J4171" s="66" t="str">
        <f t="shared" si="394"/>
        <v>Pendente</v>
      </c>
      <c r="K4171" s="40" t="s">
        <v>15534</v>
      </c>
      <c r="L4171" s="69" t="str">
        <f t="shared" si="395"/>
        <v>Aguardando rentabilidade</v>
      </c>
    </row>
    <row r="4172" spans="1:12" ht="15" customHeight="1" x14ac:dyDescent="0.25">
      <c r="A4172" s="39">
        <v>44221</v>
      </c>
      <c r="B4172" s="61">
        <f t="shared" si="390"/>
        <v>2021</v>
      </c>
      <c r="C4172" s="60" t="str">
        <f t="shared" si="391"/>
        <v>Janeiro</v>
      </c>
      <c r="D4172" s="40" t="s">
        <v>1929</v>
      </c>
      <c r="E4172" s="40" t="s">
        <v>5071</v>
      </c>
      <c r="F4172" s="41">
        <v>33068.550000000003</v>
      </c>
      <c r="G4172" s="42">
        <v>36041.410000000003</v>
      </c>
      <c r="H4172" s="64">
        <f t="shared" si="392"/>
        <v>8.9899920014636273E-2</v>
      </c>
      <c r="I4172" s="65">
        <f t="shared" si="393"/>
        <v>2972.8600000000006</v>
      </c>
      <c r="J4172" s="66" t="str">
        <f t="shared" si="394"/>
        <v>Pendente</v>
      </c>
      <c r="K4172" s="40" t="s">
        <v>15532</v>
      </c>
      <c r="L4172" s="69" t="str">
        <f t="shared" si="395"/>
        <v>Rendimento estável</v>
      </c>
    </row>
    <row r="4173" spans="1:12" ht="15" customHeight="1" x14ac:dyDescent="0.25">
      <c r="A4173" s="39">
        <v>44958</v>
      </c>
      <c r="B4173" s="61">
        <f t="shared" si="390"/>
        <v>2023</v>
      </c>
      <c r="C4173" s="60" t="str">
        <f t="shared" si="391"/>
        <v>Fevereiro</v>
      </c>
      <c r="D4173" s="40" t="s">
        <v>1929</v>
      </c>
      <c r="E4173" s="40" t="s">
        <v>5072</v>
      </c>
      <c r="F4173" s="41">
        <v>20467.64</v>
      </c>
      <c r="G4173" s="42">
        <v>19034.91</v>
      </c>
      <c r="H4173" s="64">
        <f t="shared" si="392"/>
        <v>-6.9999765483465592E-2</v>
      </c>
      <c r="I4173" s="65">
        <f t="shared" si="393"/>
        <v>-1432.7299999999996</v>
      </c>
      <c r="J4173" s="66" t="str">
        <f t="shared" si="394"/>
        <v>Ativo</v>
      </c>
      <c r="K4173" s="40" t="s">
        <v>15532</v>
      </c>
      <c r="L4173" s="69" t="str">
        <f t="shared" si="395"/>
        <v>Investimento de Longo Prazo</v>
      </c>
    </row>
    <row r="4174" spans="1:12" ht="15" customHeight="1" x14ac:dyDescent="0.25">
      <c r="A4174" s="39">
        <v>44223</v>
      </c>
      <c r="B4174" s="61">
        <f t="shared" si="390"/>
        <v>2021</v>
      </c>
      <c r="C4174" s="60" t="str">
        <f t="shared" si="391"/>
        <v>Janeiro</v>
      </c>
      <c r="D4174" s="40" t="s">
        <v>1927</v>
      </c>
      <c r="E4174" s="40" t="s">
        <v>3021</v>
      </c>
      <c r="F4174" s="41">
        <v>16110.66</v>
      </c>
      <c r="G4174" s="42">
        <v>15454.96</v>
      </c>
      <c r="H4174" s="64">
        <f t="shared" si="392"/>
        <v>-4.0699760282943143E-2</v>
      </c>
      <c r="I4174" s="65">
        <f t="shared" si="393"/>
        <v>-655.70000000000073</v>
      </c>
      <c r="J4174" s="66" t="str">
        <f t="shared" si="394"/>
        <v>Ativo</v>
      </c>
      <c r="K4174" s="40" t="s">
        <v>15536</v>
      </c>
      <c r="L4174" s="69" t="str">
        <f t="shared" si="395"/>
        <v>Aguardando rentabilidade</v>
      </c>
    </row>
    <row r="4175" spans="1:12" x14ac:dyDescent="0.25">
      <c r="A4175" s="39">
        <v>43927</v>
      </c>
      <c r="B4175" s="61">
        <f t="shared" si="390"/>
        <v>2020</v>
      </c>
      <c r="C4175" s="60" t="str">
        <f t="shared" si="391"/>
        <v>Abril</v>
      </c>
      <c r="D4175" s="40" t="s">
        <v>1925</v>
      </c>
      <c r="E4175" s="40" t="s">
        <v>2751</v>
      </c>
      <c r="F4175" s="41">
        <v>26139.99</v>
      </c>
      <c r="G4175" s="42">
        <v>28889.919999999998</v>
      </c>
      <c r="H4175" s="64">
        <f t="shared" si="392"/>
        <v>0.10520011675597414</v>
      </c>
      <c r="I4175" s="65">
        <f t="shared" si="393"/>
        <v>2749.9299999999967</v>
      </c>
      <c r="J4175" s="66" t="str">
        <f t="shared" si="394"/>
        <v>Pendente</v>
      </c>
      <c r="K4175" s="40" t="s">
        <v>15534</v>
      </c>
      <c r="L4175" s="69" t="str">
        <f t="shared" si="395"/>
        <v>Rendimento estável</v>
      </c>
    </row>
    <row r="4176" spans="1:12" ht="15" customHeight="1" x14ac:dyDescent="0.25">
      <c r="A4176" s="39">
        <v>44252</v>
      </c>
      <c r="B4176" s="61">
        <f t="shared" si="390"/>
        <v>2021</v>
      </c>
      <c r="C4176" s="60" t="str">
        <f t="shared" si="391"/>
        <v>Fevereiro</v>
      </c>
      <c r="D4176" s="40" t="s">
        <v>1924</v>
      </c>
      <c r="E4176" s="40" t="s">
        <v>4556</v>
      </c>
      <c r="F4176" s="41">
        <v>26995.05</v>
      </c>
      <c r="G4176" s="42">
        <v>26873.57</v>
      </c>
      <c r="H4176" s="64">
        <f t="shared" si="392"/>
        <v>-4.5000842747096063E-3</v>
      </c>
      <c r="I4176" s="65">
        <f t="shared" si="393"/>
        <v>-121.47999999999956</v>
      </c>
      <c r="J4176" s="66" t="str">
        <f t="shared" si="394"/>
        <v>Ativo</v>
      </c>
      <c r="K4176" s="40" t="s">
        <v>15533</v>
      </c>
      <c r="L4176" s="69" t="str">
        <f t="shared" si="395"/>
        <v>Investimento de Longo Prazo</v>
      </c>
    </row>
    <row r="4177" spans="1:12" ht="15" customHeight="1" x14ac:dyDescent="0.25">
      <c r="A4177" s="39">
        <v>45512</v>
      </c>
      <c r="B4177" s="61">
        <f t="shared" si="390"/>
        <v>2024</v>
      </c>
      <c r="C4177" s="60" t="str">
        <f t="shared" si="391"/>
        <v>Agosto</v>
      </c>
      <c r="D4177" s="40" t="s">
        <v>1923</v>
      </c>
      <c r="E4177" s="40" t="s">
        <v>3644</v>
      </c>
      <c r="F4177" s="41">
        <v>31696.880000000001</v>
      </c>
      <c r="G4177" s="42">
        <v>35807.97</v>
      </c>
      <c r="H4177" s="64">
        <f t="shared" si="392"/>
        <v>0.12970014714381983</v>
      </c>
      <c r="I4177" s="65">
        <f t="shared" si="393"/>
        <v>4111.09</v>
      </c>
      <c r="J4177" s="66" t="str">
        <f t="shared" si="394"/>
        <v>Pendente</v>
      </c>
      <c r="K4177" s="40" t="s">
        <v>15532</v>
      </c>
      <c r="L4177" s="69" t="str">
        <f t="shared" si="395"/>
        <v>Rendimento estável</v>
      </c>
    </row>
    <row r="4178" spans="1:12" ht="15" customHeight="1" x14ac:dyDescent="0.25">
      <c r="A4178" s="39">
        <v>45062</v>
      </c>
      <c r="B4178" s="61">
        <f t="shared" si="390"/>
        <v>2023</v>
      </c>
      <c r="C4178" s="60" t="str">
        <f t="shared" si="391"/>
        <v>Maio</v>
      </c>
      <c r="D4178" s="40" t="s">
        <v>1926</v>
      </c>
      <c r="E4178" s="40" t="s">
        <v>2925</v>
      </c>
      <c r="F4178" s="41">
        <v>36969.230000000003</v>
      </c>
      <c r="G4178" s="42">
        <v>38340.79</v>
      </c>
      <c r="H4178" s="64">
        <f t="shared" si="392"/>
        <v>3.7100042386600897E-2</v>
      </c>
      <c r="I4178" s="65">
        <f t="shared" si="393"/>
        <v>1371.5599999999977</v>
      </c>
      <c r="J4178" s="66" t="str">
        <f t="shared" si="394"/>
        <v>Ativo</v>
      </c>
      <c r="K4178" s="40" t="s">
        <v>15535</v>
      </c>
      <c r="L4178" s="69" t="str">
        <f t="shared" si="395"/>
        <v>Aguardando rentabilidade</v>
      </c>
    </row>
    <row r="4179" spans="1:12" ht="15" customHeight="1" x14ac:dyDescent="0.25">
      <c r="A4179" s="39">
        <v>44262</v>
      </c>
      <c r="B4179" s="61">
        <f t="shared" si="390"/>
        <v>2021</v>
      </c>
      <c r="C4179" s="60" t="str">
        <f t="shared" si="391"/>
        <v>Março</v>
      </c>
      <c r="D4179" s="40" t="s">
        <v>1928</v>
      </c>
      <c r="E4179" s="40" t="s">
        <v>5073</v>
      </c>
      <c r="F4179" s="41">
        <v>49963.51</v>
      </c>
      <c r="G4179" s="42">
        <v>52771.46</v>
      </c>
      <c r="H4179" s="64">
        <f t="shared" si="392"/>
        <v>5.6200014770779655E-2</v>
      </c>
      <c r="I4179" s="65">
        <f t="shared" si="393"/>
        <v>2807.9499999999971</v>
      </c>
      <c r="J4179" s="66" t="str">
        <f t="shared" si="394"/>
        <v>Ativo</v>
      </c>
      <c r="K4179" s="40" t="s">
        <v>15537</v>
      </c>
      <c r="L4179" s="69" t="str">
        <f t="shared" si="395"/>
        <v>Aguardando rentabilidade</v>
      </c>
    </row>
    <row r="4180" spans="1:12" x14ac:dyDescent="0.25">
      <c r="A4180" s="39">
        <v>43944</v>
      </c>
      <c r="B4180" s="61">
        <f t="shared" si="390"/>
        <v>2020</v>
      </c>
      <c r="C4180" s="60" t="str">
        <f t="shared" si="391"/>
        <v>Abril</v>
      </c>
      <c r="D4180" s="40" t="s">
        <v>1930</v>
      </c>
      <c r="E4180" s="40" t="s">
        <v>5074</v>
      </c>
      <c r="F4180" s="41">
        <v>25114.560000000001</v>
      </c>
      <c r="G4180" s="42">
        <v>23783.49</v>
      </c>
      <c r="H4180" s="64">
        <f t="shared" si="392"/>
        <v>-5.2999933106532608E-2</v>
      </c>
      <c r="I4180" s="65">
        <f t="shared" si="393"/>
        <v>-1331.0699999999997</v>
      </c>
      <c r="J4180" s="66" t="str">
        <f t="shared" si="394"/>
        <v>Pendente</v>
      </c>
      <c r="K4180" s="40" t="s">
        <v>15538</v>
      </c>
      <c r="L4180" s="69" t="str">
        <f t="shared" si="395"/>
        <v>Aguardando rentabilidade</v>
      </c>
    </row>
    <row r="4181" spans="1:12" ht="15" customHeight="1" x14ac:dyDescent="0.25">
      <c r="A4181" s="39">
        <v>44827</v>
      </c>
      <c r="B4181" s="61">
        <f t="shared" si="390"/>
        <v>2022</v>
      </c>
      <c r="C4181" s="60" t="str">
        <f t="shared" si="391"/>
        <v>Setembro</v>
      </c>
      <c r="D4181" s="40" t="s">
        <v>1928</v>
      </c>
      <c r="E4181" s="40" t="s">
        <v>5075</v>
      </c>
      <c r="F4181" s="41">
        <v>32459.83</v>
      </c>
      <c r="G4181" s="42">
        <v>32609.15</v>
      </c>
      <c r="H4181" s="64">
        <f t="shared" si="392"/>
        <v>4.6001473205497289E-3</v>
      </c>
      <c r="I4181" s="65">
        <f t="shared" si="393"/>
        <v>149.31999999999971</v>
      </c>
      <c r="J4181" s="66" t="str">
        <f t="shared" si="394"/>
        <v>Ativo</v>
      </c>
      <c r="K4181" s="40" t="s">
        <v>15537</v>
      </c>
      <c r="L4181" s="69" t="str">
        <f t="shared" si="395"/>
        <v>Aguardando rentabilidade</v>
      </c>
    </row>
    <row r="4182" spans="1:12" ht="15" customHeight="1" x14ac:dyDescent="0.25">
      <c r="A4182" s="39">
        <v>45836</v>
      </c>
      <c r="B4182" s="61">
        <f t="shared" si="390"/>
        <v>2025</v>
      </c>
      <c r="C4182" s="60" t="str">
        <f t="shared" si="391"/>
        <v>Junho</v>
      </c>
      <c r="D4182" s="40" t="s">
        <v>1923</v>
      </c>
      <c r="E4182" s="40" t="s">
        <v>5076</v>
      </c>
      <c r="F4182" s="41">
        <v>27768.81</v>
      </c>
      <c r="G4182" s="42">
        <v>27913.21</v>
      </c>
      <c r="H4182" s="64">
        <f t="shared" si="392"/>
        <v>5.2000787934375946E-3</v>
      </c>
      <c r="I4182" s="65">
        <f t="shared" si="393"/>
        <v>144.39999999999782</v>
      </c>
      <c r="J4182" s="66" t="str">
        <f t="shared" si="394"/>
        <v>Ativo</v>
      </c>
      <c r="K4182" s="40" t="s">
        <v>15532</v>
      </c>
      <c r="L4182" s="69" t="str">
        <f t="shared" si="395"/>
        <v>Investimento de Longo Prazo</v>
      </c>
    </row>
    <row r="4183" spans="1:12" ht="15" customHeight="1" x14ac:dyDescent="0.25">
      <c r="A4183" s="39">
        <v>44562</v>
      </c>
      <c r="B4183" s="61">
        <f t="shared" si="390"/>
        <v>2022</v>
      </c>
      <c r="C4183" s="60" t="str">
        <f t="shared" si="391"/>
        <v>Janeiro</v>
      </c>
      <c r="D4183" s="40" t="s">
        <v>1926</v>
      </c>
      <c r="E4183" s="40" t="s">
        <v>5077</v>
      </c>
      <c r="F4183" s="41">
        <v>31585.13</v>
      </c>
      <c r="G4183" s="42">
        <v>30403.85</v>
      </c>
      <c r="H4183" s="64">
        <f t="shared" si="392"/>
        <v>-3.7399877727272372E-2</v>
      </c>
      <c r="I4183" s="65">
        <f t="shared" si="393"/>
        <v>-1181.2800000000025</v>
      </c>
      <c r="J4183" s="66" t="str">
        <f t="shared" si="394"/>
        <v>Ativo</v>
      </c>
      <c r="K4183" s="40" t="s">
        <v>15535</v>
      </c>
      <c r="L4183" s="69" t="str">
        <f t="shared" si="395"/>
        <v>Aguardando rentabilidade</v>
      </c>
    </row>
    <row r="4184" spans="1:12" x14ac:dyDescent="0.25">
      <c r="A4184" s="39">
        <v>43954</v>
      </c>
      <c r="B4184" s="61">
        <f t="shared" si="390"/>
        <v>2020</v>
      </c>
      <c r="C4184" s="60" t="str">
        <f t="shared" si="391"/>
        <v>Maio</v>
      </c>
      <c r="D4184" s="40" t="s">
        <v>1929</v>
      </c>
      <c r="E4184" s="40" t="s">
        <v>5078</v>
      </c>
      <c r="F4184" s="41">
        <v>24376.39</v>
      </c>
      <c r="G4184" s="42">
        <v>24698.16</v>
      </c>
      <c r="H4184" s="64">
        <f t="shared" si="392"/>
        <v>1.3200067770494336E-2</v>
      </c>
      <c r="I4184" s="65">
        <f t="shared" si="393"/>
        <v>321.77000000000044</v>
      </c>
      <c r="J4184" s="66" t="str">
        <f t="shared" si="394"/>
        <v>Ativo</v>
      </c>
      <c r="K4184" s="40" t="s">
        <v>15532</v>
      </c>
      <c r="L4184" s="69" t="str">
        <f t="shared" si="395"/>
        <v>Investimento de Longo Prazo</v>
      </c>
    </row>
    <row r="4185" spans="1:12" ht="15" customHeight="1" x14ac:dyDescent="0.25">
      <c r="A4185" s="39">
        <v>45257</v>
      </c>
      <c r="B4185" s="61">
        <f t="shared" si="390"/>
        <v>2023</v>
      </c>
      <c r="C4185" s="60" t="str">
        <f t="shared" si="391"/>
        <v>Novembro</v>
      </c>
      <c r="D4185" s="40" t="s">
        <v>1927</v>
      </c>
      <c r="E4185" s="40" t="s">
        <v>5067</v>
      </c>
      <c r="F4185" s="41">
        <v>2789.98</v>
      </c>
      <c r="G4185" s="42">
        <v>3304.17</v>
      </c>
      <c r="H4185" s="64">
        <f t="shared" si="392"/>
        <v>0.18429881217786509</v>
      </c>
      <c r="I4185" s="65">
        <f t="shared" si="393"/>
        <v>514.19000000000005</v>
      </c>
      <c r="J4185" s="66" t="str">
        <f t="shared" si="394"/>
        <v>Resgatado</v>
      </c>
      <c r="K4185" s="40" t="s">
        <v>15536</v>
      </c>
      <c r="L4185" s="69" t="str">
        <f t="shared" si="395"/>
        <v>Aplicação de Curto Prazo</v>
      </c>
    </row>
    <row r="4186" spans="1:12" ht="15" customHeight="1" x14ac:dyDescent="0.25">
      <c r="A4186" s="39">
        <v>45229</v>
      </c>
      <c r="B4186" s="61">
        <f t="shared" si="390"/>
        <v>2023</v>
      </c>
      <c r="C4186" s="60" t="str">
        <f t="shared" si="391"/>
        <v>Outubro</v>
      </c>
      <c r="D4186" s="40" t="s">
        <v>1924</v>
      </c>
      <c r="E4186" s="40" t="s">
        <v>5079</v>
      </c>
      <c r="F4186" s="41">
        <v>48747.07</v>
      </c>
      <c r="G4186" s="42">
        <v>52944.19</v>
      </c>
      <c r="H4186" s="64">
        <f t="shared" si="392"/>
        <v>8.6099944058176267E-2</v>
      </c>
      <c r="I4186" s="65">
        <f t="shared" si="393"/>
        <v>4197.1200000000026</v>
      </c>
      <c r="J4186" s="66" t="str">
        <f t="shared" si="394"/>
        <v>Pendente</v>
      </c>
      <c r="K4186" s="40" t="s">
        <v>15533</v>
      </c>
      <c r="L4186" s="69" t="str">
        <f t="shared" si="395"/>
        <v>Rendimento estável</v>
      </c>
    </row>
    <row r="4187" spans="1:12" ht="15" customHeight="1" x14ac:dyDescent="0.25">
      <c r="A4187" s="39">
        <v>45766</v>
      </c>
      <c r="B4187" s="61">
        <f t="shared" si="390"/>
        <v>2025</v>
      </c>
      <c r="C4187" s="60" t="str">
        <f t="shared" si="391"/>
        <v>Abril</v>
      </c>
      <c r="D4187" s="40" t="s">
        <v>1927</v>
      </c>
      <c r="E4187" s="40" t="s">
        <v>4762</v>
      </c>
      <c r="F4187" s="41">
        <v>32227.88</v>
      </c>
      <c r="G4187" s="42">
        <v>32772.53</v>
      </c>
      <c r="H4187" s="64">
        <f t="shared" si="392"/>
        <v>1.6899963633971511E-2</v>
      </c>
      <c r="I4187" s="65">
        <f t="shared" si="393"/>
        <v>544.64999999999782</v>
      </c>
      <c r="J4187" s="66" t="str">
        <f t="shared" si="394"/>
        <v>Ativo</v>
      </c>
      <c r="K4187" s="40" t="s">
        <v>15536</v>
      </c>
      <c r="L4187" s="69" t="str">
        <f t="shared" si="395"/>
        <v>Aguardando rentabilidade</v>
      </c>
    </row>
    <row r="4188" spans="1:12" ht="15" customHeight="1" x14ac:dyDescent="0.25">
      <c r="A4188" s="39">
        <v>45303</v>
      </c>
      <c r="B4188" s="61">
        <f t="shared" si="390"/>
        <v>2024</v>
      </c>
      <c r="C4188" s="60" t="str">
        <f t="shared" si="391"/>
        <v>Janeiro</v>
      </c>
      <c r="D4188" s="40" t="s">
        <v>1929</v>
      </c>
      <c r="E4188" s="40" t="s">
        <v>5080</v>
      </c>
      <c r="F4188" s="41">
        <v>22640.880000000001</v>
      </c>
      <c r="G4188" s="42">
        <v>24422.720000000001</v>
      </c>
      <c r="H4188" s="64">
        <f t="shared" si="392"/>
        <v>7.870012119670261E-2</v>
      </c>
      <c r="I4188" s="65">
        <f t="shared" si="393"/>
        <v>1781.8400000000001</v>
      </c>
      <c r="J4188" s="66" t="str">
        <f t="shared" si="394"/>
        <v>Pendente</v>
      </c>
      <c r="K4188" s="40" t="s">
        <v>15532</v>
      </c>
      <c r="L4188" s="69" t="str">
        <f t="shared" si="395"/>
        <v>Rendimento estável</v>
      </c>
    </row>
    <row r="4189" spans="1:12" ht="15" customHeight="1" x14ac:dyDescent="0.25">
      <c r="A4189" s="39">
        <v>45660</v>
      </c>
      <c r="B4189" s="61">
        <f t="shared" si="390"/>
        <v>2025</v>
      </c>
      <c r="C4189" s="60" t="str">
        <f t="shared" si="391"/>
        <v>Janeiro</v>
      </c>
      <c r="D4189" s="40" t="s">
        <v>1927</v>
      </c>
      <c r="E4189" s="40" t="s">
        <v>4009</v>
      </c>
      <c r="F4189" s="41">
        <v>43464.32</v>
      </c>
      <c r="G4189" s="42">
        <v>42655.88</v>
      </c>
      <c r="H4189" s="64">
        <f t="shared" si="392"/>
        <v>-1.860008393091166E-2</v>
      </c>
      <c r="I4189" s="65">
        <f t="shared" si="393"/>
        <v>-808.44000000000233</v>
      </c>
      <c r="J4189" s="66" t="str">
        <f t="shared" si="394"/>
        <v>Ativo</v>
      </c>
      <c r="K4189" s="40" t="s">
        <v>15536</v>
      </c>
      <c r="L4189" s="69" t="str">
        <f t="shared" si="395"/>
        <v>Aguardando rentabilidade</v>
      </c>
    </row>
    <row r="4190" spans="1:12" ht="15" customHeight="1" x14ac:dyDescent="0.25">
      <c r="A4190" s="39">
        <v>45253</v>
      </c>
      <c r="B4190" s="61">
        <f t="shared" si="390"/>
        <v>2023</v>
      </c>
      <c r="C4190" s="60" t="str">
        <f t="shared" si="391"/>
        <v>Novembro</v>
      </c>
      <c r="D4190" s="40" t="s">
        <v>1926</v>
      </c>
      <c r="E4190" s="40" t="s">
        <v>5081</v>
      </c>
      <c r="F4190" s="41">
        <v>9908.4500000000007</v>
      </c>
      <c r="G4190" s="42">
        <v>9953.0400000000009</v>
      </c>
      <c r="H4190" s="64">
        <f t="shared" si="392"/>
        <v>4.5001993248187299E-3</v>
      </c>
      <c r="I4190" s="65">
        <f t="shared" si="393"/>
        <v>44.590000000000146</v>
      </c>
      <c r="J4190" s="66" t="str">
        <f t="shared" si="394"/>
        <v>Ativo</v>
      </c>
      <c r="K4190" s="40" t="s">
        <v>15535</v>
      </c>
      <c r="L4190" s="69" t="str">
        <f t="shared" si="395"/>
        <v>Aguardando rentabilidade</v>
      </c>
    </row>
    <row r="4191" spans="1:12" x14ac:dyDescent="0.25">
      <c r="A4191" s="39">
        <v>44149</v>
      </c>
      <c r="B4191" s="61">
        <f t="shared" si="390"/>
        <v>2020</v>
      </c>
      <c r="C4191" s="60" t="str">
        <f t="shared" si="391"/>
        <v>Novembro</v>
      </c>
      <c r="D4191" s="40" t="s">
        <v>1929</v>
      </c>
      <c r="E4191" s="40" t="s">
        <v>5082</v>
      </c>
      <c r="F4191" s="41">
        <v>29762.6</v>
      </c>
      <c r="G4191" s="42">
        <v>29717.96</v>
      </c>
      <c r="H4191" s="64">
        <f t="shared" si="392"/>
        <v>-1.4998689630610035E-3</v>
      </c>
      <c r="I4191" s="65">
        <f t="shared" si="393"/>
        <v>-44.639999999999418</v>
      </c>
      <c r="J4191" s="66" t="str">
        <f t="shared" si="394"/>
        <v>Ativo</v>
      </c>
      <c r="K4191" s="40" t="s">
        <v>15532</v>
      </c>
      <c r="L4191" s="69" t="str">
        <f t="shared" si="395"/>
        <v>Investimento de Longo Prazo</v>
      </c>
    </row>
    <row r="4192" spans="1:12" ht="15" customHeight="1" x14ac:dyDescent="0.25">
      <c r="A4192" s="39">
        <v>45373</v>
      </c>
      <c r="B4192" s="61">
        <f t="shared" si="390"/>
        <v>2024</v>
      </c>
      <c r="C4192" s="60" t="str">
        <f t="shared" si="391"/>
        <v>Março</v>
      </c>
      <c r="D4192" s="40" t="s">
        <v>1924</v>
      </c>
      <c r="E4192" s="40" t="s">
        <v>1960</v>
      </c>
      <c r="F4192" s="41">
        <v>12001.5</v>
      </c>
      <c r="G4192" s="42">
        <v>13759.72</v>
      </c>
      <c r="H4192" s="64">
        <f t="shared" si="392"/>
        <v>0.14650002083072944</v>
      </c>
      <c r="I4192" s="65">
        <f t="shared" si="393"/>
        <v>1758.2199999999993</v>
      </c>
      <c r="J4192" s="66" t="str">
        <f t="shared" si="394"/>
        <v>Pendente</v>
      </c>
      <c r="K4192" s="40" t="s">
        <v>15533</v>
      </c>
      <c r="L4192" s="69" t="str">
        <f t="shared" si="395"/>
        <v>Rendimento estável</v>
      </c>
    </row>
    <row r="4193" spans="1:12" ht="15" customHeight="1" x14ac:dyDescent="0.25">
      <c r="A4193" s="39">
        <v>44625</v>
      </c>
      <c r="B4193" s="61">
        <f t="shared" si="390"/>
        <v>2022</v>
      </c>
      <c r="C4193" s="60" t="str">
        <f t="shared" si="391"/>
        <v>Março</v>
      </c>
      <c r="D4193" s="40" t="s">
        <v>1928</v>
      </c>
      <c r="E4193" s="40" t="s">
        <v>5083</v>
      </c>
      <c r="F4193" s="41">
        <v>20239.55</v>
      </c>
      <c r="G4193" s="42">
        <v>18992.79</v>
      </c>
      <c r="H4193" s="64">
        <f t="shared" si="392"/>
        <v>-6.1600183798552754E-2</v>
      </c>
      <c r="I4193" s="65">
        <f t="shared" si="393"/>
        <v>-1246.7599999999984</v>
      </c>
      <c r="J4193" s="66" t="str">
        <f t="shared" si="394"/>
        <v>Pendente</v>
      </c>
      <c r="K4193" s="40" t="s">
        <v>15537</v>
      </c>
      <c r="L4193" s="69" t="str">
        <f t="shared" si="395"/>
        <v>Aguardando rentabilidade</v>
      </c>
    </row>
    <row r="4194" spans="1:12" ht="15" customHeight="1" x14ac:dyDescent="0.25">
      <c r="A4194" s="39">
        <v>45305</v>
      </c>
      <c r="B4194" s="61">
        <f t="shared" si="390"/>
        <v>2024</v>
      </c>
      <c r="C4194" s="60" t="str">
        <f t="shared" si="391"/>
        <v>Janeiro</v>
      </c>
      <c r="D4194" s="40" t="s">
        <v>1924</v>
      </c>
      <c r="E4194" s="40" t="s">
        <v>5084</v>
      </c>
      <c r="F4194" s="41">
        <v>49479.57</v>
      </c>
      <c r="G4194" s="42">
        <v>57633.8</v>
      </c>
      <c r="H4194" s="64">
        <f t="shared" si="392"/>
        <v>0.16479993662030618</v>
      </c>
      <c r="I4194" s="65">
        <f t="shared" si="393"/>
        <v>8154.2300000000032</v>
      </c>
      <c r="J4194" s="66" t="str">
        <f t="shared" si="394"/>
        <v>Resgatado</v>
      </c>
      <c r="K4194" s="40" t="s">
        <v>15533</v>
      </c>
      <c r="L4194" s="69" t="str">
        <f t="shared" si="395"/>
        <v>Dividendos Recebidos</v>
      </c>
    </row>
    <row r="4195" spans="1:12" ht="15" customHeight="1" x14ac:dyDescent="0.25">
      <c r="A4195" s="39">
        <v>45606</v>
      </c>
      <c r="B4195" s="61">
        <f t="shared" si="390"/>
        <v>2024</v>
      </c>
      <c r="C4195" s="60" t="str">
        <f t="shared" si="391"/>
        <v>Novembro</v>
      </c>
      <c r="D4195" s="40" t="s">
        <v>1923</v>
      </c>
      <c r="E4195" s="40" t="s">
        <v>5085</v>
      </c>
      <c r="F4195" s="41">
        <v>18631.55</v>
      </c>
      <c r="G4195" s="42">
        <v>18285</v>
      </c>
      <c r="H4195" s="64">
        <f t="shared" si="392"/>
        <v>-1.8600170141507243E-2</v>
      </c>
      <c r="I4195" s="65">
        <f t="shared" si="393"/>
        <v>-346.54999999999927</v>
      </c>
      <c r="J4195" s="66" t="str">
        <f t="shared" si="394"/>
        <v>Ativo</v>
      </c>
      <c r="K4195" s="40" t="s">
        <v>15532</v>
      </c>
      <c r="L4195" s="69" t="str">
        <f t="shared" si="395"/>
        <v>Investimento de Longo Prazo</v>
      </c>
    </row>
    <row r="4196" spans="1:12" ht="15" customHeight="1" x14ac:dyDescent="0.25">
      <c r="A4196" s="39">
        <v>45542</v>
      </c>
      <c r="B4196" s="61">
        <f t="shared" si="390"/>
        <v>2024</v>
      </c>
      <c r="C4196" s="60" t="str">
        <f t="shared" si="391"/>
        <v>Setembro</v>
      </c>
      <c r="D4196" s="40" t="s">
        <v>1930</v>
      </c>
      <c r="E4196" s="40" t="s">
        <v>3559</v>
      </c>
      <c r="F4196" s="41">
        <v>39750.47</v>
      </c>
      <c r="G4196" s="42">
        <v>42529.03</v>
      </c>
      <c r="H4196" s="64">
        <f t="shared" si="392"/>
        <v>6.9900054011939924E-2</v>
      </c>
      <c r="I4196" s="65">
        <f t="shared" si="393"/>
        <v>2778.5599999999977</v>
      </c>
      <c r="J4196" s="66" t="str">
        <f t="shared" si="394"/>
        <v>Ativo</v>
      </c>
      <c r="K4196" s="40" t="s">
        <v>15538</v>
      </c>
      <c r="L4196" s="69" t="str">
        <f t="shared" si="395"/>
        <v>Aguardando rentabilidade</v>
      </c>
    </row>
    <row r="4197" spans="1:12" ht="15" customHeight="1" x14ac:dyDescent="0.25">
      <c r="A4197" s="39">
        <v>44991</v>
      </c>
      <c r="B4197" s="61">
        <f t="shared" si="390"/>
        <v>2023</v>
      </c>
      <c r="C4197" s="60" t="str">
        <f t="shared" si="391"/>
        <v>Março</v>
      </c>
      <c r="D4197" s="40" t="s">
        <v>1928</v>
      </c>
      <c r="E4197" s="40" t="s">
        <v>5086</v>
      </c>
      <c r="F4197" s="41">
        <v>39364.129999999997</v>
      </c>
      <c r="G4197" s="42">
        <v>38439.07</v>
      </c>
      <c r="H4197" s="64">
        <f t="shared" si="392"/>
        <v>-2.3500074814304234E-2</v>
      </c>
      <c r="I4197" s="65">
        <f t="shared" si="393"/>
        <v>-925.05999999999767</v>
      </c>
      <c r="J4197" s="66" t="str">
        <f t="shared" si="394"/>
        <v>Ativo</v>
      </c>
      <c r="K4197" s="40" t="s">
        <v>15537</v>
      </c>
      <c r="L4197" s="69" t="str">
        <f t="shared" si="395"/>
        <v>Aguardando rentabilidade</v>
      </c>
    </row>
    <row r="4198" spans="1:12" ht="15" customHeight="1" x14ac:dyDescent="0.25">
      <c r="A4198" s="39">
        <v>44709</v>
      </c>
      <c r="B4198" s="61">
        <f t="shared" si="390"/>
        <v>2022</v>
      </c>
      <c r="C4198" s="60" t="str">
        <f t="shared" si="391"/>
        <v>Maio</v>
      </c>
      <c r="D4198" s="40" t="s">
        <v>1928</v>
      </c>
      <c r="E4198" s="40" t="s">
        <v>5087</v>
      </c>
      <c r="F4198" s="41">
        <v>36423.03</v>
      </c>
      <c r="G4198" s="42">
        <v>42647.73</v>
      </c>
      <c r="H4198" s="64">
        <f t="shared" si="392"/>
        <v>0.17090011457036947</v>
      </c>
      <c r="I4198" s="65">
        <f t="shared" si="393"/>
        <v>6224.7000000000044</v>
      </c>
      <c r="J4198" s="66" t="str">
        <f t="shared" si="394"/>
        <v>Resgatado</v>
      </c>
      <c r="K4198" s="40" t="s">
        <v>15537</v>
      </c>
      <c r="L4198" s="69" t="str">
        <f t="shared" si="395"/>
        <v>Aplicação de Curto Prazo</v>
      </c>
    </row>
    <row r="4199" spans="1:12" x14ac:dyDescent="0.25">
      <c r="A4199" s="39">
        <v>44127</v>
      </c>
      <c r="B4199" s="61">
        <f t="shared" si="390"/>
        <v>2020</v>
      </c>
      <c r="C4199" s="60" t="str">
        <f t="shared" si="391"/>
        <v>Outubro</v>
      </c>
      <c r="D4199" s="40" t="s">
        <v>1923</v>
      </c>
      <c r="E4199" s="40" t="s">
        <v>5088</v>
      </c>
      <c r="F4199" s="41">
        <v>45554.1</v>
      </c>
      <c r="G4199" s="42">
        <v>53462.29</v>
      </c>
      <c r="H4199" s="64">
        <f t="shared" si="392"/>
        <v>0.17359996136461928</v>
      </c>
      <c r="I4199" s="65">
        <f t="shared" si="393"/>
        <v>7908.1900000000023</v>
      </c>
      <c r="J4199" s="66" t="str">
        <f t="shared" si="394"/>
        <v>Resgatado</v>
      </c>
      <c r="K4199" s="40" t="s">
        <v>15532</v>
      </c>
      <c r="L4199" s="69" t="str">
        <f t="shared" si="395"/>
        <v>Dividendos Recebidos</v>
      </c>
    </row>
    <row r="4200" spans="1:12" ht="15" customHeight="1" x14ac:dyDescent="0.25">
      <c r="A4200" s="39">
        <v>44649</v>
      </c>
      <c r="B4200" s="61">
        <f t="shared" si="390"/>
        <v>2022</v>
      </c>
      <c r="C4200" s="60" t="str">
        <f t="shared" si="391"/>
        <v>Março</v>
      </c>
      <c r="D4200" s="40" t="s">
        <v>1929</v>
      </c>
      <c r="E4200" s="40" t="s">
        <v>5089</v>
      </c>
      <c r="F4200" s="41">
        <v>31559.69</v>
      </c>
      <c r="G4200" s="42">
        <v>34763</v>
      </c>
      <c r="H4200" s="64">
        <f t="shared" si="392"/>
        <v>0.10150004641997439</v>
      </c>
      <c r="I4200" s="65">
        <f t="shared" si="393"/>
        <v>3203.3100000000013</v>
      </c>
      <c r="J4200" s="66" t="str">
        <f t="shared" si="394"/>
        <v>Pendente</v>
      </c>
      <c r="K4200" s="40" t="s">
        <v>15532</v>
      </c>
      <c r="L4200" s="69" t="str">
        <f t="shared" si="395"/>
        <v>Rendimento estável</v>
      </c>
    </row>
    <row r="4201" spans="1:12" ht="15" customHeight="1" x14ac:dyDescent="0.25">
      <c r="A4201" s="39">
        <v>45811</v>
      </c>
      <c r="B4201" s="61">
        <f t="shared" si="390"/>
        <v>2025</v>
      </c>
      <c r="C4201" s="60" t="str">
        <f t="shared" si="391"/>
        <v>Junho</v>
      </c>
      <c r="D4201" s="40" t="s">
        <v>1929</v>
      </c>
      <c r="E4201" s="40" t="s">
        <v>5090</v>
      </c>
      <c r="F4201" s="41">
        <v>11480.26</v>
      </c>
      <c r="G4201" s="42">
        <v>10519.36</v>
      </c>
      <c r="H4201" s="64">
        <f t="shared" si="392"/>
        <v>-8.3700194943320066E-2</v>
      </c>
      <c r="I4201" s="65">
        <f t="shared" si="393"/>
        <v>-960.89999999999964</v>
      </c>
      <c r="J4201" s="66" t="str">
        <f t="shared" si="394"/>
        <v>Ativo</v>
      </c>
      <c r="K4201" s="40" t="s">
        <v>15532</v>
      </c>
      <c r="L4201" s="69" t="str">
        <f t="shared" si="395"/>
        <v>Investimento de Longo Prazo</v>
      </c>
    </row>
    <row r="4202" spans="1:12" ht="15" customHeight="1" x14ac:dyDescent="0.25">
      <c r="A4202" s="39">
        <v>44731</v>
      </c>
      <c r="B4202" s="61">
        <f t="shared" si="390"/>
        <v>2022</v>
      </c>
      <c r="C4202" s="60" t="str">
        <f t="shared" si="391"/>
        <v>Junho</v>
      </c>
      <c r="D4202" s="40" t="s">
        <v>1923</v>
      </c>
      <c r="E4202" s="40" t="s">
        <v>5091</v>
      </c>
      <c r="F4202" s="41">
        <v>23456.5</v>
      </c>
      <c r="G4202" s="42">
        <v>25893.63</v>
      </c>
      <c r="H4202" s="64">
        <f t="shared" si="392"/>
        <v>0.10389998507876286</v>
      </c>
      <c r="I4202" s="65">
        <f t="shared" si="393"/>
        <v>2437.130000000001</v>
      </c>
      <c r="J4202" s="66" t="str">
        <f t="shared" si="394"/>
        <v>Pendente</v>
      </c>
      <c r="K4202" s="40" t="s">
        <v>15532</v>
      </c>
      <c r="L4202" s="69" t="str">
        <f t="shared" si="395"/>
        <v>Rendimento estável</v>
      </c>
    </row>
    <row r="4203" spans="1:12" ht="15" customHeight="1" x14ac:dyDescent="0.25">
      <c r="A4203" s="39">
        <v>45259</v>
      </c>
      <c r="B4203" s="61">
        <f t="shared" si="390"/>
        <v>2023</v>
      </c>
      <c r="C4203" s="60" t="str">
        <f t="shared" si="391"/>
        <v>Novembro</v>
      </c>
      <c r="D4203" s="40" t="s">
        <v>1924</v>
      </c>
      <c r="E4203" s="40" t="s">
        <v>3048</v>
      </c>
      <c r="F4203" s="41">
        <v>43859.28</v>
      </c>
      <c r="G4203" s="42">
        <v>41153.160000000003</v>
      </c>
      <c r="H4203" s="64">
        <f t="shared" si="392"/>
        <v>-6.1700055267665026E-2</v>
      </c>
      <c r="I4203" s="65">
        <f t="shared" si="393"/>
        <v>-2706.1199999999953</v>
      </c>
      <c r="J4203" s="66" t="str">
        <f t="shared" si="394"/>
        <v>Ativo</v>
      </c>
      <c r="K4203" s="40" t="s">
        <v>15533</v>
      </c>
      <c r="L4203" s="69" t="str">
        <f t="shared" si="395"/>
        <v>Investimento de Longo Prazo</v>
      </c>
    </row>
    <row r="4204" spans="1:12" ht="15" customHeight="1" x14ac:dyDescent="0.25">
      <c r="A4204" s="39">
        <v>45672</v>
      </c>
      <c r="B4204" s="61">
        <f t="shared" si="390"/>
        <v>2025</v>
      </c>
      <c r="C4204" s="60" t="str">
        <f t="shared" si="391"/>
        <v>Janeiro</v>
      </c>
      <c r="D4204" s="40" t="s">
        <v>1928</v>
      </c>
      <c r="E4204" s="40" t="s">
        <v>5092</v>
      </c>
      <c r="F4204" s="41">
        <v>1162.33</v>
      </c>
      <c r="G4204" s="42">
        <v>1222.8900000000001</v>
      </c>
      <c r="H4204" s="64">
        <f t="shared" si="392"/>
        <v>5.2102242908640559E-2</v>
      </c>
      <c r="I4204" s="65">
        <f t="shared" si="393"/>
        <v>60.560000000000173</v>
      </c>
      <c r="J4204" s="66" t="str">
        <f t="shared" si="394"/>
        <v>Ativo</v>
      </c>
      <c r="K4204" s="40" t="s">
        <v>15537</v>
      </c>
      <c r="L4204" s="69" t="str">
        <f t="shared" si="395"/>
        <v>Aguardando rentabilidade</v>
      </c>
    </row>
    <row r="4205" spans="1:12" x14ac:dyDescent="0.25">
      <c r="A4205" s="39">
        <v>44129</v>
      </c>
      <c r="B4205" s="61">
        <f t="shared" si="390"/>
        <v>2020</v>
      </c>
      <c r="C4205" s="60" t="str">
        <f t="shared" si="391"/>
        <v>Outubro</v>
      </c>
      <c r="D4205" s="40" t="s">
        <v>1925</v>
      </c>
      <c r="E4205" s="40" t="s">
        <v>5093</v>
      </c>
      <c r="F4205" s="41">
        <v>39225.21</v>
      </c>
      <c r="G4205" s="42">
        <v>44281.34</v>
      </c>
      <c r="H4205" s="64">
        <f t="shared" si="392"/>
        <v>0.12890001098783149</v>
      </c>
      <c r="I4205" s="65">
        <f t="shared" si="393"/>
        <v>5056.1299999999974</v>
      </c>
      <c r="J4205" s="66" t="str">
        <f t="shared" si="394"/>
        <v>Pendente</v>
      </c>
      <c r="K4205" s="40" t="s">
        <v>15534</v>
      </c>
      <c r="L4205" s="69" t="str">
        <f t="shared" si="395"/>
        <v>Rendimento estável</v>
      </c>
    </row>
    <row r="4206" spans="1:12" ht="15" customHeight="1" x14ac:dyDescent="0.25">
      <c r="A4206" s="39">
        <v>44336</v>
      </c>
      <c r="B4206" s="61">
        <f t="shared" si="390"/>
        <v>2021</v>
      </c>
      <c r="C4206" s="60" t="str">
        <f t="shared" si="391"/>
        <v>Maio</v>
      </c>
      <c r="D4206" s="40" t="s">
        <v>1929</v>
      </c>
      <c r="E4206" s="40" t="s">
        <v>5094</v>
      </c>
      <c r="F4206" s="41">
        <v>40225.160000000003</v>
      </c>
      <c r="G4206" s="42">
        <v>36508.36</v>
      </c>
      <c r="H4206" s="64">
        <f t="shared" si="392"/>
        <v>-9.239988106946008E-2</v>
      </c>
      <c r="I4206" s="65">
        <f t="shared" si="393"/>
        <v>-3716.8000000000029</v>
      </c>
      <c r="J4206" s="66" t="str">
        <f t="shared" si="394"/>
        <v>Ativo</v>
      </c>
      <c r="K4206" s="40" t="s">
        <v>15532</v>
      </c>
      <c r="L4206" s="69" t="str">
        <f t="shared" si="395"/>
        <v>Investimento de Longo Prazo</v>
      </c>
    </row>
    <row r="4207" spans="1:12" ht="15" customHeight="1" x14ac:dyDescent="0.25">
      <c r="A4207" s="39">
        <v>44419</v>
      </c>
      <c r="B4207" s="61">
        <f t="shared" si="390"/>
        <v>2021</v>
      </c>
      <c r="C4207" s="60" t="str">
        <f t="shared" si="391"/>
        <v>Agosto</v>
      </c>
      <c r="D4207" s="40" t="s">
        <v>1929</v>
      </c>
      <c r="E4207" s="40" t="s">
        <v>5095</v>
      </c>
      <c r="F4207" s="41">
        <v>42259.55</v>
      </c>
      <c r="G4207" s="42">
        <v>50217.02</v>
      </c>
      <c r="H4207" s="64">
        <f t="shared" si="392"/>
        <v>0.18829992273935697</v>
      </c>
      <c r="I4207" s="65">
        <f t="shared" si="393"/>
        <v>7957.4699999999939</v>
      </c>
      <c r="J4207" s="66" t="str">
        <f t="shared" si="394"/>
        <v>Resgatado</v>
      </c>
      <c r="K4207" s="40" t="s">
        <v>15532</v>
      </c>
      <c r="L4207" s="69" t="str">
        <f t="shared" si="395"/>
        <v>Dividendos Recebidos</v>
      </c>
    </row>
    <row r="4208" spans="1:12" ht="15" customHeight="1" x14ac:dyDescent="0.25">
      <c r="A4208" s="39">
        <v>44290</v>
      </c>
      <c r="B4208" s="61">
        <f t="shared" si="390"/>
        <v>2021</v>
      </c>
      <c r="C4208" s="60" t="str">
        <f t="shared" si="391"/>
        <v>Abril</v>
      </c>
      <c r="D4208" s="40" t="s">
        <v>1926</v>
      </c>
      <c r="E4208" s="40" t="s">
        <v>5096</v>
      </c>
      <c r="F4208" s="41">
        <v>15400.35</v>
      </c>
      <c r="G4208" s="42">
        <v>16863.38</v>
      </c>
      <c r="H4208" s="64">
        <f t="shared" si="392"/>
        <v>9.4999788965835233E-2</v>
      </c>
      <c r="I4208" s="65">
        <f t="shared" si="393"/>
        <v>1463.0300000000007</v>
      </c>
      <c r="J4208" s="66" t="str">
        <f t="shared" si="394"/>
        <v>Pendente</v>
      </c>
      <c r="K4208" s="40" t="s">
        <v>15535</v>
      </c>
      <c r="L4208" s="69" t="str">
        <f t="shared" si="395"/>
        <v>Rendimento estável</v>
      </c>
    </row>
    <row r="4209" spans="1:12" ht="15" customHeight="1" x14ac:dyDescent="0.25">
      <c r="A4209" s="39">
        <v>44214</v>
      </c>
      <c r="B4209" s="61">
        <f t="shared" si="390"/>
        <v>2021</v>
      </c>
      <c r="C4209" s="60" t="str">
        <f t="shared" si="391"/>
        <v>Janeiro</v>
      </c>
      <c r="D4209" s="40" t="s">
        <v>1928</v>
      </c>
      <c r="E4209" s="40" t="s">
        <v>5097</v>
      </c>
      <c r="F4209" s="41">
        <v>11138.04</v>
      </c>
      <c r="G4209" s="42">
        <v>12789.81</v>
      </c>
      <c r="H4209" s="64">
        <f t="shared" si="392"/>
        <v>0.14829988040983857</v>
      </c>
      <c r="I4209" s="65">
        <f t="shared" si="393"/>
        <v>1651.7699999999986</v>
      </c>
      <c r="J4209" s="66" t="str">
        <f t="shared" si="394"/>
        <v>Pendente</v>
      </c>
      <c r="K4209" s="40" t="s">
        <v>15537</v>
      </c>
      <c r="L4209" s="69" t="str">
        <f t="shared" si="395"/>
        <v>Rendimento estável</v>
      </c>
    </row>
    <row r="4210" spans="1:12" x14ac:dyDescent="0.25">
      <c r="A4210" s="39">
        <v>44020</v>
      </c>
      <c r="B4210" s="61">
        <f t="shared" si="390"/>
        <v>2020</v>
      </c>
      <c r="C4210" s="60" t="str">
        <f t="shared" si="391"/>
        <v>Julho</v>
      </c>
      <c r="D4210" s="40" t="s">
        <v>1925</v>
      </c>
      <c r="E4210" s="40" t="s">
        <v>5098</v>
      </c>
      <c r="F4210" s="41">
        <v>35988.17</v>
      </c>
      <c r="G4210" s="42">
        <v>36733.129999999997</v>
      </c>
      <c r="H4210" s="64">
        <f t="shared" si="392"/>
        <v>2.0700135627902145E-2</v>
      </c>
      <c r="I4210" s="65">
        <f t="shared" si="393"/>
        <v>744.95999999999913</v>
      </c>
      <c r="J4210" s="66" t="str">
        <f t="shared" si="394"/>
        <v>Ativo</v>
      </c>
      <c r="K4210" s="40" t="s">
        <v>15534</v>
      </c>
      <c r="L4210" s="69" t="str">
        <f t="shared" si="395"/>
        <v>Aguardando rentabilidade</v>
      </c>
    </row>
    <row r="4211" spans="1:12" ht="15" customHeight="1" x14ac:dyDescent="0.25">
      <c r="A4211" s="39">
        <v>44716</v>
      </c>
      <c r="B4211" s="61">
        <f t="shared" si="390"/>
        <v>2022</v>
      </c>
      <c r="C4211" s="60" t="str">
        <f t="shared" si="391"/>
        <v>Junho</v>
      </c>
      <c r="D4211" s="40" t="s">
        <v>1926</v>
      </c>
      <c r="E4211" s="40" t="s">
        <v>2058</v>
      </c>
      <c r="F4211" s="41">
        <v>47489.08</v>
      </c>
      <c r="G4211" s="42">
        <v>45907.69</v>
      </c>
      <c r="H4211" s="64">
        <f t="shared" si="392"/>
        <v>-3.3300076564970291E-2</v>
      </c>
      <c r="I4211" s="65">
        <f t="shared" si="393"/>
        <v>-1581.3899999999994</v>
      </c>
      <c r="J4211" s="66" t="str">
        <f t="shared" si="394"/>
        <v>Ativo</v>
      </c>
      <c r="K4211" s="40" t="s">
        <v>15535</v>
      </c>
      <c r="L4211" s="69" t="str">
        <f t="shared" si="395"/>
        <v>Aguardando rentabilidade</v>
      </c>
    </row>
    <row r="4212" spans="1:12" ht="15" customHeight="1" x14ac:dyDescent="0.25">
      <c r="A4212" s="39">
        <v>45009</v>
      </c>
      <c r="B4212" s="61">
        <f t="shared" si="390"/>
        <v>2023</v>
      </c>
      <c r="C4212" s="60" t="str">
        <f t="shared" si="391"/>
        <v>Março</v>
      </c>
      <c r="D4212" s="40" t="s">
        <v>1929</v>
      </c>
      <c r="E4212" s="40" t="s">
        <v>5099</v>
      </c>
      <c r="F4212" s="41">
        <v>22101.66</v>
      </c>
      <c r="G4212" s="42">
        <v>25766.12</v>
      </c>
      <c r="H4212" s="64">
        <f t="shared" si="392"/>
        <v>0.165800215911384</v>
      </c>
      <c r="I4212" s="65">
        <f t="shared" si="393"/>
        <v>3664.4599999999991</v>
      </c>
      <c r="J4212" s="66" t="str">
        <f t="shared" si="394"/>
        <v>Resgatado</v>
      </c>
      <c r="K4212" s="40" t="s">
        <v>15532</v>
      </c>
      <c r="L4212" s="69" t="str">
        <f t="shared" si="395"/>
        <v>Dividendos Recebidos</v>
      </c>
    </row>
    <row r="4213" spans="1:12" x14ac:dyDescent="0.25">
      <c r="A4213" s="39">
        <v>44061</v>
      </c>
      <c r="B4213" s="61">
        <f t="shared" si="390"/>
        <v>2020</v>
      </c>
      <c r="C4213" s="60" t="str">
        <f t="shared" si="391"/>
        <v>Agosto</v>
      </c>
      <c r="D4213" s="40" t="s">
        <v>1924</v>
      </c>
      <c r="E4213" s="40" t="s">
        <v>5100</v>
      </c>
      <c r="F4213" s="41">
        <v>41995.07</v>
      </c>
      <c r="G4213" s="42">
        <v>40390.86</v>
      </c>
      <c r="H4213" s="64">
        <f t="shared" si="392"/>
        <v>-3.8199960138178106E-2</v>
      </c>
      <c r="I4213" s="65">
        <f t="shared" si="393"/>
        <v>-1604.2099999999991</v>
      </c>
      <c r="J4213" s="66" t="str">
        <f t="shared" si="394"/>
        <v>Ativo</v>
      </c>
      <c r="K4213" s="40" t="s">
        <v>15533</v>
      </c>
      <c r="L4213" s="69" t="str">
        <f t="shared" si="395"/>
        <v>Investimento de Longo Prazo</v>
      </c>
    </row>
    <row r="4214" spans="1:12" ht="15" customHeight="1" x14ac:dyDescent="0.25">
      <c r="A4214" s="39">
        <v>45423</v>
      </c>
      <c r="B4214" s="61">
        <f t="shared" si="390"/>
        <v>2024</v>
      </c>
      <c r="C4214" s="60" t="str">
        <f t="shared" si="391"/>
        <v>Maio</v>
      </c>
      <c r="D4214" s="40" t="s">
        <v>1924</v>
      </c>
      <c r="E4214" s="40" t="s">
        <v>5101</v>
      </c>
      <c r="F4214" s="41">
        <v>31592.35</v>
      </c>
      <c r="G4214" s="42">
        <v>35212.83</v>
      </c>
      <c r="H4214" s="64">
        <f t="shared" si="392"/>
        <v>0.11459989522780051</v>
      </c>
      <c r="I4214" s="65">
        <f t="shared" si="393"/>
        <v>3620.4800000000032</v>
      </c>
      <c r="J4214" s="66" t="str">
        <f t="shared" si="394"/>
        <v>Pendente</v>
      </c>
      <c r="K4214" s="40" t="s">
        <v>15533</v>
      </c>
      <c r="L4214" s="69" t="str">
        <f t="shared" si="395"/>
        <v>Rendimento estável</v>
      </c>
    </row>
    <row r="4215" spans="1:12" ht="15" customHeight="1" x14ac:dyDescent="0.25">
      <c r="A4215" s="39">
        <v>44912</v>
      </c>
      <c r="B4215" s="61">
        <f t="shared" si="390"/>
        <v>2022</v>
      </c>
      <c r="C4215" s="60" t="str">
        <f t="shared" si="391"/>
        <v>Dezembro</v>
      </c>
      <c r="D4215" s="40" t="s">
        <v>1924</v>
      </c>
      <c r="E4215" s="40" t="s">
        <v>3002</v>
      </c>
      <c r="F4215" s="41">
        <v>34843.160000000003</v>
      </c>
      <c r="G4215" s="42">
        <v>41055.699999999997</v>
      </c>
      <c r="H4215" s="64">
        <f t="shared" si="392"/>
        <v>0.17830013121657143</v>
      </c>
      <c r="I4215" s="65">
        <f t="shared" si="393"/>
        <v>6212.5399999999936</v>
      </c>
      <c r="J4215" s="66" t="str">
        <f t="shared" si="394"/>
        <v>Resgatado</v>
      </c>
      <c r="K4215" s="40" t="s">
        <v>15533</v>
      </c>
      <c r="L4215" s="69" t="str">
        <f t="shared" si="395"/>
        <v>Dividendos Recebidos</v>
      </c>
    </row>
    <row r="4216" spans="1:12" ht="15" customHeight="1" x14ac:dyDescent="0.25">
      <c r="A4216" s="39">
        <v>45349</v>
      </c>
      <c r="B4216" s="61">
        <f t="shared" si="390"/>
        <v>2024</v>
      </c>
      <c r="C4216" s="60" t="str">
        <f t="shared" si="391"/>
        <v>Fevereiro</v>
      </c>
      <c r="D4216" s="40" t="s">
        <v>1928</v>
      </c>
      <c r="E4216" s="40" t="s">
        <v>5102</v>
      </c>
      <c r="F4216" s="41">
        <v>10458.74</v>
      </c>
      <c r="G4216" s="42">
        <v>9678.52</v>
      </c>
      <c r="H4216" s="64">
        <f t="shared" si="392"/>
        <v>-7.459980838992071E-2</v>
      </c>
      <c r="I4216" s="65">
        <f t="shared" si="393"/>
        <v>-780.21999999999935</v>
      </c>
      <c r="J4216" s="66" t="str">
        <f t="shared" si="394"/>
        <v>Pendente</v>
      </c>
      <c r="K4216" s="40" t="s">
        <v>15537</v>
      </c>
      <c r="L4216" s="69" t="str">
        <f t="shared" si="395"/>
        <v>Aguardando rentabilidade</v>
      </c>
    </row>
    <row r="4217" spans="1:12" ht="15" customHeight="1" x14ac:dyDescent="0.25">
      <c r="A4217" s="39">
        <v>44378</v>
      </c>
      <c r="B4217" s="61">
        <f t="shared" si="390"/>
        <v>2021</v>
      </c>
      <c r="C4217" s="60" t="str">
        <f t="shared" si="391"/>
        <v>Julho</v>
      </c>
      <c r="D4217" s="40" t="s">
        <v>1926</v>
      </c>
      <c r="E4217" s="40" t="s">
        <v>5103</v>
      </c>
      <c r="F4217" s="41">
        <v>40948.82</v>
      </c>
      <c r="G4217" s="42">
        <v>38700.730000000003</v>
      </c>
      <c r="H4217" s="64">
        <f t="shared" si="392"/>
        <v>-5.4899994676281184E-2</v>
      </c>
      <c r="I4217" s="65">
        <f t="shared" si="393"/>
        <v>-2248.0899999999965</v>
      </c>
      <c r="J4217" s="66" t="str">
        <f t="shared" si="394"/>
        <v>Pendente</v>
      </c>
      <c r="K4217" s="40" t="s">
        <v>15535</v>
      </c>
      <c r="L4217" s="69" t="str">
        <f t="shared" si="395"/>
        <v>Aguardando rentabilidade</v>
      </c>
    </row>
    <row r="4218" spans="1:12" ht="15" customHeight="1" x14ac:dyDescent="0.25">
      <c r="A4218" s="39">
        <v>45667</v>
      </c>
      <c r="B4218" s="61">
        <f t="shared" si="390"/>
        <v>2025</v>
      </c>
      <c r="C4218" s="60" t="str">
        <f t="shared" si="391"/>
        <v>Janeiro</v>
      </c>
      <c r="D4218" s="40" t="s">
        <v>1926</v>
      </c>
      <c r="E4218" s="40" t="s">
        <v>5104</v>
      </c>
      <c r="F4218" s="41">
        <v>19077.150000000001</v>
      </c>
      <c r="G4218" s="42">
        <v>18934.07</v>
      </c>
      <c r="H4218" s="64">
        <f t="shared" si="392"/>
        <v>-7.5000720757556413E-3</v>
      </c>
      <c r="I4218" s="65">
        <f t="shared" si="393"/>
        <v>-143.08000000000175</v>
      </c>
      <c r="J4218" s="66" t="str">
        <f t="shared" si="394"/>
        <v>Ativo</v>
      </c>
      <c r="K4218" s="40" t="s">
        <v>15535</v>
      </c>
      <c r="L4218" s="69" t="str">
        <f t="shared" si="395"/>
        <v>Aguardando rentabilidade</v>
      </c>
    </row>
    <row r="4219" spans="1:12" x14ac:dyDescent="0.25">
      <c r="A4219" s="39">
        <v>43902</v>
      </c>
      <c r="B4219" s="61">
        <f t="shared" si="390"/>
        <v>2020</v>
      </c>
      <c r="C4219" s="60" t="str">
        <f t="shared" si="391"/>
        <v>Março</v>
      </c>
      <c r="D4219" s="40" t="s">
        <v>1923</v>
      </c>
      <c r="E4219" s="40" t="s">
        <v>3664</v>
      </c>
      <c r="F4219" s="41">
        <v>3733.06</v>
      </c>
      <c r="G4219" s="42">
        <v>3809.21</v>
      </c>
      <c r="H4219" s="64">
        <f t="shared" si="392"/>
        <v>2.0398814913234743E-2</v>
      </c>
      <c r="I4219" s="65">
        <f t="shared" si="393"/>
        <v>76.150000000000091</v>
      </c>
      <c r="J4219" s="66" t="str">
        <f t="shared" si="394"/>
        <v>Ativo</v>
      </c>
      <c r="K4219" s="40" t="s">
        <v>15532</v>
      </c>
      <c r="L4219" s="69" t="str">
        <f t="shared" si="395"/>
        <v>Investimento de Longo Prazo</v>
      </c>
    </row>
    <row r="4220" spans="1:12" x14ac:dyDescent="0.25">
      <c r="A4220" s="39">
        <v>44093</v>
      </c>
      <c r="B4220" s="61">
        <f t="shared" si="390"/>
        <v>2020</v>
      </c>
      <c r="C4220" s="60" t="str">
        <f t="shared" si="391"/>
        <v>Setembro</v>
      </c>
      <c r="D4220" s="40" t="s">
        <v>1925</v>
      </c>
      <c r="E4220" s="40" t="s">
        <v>3788</v>
      </c>
      <c r="F4220" s="41">
        <v>18957.84</v>
      </c>
      <c r="G4220" s="42">
        <v>19960.71</v>
      </c>
      <c r="H4220" s="64">
        <f t="shared" si="392"/>
        <v>5.2900013925637042E-2</v>
      </c>
      <c r="I4220" s="65">
        <f t="shared" si="393"/>
        <v>1002.869999999999</v>
      </c>
      <c r="J4220" s="66" t="str">
        <f t="shared" si="394"/>
        <v>Ativo</v>
      </c>
      <c r="K4220" s="40" t="s">
        <v>15534</v>
      </c>
      <c r="L4220" s="69" t="str">
        <f t="shared" si="395"/>
        <v>Aguardando rentabilidade</v>
      </c>
    </row>
    <row r="4221" spans="1:12" x14ac:dyDescent="0.25">
      <c r="A4221" s="39">
        <v>43954</v>
      </c>
      <c r="B4221" s="61">
        <f t="shared" si="390"/>
        <v>2020</v>
      </c>
      <c r="C4221" s="60" t="str">
        <f t="shared" si="391"/>
        <v>Maio</v>
      </c>
      <c r="D4221" s="40" t="s">
        <v>1926</v>
      </c>
      <c r="E4221" s="40" t="s">
        <v>2279</v>
      </c>
      <c r="F4221" s="41">
        <v>5962.71</v>
      </c>
      <c r="G4221" s="42">
        <v>6794.51</v>
      </c>
      <c r="H4221" s="64">
        <f t="shared" si="392"/>
        <v>0.13950032787105196</v>
      </c>
      <c r="I4221" s="65">
        <f t="shared" si="393"/>
        <v>831.80000000000018</v>
      </c>
      <c r="J4221" s="66" t="str">
        <f t="shared" si="394"/>
        <v>Pendente</v>
      </c>
      <c r="K4221" s="40" t="s">
        <v>15535</v>
      </c>
      <c r="L4221" s="69" t="str">
        <f t="shared" si="395"/>
        <v>Rendimento estável</v>
      </c>
    </row>
    <row r="4222" spans="1:12" ht="15" customHeight="1" x14ac:dyDescent="0.25">
      <c r="A4222" s="39">
        <v>45654</v>
      </c>
      <c r="B4222" s="61">
        <f t="shared" si="390"/>
        <v>2024</v>
      </c>
      <c r="C4222" s="60" t="str">
        <f t="shared" si="391"/>
        <v>Dezembro</v>
      </c>
      <c r="D4222" s="40" t="s">
        <v>1930</v>
      </c>
      <c r="E4222" s="40" t="s">
        <v>3353</v>
      </c>
      <c r="F4222" s="41">
        <v>17954.05</v>
      </c>
      <c r="G4222" s="42">
        <v>19029.5</v>
      </c>
      <c r="H4222" s="64">
        <f t="shared" si="392"/>
        <v>5.990013395306356E-2</v>
      </c>
      <c r="I4222" s="65">
        <f t="shared" si="393"/>
        <v>1075.4500000000007</v>
      </c>
      <c r="J4222" s="66" t="str">
        <f t="shared" si="394"/>
        <v>Ativo</v>
      </c>
      <c r="K4222" s="40" t="s">
        <v>15538</v>
      </c>
      <c r="L4222" s="69" t="str">
        <f t="shared" si="395"/>
        <v>Aguardando rentabilidade</v>
      </c>
    </row>
    <row r="4223" spans="1:12" ht="15" customHeight="1" x14ac:dyDescent="0.25">
      <c r="A4223" s="39">
        <v>45296</v>
      </c>
      <c r="B4223" s="61">
        <f t="shared" si="390"/>
        <v>2024</v>
      </c>
      <c r="C4223" s="60" t="str">
        <f t="shared" si="391"/>
        <v>Janeiro</v>
      </c>
      <c r="D4223" s="40" t="s">
        <v>1926</v>
      </c>
      <c r="E4223" s="40" t="s">
        <v>5105</v>
      </c>
      <c r="F4223" s="41">
        <v>19994.849999999999</v>
      </c>
      <c r="G4223" s="42">
        <v>21674.42</v>
      </c>
      <c r="H4223" s="64">
        <f t="shared" si="392"/>
        <v>8.4000130033483611E-2</v>
      </c>
      <c r="I4223" s="65">
        <f t="shared" si="393"/>
        <v>1679.5699999999997</v>
      </c>
      <c r="J4223" s="66" t="str">
        <f t="shared" si="394"/>
        <v>Pendente</v>
      </c>
      <c r="K4223" s="40" t="s">
        <v>15535</v>
      </c>
      <c r="L4223" s="69" t="str">
        <f t="shared" si="395"/>
        <v>Rendimento estável</v>
      </c>
    </row>
    <row r="4224" spans="1:12" ht="15" customHeight="1" x14ac:dyDescent="0.25">
      <c r="A4224" s="39">
        <v>44338</v>
      </c>
      <c r="B4224" s="61">
        <f t="shared" si="390"/>
        <v>2021</v>
      </c>
      <c r="C4224" s="60" t="str">
        <f t="shared" si="391"/>
        <v>Maio</v>
      </c>
      <c r="D4224" s="40" t="s">
        <v>1929</v>
      </c>
      <c r="E4224" s="40" t="s">
        <v>5106</v>
      </c>
      <c r="F4224" s="41">
        <v>27755.74</v>
      </c>
      <c r="G4224" s="42">
        <v>33073.74</v>
      </c>
      <c r="H4224" s="64">
        <f t="shared" si="392"/>
        <v>0.19160000778217393</v>
      </c>
      <c r="I4224" s="65">
        <f t="shared" si="393"/>
        <v>5317.9999999999964</v>
      </c>
      <c r="J4224" s="66" t="str">
        <f t="shared" si="394"/>
        <v>Resgatado</v>
      </c>
      <c r="K4224" s="40" t="s">
        <v>15532</v>
      </c>
      <c r="L4224" s="69" t="str">
        <f t="shared" si="395"/>
        <v>Dividendos Recebidos</v>
      </c>
    </row>
    <row r="4225" spans="1:12" x14ac:dyDescent="0.25">
      <c r="A4225" s="39">
        <v>44095</v>
      </c>
      <c r="B4225" s="61">
        <f t="shared" si="390"/>
        <v>2020</v>
      </c>
      <c r="C4225" s="60" t="str">
        <f t="shared" si="391"/>
        <v>Setembro</v>
      </c>
      <c r="D4225" s="40" t="s">
        <v>1930</v>
      </c>
      <c r="E4225" s="40" t="s">
        <v>2181</v>
      </c>
      <c r="F4225" s="41">
        <v>28620.36</v>
      </c>
      <c r="G4225" s="42">
        <v>32707.35</v>
      </c>
      <c r="H4225" s="64">
        <f t="shared" si="392"/>
        <v>0.14280009056489848</v>
      </c>
      <c r="I4225" s="65">
        <f t="shared" si="393"/>
        <v>4086.989999999998</v>
      </c>
      <c r="J4225" s="66" t="str">
        <f t="shared" si="394"/>
        <v>Pendente</v>
      </c>
      <c r="K4225" s="40" t="s">
        <v>15538</v>
      </c>
      <c r="L4225" s="69" t="str">
        <f t="shared" si="395"/>
        <v>Rendimento estável</v>
      </c>
    </row>
    <row r="4226" spans="1:12" ht="15" customHeight="1" x14ac:dyDescent="0.25">
      <c r="A4226" s="39">
        <v>45853</v>
      </c>
      <c r="B4226" s="61">
        <f t="shared" ref="B4226:B4289" si="396">YEAR(A4226)</f>
        <v>2025</v>
      </c>
      <c r="C4226" s="60" t="str">
        <f t="shared" ref="C4226:C4289" si="397">PROPER(TEXT(A4226,"mmmm"))</f>
        <v>Julho</v>
      </c>
      <c r="D4226" s="40" t="s">
        <v>1925</v>
      </c>
      <c r="E4226" s="40" t="s">
        <v>5107</v>
      </c>
      <c r="F4226" s="41">
        <v>30366.51</v>
      </c>
      <c r="G4226" s="42">
        <v>29173.11</v>
      </c>
      <c r="H4226" s="64">
        <f t="shared" ref="H4226:H4289" si="398">(G4226-F4226)/F4226</f>
        <v>-3.9299873446108816E-2</v>
      </c>
      <c r="I4226" s="65">
        <f t="shared" ref="I4226:I4289" si="399">G4226-F4226</f>
        <v>-1193.3999999999978</v>
      </c>
      <c r="J4226" s="66" t="str">
        <f t="shared" ref="J4226:J4289" si="400">IF(AND(OR($D4226="Ações",$D4226="Criptomoedas",$D4226="ETFs",$D4226="Fundos",$D4226="Imóveis"),$H4226&lt;=-10%),"Resgatado",IF(AND(OR($D4226="Ações",$D4226="Criptomoedas",$D4226="ETFs",$D4226="Fundos",$D4226="Imóveis"),$H4226&lt;=-5%),"Pendente",IF(AND(OR($D4226="Ações",$D4226="Criptomoedas",$D4226="ETFs",$D4226="Fundos",$D4226="Imóveis"),$H4226&lt;=-3%),"Ativo",IF(AND(OR($D4226="Ações",$D4226="Criptomoedas",$D4226="ETFs",$D4226="Fundos",$D4226="Imóveis"),$H4226&lt;=7%),"Ativo",IF(AND(OR($D4226="Ações",$D4226="Criptomoedas",$D4226="ETFs",$D4226="Fundos",$D4226="Imóveis"),$H4226&lt;=15%),"Pendente",IF(AND(OR($D4226="Ações",$D4226="Criptomoedas",$D4226="ETFs",$D4226="Fundos",$D4226="Imóveis"),$H4226&lt;=20%),"Resgatado",IF(AND(OR($D4226="Poupança",$D4226="Renda Fixa",$D4226="Tesouro Direto"),$H4226&lt;=7%),"Ativo",IF(AND(OR($D4226="Poupança",$D4226="Renda Fixa",$D4226="Tesouro Direto"),$H4226&lt;=15%),"Pendente",IF(AND(OR($D4226="Poupança",$D4226="Renda Fixa",$D4226="Tesouro Direto"),$H4226&lt;=20%),"Resgatado","")))))))))</f>
        <v>Ativo</v>
      </c>
      <c r="K4226" s="40" t="s">
        <v>15534</v>
      </c>
      <c r="L4226" s="69" t="str">
        <f t="shared" ref="L4226:L4289" si="401">IF(AND(OR($D4226="Ações",$D4226="Criptomoedas",$D4226="ETFs",$D4226="Fundos",$D4226="Imóveis"),$H4226&lt;=-10%),"Resgate realizado",IF(AND(OR($D4226="Ações",$D4226="Criptomoedas",$D4226="ETFs",$D4226="Fundos",$D4226="Imóveis"),$H4226&lt;=-5%),"Aguardando rentabilidade",IF(AND(OR($D4226="Ações",$D4226="Criptomoedas",$D4226="ETFs",$D4226="Fundos",$D4226="Imóveis"),$H4226&lt;=-3%),"Aguardando rentabilidade",IF(AND(OR($D4226="Ações",$D4226="Criptomoedas",$D4226="ETFs",$D4226="Fundos",$D4226="Imóveis"),$H4226&lt;=7%),"Aguardando rentabilidade",IF(AND(OR($D4226="Ações",$D4226="Criptomoedas",$D4226="ETFs",$D4226="Fundos",$D4226="Imóveis"),$H4226&lt;=15%),"Rendimento estável",IF(AND(OR($D4226="Ações",$D4226="Criptomoedas",$D4226="ETFs",$D4226="Fundos",$D4226="Imóveis"),$H4226&lt;=20%),"Aplicação de Curto Prazo",IF(AND(OR($D4226="Poupança",$D4226="Renda Fixa",$D4226="Tesouro Direto"),$H4226&lt;=7%),"Investimento de Longo Prazo",IF(AND(OR($D4226="Poupança",$D4226="Renda Fixa",$D4226="Tesouro Direto"),$H4226&lt;=15%),"Rendimento estável",IF(AND(OR($D4226="Poupança",$D4226="Renda Fixa",$D4226="Tesouro Direto"),$H4226&lt;=20%),"Dividendos Recebidos","")))))))))</f>
        <v>Aguardando rentabilidade</v>
      </c>
    </row>
    <row r="4227" spans="1:12" ht="15" customHeight="1" x14ac:dyDescent="0.25">
      <c r="A4227" s="39">
        <v>45183</v>
      </c>
      <c r="B4227" s="61">
        <f t="shared" si="396"/>
        <v>2023</v>
      </c>
      <c r="C4227" s="60" t="str">
        <f t="shared" si="397"/>
        <v>Setembro</v>
      </c>
      <c r="D4227" s="40" t="s">
        <v>1928</v>
      </c>
      <c r="E4227" s="40" t="s">
        <v>5108</v>
      </c>
      <c r="F4227" s="41">
        <v>9982.48</v>
      </c>
      <c r="G4227" s="42">
        <v>9867.68</v>
      </c>
      <c r="H4227" s="64">
        <f t="shared" si="398"/>
        <v>-1.1500148259751012E-2</v>
      </c>
      <c r="I4227" s="65">
        <f t="shared" si="399"/>
        <v>-114.79999999999927</v>
      </c>
      <c r="J4227" s="66" t="str">
        <f t="shared" si="400"/>
        <v>Ativo</v>
      </c>
      <c r="K4227" s="40" t="s">
        <v>15537</v>
      </c>
      <c r="L4227" s="69" t="str">
        <f t="shared" si="401"/>
        <v>Aguardando rentabilidade</v>
      </c>
    </row>
    <row r="4228" spans="1:12" x14ac:dyDescent="0.25">
      <c r="A4228" s="39">
        <v>43976</v>
      </c>
      <c r="B4228" s="61">
        <f t="shared" si="396"/>
        <v>2020</v>
      </c>
      <c r="C4228" s="60" t="str">
        <f t="shared" si="397"/>
        <v>Maio</v>
      </c>
      <c r="D4228" s="40" t="s">
        <v>1923</v>
      </c>
      <c r="E4228" s="40" t="s">
        <v>5091</v>
      </c>
      <c r="F4228" s="41">
        <v>38070.559999999998</v>
      </c>
      <c r="G4228" s="42">
        <v>35245.72</v>
      </c>
      <c r="H4228" s="64">
        <f t="shared" si="398"/>
        <v>-7.4200116835686072E-2</v>
      </c>
      <c r="I4228" s="65">
        <f t="shared" si="399"/>
        <v>-2824.8399999999965</v>
      </c>
      <c r="J4228" s="66" t="str">
        <f t="shared" si="400"/>
        <v>Ativo</v>
      </c>
      <c r="K4228" s="40" t="s">
        <v>15532</v>
      </c>
      <c r="L4228" s="69" t="str">
        <f t="shared" si="401"/>
        <v>Investimento de Longo Prazo</v>
      </c>
    </row>
    <row r="4229" spans="1:12" ht="15" customHeight="1" x14ac:dyDescent="0.25">
      <c r="A4229" s="39">
        <v>44825</v>
      </c>
      <c r="B4229" s="61">
        <f t="shared" si="396"/>
        <v>2022</v>
      </c>
      <c r="C4229" s="60" t="str">
        <f t="shared" si="397"/>
        <v>Setembro</v>
      </c>
      <c r="D4229" s="40" t="s">
        <v>1923</v>
      </c>
      <c r="E4229" s="40" t="s">
        <v>3955</v>
      </c>
      <c r="F4229" s="41">
        <v>32739.39</v>
      </c>
      <c r="G4229" s="42">
        <v>36821.99</v>
      </c>
      <c r="H4229" s="64">
        <f t="shared" si="398"/>
        <v>0.12469994095797138</v>
      </c>
      <c r="I4229" s="65">
        <f t="shared" si="399"/>
        <v>4082.5999999999985</v>
      </c>
      <c r="J4229" s="66" t="str">
        <f t="shared" si="400"/>
        <v>Pendente</v>
      </c>
      <c r="K4229" s="40" t="s">
        <v>15532</v>
      </c>
      <c r="L4229" s="69" t="str">
        <f t="shared" si="401"/>
        <v>Rendimento estável</v>
      </c>
    </row>
    <row r="4230" spans="1:12" ht="15" customHeight="1" x14ac:dyDescent="0.25">
      <c r="A4230" s="39">
        <v>45145</v>
      </c>
      <c r="B4230" s="61">
        <f t="shared" si="396"/>
        <v>2023</v>
      </c>
      <c r="C4230" s="60" t="str">
        <f t="shared" si="397"/>
        <v>Agosto</v>
      </c>
      <c r="D4230" s="40" t="s">
        <v>1925</v>
      </c>
      <c r="E4230" s="40" t="s">
        <v>5109</v>
      </c>
      <c r="F4230" s="41">
        <v>42443.21</v>
      </c>
      <c r="G4230" s="42">
        <v>46895.5</v>
      </c>
      <c r="H4230" s="64">
        <f t="shared" si="398"/>
        <v>0.10489993570231848</v>
      </c>
      <c r="I4230" s="65">
        <f t="shared" si="399"/>
        <v>4452.2900000000009</v>
      </c>
      <c r="J4230" s="66" t="str">
        <f t="shared" si="400"/>
        <v>Pendente</v>
      </c>
      <c r="K4230" s="40" t="s">
        <v>15534</v>
      </c>
      <c r="L4230" s="69" t="str">
        <f t="shared" si="401"/>
        <v>Rendimento estável</v>
      </c>
    </row>
    <row r="4231" spans="1:12" ht="15" customHeight="1" x14ac:dyDescent="0.25">
      <c r="A4231" s="39">
        <v>45285</v>
      </c>
      <c r="B4231" s="61">
        <f t="shared" si="396"/>
        <v>2023</v>
      </c>
      <c r="C4231" s="60" t="str">
        <f t="shared" si="397"/>
        <v>Dezembro</v>
      </c>
      <c r="D4231" s="40" t="s">
        <v>1926</v>
      </c>
      <c r="E4231" s="40" t="s">
        <v>5110</v>
      </c>
      <c r="F4231" s="41">
        <v>47467.59</v>
      </c>
      <c r="G4231" s="42">
        <v>45886.92</v>
      </c>
      <c r="H4231" s="64">
        <f t="shared" si="398"/>
        <v>-3.3299984262946537E-2</v>
      </c>
      <c r="I4231" s="65">
        <f t="shared" si="399"/>
        <v>-1580.6699999999983</v>
      </c>
      <c r="J4231" s="66" t="str">
        <f t="shared" si="400"/>
        <v>Ativo</v>
      </c>
      <c r="K4231" s="40" t="s">
        <v>15535</v>
      </c>
      <c r="L4231" s="69" t="str">
        <f t="shared" si="401"/>
        <v>Aguardando rentabilidade</v>
      </c>
    </row>
    <row r="4232" spans="1:12" x14ac:dyDescent="0.25">
      <c r="A4232" s="39">
        <v>44022</v>
      </c>
      <c r="B4232" s="61">
        <f t="shared" si="396"/>
        <v>2020</v>
      </c>
      <c r="C4232" s="60" t="str">
        <f t="shared" si="397"/>
        <v>Julho</v>
      </c>
      <c r="D4232" s="40" t="s">
        <v>1925</v>
      </c>
      <c r="E4232" s="40" t="s">
        <v>5111</v>
      </c>
      <c r="F4232" s="41">
        <v>2066.19</v>
      </c>
      <c r="G4232" s="42">
        <v>2133.34</v>
      </c>
      <c r="H4232" s="64">
        <f t="shared" si="398"/>
        <v>3.2499431320449759E-2</v>
      </c>
      <c r="I4232" s="65">
        <f t="shared" si="399"/>
        <v>67.150000000000091</v>
      </c>
      <c r="J4232" s="66" t="str">
        <f t="shared" si="400"/>
        <v>Ativo</v>
      </c>
      <c r="K4232" s="40" t="s">
        <v>15534</v>
      </c>
      <c r="L4232" s="69" t="str">
        <f t="shared" si="401"/>
        <v>Aguardando rentabilidade</v>
      </c>
    </row>
    <row r="4233" spans="1:12" ht="15" customHeight="1" x14ac:dyDescent="0.25">
      <c r="A4233" s="39">
        <v>45419</v>
      </c>
      <c r="B4233" s="61">
        <f t="shared" si="396"/>
        <v>2024</v>
      </c>
      <c r="C4233" s="60" t="str">
        <f t="shared" si="397"/>
        <v>Maio</v>
      </c>
      <c r="D4233" s="40" t="s">
        <v>1929</v>
      </c>
      <c r="E4233" s="40" t="s">
        <v>2646</v>
      </c>
      <c r="F4233" s="41">
        <v>26191.09</v>
      </c>
      <c r="G4233" s="42">
        <v>30790.25</v>
      </c>
      <c r="H4233" s="64">
        <f t="shared" si="398"/>
        <v>0.17560017547952375</v>
      </c>
      <c r="I4233" s="65">
        <f t="shared" si="399"/>
        <v>4599.16</v>
      </c>
      <c r="J4233" s="66" t="str">
        <f t="shared" si="400"/>
        <v>Resgatado</v>
      </c>
      <c r="K4233" s="40" t="s">
        <v>15532</v>
      </c>
      <c r="L4233" s="69" t="str">
        <f t="shared" si="401"/>
        <v>Dividendos Recebidos</v>
      </c>
    </row>
    <row r="4234" spans="1:12" ht="15" customHeight="1" x14ac:dyDescent="0.25">
      <c r="A4234" s="39">
        <v>45437</v>
      </c>
      <c r="B4234" s="61">
        <f t="shared" si="396"/>
        <v>2024</v>
      </c>
      <c r="C4234" s="60" t="str">
        <f t="shared" si="397"/>
        <v>Maio</v>
      </c>
      <c r="D4234" s="40" t="s">
        <v>1927</v>
      </c>
      <c r="E4234" s="40" t="s">
        <v>5112</v>
      </c>
      <c r="F4234" s="41">
        <v>12255.39</v>
      </c>
      <c r="G4234" s="42">
        <v>12289.71</v>
      </c>
      <c r="H4234" s="64">
        <f t="shared" si="398"/>
        <v>2.8004004768513863E-3</v>
      </c>
      <c r="I4234" s="65">
        <f t="shared" si="399"/>
        <v>34.319999999999709</v>
      </c>
      <c r="J4234" s="66" t="str">
        <f t="shared" si="400"/>
        <v>Ativo</v>
      </c>
      <c r="K4234" s="40" t="s">
        <v>15536</v>
      </c>
      <c r="L4234" s="69" t="str">
        <f t="shared" si="401"/>
        <v>Aguardando rentabilidade</v>
      </c>
    </row>
    <row r="4235" spans="1:12" ht="15" customHeight="1" x14ac:dyDescent="0.25">
      <c r="A4235" s="39">
        <v>44921</v>
      </c>
      <c r="B4235" s="61">
        <f t="shared" si="396"/>
        <v>2022</v>
      </c>
      <c r="C4235" s="60" t="str">
        <f t="shared" si="397"/>
        <v>Dezembro</v>
      </c>
      <c r="D4235" s="40" t="s">
        <v>1930</v>
      </c>
      <c r="E4235" s="40" t="s">
        <v>5113</v>
      </c>
      <c r="F4235" s="41">
        <v>19400.45</v>
      </c>
      <c r="G4235" s="42">
        <v>22364.84</v>
      </c>
      <c r="H4235" s="64">
        <f t="shared" si="398"/>
        <v>0.15280006391604314</v>
      </c>
      <c r="I4235" s="65">
        <f t="shared" si="399"/>
        <v>2964.3899999999994</v>
      </c>
      <c r="J4235" s="66" t="str">
        <f t="shared" si="400"/>
        <v>Resgatado</v>
      </c>
      <c r="K4235" s="40" t="s">
        <v>15538</v>
      </c>
      <c r="L4235" s="69" t="str">
        <f t="shared" si="401"/>
        <v>Aplicação de Curto Prazo</v>
      </c>
    </row>
    <row r="4236" spans="1:12" ht="15" customHeight="1" x14ac:dyDescent="0.25">
      <c r="A4236" s="39">
        <v>45690</v>
      </c>
      <c r="B4236" s="61">
        <f t="shared" si="396"/>
        <v>2025</v>
      </c>
      <c r="C4236" s="60" t="str">
        <f t="shared" si="397"/>
        <v>Fevereiro</v>
      </c>
      <c r="D4236" s="40" t="s">
        <v>1925</v>
      </c>
      <c r="E4236" s="40" t="s">
        <v>5114</v>
      </c>
      <c r="F4236" s="41">
        <v>14925.26</v>
      </c>
      <c r="G4236" s="42">
        <v>13701.39</v>
      </c>
      <c r="H4236" s="64">
        <f t="shared" si="398"/>
        <v>-8.1999911559329675E-2</v>
      </c>
      <c r="I4236" s="65">
        <f t="shared" si="399"/>
        <v>-1223.8700000000008</v>
      </c>
      <c r="J4236" s="66" t="str">
        <f t="shared" si="400"/>
        <v>Pendente</v>
      </c>
      <c r="K4236" s="40" t="s">
        <v>15534</v>
      </c>
      <c r="L4236" s="69" t="str">
        <f t="shared" si="401"/>
        <v>Aguardando rentabilidade</v>
      </c>
    </row>
    <row r="4237" spans="1:12" ht="15" customHeight="1" x14ac:dyDescent="0.25">
      <c r="A4237" s="39">
        <v>44318</v>
      </c>
      <c r="B4237" s="61">
        <f t="shared" si="396"/>
        <v>2021</v>
      </c>
      <c r="C4237" s="60" t="str">
        <f t="shared" si="397"/>
        <v>Maio</v>
      </c>
      <c r="D4237" s="40" t="s">
        <v>1930</v>
      </c>
      <c r="E4237" s="40" t="s">
        <v>5115</v>
      </c>
      <c r="F4237" s="41">
        <v>11365.16</v>
      </c>
      <c r="G4237" s="42">
        <v>11652.7</v>
      </c>
      <c r="H4237" s="64">
        <f t="shared" si="398"/>
        <v>2.5300127758870167E-2</v>
      </c>
      <c r="I4237" s="65">
        <f t="shared" si="399"/>
        <v>287.54000000000087</v>
      </c>
      <c r="J4237" s="66" t="str">
        <f t="shared" si="400"/>
        <v>Ativo</v>
      </c>
      <c r="K4237" s="40" t="s">
        <v>15538</v>
      </c>
      <c r="L4237" s="69" t="str">
        <f t="shared" si="401"/>
        <v>Aguardando rentabilidade</v>
      </c>
    </row>
    <row r="4238" spans="1:12" x14ac:dyDescent="0.25">
      <c r="A4238" s="39">
        <v>43969</v>
      </c>
      <c r="B4238" s="61">
        <f t="shared" si="396"/>
        <v>2020</v>
      </c>
      <c r="C4238" s="60" t="str">
        <f t="shared" si="397"/>
        <v>Maio</v>
      </c>
      <c r="D4238" s="40" t="s">
        <v>1924</v>
      </c>
      <c r="E4238" s="40" t="s">
        <v>4106</v>
      </c>
      <c r="F4238" s="41">
        <v>35703.72</v>
      </c>
      <c r="G4238" s="42">
        <v>38874.21</v>
      </c>
      <c r="H4238" s="64">
        <f t="shared" si="398"/>
        <v>8.8799990589215852E-2</v>
      </c>
      <c r="I4238" s="65">
        <f t="shared" si="399"/>
        <v>3170.489999999998</v>
      </c>
      <c r="J4238" s="66" t="str">
        <f t="shared" si="400"/>
        <v>Pendente</v>
      </c>
      <c r="K4238" s="40" t="s">
        <v>15533</v>
      </c>
      <c r="L4238" s="69" t="str">
        <f t="shared" si="401"/>
        <v>Rendimento estável</v>
      </c>
    </row>
    <row r="4239" spans="1:12" ht="15" customHeight="1" x14ac:dyDescent="0.25">
      <c r="A4239" s="39">
        <v>45081</v>
      </c>
      <c r="B4239" s="61">
        <f t="shared" si="396"/>
        <v>2023</v>
      </c>
      <c r="C4239" s="60" t="str">
        <f t="shared" si="397"/>
        <v>Junho</v>
      </c>
      <c r="D4239" s="40" t="s">
        <v>1923</v>
      </c>
      <c r="E4239" s="40" t="s">
        <v>4347</v>
      </c>
      <c r="F4239" s="41">
        <v>27544.18</v>
      </c>
      <c r="G4239" s="42">
        <v>28235.54</v>
      </c>
      <c r="H4239" s="64">
        <f t="shared" si="398"/>
        <v>2.5100039282345693E-2</v>
      </c>
      <c r="I4239" s="65">
        <f t="shared" si="399"/>
        <v>691.36000000000058</v>
      </c>
      <c r="J4239" s="66" t="str">
        <f t="shared" si="400"/>
        <v>Ativo</v>
      </c>
      <c r="K4239" s="40" t="s">
        <v>15532</v>
      </c>
      <c r="L4239" s="69" t="str">
        <f t="shared" si="401"/>
        <v>Investimento de Longo Prazo</v>
      </c>
    </row>
    <row r="4240" spans="1:12" x14ac:dyDescent="0.25">
      <c r="A4240" s="39">
        <v>44066</v>
      </c>
      <c r="B4240" s="61">
        <f t="shared" si="396"/>
        <v>2020</v>
      </c>
      <c r="C4240" s="60" t="str">
        <f t="shared" si="397"/>
        <v>Agosto</v>
      </c>
      <c r="D4240" s="40" t="s">
        <v>1923</v>
      </c>
      <c r="E4240" s="40" t="s">
        <v>5116</v>
      </c>
      <c r="F4240" s="41">
        <v>19703.93</v>
      </c>
      <c r="G4240" s="42">
        <v>20521.64</v>
      </c>
      <c r="H4240" s="64">
        <f t="shared" si="398"/>
        <v>4.149984292473629E-2</v>
      </c>
      <c r="I4240" s="65">
        <f t="shared" si="399"/>
        <v>817.70999999999913</v>
      </c>
      <c r="J4240" s="66" t="str">
        <f t="shared" si="400"/>
        <v>Ativo</v>
      </c>
      <c r="K4240" s="40" t="s">
        <v>15532</v>
      </c>
      <c r="L4240" s="69" t="str">
        <f t="shared" si="401"/>
        <v>Investimento de Longo Prazo</v>
      </c>
    </row>
    <row r="4241" spans="1:12" ht="15" customHeight="1" x14ac:dyDescent="0.25">
      <c r="A4241" s="39">
        <v>45633</v>
      </c>
      <c r="B4241" s="61">
        <f t="shared" si="396"/>
        <v>2024</v>
      </c>
      <c r="C4241" s="60" t="str">
        <f t="shared" si="397"/>
        <v>Dezembro</v>
      </c>
      <c r="D4241" s="40" t="s">
        <v>1925</v>
      </c>
      <c r="E4241" s="40" t="s">
        <v>5117</v>
      </c>
      <c r="F4241" s="41">
        <v>49986.9</v>
      </c>
      <c r="G4241" s="42">
        <v>53960.86</v>
      </c>
      <c r="H4241" s="64">
        <f t="shared" si="398"/>
        <v>7.9500029007599976E-2</v>
      </c>
      <c r="I4241" s="65">
        <f t="shared" si="399"/>
        <v>3973.9599999999991</v>
      </c>
      <c r="J4241" s="66" t="str">
        <f t="shared" si="400"/>
        <v>Pendente</v>
      </c>
      <c r="K4241" s="40" t="s">
        <v>15534</v>
      </c>
      <c r="L4241" s="69" t="str">
        <f t="shared" si="401"/>
        <v>Rendimento estável</v>
      </c>
    </row>
    <row r="4242" spans="1:12" x14ac:dyDescent="0.25">
      <c r="A4242" s="39">
        <v>43874</v>
      </c>
      <c r="B4242" s="61">
        <f t="shared" si="396"/>
        <v>2020</v>
      </c>
      <c r="C4242" s="60" t="str">
        <f t="shared" si="397"/>
        <v>Fevereiro</v>
      </c>
      <c r="D4242" s="40" t="s">
        <v>1926</v>
      </c>
      <c r="E4242" s="40" t="s">
        <v>4686</v>
      </c>
      <c r="F4242" s="41">
        <v>1237.99</v>
      </c>
      <c r="G4242" s="42">
        <v>1160</v>
      </c>
      <c r="H4242" s="64">
        <f t="shared" si="398"/>
        <v>-6.2997277845539948E-2</v>
      </c>
      <c r="I4242" s="65">
        <f t="shared" si="399"/>
        <v>-77.990000000000009</v>
      </c>
      <c r="J4242" s="66" t="str">
        <f t="shared" si="400"/>
        <v>Pendente</v>
      </c>
      <c r="K4242" s="40" t="s">
        <v>15535</v>
      </c>
      <c r="L4242" s="69" t="str">
        <f t="shared" si="401"/>
        <v>Aguardando rentabilidade</v>
      </c>
    </row>
    <row r="4243" spans="1:12" ht="15" customHeight="1" x14ac:dyDescent="0.25">
      <c r="A4243" s="39">
        <v>45865</v>
      </c>
      <c r="B4243" s="61">
        <f t="shared" si="396"/>
        <v>2025</v>
      </c>
      <c r="C4243" s="60" t="str">
        <f t="shared" si="397"/>
        <v>Julho</v>
      </c>
      <c r="D4243" s="40" t="s">
        <v>1926</v>
      </c>
      <c r="E4243" s="40" t="s">
        <v>1979</v>
      </c>
      <c r="F4243" s="41">
        <v>25291.65</v>
      </c>
      <c r="G4243" s="42">
        <v>27236.58</v>
      </c>
      <c r="H4243" s="64">
        <f t="shared" si="398"/>
        <v>7.6900083624437315E-2</v>
      </c>
      <c r="I4243" s="65">
        <f t="shared" si="399"/>
        <v>1944.9300000000003</v>
      </c>
      <c r="J4243" s="66" t="str">
        <f t="shared" si="400"/>
        <v>Pendente</v>
      </c>
      <c r="K4243" s="40" t="s">
        <v>15535</v>
      </c>
      <c r="L4243" s="69" t="str">
        <f t="shared" si="401"/>
        <v>Rendimento estável</v>
      </c>
    </row>
    <row r="4244" spans="1:12" x14ac:dyDescent="0.25">
      <c r="A4244" s="39">
        <v>44183</v>
      </c>
      <c r="B4244" s="61">
        <f t="shared" si="396"/>
        <v>2020</v>
      </c>
      <c r="C4244" s="60" t="str">
        <f t="shared" si="397"/>
        <v>Dezembro</v>
      </c>
      <c r="D4244" s="40" t="s">
        <v>1924</v>
      </c>
      <c r="E4244" s="40" t="s">
        <v>4451</v>
      </c>
      <c r="F4244" s="41">
        <v>43132.63</v>
      </c>
      <c r="G4244" s="42">
        <v>47424.33</v>
      </c>
      <c r="H4244" s="64">
        <f t="shared" si="398"/>
        <v>9.9500076855967387E-2</v>
      </c>
      <c r="I4244" s="65">
        <f t="shared" si="399"/>
        <v>4291.7000000000044</v>
      </c>
      <c r="J4244" s="66" t="str">
        <f t="shared" si="400"/>
        <v>Pendente</v>
      </c>
      <c r="K4244" s="40" t="s">
        <v>15533</v>
      </c>
      <c r="L4244" s="69" t="str">
        <f t="shared" si="401"/>
        <v>Rendimento estável</v>
      </c>
    </row>
    <row r="4245" spans="1:12" ht="15" customHeight="1" x14ac:dyDescent="0.25">
      <c r="A4245" s="39">
        <v>45924</v>
      </c>
      <c r="B4245" s="61">
        <f t="shared" si="396"/>
        <v>2025</v>
      </c>
      <c r="C4245" s="60" t="str">
        <f t="shared" si="397"/>
        <v>Setembro</v>
      </c>
      <c r="D4245" s="40" t="s">
        <v>1929</v>
      </c>
      <c r="E4245" s="40" t="s">
        <v>5118</v>
      </c>
      <c r="F4245" s="41">
        <v>20284.61</v>
      </c>
      <c r="G4245" s="42">
        <v>22491.58</v>
      </c>
      <c r="H4245" s="64">
        <f t="shared" si="398"/>
        <v>0.10880021849076719</v>
      </c>
      <c r="I4245" s="65">
        <f t="shared" si="399"/>
        <v>2206.9700000000012</v>
      </c>
      <c r="J4245" s="66" t="str">
        <f t="shared" si="400"/>
        <v>Pendente</v>
      </c>
      <c r="K4245" s="40" t="s">
        <v>15532</v>
      </c>
      <c r="L4245" s="69" t="str">
        <f t="shared" si="401"/>
        <v>Rendimento estável</v>
      </c>
    </row>
    <row r="4246" spans="1:12" ht="15" customHeight="1" x14ac:dyDescent="0.25">
      <c r="A4246" s="39">
        <v>44244</v>
      </c>
      <c r="B4246" s="61">
        <f t="shared" si="396"/>
        <v>2021</v>
      </c>
      <c r="C4246" s="60" t="str">
        <f t="shared" si="397"/>
        <v>Fevereiro</v>
      </c>
      <c r="D4246" s="40" t="s">
        <v>1930</v>
      </c>
      <c r="E4246" s="40" t="s">
        <v>5119</v>
      </c>
      <c r="F4246" s="41">
        <v>26353.11</v>
      </c>
      <c r="G4246" s="42">
        <v>24666.51</v>
      </c>
      <c r="H4246" s="64">
        <f t="shared" si="398"/>
        <v>-6.4000036428338139E-2</v>
      </c>
      <c r="I4246" s="65">
        <f t="shared" si="399"/>
        <v>-1686.6000000000022</v>
      </c>
      <c r="J4246" s="66" t="str">
        <f t="shared" si="400"/>
        <v>Pendente</v>
      </c>
      <c r="K4246" s="40" t="s">
        <v>15538</v>
      </c>
      <c r="L4246" s="69" t="str">
        <f t="shared" si="401"/>
        <v>Aguardando rentabilidade</v>
      </c>
    </row>
    <row r="4247" spans="1:12" ht="15" customHeight="1" x14ac:dyDescent="0.25">
      <c r="A4247" s="39">
        <v>45698</v>
      </c>
      <c r="B4247" s="61">
        <f t="shared" si="396"/>
        <v>2025</v>
      </c>
      <c r="C4247" s="60" t="str">
        <f t="shared" si="397"/>
        <v>Fevereiro</v>
      </c>
      <c r="D4247" s="40" t="s">
        <v>1923</v>
      </c>
      <c r="E4247" s="40" t="s">
        <v>5120</v>
      </c>
      <c r="F4247" s="41">
        <v>5100.38</v>
      </c>
      <c r="G4247" s="42">
        <v>5526.77</v>
      </c>
      <c r="H4247" s="64">
        <f t="shared" si="398"/>
        <v>8.359965335916153E-2</v>
      </c>
      <c r="I4247" s="65">
        <f t="shared" si="399"/>
        <v>426.39000000000033</v>
      </c>
      <c r="J4247" s="66" t="str">
        <f t="shared" si="400"/>
        <v>Pendente</v>
      </c>
      <c r="K4247" s="40" t="s">
        <v>15532</v>
      </c>
      <c r="L4247" s="69" t="str">
        <f t="shared" si="401"/>
        <v>Rendimento estável</v>
      </c>
    </row>
    <row r="4248" spans="1:12" ht="15" customHeight="1" x14ac:dyDescent="0.25">
      <c r="A4248" s="39">
        <v>44730</v>
      </c>
      <c r="B4248" s="61">
        <f t="shared" si="396"/>
        <v>2022</v>
      </c>
      <c r="C4248" s="60" t="str">
        <f t="shared" si="397"/>
        <v>Junho</v>
      </c>
      <c r="D4248" s="40" t="s">
        <v>1927</v>
      </c>
      <c r="E4248" s="40" t="s">
        <v>2343</v>
      </c>
      <c r="F4248" s="41">
        <v>9270.1</v>
      </c>
      <c r="G4248" s="42">
        <v>10722.72</v>
      </c>
      <c r="H4248" s="64">
        <f t="shared" si="398"/>
        <v>0.15669949622981402</v>
      </c>
      <c r="I4248" s="65">
        <f t="shared" si="399"/>
        <v>1452.619999999999</v>
      </c>
      <c r="J4248" s="66" t="str">
        <f t="shared" si="400"/>
        <v>Resgatado</v>
      </c>
      <c r="K4248" s="40" t="s">
        <v>15536</v>
      </c>
      <c r="L4248" s="69" t="str">
        <f t="shared" si="401"/>
        <v>Aplicação de Curto Prazo</v>
      </c>
    </row>
    <row r="4249" spans="1:12" ht="15" customHeight="1" x14ac:dyDescent="0.25">
      <c r="A4249" s="39">
        <v>45690</v>
      </c>
      <c r="B4249" s="61">
        <f t="shared" si="396"/>
        <v>2025</v>
      </c>
      <c r="C4249" s="60" t="str">
        <f t="shared" si="397"/>
        <v>Fevereiro</v>
      </c>
      <c r="D4249" s="40" t="s">
        <v>1925</v>
      </c>
      <c r="E4249" s="40" t="s">
        <v>5121</v>
      </c>
      <c r="F4249" s="41">
        <v>47634.91</v>
      </c>
      <c r="G4249" s="42">
        <v>48740.04</v>
      </c>
      <c r="H4249" s="64">
        <f t="shared" si="398"/>
        <v>2.320000184738456E-2</v>
      </c>
      <c r="I4249" s="65">
        <f t="shared" si="399"/>
        <v>1105.1299999999974</v>
      </c>
      <c r="J4249" s="66" t="str">
        <f t="shared" si="400"/>
        <v>Ativo</v>
      </c>
      <c r="K4249" s="40" t="s">
        <v>15534</v>
      </c>
      <c r="L4249" s="69" t="str">
        <f t="shared" si="401"/>
        <v>Aguardando rentabilidade</v>
      </c>
    </row>
    <row r="4250" spans="1:12" ht="15" customHeight="1" x14ac:dyDescent="0.25">
      <c r="A4250" s="39">
        <v>44528</v>
      </c>
      <c r="B4250" s="61">
        <f t="shared" si="396"/>
        <v>2021</v>
      </c>
      <c r="C4250" s="60" t="str">
        <f t="shared" si="397"/>
        <v>Novembro</v>
      </c>
      <c r="D4250" s="40" t="s">
        <v>1930</v>
      </c>
      <c r="E4250" s="40" t="s">
        <v>5122</v>
      </c>
      <c r="F4250" s="41">
        <v>5146.71</v>
      </c>
      <c r="G4250" s="42">
        <v>5412.79</v>
      </c>
      <c r="H4250" s="64">
        <f t="shared" si="398"/>
        <v>5.1699046575385037E-2</v>
      </c>
      <c r="I4250" s="65">
        <f t="shared" si="399"/>
        <v>266.07999999999993</v>
      </c>
      <c r="J4250" s="66" t="str">
        <f t="shared" si="400"/>
        <v>Ativo</v>
      </c>
      <c r="K4250" s="40" t="s">
        <v>15538</v>
      </c>
      <c r="L4250" s="69" t="str">
        <f t="shared" si="401"/>
        <v>Aguardando rentabilidade</v>
      </c>
    </row>
    <row r="4251" spans="1:12" ht="15" customHeight="1" x14ac:dyDescent="0.25">
      <c r="A4251" s="39">
        <v>45810</v>
      </c>
      <c r="B4251" s="61">
        <f t="shared" si="396"/>
        <v>2025</v>
      </c>
      <c r="C4251" s="60" t="str">
        <f t="shared" si="397"/>
        <v>Junho</v>
      </c>
      <c r="D4251" s="40" t="s">
        <v>1926</v>
      </c>
      <c r="E4251" s="40" t="s">
        <v>4478</v>
      </c>
      <c r="F4251" s="41">
        <v>45781.18</v>
      </c>
      <c r="G4251" s="42">
        <v>51174.2</v>
      </c>
      <c r="H4251" s="64">
        <f t="shared" si="398"/>
        <v>0.11779993438351735</v>
      </c>
      <c r="I4251" s="65">
        <f t="shared" si="399"/>
        <v>5393.0199999999968</v>
      </c>
      <c r="J4251" s="66" t="str">
        <f t="shared" si="400"/>
        <v>Pendente</v>
      </c>
      <c r="K4251" s="40" t="s">
        <v>15535</v>
      </c>
      <c r="L4251" s="69" t="str">
        <f t="shared" si="401"/>
        <v>Rendimento estável</v>
      </c>
    </row>
    <row r="4252" spans="1:12" ht="15" customHeight="1" x14ac:dyDescent="0.25">
      <c r="A4252" s="39">
        <v>45593</v>
      </c>
      <c r="B4252" s="61">
        <f t="shared" si="396"/>
        <v>2024</v>
      </c>
      <c r="C4252" s="60" t="str">
        <f t="shared" si="397"/>
        <v>Outubro</v>
      </c>
      <c r="D4252" s="40" t="s">
        <v>1930</v>
      </c>
      <c r="E4252" s="40" t="s">
        <v>2056</v>
      </c>
      <c r="F4252" s="41">
        <v>44055.46</v>
      </c>
      <c r="G4252" s="42">
        <v>43967.35</v>
      </c>
      <c r="H4252" s="64">
        <f t="shared" si="398"/>
        <v>-1.9999791172308854E-3</v>
      </c>
      <c r="I4252" s="65">
        <f t="shared" si="399"/>
        <v>-88.110000000000582</v>
      </c>
      <c r="J4252" s="66" t="str">
        <f t="shared" si="400"/>
        <v>Ativo</v>
      </c>
      <c r="K4252" s="40" t="s">
        <v>15538</v>
      </c>
      <c r="L4252" s="69" t="str">
        <f t="shared" si="401"/>
        <v>Aguardando rentabilidade</v>
      </c>
    </row>
    <row r="4253" spans="1:12" ht="15" customHeight="1" x14ac:dyDescent="0.25">
      <c r="A4253" s="39">
        <v>44498</v>
      </c>
      <c r="B4253" s="61">
        <f t="shared" si="396"/>
        <v>2021</v>
      </c>
      <c r="C4253" s="60" t="str">
        <f t="shared" si="397"/>
        <v>Outubro</v>
      </c>
      <c r="D4253" s="40" t="s">
        <v>1926</v>
      </c>
      <c r="E4253" s="40" t="s">
        <v>5123</v>
      </c>
      <c r="F4253" s="41">
        <v>10810.68</v>
      </c>
      <c r="G4253" s="42">
        <v>12072.29</v>
      </c>
      <c r="H4253" s="64">
        <f t="shared" si="398"/>
        <v>0.11670033707407865</v>
      </c>
      <c r="I4253" s="65">
        <f t="shared" si="399"/>
        <v>1261.6100000000006</v>
      </c>
      <c r="J4253" s="66" t="str">
        <f t="shared" si="400"/>
        <v>Pendente</v>
      </c>
      <c r="K4253" s="40" t="s">
        <v>15535</v>
      </c>
      <c r="L4253" s="69" t="str">
        <f t="shared" si="401"/>
        <v>Rendimento estável</v>
      </c>
    </row>
    <row r="4254" spans="1:12" ht="15" customHeight="1" x14ac:dyDescent="0.25">
      <c r="A4254" s="39">
        <v>45836</v>
      </c>
      <c r="B4254" s="61">
        <f t="shared" si="396"/>
        <v>2025</v>
      </c>
      <c r="C4254" s="60" t="str">
        <f t="shared" si="397"/>
        <v>Junho</v>
      </c>
      <c r="D4254" s="40" t="s">
        <v>1926</v>
      </c>
      <c r="E4254" s="40" t="s">
        <v>5124</v>
      </c>
      <c r="F4254" s="41">
        <v>16233.13</v>
      </c>
      <c r="G4254" s="42">
        <v>15377.64</v>
      </c>
      <c r="H4254" s="64">
        <f t="shared" si="398"/>
        <v>-5.2700249428175576E-2</v>
      </c>
      <c r="I4254" s="65">
        <f t="shared" si="399"/>
        <v>-855.48999999999978</v>
      </c>
      <c r="J4254" s="66" t="str">
        <f t="shared" si="400"/>
        <v>Pendente</v>
      </c>
      <c r="K4254" s="40" t="s">
        <v>15535</v>
      </c>
      <c r="L4254" s="69" t="str">
        <f t="shared" si="401"/>
        <v>Aguardando rentabilidade</v>
      </c>
    </row>
    <row r="4255" spans="1:12" ht="15" customHeight="1" x14ac:dyDescent="0.25">
      <c r="A4255" s="39">
        <v>45537</v>
      </c>
      <c r="B4255" s="61">
        <f t="shared" si="396"/>
        <v>2024</v>
      </c>
      <c r="C4255" s="60" t="str">
        <f t="shared" si="397"/>
        <v>Setembro</v>
      </c>
      <c r="D4255" s="40" t="s">
        <v>1927</v>
      </c>
      <c r="E4255" s="40" t="s">
        <v>5125</v>
      </c>
      <c r="F4255" s="41">
        <v>23599.39</v>
      </c>
      <c r="G4255" s="42">
        <v>25964.05</v>
      </c>
      <c r="H4255" s="64">
        <f t="shared" si="398"/>
        <v>0.10020004754360176</v>
      </c>
      <c r="I4255" s="65">
        <f t="shared" si="399"/>
        <v>2364.66</v>
      </c>
      <c r="J4255" s="66" t="str">
        <f t="shared" si="400"/>
        <v>Pendente</v>
      </c>
      <c r="K4255" s="40" t="s">
        <v>15536</v>
      </c>
      <c r="L4255" s="69" t="str">
        <f t="shared" si="401"/>
        <v>Rendimento estável</v>
      </c>
    </row>
    <row r="4256" spans="1:12" ht="15" customHeight="1" x14ac:dyDescent="0.25">
      <c r="A4256" s="39">
        <v>44492</v>
      </c>
      <c r="B4256" s="61">
        <f t="shared" si="396"/>
        <v>2021</v>
      </c>
      <c r="C4256" s="60" t="str">
        <f t="shared" si="397"/>
        <v>Outubro</v>
      </c>
      <c r="D4256" s="40" t="s">
        <v>1926</v>
      </c>
      <c r="E4256" s="40" t="s">
        <v>2298</v>
      </c>
      <c r="F4256" s="41">
        <v>2968.91</v>
      </c>
      <c r="G4256" s="42">
        <v>3503.61</v>
      </c>
      <c r="H4256" s="64">
        <f t="shared" si="398"/>
        <v>0.1800997672546491</v>
      </c>
      <c r="I4256" s="65">
        <f t="shared" si="399"/>
        <v>534.70000000000027</v>
      </c>
      <c r="J4256" s="66" t="str">
        <f t="shared" si="400"/>
        <v>Resgatado</v>
      </c>
      <c r="K4256" s="40" t="s">
        <v>15535</v>
      </c>
      <c r="L4256" s="69" t="str">
        <f t="shared" si="401"/>
        <v>Aplicação de Curto Prazo</v>
      </c>
    </row>
    <row r="4257" spans="1:12" ht="15" customHeight="1" x14ac:dyDescent="0.25">
      <c r="A4257" s="39">
        <v>44814</v>
      </c>
      <c r="B4257" s="61">
        <f t="shared" si="396"/>
        <v>2022</v>
      </c>
      <c r="C4257" s="60" t="str">
        <f t="shared" si="397"/>
        <v>Setembro</v>
      </c>
      <c r="D4257" s="40" t="s">
        <v>1930</v>
      </c>
      <c r="E4257" s="40" t="s">
        <v>5126</v>
      </c>
      <c r="F4257" s="41">
        <v>16453.310000000001</v>
      </c>
      <c r="G4257" s="42">
        <v>16163.73</v>
      </c>
      <c r="H4257" s="64">
        <f t="shared" si="398"/>
        <v>-1.7600105996908932E-2</v>
      </c>
      <c r="I4257" s="65">
        <f t="shared" si="399"/>
        <v>-289.58000000000175</v>
      </c>
      <c r="J4257" s="66" t="str">
        <f t="shared" si="400"/>
        <v>Ativo</v>
      </c>
      <c r="K4257" s="40" t="s">
        <v>15538</v>
      </c>
      <c r="L4257" s="69" t="str">
        <f t="shared" si="401"/>
        <v>Aguardando rentabilidade</v>
      </c>
    </row>
    <row r="4258" spans="1:12" ht="15" customHeight="1" x14ac:dyDescent="0.25">
      <c r="A4258" s="39">
        <v>45242</v>
      </c>
      <c r="B4258" s="61">
        <f t="shared" si="396"/>
        <v>2023</v>
      </c>
      <c r="C4258" s="60" t="str">
        <f t="shared" si="397"/>
        <v>Novembro</v>
      </c>
      <c r="D4258" s="40" t="s">
        <v>1928</v>
      </c>
      <c r="E4258" s="40" t="s">
        <v>5127</v>
      </c>
      <c r="F4258" s="41">
        <v>45547.24</v>
      </c>
      <c r="G4258" s="42">
        <v>41183.81</v>
      </c>
      <c r="H4258" s="64">
        <f t="shared" si="398"/>
        <v>-9.5800096778641264E-2</v>
      </c>
      <c r="I4258" s="65">
        <f t="shared" si="399"/>
        <v>-4363.43</v>
      </c>
      <c r="J4258" s="66" t="str">
        <f t="shared" si="400"/>
        <v>Pendente</v>
      </c>
      <c r="K4258" s="40" t="s">
        <v>15537</v>
      </c>
      <c r="L4258" s="69" t="str">
        <f t="shared" si="401"/>
        <v>Aguardando rentabilidade</v>
      </c>
    </row>
    <row r="4259" spans="1:12" ht="15" customHeight="1" x14ac:dyDescent="0.25">
      <c r="A4259" s="39">
        <v>44871</v>
      </c>
      <c r="B4259" s="61">
        <f t="shared" si="396"/>
        <v>2022</v>
      </c>
      <c r="C4259" s="60" t="str">
        <f t="shared" si="397"/>
        <v>Novembro</v>
      </c>
      <c r="D4259" s="40" t="s">
        <v>1926</v>
      </c>
      <c r="E4259" s="40" t="s">
        <v>5128</v>
      </c>
      <c r="F4259" s="41">
        <v>39438.71</v>
      </c>
      <c r="G4259" s="42">
        <v>39817.32</v>
      </c>
      <c r="H4259" s="64">
        <f t="shared" si="398"/>
        <v>9.5999590250289771E-3</v>
      </c>
      <c r="I4259" s="65">
        <f t="shared" si="399"/>
        <v>378.61000000000058</v>
      </c>
      <c r="J4259" s="66" t="str">
        <f t="shared" si="400"/>
        <v>Ativo</v>
      </c>
      <c r="K4259" s="40" t="s">
        <v>15535</v>
      </c>
      <c r="L4259" s="69" t="str">
        <f t="shared" si="401"/>
        <v>Aguardando rentabilidade</v>
      </c>
    </row>
    <row r="4260" spans="1:12" ht="15" customHeight="1" x14ac:dyDescent="0.25">
      <c r="A4260" s="39">
        <v>45243</v>
      </c>
      <c r="B4260" s="61">
        <f t="shared" si="396"/>
        <v>2023</v>
      </c>
      <c r="C4260" s="60" t="str">
        <f t="shared" si="397"/>
        <v>Novembro</v>
      </c>
      <c r="D4260" s="40" t="s">
        <v>1930</v>
      </c>
      <c r="E4260" s="40" t="s">
        <v>4336</v>
      </c>
      <c r="F4260" s="41">
        <v>30364.32</v>
      </c>
      <c r="G4260" s="42">
        <v>27485.78</v>
      </c>
      <c r="H4260" s="64">
        <f t="shared" si="398"/>
        <v>-9.4800081147873583E-2</v>
      </c>
      <c r="I4260" s="65">
        <f t="shared" si="399"/>
        <v>-2878.5400000000009</v>
      </c>
      <c r="J4260" s="66" t="str">
        <f t="shared" si="400"/>
        <v>Pendente</v>
      </c>
      <c r="K4260" s="40" t="s">
        <v>15538</v>
      </c>
      <c r="L4260" s="69" t="str">
        <f t="shared" si="401"/>
        <v>Aguardando rentabilidade</v>
      </c>
    </row>
    <row r="4261" spans="1:12" x14ac:dyDescent="0.25">
      <c r="A4261" s="39">
        <v>44028</v>
      </c>
      <c r="B4261" s="61">
        <f t="shared" si="396"/>
        <v>2020</v>
      </c>
      <c r="C4261" s="60" t="str">
        <f t="shared" si="397"/>
        <v>Julho</v>
      </c>
      <c r="D4261" s="40" t="s">
        <v>1925</v>
      </c>
      <c r="E4261" s="40" t="s">
        <v>4621</v>
      </c>
      <c r="F4261" s="41">
        <v>3969.1</v>
      </c>
      <c r="G4261" s="42">
        <v>3989.74</v>
      </c>
      <c r="H4261" s="64">
        <f t="shared" si="398"/>
        <v>5.2001713234738033E-3</v>
      </c>
      <c r="I4261" s="65">
        <f t="shared" si="399"/>
        <v>20.639999999999873</v>
      </c>
      <c r="J4261" s="66" t="str">
        <f t="shared" si="400"/>
        <v>Ativo</v>
      </c>
      <c r="K4261" s="40" t="s">
        <v>15534</v>
      </c>
      <c r="L4261" s="69" t="str">
        <f t="shared" si="401"/>
        <v>Aguardando rentabilidade</v>
      </c>
    </row>
    <row r="4262" spans="1:12" ht="15" customHeight="1" x14ac:dyDescent="0.25">
      <c r="A4262" s="39">
        <v>44896</v>
      </c>
      <c r="B4262" s="61">
        <f t="shared" si="396"/>
        <v>2022</v>
      </c>
      <c r="C4262" s="60" t="str">
        <f t="shared" si="397"/>
        <v>Dezembro</v>
      </c>
      <c r="D4262" s="40" t="s">
        <v>1930</v>
      </c>
      <c r="E4262" s="40" t="s">
        <v>5129</v>
      </c>
      <c r="F4262" s="41">
        <v>5893.43</v>
      </c>
      <c r="G4262" s="42">
        <v>6485.13</v>
      </c>
      <c r="H4262" s="64">
        <f t="shared" si="398"/>
        <v>0.10039993687886338</v>
      </c>
      <c r="I4262" s="65">
        <f t="shared" si="399"/>
        <v>591.69999999999982</v>
      </c>
      <c r="J4262" s="66" t="str">
        <f t="shared" si="400"/>
        <v>Pendente</v>
      </c>
      <c r="K4262" s="40" t="s">
        <v>15538</v>
      </c>
      <c r="L4262" s="69" t="str">
        <f t="shared" si="401"/>
        <v>Rendimento estável</v>
      </c>
    </row>
    <row r="4263" spans="1:12" x14ac:dyDescent="0.25">
      <c r="A4263" s="39">
        <v>44027</v>
      </c>
      <c r="B4263" s="61">
        <f t="shared" si="396"/>
        <v>2020</v>
      </c>
      <c r="C4263" s="60" t="str">
        <f t="shared" si="397"/>
        <v>Julho</v>
      </c>
      <c r="D4263" s="40" t="s">
        <v>1929</v>
      </c>
      <c r="E4263" s="40" t="s">
        <v>3996</v>
      </c>
      <c r="F4263" s="41">
        <v>6770.57</v>
      </c>
      <c r="G4263" s="42">
        <v>7133.47</v>
      </c>
      <c r="H4263" s="64">
        <f t="shared" si="398"/>
        <v>5.3599623074571355E-2</v>
      </c>
      <c r="I4263" s="65">
        <f t="shared" si="399"/>
        <v>362.90000000000055</v>
      </c>
      <c r="J4263" s="66" t="str">
        <f t="shared" si="400"/>
        <v>Ativo</v>
      </c>
      <c r="K4263" s="40" t="s">
        <v>15532</v>
      </c>
      <c r="L4263" s="69" t="str">
        <f t="shared" si="401"/>
        <v>Investimento de Longo Prazo</v>
      </c>
    </row>
    <row r="4264" spans="1:12" ht="15" customHeight="1" x14ac:dyDescent="0.25">
      <c r="A4264" s="39">
        <v>45038</v>
      </c>
      <c r="B4264" s="61">
        <f t="shared" si="396"/>
        <v>2023</v>
      </c>
      <c r="C4264" s="60" t="str">
        <f t="shared" si="397"/>
        <v>Abril</v>
      </c>
      <c r="D4264" s="40" t="s">
        <v>1927</v>
      </c>
      <c r="E4264" s="40" t="s">
        <v>4298</v>
      </c>
      <c r="F4264" s="41">
        <v>28137.81</v>
      </c>
      <c r="G4264" s="42">
        <v>31007.87</v>
      </c>
      <c r="H4264" s="64">
        <f t="shared" si="398"/>
        <v>0.10200012012306564</v>
      </c>
      <c r="I4264" s="65">
        <f t="shared" si="399"/>
        <v>2870.0599999999977</v>
      </c>
      <c r="J4264" s="66" t="str">
        <f t="shared" si="400"/>
        <v>Pendente</v>
      </c>
      <c r="K4264" s="40" t="s">
        <v>15536</v>
      </c>
      <c r="L4264" s="69" t="str">
        <f t="shared" si="401"/>
        <v>Rendimento estável</v>
      </c>
    </row>
    <row r="4265" spans="1:12" ht="15" customHeight="1" x14ac:dyDescent="0.25">
      <c r="A4265" s="39">
        <v>45872</v>
      </c>
      <c r="B4265" s="61">
        <f t="shared" si="396"/>
        <v>2025</v>
      </c>
      <c r="C4265" s="60" t="str">
        <f t="shared" si="397"/>
        <v>Agosto</v>
      </c>
      <c r="D4265" s="40" t="s">
        <v>1930</v>
      </c>
      <c r="E4265" s="40" t="s">
        <v>3696</v>
      </c>
      <c r="F4265" s="41">
        <v>12907.25</v>
      </c>
      <c r="G4265" s="42">
        <v>12397.41</v>
      </c>
      <c r="H4265" s="64">
        <f t="shared" si="398"/>
        <v>-3.9500280849909947E-2</v>
      </c>
      <c r="I4265" s="65">
        <f t="shared" si="399"/>
        <v>-509.84000000000015</v>
      </c>
      <c r="J4265" s="66" t="str">
        <f t="shared" si="400"/>
        <v>Ativo</v>
      </c>
      <c r="K4265" s="40" t="s">
        <v>15538</v>
      </c>
      <c r="L4265" s="69" t="str">
        <f t="shared" si="401"/>
        <v>Aguardando rentabilidade</v>
      </c>
    </row>
    <row r="4266" spans="1:12" ht="15" customHeight="1" x14ac:dyDescent="0.25">
      <c r="A4266" s="39">
        <v>45353</v>
      </c>
      <c r="B4266" s="61">
        <f t="shared" si="396"/>
        <v>2024</v>
      </c>
      <c r="C4266" s="60" t="str">
        <f t="shared" si="397"/>
        <v>Março</v>
      </c>
      <c r="D4266" s="40" t="s">
        <v>1923</v>
      </c>
      <c r="E4266" s="40" t="s">
        <v>5130</v>
      </c>
      <c r="F4266" s="41">
        <v>26174.34</v>
      </c>
      <c r="G4266" s="42">
        <v>25488.57</v>
      </c>
      <c r="H4266" s="64">
        <f t="shared" si="398"/>
        <v>-2.6200087566677917E-2</v>
      </c>
      <c r="I4266" s="65">
        <f t="shared" si="399"/>
        <v>-685.77000000000044</v>
      </c>
      <c r="J4266" s="66" t="str">
        <f t="shared" si="400"/>
        <v>Ativo</v>
      </c>
      <c r="K4266" s="40" t="s">
        <v>15532</v>
      </c>
      <c r="L4266" s="69" t="str">
        <f t="shared" si="401"/>
        <v>Investimento de Longo Prazo</v>
      </c>
    </row>
    <row r="4267" spans="1:12" ht="15" customHeight="1" x14ac:dyDescent="0.25">
      <c r="A4267" s="39">
        <v>45104</v>
      </c>
      <c r="B4267" s="61">
        <f t="shared" si="396"/>
        <v>2023</v>
      </c>
      <c r="C4267" s="60" t="str">
        <f t="shared" si="397"/>
        <v>Junho</v>
      </c>
      <c r="D4267" s="40" t="s">
        <v>1930</v>
      </c>
      <c r="E4267" s="40" t="s">
        <v>2834</v>
      </c>
      <c r="F4267" s="41">
        <v>44044.480000000003</v>
      </c>
      <c r="G4267" s="42">
        <v>41855.47</v>
      </c>
      <c r="H4267" s="64">
        <f t="shared" si="398"/>
        <v>-4.9699985105965648E-2</v>
      </c>
      <c r="I4267" s="65">
        <f t="shared" si="399"/>
        <v>-2189.010000000002</v>
      </c>
      <c r="J4267" s="66" t="str">
        <f t="shared" si="400"/>
        <v>Ativo</v>
      </c>
      <c r="K4267" s="40" t="s">
        <v>15538</v>
      </c>
      <c r="L4267" s="69" t="str">
        <f t="shared" si="401"/>
        <v>Aguardando rentabilidade</v>
      </c>
    </row>
    <row r="4268" spans="1:12" ht="15" customHeight="1" x14ac:dyDescent="0.25">
      <c r="A4268" s="39">
        <v>44464</v>
      </c>
      <c r="B4268" s="61">
        <f t="shared" si="396"/>
        <v>2021</v>
      </c>
      <c r="C4268" s="60" t="str">
        <f t="shared" si="397"/>
        <v>Setembro</v>
      </c>
      <c r="D4268" s="40" t="s">
        <v>1930</v>
      </c>
      <c r="E4268" s="40" t="s">
        <v>3631</v>
      </c>
      <c r="F4268" s="41">
        <v>9630.14</v>
      </c>
      <c r="G4268" s="42">
        <v>9045.59</v>
      </c>
      <c r="H4268" s="64">
        <f t="shared" si="398"/>
        <v>-6.0700052128006374E-2</v>
      </c>
      <c r="I4268" s="65">
        <f t="shared" si="399"/>
        <v>-584.54999999999927</v>
      </c>
      <c r="J4268" s="66" t="str">
        <f t="shared" si="400"/>
        <v>Pendente</v>
      </c>
      <c r="K4268" s="40" t="s">
        <v>15538</v>
      </c>
      <c r="L4268" s="69" t="str">
        <f t="shared" si="401"/>
        <v>Aguardando rentabilidade</v>
      </c>
    </row>
    <row r="4269" spans="1:12" ht="15" customHeight="1" x14ac:dyDescent="0.25">
      <c r="A4269" s="39">
        <v>44238</v>
      </c>
      <c r="B4269" s="61">
        <f t="shared" si="396"/>
        <v>2021</v>
      </c>
      <c r="C4269" s="60" t="str">
        <f t="shared" si="397"/>
        <v>Fevereiro</v>
      </c>
      <c r="D4269" s="40" t="s">
        <v>1924</v>
      </c>
      <c r="E4269" s="40" t="s">
        <v>2842</v>
      </c>
      <c r="F4269" s="41">
        <v>16843.349999999999</v>
      </c>
      <c r="G4269" s="42">
        <v>20004.849999999999</v>
      </c>
      <c r="H4269" s="64">
        <f t="shared" si="398"/>
        <v>0.18770019028281193</v>
      </c>
      <c r="I4269" s="65">
        <f t="shared" si="399"/>
        <v>3161.5</v>
      </c>
      <c r="J4269" s="66" t="str">
        <f t="shared" si="400"/>
        <v>Resgatado</v>
      </c>
      <c r="K4269" s="40" t="s">
        <v>15533</v>
      </c>
      <c r="L4269" s="69" t="str">
        <f t="shared" si="401"/>
        <v>Dividendos Recebidos</v>
      </c>
    </row>
    <row r="4270" spans="1:12" ht="15" customHeight="1" x14ac:dyDescent="0.25">
      <c r="A4270" s="39">
        <v>45112</v>
      </c>
      <c r="B4270" s="61">
        <f t="shared" si="396"/>
        <v>2023</v>
      </c>
      <c r="C4270" s="60" t="str">
        <f t="shared" si="397"/>
        <v>Julho</v>
      </c>
      <c r="D4270" s="40" t="s">
        <v>1926</v>
      </c>
      <c r="E4270" s="40" t="s">
        <v>5131</v>
      </c>
      <c r="F4270" s="41">
        <v>8211.8799999999992</v>
      </c>
      <c r="G4270" s="42">
        <v>9148.0300000000007</v>
      </c>
      <c r="H4270" s="64">
        <f t="shared" si="398"/>
        <v>0.11399947393288766</v>
      </c>
      <c r="I4270" s="65">
        <f t="shared" si="399"/>
        <v>936.15000000000146</v>
      </c>
      <c r="J4270" s="66" t="str">
        <f t="shared" si="400"/>
        <v>Pendente</v>
      </c>
      <c r="K4270" s="40" t="s">
        <v>15535</v>
      </c>
      <c r="L4270" s="69" t="str">
        <f t="shared" si="401"/>
        <v>Rendimento estável</v>
      </c>
    </row>
    <row r="4271" spans="1:12" ht="15" customHeight="1" x14ac:dyDescent="0.25">
      <c r="A4271" s="39">
        <v>44223</v>
      </c>
      <c r="B4271" s="61">
        <f t="shared" si="396"/>
        <v>2021</v>
      </c>
      <c r="C4271" s="60" t="str">
        <f t="shared" si="397"/>
        <v>Janeiro</v>
      </c>
      <c r="D4271" s="40" t="s">
        <v>1930</v>
      </c>
      <c r="E4271" s="40" t="s">
        <v>2652</v>
      </c>
      <c r="F4271" s="41">
        <v>49526.01</v>
      </c>
      <c r="G4271" s="42">
        <v>47995.66</v>
      </c>
      <c r="H4271" s="64">
        <f t="shared" si="398"/>
        <v>-3.0899925110058301E-2</v>
      </c>
      <c r="I4271" s="65">
        <f t="shared" si="399"/>
        <v>-1530.3499999999985</v>
      </c>
      <c r="J4271" s="66" t="str">
        <f t="shared" si="400"/>
        <v>Ativo</v>
      </c>
      <c r="K4271" s="40" t="s">
        <v>15538</v>
      </c>
      <c r="L4271" s="69" t="str">
        <f t="shared" si="401"/>
        <v>Aguardando rentabilidade</v>
      </c>
    </row>
    <row r="4272" spans="1:12" ht="15" customHeight="1" x14ac:dyDescent="0.25">
      <c r="A4272" s="39">
        <v>44641</v>
      </c>
      <c r="B4272" s="61">
        <f t="shared" si="396"/>
        <v>2022</v>
      </c>
      <c r="C4272" s="60" t="str">
        <f t="shared" si="397"/>
        <v>Março</v>
      </c>
      <c r="D4272" s="40" t="s">
        <v>1928</v>
      </c>
      <c r="E4272" s="40" t="s">
        <v>5132</v>
      </c>
      <c r="F4272" s="41">
        <v>7181.56</v>
      </c>
      <c r="G4272" s="42">
        <v>8144.61</v>
      </c>
      <c r="H4272" s="64">
        <f t="shared" si="398"/>
        <v>0.13410039044441588</v>
      </c>
      <c r="I4272" s="65">
        <f t="shared" si="399"/>
        <v>963.04999999999927</v>
      </c>
      <c r="J4272" s="66" t="str">
        <f t="shared" si="400"/>
        <v>Pendente</v>
      </c>
      <c r="K4272" s="40" t="s">
        <v>15537</v>
      </c>
      <c r="L4272" s="69" t="str">
        <f t="shared" si="401"/>
        <v>Rendimento estável</v>
      </c>
    </row>
    <row r="4273" spans="1:12" x14ac:dyDescent="0.25">
      <c r="A4273" s="39">
        <v>43932</v>
      </c>
      <c r="B4273" s="61">
        <f t="shared" si="396"/>
        <v>2020</v>
      </c>
      <c r="C4273" s="60" t="str">
        <f t="shared" si="397"/>
        <v>Abril</v>
      </c>
      <c r="D4273" s="40" t="s">
        <v>1925</v>
      </c>
      <c r="E4273" s="40" t="s">
        <v>5133</v>
      </c>
      <c r="F4273" s="41">
        <v>12880.13</v>
      </c>
      <c r="G4273" s="42">
        <v>11890.94</v>
      </c>
      <c r="H4273" s="64">
        <f t="shared" si="398"/>
        <v>-7.6799690686351674E-2</v>
      </c>
      <c r="I4273" s="65">
        <f t="shared" si="399"/>
        <v>-989.18999999999869</v>
      </c>
      <c r="J4273" s="66" t="str">
        <f t="shared" si="400"/>
        <v>Pendente</v>
      </c>
      <c r="K4273" s="40" t="s">
        <v>15534</v>
      </c>
      <c r="L4273" s="69" t="str">
        <f t="shared" si="401"/>
        <v>Aguardando rentabilidade</v>
      </c>
    </row>
    <row r="4274" spans="1:12" x14ac:dyDescent="0.25">
      <c r="A4274" s="39">
        <v>44118</v>
      </c>
      <c r="B4274" s="61">
        <f t="shared" si="396"/>
        <v>2020</v>
      </c>
      <c r="C4274" s="60" t="str">
        <f t="shared" si="397"/>
        <v>Outubro</v>
      </c>
      <c r="D4274" s="40" t="s">
        <v>1928</v>
      </c>
      <c r="E4274" s="40" t="s">
        <v>5134</v>
      </c>
      <c r="F4274" s="41">
        <v>25047.74</v>
      </c>
      <c r="G4274" s="42">
        <v>23041.42</v>
      </c>
      <c r="H4274" s="64">
        <f t="shared" si="398"/>
        <v>-8.0099841342971587E-2</v>
      </c>
      <c r="I4274" s="65">
        <f t="shared" si="399"/>
        <v>-2006.3200000000033</v>
      </c>
      <c r="J4274" s="66" t="str">
        <f t="shared" si="400"/>
        <v>Pendente</v>
      </c>
      <c r="K4274" s="40" t="s">
        <v>15537</v>
      </c>
      <c r="L4274" s="69" t="str">
        <f t="shared" si="401"/>
        <v>Aguardando rentabilidade</v>
      </c>
    </row>
    <row r="4275" spans="1:12" ht="15" customHeight="1" x14ac:dyDescent="0.25">
      <c r="A4275" s="39">
        <v>45099</v>
      </c>
      <c r="B4275" s="61">
        <f t="shared" si="396"/>
        <v>2023</v>
      </c>
      <c r="C4275" s="60" t="str">
        <f t="shared" si="397"/>
        <v>Junho</v>
      </c>
      <c r="D4275" s="40" t="s">
        <v>1927</v>
      </c>
      <c r="E4275" s="40" t="s">
        <v>5135</v>
      </c>
      <c r="F4275" s="41">
        <v>36155.64</v>
      </c>
      <c r="G4275" s="42">
        <v>41723.61</v>
      </c>
      <c r="H4275" s="64">
        <f t="shared" si="398"/>
        <v>0.15400003982781113</v>
      </c>
      <c r="I4275" s="65">
        <f t="shared" si="399"/>
        <v>5567.9700000000012</v>
      </c>
      <c r="J4275" s="66" t="str">
        <f t="shared" si="400"/>
        <v>Resgatado</v>
      </c>
      <c r="K4275" s="40" t="s">
        <v>15536</v>
      </c>
      <c r="L4275" s="69" t="str">
        <f t="shared" si="401"/>
        <v>Aplicação de Curto Prazo</v>
      </c>
    </row>
    <row r="4276" spans="1:12" ht="15" customHeight="1" x14ac:dyDescent="0.25">
      <c r="A4276" s="39">
        <v>44577</v>
      </c>
      <c r="B4276" s="61">
        <f t="shared" si="396"/>
        <v>2022</v>
      </c>
      <c r="C4276" s="60" t="str">
        <f t="shared" si="397"/>
        <v>Janeiro</v>
      </c>
      <c r="D4276" s="40" t="s">
        <v>1928</v>
      </c>
      <c r="E4276" s="40" t="s">
        <v>5136</v>
      </c>
      <c r="F4276" s="41">
        <v>22734.46</v>
      </c>
      <c r="G4276" s="42">
        <v>24739.64</v>
      </c>
      <c r="H4276" s="64">
        <f t="shared" si="398"/>
        <v>8.820002762326444E-2</v>
      </c>
      <c r="I4276" s="65">
        <f t="shared" si="399"/>
        <v>2005.1800000000003</v>
      </c>
      <c r="J4276" s="66" t="str">
        <f t="shared" si="400"/>
        <v>Pendente</v>
      </c>
      <c r="K4276" s="40" t="s">
        <v>15537</v>
      </c>
      <c r="L4276" s="69" t="str">
        <f t="shared" si="401"/>
        <v>Rendimento estável</v>
      </c>
    </row>
    <row r="4277" spans="1:12" ht="15" customHeight="1" x14ac:dyDescent="0.25">
      <c r="A4277" s="39">
        <v>44869</v>
      </c>
      <c r="B4277" s="61">
        <f t="shared" si="396"/>
        <v>2022</v>
      </c>
      <c r="C4277" s="60" t="str">
        <f t="shared" si="397"/>
        <v>Novembro</v>
      </c>
      <c r="D4277" s="40" t="s">
        <v>1923</v>
      </c>
      <c r="E4277" s="40" t="s">
        <v>5137</v>
      </c>
      <c r="F4277" s="41">
        <v>29164.05</v>
      </c>
      <c r="G4277" s="42">
        <v>33967.370000000003</v>
      </c>
      <c r="H4277" s="64">
        <f t="shared" si="398"/>
        <v>0.16470003308868295</v>
      </c>
      <c r="I4277" s="65">
        <f t="shared" si="399"/>
        <v>4803.3200000000033</v>
      </c>
      <c r="J4277" s="66" t="str">
        <f t="shared" si="400"/>
        <v>Resgatado</v>
      </c>
      <c r="K4277" s="40" t="s">
        <v>15532</v>
      </c>
      <c r="L4277" s="69" t="str">
        <f t="shared" si="401"/>
        <v>Dividendos Recebidos</v>
      </c>
    </row>
    <row r="4278" spans="1:12" ht="15" customHeight="1" x14ac:dyDescent="0.25">
      <c r="A4278" s="39">
        <v>44421</v>
      </c>
      <c r="B4278" s="61">
        <f t="shared" si="396"/>
        <v>2021</v>
      </c>
      <c r="C4278" s="60" t="str">
        <f t="shared" si="397"/>
        <v>Agosto</v>
      </c>
      <c r="D4278" s="40" t="s">
        <v>1929</v>
      </c>
      <c r="E4278" s="40" t="s">
        <v>5138</v>
      </c>
      <c r="F4278" s="41">
        <v>6583.44</v>
      </c>
      <c r="G4278" s="42">
        <v>5992.91</v>
      </c>
      <c r="H4278" s="64">
        <f t="shared" si="398"/>
        <v>-8.9699306137824564E-2</v>
      </c>
      <c r="I4278" s="65">
        <f t="shared" si="399"/>
        <v>-590.52999999999975</v>
      </c>
      <c r="J4278" s="66" t="str">
        <f t="shared" si="400"/>
        <v>Ativo</v>
      </c>
      <c r="K4278" s="40" t="s">
        <v>15532</v>
      </c>
      <c r="L4278" s="69" t="str">
        <f t="shared" si="401"/>
        <v>Investimento de Longo Prazo</v>
      </c>
    </row>
    <row r="4279" spans="1:12" ht="15" customHeight="1" x14ac:dyDescent="0.25">
      <c r="A4279" s="39">
        <v>45553</v>
      </c>
      <c r="B4279" s="61">
        <f t="shared" si="396"/>
        <v>2024</v>
      </c>
      <c r="C4279" s="60" t="str">
        <f t="shared" si="397"/>
        <v>Setembro</v>
      </c>
      <c r="D4279" s="40" t="s">
        <v>1930</v>
      </c>
      <c r="E4279" s="40" t="s">
        <v>5139</v>
      </c>
      <c r="F4279" s="41">
        <v>26699.68</v>
      </c>
      <c r="G4279" s="42">
        <v>31964.86</v>
      </c>
      <c r="H4279" s="64">
        <f t="shared" si="398"/>
        <v>0.19720011625607498</v>
      </c>
      <c r="I4279" s="65">
        <f t="shared" si="399"/>
        <v>5265.18</v>
      </c>
      <c r="J4279" s="66" t="str">
        <f t="shared" si="400"/>
        <v>Resgatado</v>
      </c>
      <c r="K4279" s="40" t="s">
        <v>15538</v>
      </c>
      <c r="L4279" s="69" t="str">
        <f t="shared" si="401"/>
        <v>Aplicação de Curto Prazo</v>
      </c>
    </row>
    <row r="4280" spans="1:12" ht="15" customHeight="1" x14ac:dyDescent="0.25">
      <c r="A4280" s="39">
        <v>45526</v>
      </c>
      <c r="B4280" s="61">
        <f t="shared" si="396"/>
        <v>2024</v>
      </c>
      <c r="C4280" s="60" t="str">
        <f t="shared" si="397"/>
        <v>Agosto</v>
      </c>
      <c r="D4280" s="40" t="s">
        <v>1926</v>
      </c>
      <c r="E4280" s="40" t="s">
        <v>2471</v>
      </c>
      <c r="F4280" s="41">
        <v>48957.42</v>
      </c>
      <c r="G4280" s="42">
        <v>53476.19</v>
      </c>
      <c r="H4280" s="64">
        <f t="shared" si="398"/>
        <v>9.2300002737072423E-2</v>
      </c>
      <c r="I4280" s="65">
        <f t="shared" si="399"/>
        <v>4518.7700000000041</v>
      </c>
      <c r="J4280" s="66" t="str">
        <f t="shared" si="400"/>
        <v>Pendente</v>
      </c>
      <c r="K4280" s="40" t="s">
        <v>15535</v>
      </c>
      <c r="L4280" s="69" t="str">
        <f t="shared" si="401"/>
        <v>Rendimento estável</v>
      </c>
    </row>
    <row r="4281" spans="1:12" ht="15" customHeight="1" x14ac:dyDescent="0.25">
      <c r="A4281" s="39">
        <v>44387</v>
      </c>
      <c r="B4281" s="61">
        <f t="shared" si="396"/>
        <v>2021</v>
      </c>
      <c r="C4281" s="60" t="str">
        <f t="shared" si="397"/>
        <v>Julho</v>
      </c>
      <c r="D4281" s="40" t="s">
        <v>1926</v>
      </c>
      <c r="E4281" s="40" t="s">
        <v>4692</v>
      </c>
      <c r="F4281" s="41">
        <v>4541.82</v>
      </c>
      <c r="G4281" s="42">
        <v>4480.51</v>
      </c>
      <c r="H4281" s="64">
        <f t="shared" si="398"/>
        <v>-1.3498993795438721E-2</v>
      </c>
      <c r="I4281" s="65">
        <f t="shared" si="399"/>
        <v>-61.309999999999491</v>
      </c>
      <c r="J4281" s="66" t="str">
        <f t="shared" si="400"/>
        <v>Ativo</v>
      </c>
      <c r="K4281" s="40" t="s">
        <v>15535</v>
      </c>
      <c r="L4281" s="69" t="str">
        <f t="shared" si="401"/>
        <v>Aguardando rentabilidade</v>
      </c>
    </row>
    <row r="4282" spans="1:12" ht="15" customHeight="1" x14ac:dyDescent="0.25">
      <c r="A4282" s="39">
        <v>45873</v>
      </c>
      <c r="B4282" s="61">
        <f t="shared" si="396"/>
        <v>2025</v>
      </c>
      <c r="C4282" s="60" t="str">
        <f t="shared" si="397"/>
        <v>Agosto</v>
      </c>
      <c r="D4282" s="40" t="s">
        <v>1926</v>
      </c>
      <c r="E4282" s="40" t="s">
        <v>5140</v>
      </c>
      <c r="F4282" s="41">
        <v>30687.8</v>
      </c>
      <c r="G4282" s="42">
        <v>34358.06</v>
      </c>
      <c r="H4282" s="64">
        <f t="shared" si="398"/>
        <v>0.11959997132410921</v>
      </c>
      <c r="I4282" s="65">
        <f t="shared" si="399"/>
        <v>3670.2599999999984</v>
      </c>
      <c r="J4282" s="66" t="str">
        <f t="shared" si="400"/>
        <v>Pendente</v>
      </c>
      <c r="K4282" s="40" t="s">
        <v>15535</v>
      </c>
      <c r="L4282" s="69" t="str">
        <f t="shared" si="401"/>
        <v>Rendimento estável</v>
      </c>
    </row>
    <row r="4283" spans="1:12" ht="15" customHeight="1" x14ac:dyDescent="0.25">
      <c r="A4283" s="39">
        <v>44574</v>
      </c>
      <c r="B4283" s="61">
        <f t="shared" si="396"/>
        <v>2022</v>
      </c>
      <c r="C4283" s="60" t="str">
        <f t="shared" si="397"/>
        <v>Janeiro</v>
      </c>
      <c r="D4283" s="40" t="s">
        <v>1929</v>
      </c>
      <c r="E4283" s="40" t="s">
        <v>5141</v>
      </c>
      <c r="F4283" s="41">
        <v>21807.97</v>
      </c>
      <c r="G4283" s="42">
        <v>24821.83</v>
      </c>
      <c r="H4283" s="64">
        <f t="shared" si="398"/>
        <v>0.13819993332712768</v>
      </c>
      <c r="I4283" s="65">
        <f t="shared" si="399"/>
        <v>3013.8600000000006</v>
      </c>
      <c r="J4283" s="66" t="str">
        <f t="shared" si="400"/>
        <v>Pendente</v>
      </c>
      <c r="K4283" s="40" t="s">
        <v>15532</v>
      </c>
      <c r="L4283" s="69" t="str">
        <f t="shared" si="401"/>
        <v>Rendimento estável</v>
      </c>
    </row>
    <row r="4284" spans="1:12" ht="15" customHeight="1" x14ac:dyDescent="0.25">
      <c r="A4284" s="39">
        <v>44594</v>
      </c>
      <c r="B4284" s="61">
        <f t="shared" si="396"/>
        <v>2022</v>
      </c>
      <c r="C4284" s="60" t="str">
        <f t="shared" si="397"/>
        <v>Fevereiro</v>
      </c>
      <c r="D4284" s="40" t="s">
        <v>1924</v>
      </c>
      <c r="E4284" s="40" t="s">
        <v>5142</v>
      </c>
      <c r="F4284" s="41">
        <v>30591.599999999999</v>
      </c>
      <c r="G4284" s="42">
        <v>29242.51</v>
      </c>
      <c r="H4284" s="64">
        <f t="shared" si="398"/>
        <v>-4.4100014383033258E-2</v>
      </c>
      <c r="I4284" s="65">
        <f t="shared" si="399"/>
        <v>-1349.0900000000001</v>
      </c>
      <c r="J4284" s="66" t="str">
        <f t="shared" si="400"/>
        <v>Ativo</v>
      </c>
      <c r="K4284" s="40" t="s">
        <v>15533</v>
      </c>
      <c r="L4284" s="69" t="str">
        <f t="shared" si="401"/>
        <v>Investimento de Longo Prazo</v>
      </c>
    </row>
    <row r="4285" spans="1:12" x14ac:dyDescent="0.25">
      <c r="A4285" s="39">
        <v>43983</v>
      </c>
      <c r="B4285" s="61">
        <f t="shared" si="396"/>
        <v>2020</v>
      </c>
      <c r="C4285" s="60" t="str">
        <f t="shared" si="397"/>
        <v>Junho</v>
      </c>
      <c r="D4285" s="40" t="s">
        <v>1927</v>
      </c>
      <c r="E4285" s="40" t="s">
        <v>5143</v>
      </c>
      <c r="F4285" s="41">
        <v>6463.89</v>
      </c>
      <c r="G4285" s="42">
        <v>7273.82</v>
      </c>
      <c r="H4285" s="64">
        <f t="shared" si="398"/>
        <v>0.12530070901577833</v>
      </c>
      <c r="I4285" s="65">
        <f t="shared" si="399"/>
        <v>809.92999999999938</v>
      </c>
      <c r="J4285" s="66" t="str">
        <f t="shared" si="400"/>
        <v>Pendente</v>
      </c>
      <c r="K4285" s="40" t="s">
        <v>15536</v>
      </c>
      <c r="L4285" s="69" t="str">
        <f t="shared" si="401"/>
        <v>Rendimento estável</v>
      </c>
    </row>
    <row r="4286" spans="1:12" ht="15" customHeight="1" x14ac:dyDescent="0.25">
      <c r="A4286" s="39">
        <v>44537</v>
      </c>
      <c r="B4286" s="61">
        <f t="shared" si="396"/>
        <v>2021</v>
      </c>
      <c r="C4286" s="60" t="str">
        <f t="shared" si="397"/>
        <v>Dezembro</v>
      </c>
      <c r="D4286" s="40" t="s">
        <v>1929</v>
      </c>
      <c r="E4286" s="40" t="s">
        <v>2604</v>
      </c>
      <c r="F4286" s="41">
        <v>35224.839999999997</v>
      </c>
      <c r="G4286" s="42">
        <v>33199.410000000003</v>
      </c>
      <c r="H4286" s="64">
        <f t="shared" si="398"/>
        <v>-5.7500048261397159E-2</v>
      </c>
      <c r="I4286" s="65">
        <f t="shared" si="399"/>
        <v>-2025.429999999993</v>
      </c>
      <c r="J4286" s="66" t="str">
        <f t="shared" si="400"/>
        <v>Ativo</v>
      </c>
      <c r="K4286" s="40" t="s">
        <v>15532</v>
      </c>
      <c r="L4286" s="69" t="str">
        <f t="shared" si="401"/>
        <v>Investimento de Longo Prazo</v>
      </c>
    </row>
    <row r="4287" spans="1:12" ht="15" customHeight="1" x14ac:dyDescent="0.25">
      <c r="A4287" s="39">
        <v>44814</v>
      </c>
      <c r="B4287" s="61">
        <f t="shared" si="396"/>
        <v>2022</v>
      </c>
      <c r="C4287" s="60" t="str">
        <f t="shared" si="397"/>
        <v>Setembro</v>
      </c>
      <c r="D4287" s="40" t="s">
        <v>1926</v>
      </c>
      <c r="E4287" s="40" t="s">
        <v>5144</v>
      </c>
      <c r="F4287" s="41">
        <v>49802.8</v>
      </c>
      <c r="G4287" s="42">
        <v>49872.52</v>
      </c>
      <c r="H4287" s="64">
        <f t="shared" si="398"/>
        <v>1.3999212895659256E-3</v>
      </c>
      <c r="I4287" s="65">
        <f t="shared" si="399"/>
        <v>69.719999999993888</v>
      </c>
      <c r="J4287" s="66" t="str">
        <f t="shared" si="400"/>
        <v>Ativo</v>
      </c>
      <c r="K4287" s="40" t="s">
        <v>15535</v>
      </c>
      <c r="L4287" s="69" t="str">
        <f t="shared" si="401"/>
        <v>Aguardando rentabilidade</v>
      </c>
    </row>
    <row r="4288" spans="1:12" ht="15" customHeight="1" x14ac:dyDescent="0.25">
      <c r="A4288" s="39">
        <v>45145</v>
      </c>
      <c r="B4288" s="61">
        <f t="shared" si="396"/>
        <v>2023</v>
      </c>
      <c r="C4288" s="60" t="str">
        <f t="shared" si="397"/>
        <v>Agosto</v>
      </c>
      <c r="D4288" s="40" t="s">
        <v>1924</v>
      </c>
      <c r="E4288" s="40" t="s">
        <v>5145</v>
      </c>
      <c r="F4288" s="41">
        <v>37212.99</v>
      </c>
      <c r="G4288" s="42">
        <v>39989.08</v>
      </c>
      <c r="H4288" s="64">
        <f t="shared" si="398"/>
        <v>7.4600025421230703E-2</v>
      </c>
      <c r="I4288" s="65">
        <f t="shared" si="399"/>
        <v>2776.0900000000038</v>
      </c>
      <c r="J4288" s="66" t="str">
        <f t="shared" si="400"/>
        <v>Pendente</v>
      </c>
      <c r="K4288" s="40" t="s">
        <v>15533</v>
      </c>
      <c r="L4288" s="69" t="str">
        <f t="shared" si="401"/>
        <v>Rendimento estável</v>
      </c>
    </row>
    <row r="4289" spans="1:12" ht="15" customHeight="1" x14ac:dyDescent="0.25">
      <c r="A4289" s="39">
        <v>44983</v>
      </c>
      <c r="B4289" s="61">
        <f t="shared" si="396"/>
        <v>2023</v>
      </c>
      <c r="C4289" s="60" t="str">
        <f t="shared" si="397"/>
        <v>Fevereiro</v>
      </c>
      <c r="D4289" s="40" t="s">
        <v>1926</v>
      </c>
      <c r="E4289" s="40" t="s">
        <v>4220</v>
      </c>
      <c r="F4289" s="41">
        <v>47642.77</v>
      </c>
      <c r="G4289" s="42">
        <v>55861.15</v>
      </c>
      <c r="H4289" s="64">
        <f t="shared" si="398"/>
        <v>0.17250004565225752</v>
      </c>
      <c r="I4289" s="65">
        <f t="shared" si="399"/>
        <v>8218.3800000000047</v>
      </c>
      <c r="J4289" s="66" t="str">
        <f t="shared" si="400"/>
        <v>Resgatado</v>
      </c>
      <c r="K4289" s="40" t="s">
        <v>15535</v>
      </c>
      <c r="L4289" s="69" t="str">
        <f t="shared" si="401"/>
        <v>Aplicação de Curto Prazo</v>
      </c>
    </row>
    <row r="4290" spans="1:12" ht="15" customHeight="1" x14ac:dyDescent="0.25">
      <c r="A4290" s="39">
        <v>45502</v>
      </c>
      <c r="B4290" s="61">
        <f t="shared" ref="B4290:B4353" si="402">YEAR(A4290)</f>
        <v>2024</v>
      </c>
      <c r="C4290" s="60" t="str">
        <f t="shared" ref="C4290:C4353" si="403">PROPER(TEXT(A4290,"mmmm"))</f>
        <v>Julho</v>
      </c>
      <c r="D4290" s="40" t="s">
        <v>1924</v>
      </c>
      <c r="E4290" s="40" t="s">
        <v>3002</v>
      </c>
      <c r="F4290" s="41">
        <v>39176.239999999998</v>
      </c>
      <c r="G4290" s="42">
        <v>36500.5</v>
      </c>
      <c r="H4290" s="64">
        <f t="shared" ref="H4290:H4353" si="404">(G4290-F4290)/F4290</f>
        <v>-6.8300071676097501E-2</v>
      </c>
      <c r="I4290" s="65">
        <f t="shared" ref="I4290:I4353" si="405">G4290-F4290</f>
        <v>-2675.739999999998</v>
      </c>
      <c r="J4290" s="66" t="str">
        <f t="shared" ref="J4290:J4353" si="406">IF(AND(OR($D4290="Ações",$D4290="Criptomoedas",$D4290="ETFs",$D4290="Fundos",$D4290="Imóveis"),$H4290&lt;=-10%),"Resgatado",IF(AND(OR($D4290="Ações",$D4290="Criptomoedas",$D4290="ETFs",$D4290="Fundos",$D4290="Imóveis"),$H4290&lt;=-5%),"Pendente",IF(AND(OR($D4290="Ações",$D4290="Criptomoedas",$D4290="ETFs",$D4290="Fundos",$D4290="Imóveis"),$H4290&lt;=-3%),"Ativo",IF(AND(OR($D4290="Ações",$D4290="Criptomoedas",$D4290="ETFs",$D4290="Fundos",$D4290="Imóveis"),$H4290&lt;=7%),"Ativo",IF(AND(OR($D4290="Ações",$D4290="Criptomoedas",$D4290="ETFs",$D4290="Fundos",$D4290="Imóveis"),$H4290&lt;=15%),"Pendente",IF(AND(OR($D4290="Ações",$D4290="Criptomoedas",$D4290="ETFs",$D4290="Fundos",$D4290="Imóveis"),$H4290&lt;=20%),"Resgatado",IF(AND(OR($D4290="Poupança",$D4290="Renda Fixa",$D4290="Tesouro Direto"),$H4290&lt;=7%),"Ativo",IF(AND(OR($D4290="Poupança",$D4290="Renda Fixa",$D4290="Tesouro Direto"),$H4290&lt;=15%),"Pendente",IF(AND(OR($D4290="Poupança",$D4290="Renda Fixa",$D4290="Tesouro Direto"),$H4290&lt;=20%),"Resgatado","")))))))))</f>
        <v>Ativo</v>
      </c>
      <c r="K4290" s="40" t="s">
        <v>15533</v>
      </c>
      <c r="L4290" s="69" t="str">
        <f t="shared" ref="L4290:L4353" si="407">IF(AND(OR($D4290="Ações",$D4290="Criptomoedas",$D4290="ETFs",$D4290="Fundos",$D4290="Imóveis"),$H4290&lt;=-10%),"Resgate realizado",IF(AND(OR($D4290="Ações",$D4290="Criptomoedas",$D4290="ETFs",$D4290="Fundos",$D4290="Imóveis"),$H4290&lt;=-5%),"Aguardando rentabilidade",IF(AND(OR($D4290="Ações",$D4290="Criptomoedas",$D4290="ETFs",$D4290="Fundos",$D4290="Imóveis"),$H4290&lt;=-3%),"Aguardando rentabilidade",IF(AND(OR($D4290="Ações",$D4290="Criptomoedas",$D4290="ETFs",$D4290="Fundos",$D4290="Imóveis"),$H4290&lt;=7%),"Aguardando rentabilidade",IF(AND(OR($D4290="Ações",$D4290="Criptomoedas",$D4290="ETFs",$D4290="Fundos",$D4290="Imóveis"),$H4290&lt;=15%),"Rendimento estável",IF(AND(OR($D4290="Ações",$D4290="Criptomoedas",$D4290="ETFs",$D4290="Fundos",$D4290="Imóveis"),$H4290&lt;=20%),"Aplicação de Curto Prazo",IF(AND(OR($D4290="Poupança",$D4290="Renda Fixa",$D4290="Tesouro Direto"),$H4290&lt;=7%),"Investimento de Longo Prazo",IF(AND(OR($D4290="Poupança",$D4290="Renda Fixa",$D4290="Tesouro Direto"),$H4290&lt;=15%),"Rendimento estável",IF(AND(OR($D4290="Poupança",$D4290="Renda Fixa",$D4290="Tesouro Direto"),$H4290&lt;=20%),"Dividendos Recebidos","")))))))))</f>
        <v>Investimento de Longo Prazo</v>
      </c>
    </row>
    <row r="4291" spans="1:12" ht="15" customHeight="1" x14ac:dyDescent="0.25">
      <c r="A4291" s="39">
        <v>45044</v>
      </c>
      <c r="B4291" s="61">
        <f t="shared" si="402"/>
        <v>2023</v>
      </c>
      <c r="C4291" s="60" t="str">
        <f t="shared" si="403"/>
        <v>Abril</v>
      </c>
      <c r="D4291" s="40" t="s">
        <v>1930</v>
      </c>
      <c r="E4291" s="40" t="s">
        <v>5146</v>
      </c>
      <c r="F4291" s="41">
        <v>23327.69</v>
      </c>
      <c r="G4291" s="42">
        <v>22814.48</v>
      </c>
      <c r="H4291" s="64">
        <f t="shared" si="404"/>
        <v>-2.2000035151358715E-2</v>
      </c>
      <c r="I4291" s="65">
        <f t="shared" si="405"/>
        <v>-513.20999999999913</v>
      </c>
      <c r="J4291" s="66" t="str">
        <f t="shared" si="406"/>
        <v>Ativo</v>
      </c>
      <c r="K4291" s="40" t="s">
        <v>15538</v>
      </c>
      <c r="L4291" s="69" t="str">
        <f t="shared" si="407"/>
        <v>Aguardando rentabilidade</v>
      </c>
    </row>
    <row r="4292" spans="1:12" x14ac:dyDescent="0.25">
      <c r="A4292" s="39">
        <v>44066</v>
      </c>
      <c r="B4292" s="61">
        <f t="shared" si="402"/>
        <v>2020</v>
      </c>
      <c r="C4292" s="60" t="str">
        <f t="shared" si="403"/>
        <v>Agosto</v>
      </c>
      <c r="D4292" s="40" t="s">
        <v>1929</v>
      </c>
      <c r="E4292" s="40" t="s">
        <v>5080</v>
      </c>
      <c r="F4292" s="41">
        <v>48886.05</v>
      </c>
      <c r="G4292" s="42">
        <v>48226.09</v>
      </c>
      <c r="H4292" s="64">
        <f t="shared" si="404"/>
        <v>-1.3499965736646883E-2</v>
      </c>
      <c r="I4292" s="65">
        <f t="shared" si="405"/>
        <v>-659.9600000000064</v>
      </c>
      <c r="J4292" s="66" t="str">
        <f t="shared" si="406"/>
        <v>Ativo</v>
      </c>
      <c r="K4292" s="40" t="s">
        <v>15532</v>
      </c>
      <c r="L4292" s="69" t="str">
        <f t="shared" si="407"/>
        <v>Investimento de Longo Prazo</v>
      </c>
    </row>
    <row r="4293" spans="1:12" x14ac:dyDescent="0.25">
      <c r="A4293" s="39">
        <v>44046</v>
      </c>
      <c r="B4293" s="61">
        <f t="shared" si="402"/>
        <v>2020</v>
      </c>
      <c r="C4293" s="60" t="str">
        <f t="shared" si="403"/>
        <v>Agosto</v>
      </c>
      <c r="D4293" s="40" t="s">
        <v>1927</v>
      </c>
      <c r="E4293" s="40" t="s">
        <v>2697</v>
      </c>
      <c r="F4293" s="41">
        <v>8834.2999999999993</v>
      </c>
      <c r="G4293" s="42">
        <v>9074.59</v>
      </c>
      <c r="H4293" s="64">
        <f t="shared" si="404"/>
        <v>2.7199664942327166E-2</v>
      </c>
      <c r="I4293" s="65">
        <f t="shared" si="405"/>
        <v>240.29000000000087</v>
      </c>
      <c r="J4293" s="66" t="str">
        <f t="shared" si="406"/>
        <v>Ativo</v>
      </c>
      <c r="K4293" s="40" t="s">
        <v>15536</v>
      </c>
      <c r="L4293" s="69" t="str">
        <f t="shared" si="407"/>
        <v>Aguardando rentabilidade</v>
      </c>
    </row>
    <row r="4294" spans="1:12" x14ac:dyDescent="0.25">
      <c r="A4294" s="39">
        <v>44008</v>
      </c>
      <c r="B4294" s="61">
        <f t="shared" si="402"/>
        <v>2020</v>
      </c>
      <c r="C4294" s="60" t="str">
        <f t="shared" si="403"/>
        <v>Junho</v>
      </c>
      <c r="D4294" s="40" t="s">
        <v>1930</v>
      </c>
      <c r="E4294" s="40" t="s">
        <v>3034</v>
      </c>
      <c r="F4294" s="41">
        <v>34326.160000000003</v>
      </c>
      <c r="G4294" s="42">
        <v>36234.69</v>
      </c>
      <c r="H4294" s="64">
        <f t="shared" si="404"/>
        <v>5.5599869021177979E-2</v>
      </c>
      <c r="I4294" s="65">
        <f t="shared" si="405"/>
        <v>1908.5299999999988</v>
      </c>
      <c r="J4294" s="66" t="str">
        <f t="shared" si="406"/>
        <v>Ativo</v>
      </c>
      <c r="K4294" s="40" t="s">
        <v>15538</v>
      </c>
      <c r="L4294" s="69" t="str">
        <f t="shared" si="407"/>
        <v>Aguardando rentabilidade</v>
      </c>
    </row>
    <row r="4295" spans="1:12" x14ac:dyDescent="0.25">
      <c r="A4295" s="39">
        <v>44132</v>
      </c>
      <c r="B4295" s="61">
        <f t="shared" si="402"/>
        <v>2020</v>
      </c>
      <c r="C4295" s="60" t="str">
        <f t="shared" si="403"/>
        <v>Outubro</v>
      </c>
      <c r="D4295" s="40" t="s">
        <v>1926</v>
      </c>
      <c r="E4295" s="40" t="s">
        <v>5147</v>
      </c>
      <c r="F4295" s="41">
        <v>38414.19</v>
      </c>
      <c r="G4295" s="42">
        <v>37361.64</v>
      </c>
      <c r="H4295" s="64">
        <f t="shared" si="404"/>
        <v>-2.7400031082264208E-2</v>
      </c>
      <c r="I4295" s="65">
        <f t="shared" si="405"/>
        <v>-1052.5500000000029</v>
      </c>
      <c r="J4295" s="66" t="str">
        <f t="shared" si="406"/>
        <v>Ativo</v>
      </c>
      <c r="K4295" s="40" t="s">
        <v>15535</v>
      </c>
      <c r="L4295" s="69" t="str">
        <f t="shared" si="407"/>
        <v>Aguardando rentabilidade</v>
      </c>
    </row>
    <row r="4296" spans="1:12" ht="15" customHeight="1" x14ac:dyDescent="0.25">
      <c r="A4296" s="39">
        <v>45199</v>
      </c>
      <c r="B4296" s="61">
        <f t="shared" si="402"/>
        <v>2023</v>
      </c>
      <c r="C4296" s="60" t="str">
        <f t="shared" si="403"/>
        <v>Setembro</v>
      </c>
      <c r="D4296" s="40" t="s">
        <v>1925</v>
      </c>
      <c r="E4296" s="40" t="s">
        <v>5148</v>
      </c>
      <c r="F4296" s="41">
        <v>29921.78</v>
      </c>
      <c r="G4296" s="42">
        <v>29371.22</v>
      </c>
      <c r="H4296" s="64">
        <f t="shared" si="404"/>
        <v>-1.8399974867805247E-2</v>
      </c>
      <c r="I4296" s="65">
        <f t="shared" si="405"/>
        <v>-550.55999999999767</v>
      </c>
      <c r="J4296" s="66" t="str">
        <f t="shared" si="406"/>
        <v>Ativo</v>
      </c>
      <c r="K4296" s="40" t="s">
        <v>15534</v>
      </c>
      <c r="L4296" s="69" t="str">
        <f t="shared" si="407"/>
        <v>Aguardando rentabilidade</v>
      </c>
    </row>
    <row r="4297" spans="1:12" ht="15" customHeight="1" x14ac:dyDescent="0.25">
      <c r="A4297" s="39">
        <v>44762</v>
      </c>
      <c r="B4297" s="61">
        <f t="shared" si="402"/>
        <v>2022</v>
      </c>
      <c r="C4297" s="60" t="str">
        <f t="shared" si="403"/>
        <v>Julho</v>
      </c>
      <c r="D4297" s="40" t="s">
        <v>1928</v>
      </c>
      <c r="E4297" s="40" t="s">
        <v>5149</v>
      </c>
      <c r="F4297" s="41">
        <v>18978.91</v>
      </c>
      <c r="G4297" s="42">
        <v>18331.73</v>
      </c>
      <c r="H4297" s="64">
        <f t="shared" si="404"/>
        <v>-3.4099956214556068E-2</v>
      </c>
      <c r="I4297" s="65">
        <f t="shared" si="405"/>
        <v>-647.18000000000029</v>
      </c>
      <c r="J4297" s="66" t="str">
        <f t="shared" si="406"/>
        <v>Ativo</v>
      </c>
      <c r="K4297" s="40" t="s">
        <v>15537</v>
      </c>
      <c r="L4297" s="69" t="str">
        <f t="shared" si="407"/>
        <v>Aguardando rentabilidade</v>
      </c>
    </row>
    <row r="4298" spans="1:12" x14ac:dyDescent="0.25">
      <c r="A4298" s="39">
        <v>43876</v>
      </c>
      <c r="B4298" s="61">
        <f t="shared" si="402"/>
        <v>2020</v>
      </c>
      <c r="C4298" s="60" t="str">
        <f t="shared" si="403"/>
        <v>Fevereiro</v>
      </c>
      <c r="D4298" s="40" t="s">
        <v>1928</v>
      </c>
      <c r="E4298" s="40" t="s">
        <v>5150</v>
      </c>
      <c r="F4298" s="41">
        <v>11082.73</v>
      </c>
      <c r="G4298" s="42">
        <v>12100.12</v>
      </c>
      <c r="H4298" s="64">
        <f t="shared" si="404"/>
        <v>9.1799583676585222E-2</v>
      </c>
      <c r="I4298" s="65">
        <f t="shared" si="405"/>
        <v>1017.3900000000012</v>
      </c>
      <c r="J4298" s="66" t="str">
        <f t="shared" si="406"/>
        <v>Pendente</v>
      </c>
      <c r="K4298" s="40" t="s">
        <v>15537</v>
      </c>
      <c r="L4298" s="69" t="str">
        <f t="shared" si="407"/>
        <v>Rendimento estável</v>
      </c>
    </row>
    <row r="4299" spans="1:12" ht="15" customHeight="1" x14ac:dyDescent="0.25">
      <c r="A4299" s="39">
        <v>44894</v>
      </c>
      <c r="B4299" s="61">
        <f t="shared" si="402"/>
        <v>2022</v>
      </c>
      <c r="C4299" s="60" t="str">
        <f t="shared" si="403"/>
        <v>Novembro</v>
      </c>
      <c r="D4299" s="40" t="s">
        <v>1926</v>
      </c>
      <c r="E4299" s="40" t="s">
        <v>5151</v>
      </c>
      <c r="F4299" s="41">
        <v>43272.81</v>
      </c>
      <c r="G4299" s="42">
        <v>46539.91</v>
      </c>
      <c r="H4299" s="64">
        <f t="shared" si="404"/>
        <v>7.5500065745672765E-2</v>
      </c>
      <c r="I4299" s="65">
        <f t="shared" si="405"/>
        <v>3267.1000000000058</v>
      </c>
      <c r="J4299" s="66" t="str">
        <f t="shared" si="406"/>
        <v>Pendente</v>
      </c>
      <c r="K4299" s="40" t="s">
        <v>15535</v>
      </c>
      <c r="L4299" s="69" t="str">
        <f t="shared" si="407"/>
        <v>Rendimento estável</v>
      </c>
    </row>
    <row r="4300" spans="1:12" ht="15" customHeight="1" x14ac:dyDescent="0.25">
      <c r="A4300" s="39">
        <v>44563</v>
      </c>
      <c r="B4300" s="61">
        <f t="shared" si="402"/>
        <v>2022</v>
      </c>
      <c r="C4300" s="60" t="str">
        <f t="shared" si="403"/>
        <v>Janeiro</v>
      </c>
      <c r="D4300" s="40" t="s">
        <v>1927</v>
      </c>
      <c r="E4300" s="40" t="s">
        <v>4956</v>
      </c>
      <c r="F4300" s="41">
        <v>7999.26</v>
      </c>
      <c r="G4300" s="42">
        <v>8120.05</v>
      </c>
      <c r="H4300" s="64">
        <f t="shared" si="404"/>
        <v>1.5100146763575626E-2</v>
      </c>
      <c r="I4300" s="65">
        <f t="shared" si="405"/>
        <v>120.78999999999996</v>
      </c>
      <c r="J4300" s="66" t="str">
        <f t="shared" si="406"/>
        <v>Ativo</v>
      </c>
      <c r="K4300" s="40" t="s">
        <v>15536</v>
      </c>
      <c r="L4300" s="69" t="str">
        <f t="shared" si="407"/>
        <v>Aguardando rentabilidade</v>
      </c>
    </row>
    <row r="4301" spans="1:12" ht="15" customHeight="1" x14ac:dyDescent="0.25">
      <c r="A4301" s="39">
        <v>45247</v>
      </c>
      <c r="B4301" s="61">
        <f t="shared" si="402"/>
        <v>2023</v>
      </c>
      <c r="C4301" s="60" t="str">
        <f t="shared" si="403"/>
        <v>Novembro</v>
      </c>
      <c r="D4301" s="40" t="s">
        <v>1929</v>
      </c>
      <c r="E4301" s="40" t="s">
        <v>4189</v>
      </c>
      <c r="F4301" s="41">
        <v>49133.63</v>
      </c>
      <c r="G4301" s="42">
        <v>50445.5</v>
      </c>
      <c r="H4301" s="64">
        <f t="shared" si="404"/>
        <v>2.6700042313177404E-2</v>
      </c>
      <c r="I4301" s="65">
        <f t="shared" si="405"/>
        <v>1311.8700000000026</v>
      </c>
      <c r="J4301" s="66" t="str">
        <f t="shared" si="406"/>
        <v>Ativo</v>
      </c>
      <c r="K4301" s="40" t="s">
        <v>15532</v>
      </c>
      <c r="L4301" s="69" t="str">
        <f t="shared" si="407"/>
        <v>Investimento de Longo Prazo</v>
      </c>
    </row>
    <row r="4302" spans="1:12" ht="15" customHeight="1" x14ac:dyDescent="0.25">
      <c r="A4302" s="39">
        <v>45427</v>
      </c>
      <c r="B4302" s="61">
        <f t="shared" si="402"/>
        <v>2024</v>
      </c>
      <c r="C4302" s="60" t="str">
        <f t="shared" si="403"/>
        <v>Maio</v>
      </c>
      <c r="D4302" s="40" t="s">
        <v>1924</v>
      </c>
      <c r="E4302" s="40" t="s">
        <v>2236</v>
      </c>
      <c r="F4302" s="41">
        <v>34929.65</v>
      </c>
      <c r="G4302" s="42">
        <v>35334.83</v>
      </c>
      <c r="H4302" s="64">
        <f t="shared" si="404"/>
        <v>1.159988720184715E-2</v>
      </c>
      <c r="I4302" s="65">
        <f t="shared" si="405"/>
        <v>405.18000000000029</v>
      </c>
      <c r="J4302" s="66" t="str">
        <f t="shared" si="406"/>
        <v>Ativo</v>
      </c>
      <c r="K4302" s="40" t="s">
        <v>15533</v>
      </c>
      <c r="L4302" s="69" t="str">
        <f t="shared" si="407"/>
        <v>Investimento de Longo Prazo</v>
      </c>
    </row>
    <row r="4303" spans="1:12" ht="15" customHeight="1" x14ac:dyDescent="0.25">
      <c r="A4303" s="39">
        <v>45663</v>
      </c>
      <c r="B4303" s="61">
        <f t="shared" si="402"/>
        <v>2025</v>
      </c>
      <c r="C4303" s="60" t="str">
        <f t="shared" si="403"/>
        <v>Janeiro</v>
      </c>
      <c r="D4303" s="40" t="s">
        <v>1924</v>
      </c>
      <c r="E4303" s="40" t="s">
        <v>3046</v>
      </c>
      <c r="F4303" s="41">
        <v>39641.89</v>
      </c>
      <c r="G4303" s="42">
        <v>44494.06</v>
      </c>
      <c r="H4303" s="64">
        <f t="shared" si="404"/>
        <v>0.12240006720163943</v>
      </c>
      <c r="I4303" s="65">
        <f t="shared" si="405"/>
        <v>4852.1699999999983</v>
      </c>
      <c r="J4303" s="66" t="str">
        <f t="shared" si="406"/>
        <v>Pendente</v>
      </c>
      <c r="K4303" s="40" t="s">
        <v>15533</v>
      </c>
      <c r="L4303" s="69" t="str">
        <f t="shared" si="407"/>
        <v>Rendimento estável</v>
      </c>
    </row>
    <row r="4304" spans="1:12" x14ac:dyDescent="0.25">
      <c r="A4304" s="39">
        <v>44107</v>
      </c>
      <c r="B4304" s="61">
        <f t="shared" si="402"/>
        <v>2020</v>
      </c>
      <c r="C4304" s="60" t="str">
        <f t="shared" si="403"/>
        <v>Outubro</v>
      </c>
      <c r="D4304" s="40" t="s">
        <v>1926</v>
      </c>
      <c r="E4304" s="40" t="s">
        <v>5152</v>
      </c>
      <c r="F4304" s="41">
        <v>42280.44</v>
      </c>
      <c r="G4304" s="42">
        <v>42119.77</v>
      </c>
      <c r="H4304" s="64">
        <f t="shared" si="404"/>
        <v>-3.8001023641193307E-3</v>
      </c>
      <c r="I4304" s="65">
        <f t="shared" si="405"/>
        <v>-160.67000000000553</v>
      </c>
      <c r="J4304" s="66" t="str">
        <f t="shared" si="406"/>
        <v>Ativo</v>
      </c>
      <c r="K4304" s="40" t="s">
        <v>15535</v>
      </c>
      <c r="L4304" s="69" t="str">
        <f t="shared" si="407"/>
        <v>Aguardando rentabilidade</v>
      </c>
    </row>
    <row r="4305" spans="1:12" x14ac:dyDescent="0.25">
      <c r="A4305" s="39">
        <v>44117</v>
      </c>
      <c r="B4305" s="61">
        <f t="shared" si="402"/>
        <v>2020</v>
      </c>
      <c r="C4305" s="60" t="str">
        <f t="shared" si="403"/>
        <v>Outubro</v>
      </c>
      <c r="D4305" s="40" t="s">
        <v>1924</v>
      </c>
      <c r="E4305" s="40" t="s">
        <v>2958</v>
      </c>
      <c r="F4305" s="41">
        <v>13153.52</v>
      </c>
      <c r="G4305" s="42">
        <v>12743.13</v>
      </c>
      <c r="H4305" s="64">
        <f t="shared" si="404"/>
        <v>-3.1200013380448824E-2</v>
      </c>
      <c r="I4305" s="65">
        <f t="shared" si="405"/>
        <v>-410.39000000000124</v>
      </c>
      <c r="J4305" s="66" t="str">
        <f t="shared" si="406"/>
        <v>Ativo</v>
      </c>
      <c r="K4305" s="40" t="s">
        <v>15533</v>
      </c>
      <c r="L4305" s="69" t="str">
        <f t="shared" si="407"/>
        <v>Investimento de Longo Prazo</v>
      </c>
    </row>
    <row r="4306" spans="1:12" ht="15" customHeight="1" x14ac:dyDescent="0.25">
      <c r="A4306" s="39">
        <v>45242</v>
      </c>
      <c r="B4306" s="61">
        <f t="shared" si="402"/>
        <v>2023</v>
      </c>
      <c r="C4306" s="60" t="str">
        <f t="shared" si="403"/>
        <v>Novembro</v>
      </c>
      <c r="D4306" s="40" t="s">
        <v>1927</v>
      </c>
      <c r="E4306" s="40" t="s">
        <v>4002</v>
      </c>
      <c r="F4306" s="41">
        <v>15467.73</v>
      </c>
      <c r="G4306" s="42">
        <v>15888.45</v>
      </c>
      <c r="H4306" s="64">
        <f t="shared" si="404"/>
        <v>2.719985414795844E-2</v>
      </c>
      <c r="I4306" s="65">
        <f t="shared" si="405"/>
        <v>420.72000000000116</v>
      </c>
      <c r="J4306" s="66" t="str">
        <f t="shared" si="406"/>
        <v>Ativo</v>
      </c>
      <c r="K4306" s="40" t="s">
        <v>15536</v>
      </c>
      <c r="L4306" s="69" t="str">
        <f t="shared" si="407"/>
        <v>Aguardando rentabilidade</v>
      </c>
    </row>
    <row r="4307" spans="1:12" x14ac:dyDescent="0.25">
      <c r="A4307" s="39">
        <v>43837</v>
      </c>
      <c r="B4307" s="61">
        <f t="shared" si="402"/>
        <v>2020</v>
      </c>
      <c r="C4307" s="60" t="str">
        <f t="shared" si="403"/>
        <v>Janeiro</v>
      </c>
      <c r="D4307" s="40" t="s">
        <v>1923</v>
      </c>
      <c r="E4307" s="40" t="s">
        <v>2733</v>
      </c>
      <c r="F4307" s="41">
        <v>16443.75</v>
      </c>
      <c r="G4307" s="42">
        <v>18079.900000000001</v>
      </c>
      <c r="H4307" s="64">
        <f t="shared" si="404"/>
        <v>9.9499809958190896E-2</v>
      </c>
      <c r="I4307" s="65">
        <f t="shared" si="405"/>
        <v>1636.1500000000015</v>
      </c>
      <c r="J4307" s="66" t="str">
        <f t="shared" si="406"/>
        <v>Pendente</v>
      </c>
      <c r="K4307" s="40" t="s">
        <v>15532</v>
      </c>
      <c r="L4307" s="69" t="str">
        <f t="shared" si="407"/>
        <v>Rendimento estável</v>
      </c>
    </row>
    <row r="4308" spans="1:12" ht="15" customHeight="1" x14ac:dyDescent="0.25">
      <c r="A4308" s="39">
        <v>45737</v>
      </c>
      <c r="B4308" s="61">
        <f t="shared" si="402"/>
        <v>2025</v>
      </c>
      <c r="C4308" s="60" t="str">
        <f t="shared" si="403"/>
        <v>Março</v>
      </c>
      <c r="D4308" s="40" t="s">
        <v>1924</v>
      </c>
      <c r="E4308" s="40" t="s">
        <v>5153</v>
      </c>
      <c r="F4308" s="41">
        <v>13763.93</v>
      </c>
      <c r="G4308" s="42">
        <v>16029.47</v>
      </c>
      <c r="H4308" s="64">
        <f t="shared" si="404"/>
        <v>0.16459979090274354</v>
      </c>
      <c r="I4308" s="65">
        <f t="shared" si="405"/>
        <v>2265.5399999999991</v>
      </c>
      <c r="J4308" s="66" t="str">
        <f t="shared" si="406"/>
        <v>Resgatado</v>
      </c>
      <c r="K4308" s="40" t="s">
        <v>15533</v>
      </c>
      <c r="L4308" s="69" t="str">
        <f t="shared" si="407"/>
        <v>Dividendos Recebidos</v>
      </c>
    </row>
    <row r="4309" spans="1:12" ht="15" customHeight="1" x14ac:dyDescent="0.25">
      <c r="A4309" s="39">
        <v>45227</v>
      </c>
      <c r="B4309" s="61">
        <f t="shared" si="402"/>
        <v>2023</v>
      </c>
      <c r="C4309" s="60" t="str">
        <f t="shared" si="403"/>
        <v>Outubro</v>
      </c>
      <c r="D4309" s="40" t="s">
        <v>1925</v>
      </c>
      <c r="E4309" s="40" t="s">
        <v>5154</v>
      </c>
      <c r="F4309" s="41">
        <v>33487.94</v>
      </c>
      <c r="G4309" s="42">
        <v>33765.89</v>
      </c>
      <c r="H4309" s="64">
        <f t="shared" si="404"/>
        <v>8.3000029264265612E-3</v>
      </c>
      <c r="I4309" s="65">
        <f t="shared" si="405"/>
        <v>277.94999999999709</v>
      </c>
      <c r="J4309" s="66" t="str">
        <f t="shared" si="406"/>
        <v>Ativo</v>
      </c>
      <c r="K4309" s="40" t="s">
        <v>15534</v>
      </c>
      <c r="L4309" s="69" t="str">
        <f t="shared" si="407"/>
        <v>Aguardando rentabilidade</v>
      </c>
    </row>
    <row r="4310" spans="1:12" ht="15" customHeight="1" x14ac:dyDescent="0.25">
      <c r="A4310" s="39">
        <v>44524</v>
      </c>
      <c r="B4310" s="61">
        <f t="shared" si="402"/>
        <v>2021</v>
      </c>
      <c r="C4310" s="60" t="str">
        <f t="shared" si="403"/>
        <v>Novembro</v>
      </c>
      <c r="D4310" s="40" t="s">
        <v>1924</v>
      </c>
      <c r="E4310" s="40" t="s">
        <v>5155</v>
      </c>
      <c r="F4310" s="41">
        <v>16785</v>
      </c>
      <c r="G4310" s="42">
        <v>17481.580000000002</v>
      </c>
      <c r="H4310" s="64">
        <f t="shared" si="404"/>
        <v>4.1500148942508294E-2</v>
      </c>
      <c r="I4310" s="65">
        <f t="shared" si="405"/>
        <v>696.58000000000175</v>
      </c>
      <c r="J4310" s="66" t="str">
        <f t="shared" si="406"/>
        <v>Ativo</v>
      </c>
      <c r="K4310" s="40" t="s">
        <v>15533</v>
      </c>
      <c r="L4310" s="69" t="str">
        <f t="shared" si="407"/>
        <v>Investimento de Longo Prazo</v>
      </c>
    </row>
    <row r="4311" spans="1:12" ht="15" customHeight="1" x14ac:dyDescent="0.25">
      <c r="A4311" s="39">
        <v>45080</v>
      </c>
      <c r="B4311" s="61">
        <f t="shared" si="402"/>
        <v>2023</v>
      </c>
      <c r="C4311" s="60" t="str">
        <f t="shared" si="403"/>
        <v>Junho</v>
      </c>
      <c r="D4311" s="40" t="s">
        <v>1923</v>
      </c>
      <c r="E4311" s="40" t="s">
        <v>3468</v>
      </c>
      <c r="F4311" s="41">
        <v>33731.54</v>
      </c>
      <c r="G4311" s="42">
        <v>38140.25</v>
      </c>
      <c r="H4311" s="64">
        <f t="shared" si="404"/>
        <v>0.13069993246676551</v>
      </c>
      <c r="I4311" s="65">
        <f t="shared" si="405"/>
        <v>4408.7099999999991</v>
      </c>
      <c r="J4311" s="66" t="str">
        <f t="shared" si="406"/>
        <v>Pendente</v>
      </c>
      <c r="K4311" s="40" t="s">
        <v>15532</v>
      </c>
      <c r="L4311" s="69" t="str">
        <f t="shared" si="407"/>
        <v>Rendimento estável</v>
      </c>
    </row>
    <row r="4312" spans="1:12" ht="15" customHeight="1" x14ac:dyDescent="0.25">
      <c r="A4312" s="39">
        <v>45008</v>
      </c>
      <c r="B4312" s="61">
        <f t="shared" si="402"/>
        <v>2023</v>
      </c>
      <c r="C4312" s="60" t="str">
        <f t="shared" si="403"/>
        <v>Março</v>
      </c>
      <c r="D4312" s="40" t="s">
        <v>1929</v>
      </c>
      <c r="E4312" s="40" t="s">
        <v>3563</v>
      </c>
      <c r="F4312" s="41">
        <v>26591.29</v>
      </c>
      <c r="G4312" s="42">
        <v>25735.05</v>
      </c>
      <c r="H4312" s="64">
        <f t="shared" si="404"/>
        <v>-3.220001737411015E-2</v>
      </c>
      <c r="I4312" s="65">
        <f t="shared" si="405"/>
        <v>-856.2400000000016</v>
      </c>
      <c r="J4312" s="66" t="str">
        <f t="shared" si="406"/>
        <v>Ativo</v>
      </c>
      <c r="K4312" s="40" t="s">
        <v>15532</v>
      </c>
      <c r="L4312" s="69" t="str">
        <f t="shared" si="407"/>
        <v>Investimento de Longo Prazo</v>
      </c>
    </row>
    <row r="4313" spans="1:12" ht="15" customHeight="1" x14ac:dyDescent="0.25">
      <c r="A4313" s="39">
        <v>44617</v>
      </c>
      <c r="B4313" s="61">
        <f t="shared" si="402"/>
        <v>2022</v>
      </c>
      <c r="C4313" s="60" t="str">
        <f t="shared" si="403"/>
        <v>Fevereiro</v>
      </c>
      <c r="D4313" s="40" t="s">
        <v>1927</v>
      </c>
      <c r="E4313" s="40" t="s">
        <v>5156</v>
      </c>
      <c r="F4313" s="41">
        <v>13600.14</v>
      </c>
      <c r="G4313" s="42">
        <v>13586.54</v>
      </c>
      <c r="H4313" s="64">
        <f t="shared" si="404"/>
        <v>-9.9998970598821381E-4</v>
      </c>
      <c r="I4313" s="65">
        <f t="shared" si="405"/>
        <v>-13.599999999998545</v>
      </c>
      <c r="J4313" s="66" t="str">
        <f t="shared" si="406"/>
        <v>Ativo</v>
      </c>
      <c r="K4313" s="40" t="s">
        <v>15536</v>
      </c>
      <c r="L4313" s="69" t="str">
        <f t="shared" si="407"/>
        <v>Aguardando rentabilidade</v>
      </c>
    </row>
    <row r="4314" spans="1:12" ht="15" customHeight="1" x14ac:dyDescent="0.25">
      <c r="A4314" s="39">
        <v>44698</v>
      </c>
      <c r="B4314" s="61">
        <f t="shared" si="402"/>
        <v>2022</v>
      </c>
      <c r="C4314" s="60" t="str">
        <f t="shared" si="403"/>
        <v>Maio</v>
      </c>
      <c r="D4314" s="40" t="s">
        <v>1923</v>
      </c>
      <c r="E4314" s="40" t="s">
        <v>2765</v>
      </c>
      <c r="F4314" s="41">
        <v>11055.63</v>
      </c>
      <c r="G4314" s="42">
        <v>10563.65</v>
      </c>
      <c r="H4314" s="64">
        <f t="shared" si="404"/>
        <v>-4.4500403866627194E-2</v>
      </c>
      <c r="I4314" s="65">
        <f t="shared" si="405"/>
        <v>-491.97999999999956</v>
      </c>
      <c r="J4314" s="66" t="str">
        <f t="shared" si="406"/>
        <v>Ativo</v>
      </c>
      <c r="K4314" s="40" t="s">
        <v>15532</v>
      </c>
      <c r="L4314" s="69" t="str">
        <f t="shared" si="407"/>
        <v>Investimento de Longo Prazo</v>
      </c>
    </row>
    <row r="4315" spans="1:12" ht="15" customHeight="1" x14ac:dyDescent="0.25">
      <c r="A4315" s="39">
        <v>44574</v>
      </c>
      <c r="B4315" s="61">
        <f t="shared" si="402"/>
        <v>2022</v>
      </c>
      <c r="C4315" s="60" t="str">
        <f t="shared" si="403"/>
        <v>Janeiro</v>
      </c>
      <c r="D4315" s="40" t="s">
        <v>1927</v>
      </c>
      <c r="E4315" s="40" t="s">
        <v>5157</v>
      </c>
      <c r="F4315" s="41">
        <v>8671.25</v>
      </c>
      <c r="G4315" s="42">
        <v>9576.5300000000007</v>
      </c>
      <c r="H4315" s="64">
        <f t="shared" si="404"/>
        <v>0.10440017298544046</v>
      </c>
      <c r="I4315" s="65">
        <f t="shared" si="405"/>
        <v>905.28000000000065</v>
      </c>
      <c r="J4315" s="66" t="str">
        <f t="shared" si="406"/>
        <v>Pendente</v>
      </c>
      <c r="K4315" s="40" t="s">
        <v>15536</v>
      </c>
      <c r="L4315" s="69" t="str">
        <f t="shared" si="407"/>
        <v>Rendimento estável</v>
      </c>
    </row>
    <row r="4316" spans="1:12" ht="15" customHeight="1" x14ac:dyDescent="0.25">
      <c r="A4316" s="39">
        <v>45380</v>
      </c>
      <c r="B4316" s="61">
        <f t="shared" si="402"/>
        <v>2024</v>
      </c>
      <c r="C4316" s="60" t="str">
        <f t="shared" si="403"/>
        <v>Março</v>
      </c>
      <c r="D4316" s="40" t="s">
        <v>1924</v>
      </c>
      <c r="E4316" s="40" t="s">
        <v>5158</v>
      </c>
      <c r="F4316" s="41">
        <v>17598.099999999999</v>
      </c>
      <c r="G4316" s="42">
        <v>18374.18</v>
      </c>
      <c r="H4316" s="64">
        <f t="shared" si="404"/>
        <v>4.4100215364158736E-2</v>
      </c>
      <c r="I4316" s="65">
        <f t="shared" si="405"/>
        <v>776.08000000000175</v>
      </c>
      <c r="J4316" s="66" t="str">
        <f t="shared" si="406"/>
        <v>Ativo</v>
      </c>
      <c r="K4316" s="40" t="s">
        <v>15533</v>
      </c>
      <c r="L4316" s="69" t="str">
        <f t="shared" si="407"/>
        <v>Investimento de Longo Prazo</v>
      </c>
    </row>
    <row r="4317" spans="1:12" ht="15" customHeight="1" x14ac:dyDescent="0.25">
      <c r="A4317" s="39">
        <v>45804</v>
      </c>
      <c r="B4317" s="61">
        <f t="shared" si="402"/>
        <v>2025</v>
      </c>
      <c r="C4317" s="60" t="str">
        <f t="shared" si="403"/>
        <v>Maio</v>
      </c>
      <c r="D4317" s="40" t="s">
        <v>1928</v>
      </c>
      <c r="E4317" s="40" t="s">
        <v>5159</v>
      </c>
      <c r="F4317" s="41">
        <v>17372.509999999998</v>
      </c>
      <c r="G4317" s="42">
        <v>16618.54</v>
      </c>
      <c r="H4317" s="64">
        <f t="shared" si="404"/>
        <v>-4.3400176485723571E-2</v>
      </c>
      <c r="I4317" s="65">
        <f t="shared" si="405"/>
        <v>-753.96999999999753</v>
      </c>
      <c r="J4317" s="66" t="str">
        <f t="shared" si="406"/>
        <v>Ativo</v>
      </c>
      <c r="K4317" s="40" t="s">
        <v>15537</v>
      </c>
      <c r="L4317" s="69" t="str">
        <f t="shared" si="407"/>
        <v>Aguardando rentabilidade</v>
      </c>
    </row>
    <row r="4318" spans="1:12" x14ac:dyDescent="0.25">
      <c r="A4318" s="39">
        <v>44158</v>
      </c>
      <c r="B4318" s="61">
        <f t="shared" si="402"/>
        <v>2020</v>
      </c>
      <c r="C4318" s="60" t="str">
        <f t="shared" si="403"/>
        <v>Novembro</v>
      </c>
      <c r="D4318" s="40" t="s">
        <v>1926</v>
      </c>
      <c r="E4318" s="40" t="s">
        <v>5160</v>
      </c>
      <c r="F4318" s="41">
        <v>14590.88</v>
      </c>
      <c r="G4318" s="42">
        <v>17066.95</v>
      </c>
      <c r="H4318" s="64">
        <f t="shared" si="404"/>
        <v>0.16969983989999243</v>
      </c>
      <c r="I4318" s="65">
        <f t="shared" si="405"/>
        <v>2476.0700000000015</v>
      </c>
      <c r="J4318" s="66" t="str">
        <f t="shared" si="406"/>
        <v>Resgatado</v>
      </c>
      <c r="K4318" s="40" t="s">
        <v>15535</v>
      </c>
      <c r="L4318" s="69" t="str">
        <f t="shared" si="407"/>
        <v>Aplicação de Curto Prazo</v>
      </c>
    </row>
    <row r="4319" spans="1:12" ht="15" customHeight="1" x14ac:dyDescent="0.25">
      <c r="A4319" s="39">
        <v>44702</v>
      </c>
      <c r="B4319" s="61">
        <f t="shared" si="402"/>
        <v>2022</v>
      </c>
      <c r="C4319" s="60" t="str">
        <f t="shared" si="403"/>
        <v>Maio</v>
      </c>
      <c r="D4319" s="40" t="s">
        <v>1924</v>
      </c>
      <c r="E4319" s="40" t="s">
        <v>5161</v>
      </c>
      <c r="F4319" s="41">
        <v>29132.37</v>
      </c>
      <c r="G4319" s="42">
        <v>30967.71</v>
      </c>
      <c r="H4319" s="64">
        <f t="shared" si="404"/>
        <v>6.3000023684993717E-2</v>
      </c>
      <c r="I4319" s="65">
        <f t="shared" si="405"/>
        <v>1835.3400000000001</v>
      </c>
      <c r="J4319" s="66" t="str">
        <f t="shared" si="406"/>
        <v>Ativo</v>
      </c>
      <c r="K4319" s="40" t="s">
        <v>15533</v>
      </c>
      <c r="L4319" s="69" t="str">
        <f t="shared" si="407"/>
        <v>Investimento de Longo Prazo</v>
      </c>
    </row>
    <row r="4320" spans="1:12" ht="15" customHeight="1" x14ac:dyDescent="0.25">
      <c r="A4320" s="39">
        <v>45716</v>
      </c>
      <c r="B4320" s="61">
        <f t="shared" si="402"/>
        <v>2025</v>
      </c>
      <c r="C4320" s="60" t="str">
        <f t="shared" si="403"/>
        <v>Fevereiro</v>
      </c>
      <c r="D4320" s="40" t="s">
        <v>1930</v>
      </c>
      <c r="E4320" s="40" t="s">
        <v>4485</v>
      </c>
      <c r="F4320" s="41">
        <v>501.78</v>
      </c>
      <c r="G4320" s="42">
        <v>555.66999999999996</v>
      </c>
      <c r="H4320" s="64">
        <f t="shared" si="404"/>
        <v>0.10739766431503844</v>
      </c>
      <c r="I4320" s="65">
        <f t="shared" si="405"/>
        <v>53.889999999999986</v>
      </c>
      <c r="J4320" s="66" t="str">
        <f t="shared" si="406"/>
        <v>Pendente</v>
      </c>
      <c r="K4320" s="40" t="s">
        <v>15538</v>
      </c>
      <c r="L4320" s="69" t="str">
        <f t="shared" si="407"/>
        <v>Rendimento estável</v>
      </c>
    </row>
    <row r="4321" spans="1:12" ht="15" customHeight="1" x14ac:dyDescent="0.25">
      <c r="A4321" s="39">
        <v>45547</v>
      </c>
      <c r="B4321" s="61">
        <f t="shared" si="402"/>
        <v>2024</v>
      </c>
      <c r="C4321" s="60" t="str">
        <f t="shared" si="403"/>
        <v>Setembro</v>
      </c>
      <c r="D4321" s="40" t="s">
        <v>1926</v>
      </c>
      <c r="E4321" s="40" t="s">
        <v>5162</v>
      </c>
      <c r="F4321" s="41">
        <v>47293.69</v>
      </c>
      <c r="G4321" s="42">
        <v>49445.55</v>
      </c>
      <c r="H4321" s="64">
        <f t="shared" si="404"/>
        <v>4.5499938786759932E-2</v>
      </c>
      <c r="I4321" s="65">
        <f t="shared" si="405"/>
        <v>2151.8600000000006</v>
      </c>
      <c r="J4321" s="66" t="str">
        <f t="shared" si="406"/>
        <v>Ativo</v>
      </c>
      <c r="K4321" s="40" t="s">
        <v>15535</v>
      </c>
      <c r="L4321" s="69" t="str">
        <f t="shared" si="407"/>
        <v>Aguardando rentabilidade</v>
      </c>
    </row>
    <row r="4322" spans="1:12" ht="15" customHeight="1" x14ac:dyDescent="0.25">
      <c r="A4322" s="39">
        <v>45160</v>
      </c>
      <c r="B4322" s="61">
        <f t="shared" si="402"/>
        <v>2023</v>
      </c>
      <c r="C4322" s="60" t="str">
        <f t="shared" si="403"/>
        <v>Agosto</v>
      </c>
      <c r="D4322" s="40" t="s">
        <v>1930</v>
      </c>
      <c r="E4322" s="40" t="s">
        <v>5163</v>
      </c>
      <c r="F4322" s="41">
        <v>45067.29</v>
      </c>
      <c r="G4322" s="42">
        <v>48699.71</v>
      </c>
      <c r="H4322" s="64">
        <f t="shared" si="404"/>
        <v>8.0599920696363112E-2</v>
      </c>
      <c r="I4322" s="65">
        <f t="shared" si="405"/>
        <v>3632.4199999999983</v>
      </c>
      <c r="J4322" s="66" t="str">
        <f t="shared" si="406"/>
        <v>Pendente</v>
      </c>
      <c r="K4322" s="40" t="s">
        <v>15538</v>
      </c>
      <c r="L4322" s="69" t="str">
        <f t="shared" si="407"/>
        <v>Rendimento estável</v>
      </c>
    </row>
    <row r="4323" spans="1:12" ht="15" customHeight="1" x14ac:dyDescent="0.25">
      <c r="A4323" s="39">
        <v>44836</v>
      </c>
      <c r="B4323" s="61">
        <f t="shared" si="402"/>
        <v>2022</v>
      </c>
      <c r="C4323" s="60" t="str">
        <f t="shared" si="403"/>
        <v>Outubro</v>
      </c>
      <c r="D4323" s="40" t="s">
        <v>1927</v>
      </c>
      <c r="E4323" s="40" t="s">
        <v>5164</v>
      </c>
      <c r="F4323" s="41">
        <v>11770.02</v>
      </c>
      <c r="G4323" s="42">
        <v>13566.13</v>
      </c>
      <c r="H4323" s="64">
        <f t="shared" si="404"/>
        <v>0.15260042039010968</v>
      </c>
      <c r="I4323" s="65">
        <f t="shared" si="405"/>
        <v>1796.1099999999988</v>
      </c>
      <c r="J4323" s="66" t="str">
        <f t="shared" si="406"/>
        <v>Resgatado</v>
      </c>
      <c r="K4323" s="40" t="s">
        <v>15536</v>
      </c>
      <c r="L4323" s="69" t="str">
        <f t="shared" si="407"/>
        <v>Aplicação de Curto Prazo</v>
      </c>
    </row>
    <row r="4324" spans="1:12" ht="15" customHeight="1" x14ac:dyDescent="0.25">
      <c r="A4324" s="39">
        <v>45673</v>
      </c>
      <c r="B4324" s="61">
        <f t="shared" si="402"/>
        <v>2025</v>
      </c>
      <c r="C4324" s="60" t="str">
        <f t="shared" si="403"/>
        <v>Janeiro</v>
      </c>
      <c r="D4324" s="40" t="s">
        <v>1926</v>
      </c>
      <c r="E4324" s="40" t="s">
        <v>5165</v>
      </c>
      <c r="F4324" s="41">
        <v>34662.870000000003</v>
      </c>
      <c r="G4324" s="42">
        <v>40177.730000000003</v>
      </c>
      <c r="H4324" s="64">
        <f t="shared" si="404"/>
        <v>0.15909992450134683</v>
      </c>
      <c r="I4324" s="65">
        <f t="shared" si="405"/>
        <v>5514.8600000000006</v>
      </c>
      <c r="J4324" s="66" t="str">
        <f t="shared" si="406"/>
        <v>Resgatado</v>
      </c>
      <c r="K4324" s="40" t="s">
        <v>15535</v>
      </c>
      <c r="L4324" s="69" t="str">
        <f t="shared" si="407"/>
        <v>Aplicação de Curto Prazo</v>
      </c>
    </row>
    <row r="4325" spans="1:12" ht="15" customHeight="1" x14ac:dyDescent="0.25">
      <c r="A4325" s="39">
        <v>44556</v>
      </c>
      <c r="B4325" s="61">
        <f t="shared" si="402"/>
        <v>2021</v>
      </c>
      <c r="C4325" s="60" t="str">
        <f t="shared" si="403"/>
        <v>Dezembro</v>
      </c>
      <c r="D4325" s="40" t="s">
        <v>1927</v>
      </c>
      <c r="E4325" s="40" t="s">
        <v>3875</v>
      </c>
      <c r="F4325" s="41">
        <v>32652.48</v>
      </c>
      <c r="G4325" s="42">
        <v>30458.23</v>
      </c>
      <c r="H4325" s="64">
        <f t="shared" si="404"/>
        <v>-6.7200102411822935E-2</v>
      </c>
      <c r="I4325" s="65">
        <f t="shared" si="405"/>
        <v>-2194.25</v>
      </c>
      <c r="J4325" s="66" t="str">
        <f t="shared" si="406"/>
        <v>Pendente</v>
      </c>
      <c r="K4325" s="40" t="s">
        <v>15536</v>
      </c>
      <c r="L4325" s="69" t="str">
        <f t="shared" si="407"/>
        <v>Aguardando rentabilidade</v>
      </c>
    </row>
    <row r="4326" spans="1:12" ht="15" customHeight="1" x14ac:dyDescent="0.25">
      <c r="A4326" s="39">
        <v>44607</v>
      </c>
      <c r="B4326" s="61">
        <f t="shared" si="402"/>
        <v>2022</v>
      </c>
      <c r="C4326" s="60" t="str">
        <f t="shared" si="403"/>
        <v>Fevereiro</v>
      </c>
      <c r="D4326" s="40" t="s">
        <v>1928</v>
      </c>
      <c r="E4326" s="40" t="s">
        <v>5166</v>
      </c>
      <c r="F4326" s="41">
        <v>26099.23</v>
      </c>
      <c r="G4326" s="42">
        <v>25237.96</v>
      </c>
      <c r="H4326" s="64">
        <f t="shared" si="404"/>
        <v>-3.2999824132742633E-2</v>
      </c>
      <c r="I4326" s="65">
        <f t="shared" si="405"/>
        <v>-861.27000000000044</v>
      </c>
      <c r="J4326" s="66" t="str">
        <f t="shared" si="406"/>
        <v>Ativo</v>
      </c>
      <c r="K4326" s="40" t="s">
        <v>15537</v>
      </c>
      <c r="L4326" s="69" t="str">
        <f t="shared" si="407"/>
        <v>Aguardando rentabilidade</v>
      </c>
    </row>
    <row r="4327" spans="1:12" ht="15" customHeight="1" x14ac:dyDescent="0.25">
      <c r="A4327" s="39">
        <v>44660</v>
      </c>
      <c r="B4327" s="61">
        <f t="shared" si="402"/>
        <v>2022</v>
      </c>
      <c r="C4327" s="60" t="str">
        <f t="shared" si="403"/>
        <v>Abril</v>
      </c>
      <c r="D4327" s="40" t="s">
        <v>1926</v>
      </c>
      <c r="E4327" s="40" t="s">
        <v>5167</v>
      </c>
      <c r="F4327" s="41">
        <v>33772.18</v>
      </c>
      <c r="G4327" s="42">
        <v>38702.92</v>
      </c>
      <c r="H4327" s="64">
        <f t="shared" si="404"/>
        <v>0.14600005092949278</v>
      </c>
      <c r="I4327" s="65">
        <f t="shared" si="405"/>
        <v>4930.739999999998</v>
      </c>
      <c r="J4327" s="66" t="str">
        <f t="shared" si="406"/>
        <v>Pendente</v>
      </c>
      <c r="K4327" s="40" t="s">
        <v>15535</v>
      </c>
      <c r="L4327" s="69" t="str">
        <f t="shared" si="407"/>
        <v>Rendimento estável</v>
      </c>
    </row>
    <row r="4328" spans="1:12" ht="15" customHeight="1" x14ac:dyDescent="0.25">
      <c r="A4328" s="39">
        <v>45750</v>
      </c>
      <c r="B4328" s="61">
        <f t="shared" si="402"/>
        <v>2025</v>
      </c>
      <c r="C4328" s="60" t="str">
        <f t="shared" si="403"/>
        <v>Abril</v>
      </c>
      <c r="D4328" s="40" t="s">
        <v>1925</v>
      </c>
      <c r="E4328" s="40" t="s">
        <v>4739</v>
      </c>
      <c r="F4328" s="41">
        <v>39717.65</v>
      </c>
      <c r="G4328" s="42">
        <v>47641.32</v>
      </c>
      <c r="H4328" s="64">
        <f t="shared" si="404"/>
        <v>0.19949997041617512</v>
      </c>
      <c r="I4328" s="65">
        <f t="shared" si="405"/>
        <v>7923.6699999999983</v>
      </c>
      <c r="J4328" s="66" t="str">
        <f t="shared" si="406"/>
        <v>Resgatado</v>
      </c>
      <c r="K4328" s="40" t="s">
        <v>15534</v>
      </c>
      <c r="L4328" s="69" t="str">
        <f t="shared" si="407"/>
        <v>Aplicação de Curto Prazo</v>
      </c>
    </row>
    <row r="4329" spans="1:12" x14ac:dyDescent="0.25">
      <c r="A4329" s="39">
        <v>44060</v>
      </c>
      <c r="B4329" s="61">
        <f t="shared" si="402"/>
        <v>2020</v>
      </c>
      <c r="C4329" s="60" t="str">
        <f t="shared" si="403"/>
        <v>Agosto</v>
      </c>
      <c r="D4329" s="40" t="s">
        <v>1929</v>
      </c>
      <c r="E4329" s="40" t="s">
        <v>4128</v>
      </c>
      <c r="F4329" s="41">
        <v>19953.580000000002</v>
      </c>
      <c r="G4329" s="42">
        <v>22663.279999999999</v>
      </c>
      <c r="H4329" s="64">
        <f t="shared" si="404"/>
        <v>0.13580019224620329</v>
      </c>
      <c r="I4329" s="65">
        <f t="shared" si="405"/>
        <v>2709.6999999999971</v>
      </c>
      <c r="J4329" s="66" t="str">
        <f t="shared" si="406"/>
        <v>Pendente</v>
      </c>
      <c r="K4329" s="40" t="s">
        <v>15532</v>
      </c>
      <c r="L4329" s="69" t="str">
        <f t="shared" si="407"/>
        <v>Rendimento estável</v>
      </c>
    </row>
    <row r="4330" spans="1:12" ht="15" customHeight="1" x14ac:dyDescent="0.25">
      <c r="A4330" s="39">
        <v>45885</v>
      </c>
      <c r="B4330" s="61">
        <f t="shared" si="402"/>
        <v>2025</v>
      </c>
      <c r="C4330" s="60" t="str">
        <f t="shared" si="403"/>
        <v>Agosto</v>
      </c>
      <c r="D4330" s="40" t="s">
        <v>1928</v>
      </c>
      <c r="E4330" s="40" t="s">
        <v>4458</v>
      </c>
      <c r="F4330" s="41">
        <v>6975.99</v>
      </c>
      <c r="G4330" s="42">
        <v>7748.23</v>
      </c>
      <c r="H4330" s="64">
        <f t="shared" si="404"/>
        <v>0.11069969997090016</v>
      </c>
      <c r="I4330" s="65">
        <f t="shared" si="405"/>
        <v>772.23999999999978</v>
      </c>
      <c r="J4330" s="66" t="str">
        <f t="shared" si="406"/>
        <v>Pendente</v>
      </c>
      <c r="K4330" s="40" t="s">
        <v>15537</v>
      </c>
      <c r="L4330" s="69" t="str">
        <f t="shared" si="407"/>
        <v>Rendimento estável</v>
      </c>
    </row>
    <row r="4331" spans="1:12" x14ac:dyDescent="0.25">
      <c r="A4331" s="39">
        <v>44143</v>
      </c>
      <c r="B4331" s="61">
        <f t="shared" si="402"/>
        <v>2020</v>
      </c>
      <c r="C4331" s="60" t="str">
        <f t="shared" si="403"/>
        <v>Novembro</v>
      </c>
      <c r="D4331" s="40" t="s">
        <v>1923</v>
      </c>
      <c r="E4331" s="40" t="s">
        <v>5168</v>
      </c>
      <c r="F4331" s="41">
        <v>22444.54</v>
      </c>
      <c r="G4331" s="42">
        <v>26612.49</v>
      </c>
      <c r="H4331" s="64">
        <f t="shared" si="404"/>
        <v>0.18569995197050154</v>
      </c>
      <c r="I4331" s="65">
        <f t="shared" si="405"/>
        <v>4167.9500000000007</v>
      </c>
      <c r="J4331" s="66" t="str">
        <f t="shared" si="406"/>
        <v>Resgatado</v>
      </c>
      <c r="K4331" s="40" t="s">
        <v>15532</v>
      </c>
      <c r="L4331" s="69" t="str">
        <f t="shared" si="407"/>
        <v>Dividendos Recebidos</v>
      </c>
    </row>
    <row r="4332" spans="1:12" ht="15" customHeight="1" x14ac:dyDescent="0.25">
      <c r="A4332" s="39">
        <v>45602</v>
      </c>
      <c r="B4332" s="61">
        <f t="shared" si="402"/>
        <v>2024</v>
      </c>
      <c r="C4332" s="60" t="str">
        <f t="shared" si="403"/>
        <v>Novembro</v>
      </c>
      <c r="D4332" s="40" t="s">
        <v>1927</v>
      </c>
      <c r="E4332" s="40" t="s">
        <v>4590</v>
      </c>
      <c r="F4332" s="41">
        <v>16381.58</v>
      </c>
      <c r="G4332" s="42">
        <v>16057.22</v>
      </c>
      <c r="H4332" s="64">
        <f t="shared" si="404"/>
        <v>-1.9800287884318885E-2</v>
      </c>
      <c r="I4332" s="65">
        <f t="shared" si="405"/>
        <v>-324.36000000000058</v>
      </c>
      <c r="J4332" s="66" t="str">
        <f t="shared" si="406"/>
        <v>Ativo</v>
      </c>
      <c r="K4332" s="40" t="s">
        <v>15536</v>
      </c>
      <c r="L4332" s="69" t="str">
        <f t="shared" si="407"/>
        <v>Aguardando rentabilidade</v>
      </c>
    </row>
    <row r="4333" spans="1:12" ht="15" customHeight="1" x14ac:dyDescent="0.25">
      <c r="A4333" s="39">
        <v>44552</v>
      </c>
      <c r="B4333" s="61">
        <f t="shared" si="402"/>
        <v>2021</v>
      </c>
      <c r="C4333" s="60" t="str">
        <f t="shared" si="403"/>
        <v>Dezembro</v>
      </c>
      <c r="D4333" s="40" t="s">
        <v>1924</v>
      </c>
      <c r="E4333" s="40" t="s">
        <v>5169</v>
      </c>
      <c r="F4333" s="41">
        <v>42380.77</v>
      </c>
      <c r="G4333" s="42">
        <v>45796.66</v>
      </c>
      <c r="H4333" s="64">
        <f t="shared" si="404"/>
        <v>8.0599998537072517E-2</v>
      </c>
      <c r="I4333" s="65">
        <f t="shared" si="405"/>
        <v>3415.8900000000067</v>
      </c>
      <c r="J4333" s="66" t="str">
        <f t="shared" si="406"/>
        <v>Pendente</v>
      </c>
      <c r="K4333" s="40" t="s">
        <v>15533</v>
      </c>
      <c r="L4333" s="69" t="str">
        <f t="shared" si="407"/>
        <v>Rendimento estável</v>
      </c>
    </row>
    <row r="4334" spans="1:12" ht="15" customHeight="1" x14ac:dyDescent="0.25">
      <c r="A4334" s="39">
        <v>45244</v>
      </c>
      <c r="B4334" s="61">
        <f t="shared" si="402"/>
        <v>2023</v>
      </c>
      <c r="C4334" s="60" t="str">
        <f t="shared" si="403"/>
        <v>Novembro</v>
      </c>
      <c r="D4334" s="40" t="s">
        <v>1923</v>
      </c>
      <c r="E4334" s="40" t="s">
        <v>3326</v>
      </c>
      <c r="F4334" s="41">
        <v>23235.43</v>
      </c>
      <c r="G4334" s="42">
        <v>23346.959999999999</v>
      </c>
      <c r="H4334" s="64">
        <f t="shared" si="404"/>
        <v>4.799997245585678E-3</v>
      </c>
      <c r="I4334" s="65">
        <f t="shared" si="405"/>
        <v>111.52999999999884</v>
      </c>
      <c r="J4334" s="66" t="str">
        <f t="shared" si="406"/>
        <v>Ativo</v>
      </c>
      <c r="K4334" s="40" t="s">
        <v>15532</v>
      </c>
      <c r="L4334" s="69" t="str">
        <f t="shared" si="407"/>
        <v>Investimento de Longo Prazo</v>
      </c>
    </row>
    <row r="4335" spans="1:12" x14ac:dyDescent="0.25">
      <c r="A4335" s="39">
        <v>44087</v>
      </c>
      <c r="B4335" s="61">
        <f t="shared" si="402"/>
        <v>2020</v>
      </c>
      <c r="C4335" s="60" t="str">
        <f t="shared" si="403"/>
        <v>Setembro</v>
      </c>
      <c r="D4335" s="40" t="s">
        <v>1928</v>
      </c>
      <c r="E4335" s="40" t="s">
        <v>2921</v>
      </c>
      <c r="F4335" s="41">
        <v>18716.21</v>
      </c>
      <c r="G4335" s="42">
        <v>19792.39</v>
      </c>
      <c r="H4335" s="64">
        <f t="shared" si="404"/>
        <v>5.7499889133537201E-2</v>
      </c>
      <c r="I4335" s="65">
        <f t="shared" si="405"/>
        <v>1076.1800000000003</v>
      </c>
      <c r="J4335" s="66" t="str">
        <f t="shared" si="406"/>
        <v>Ativo</v>
      </c>
      <c r="K4335" s="40" t="s">
        <v>15537</v>
      </c>
      <c r="L4335" s="69" t="str">
        <f t="shared" si="407"/>
        <v>Aguardando rentabilidade</v>
      </c>
    </row>
    <row r="4336" spans="1:12" ht="15" customHeight="1" x14ac:dyDescent="0.25">
      <c r="A4336" s="39">
        <v>44525</v>
      </c>
      <c r="B4336" s="61">
        <f t="shared" si="402"/>
        <v>2021</v>
      </c>
      <c r="C4336" s="60" t="str">
        <f t="shared" si="403"/>
        <v>Novembro</v>
      </c>
      <c r="D4336" s="40" t="s">
        <v>1928</v>
      </c>
      <c r="E4336" s="40" t="s">
        <v>5170</v>
      </c>
      <c r="F4336" s="41">
        <v>13653.85</v>
      </c>
      <c r="G4336" s="42">
        <v>15604.99</v>
      </c>
      <c r="H4336" s="64">
        <f t="shared" si="404"/>
        <v>0.14290035411257626</v>
      </c>
      <c r="I4336" s="65">
        <f t="shared" si="405"/>
        <v>1951.1399999999994</v>
      </c>
      <c r="J4336" s="66" t="str">
        <f t="shared" si="406"/>
        <v>Pendente</v>
      </c>
      <c r="K4336" s="40" t="s">
        <v>15537</v>
      </c>
      <c r="L4336" s="69" t="str">
        <f t="shared" si="407"/>
        <v>Rendimento estável</v>
      </c>
    </row>
    <row r="4337" spans="1:12" ht="15" customHeight="1" x14ac:dyDescent="0.25">
      <c r="A4337" s="39">
        <v>45507</v>
      </c>
      <c r="B4337" s="61">
        <f t="shared" si="402"/>
        <v>2024</v>
      </c>
      <c r="C4337" s="60" t="str">
        <f t="shared" si="403"/>
        <v>Agosto</v>
      </c>
      <c r="D4337" s="40" t="s">
        <v>1924</v>
      </c>
      <c r="E4337" s="40" t="s">
        <v>5171</v>
      </c>
      <c r="F4337" s="41">
        <v>40484.629999999997</v>
      </c>
      <c r="G4337" s="42">
        <v>40962.35</v>
      </c>
      <c r="H4337" s="64">
        <f t="shared" si="404"/>
        <v>1.1800033741200085E-2</v>
      </c>
      <c r="I4337" s="65">
        <f t="shared" si="405"/>
        <v>477.72000000000116</v>
      </c>
      <c r="J4337" s="66" t="str">
        <f t="shared" si="406"/>
        <v>Ativo</v>
      </c>
      <c r="K4337" s="40" t="s">
        <v>15533</v>
      </c>
      <c r="L4337" s="69" t="str">
        <f t="shared" si="407"/>
        <v>Investimento de Longo Prazo</v>
      </c>
    </row>
    <row r="4338" spans="1:12" ht="15" customHeight="1" x14ac:dyDescent="0.25">
      <c r="A4338" s="39">
        <v>45763</v>
      </c>
      <c r="B4338" s="61">
        <f t="shared" si="402"/>
        <v>2025</v>
      </c>
      <c r="C4338" s="60" t="str">
        <f t="shared" si="403"/>
        <v>Abril</v>
      </c>
      <c r="D4338" s="40" t="s">
        <v>1924</v>
      </c>
      <c r="E4338" s="40" t="s">
        <v>1997</v>
      </c>
      <c r="F4338" s="41">
        <v>5409.57</v>
      </c>
      <c r="G4338" s="42">
        <v>6395.19</v>
      </c>
      <c r="H4338" s="64">
        <f t="shared" si="404"/>
        <v>0.18219932453041554</v>
      </c>
      <c r="I4338" s="65">
        <f t="shared" si="405"/>
        <v>985.61999999999989</v>
      </c>
      <c r="J4338" s="66" t="str">
        <f t="shared" si="406"/>
        <v>Resgatado</v>
      </c>
      <c r="K4338" s="40" t="s">
        <v>15533</v>
      </c>
      <c r="L4338" s="69" t="str">
        <f t="shared" si="407"/>
        <v>Dividendos Recebidos</v>
      </c>
    </row>
    <row r="4339" spans="1:12" ht="15" customHeight="1" x14ac:dyDescent="0.25">
      <c r="A4339" s="39">
        <v>44544</v>
      </c>
      <c r="B4339" s="61">
        <f t="shared" si="402"/>
        <v>2021</v>
      </c>
      <c r="C4339" s="60" t="str">
        <f t="shared" si="403"/>
        <v>Dezembro</v>
      </c>
      <c r="D4339" s="40" t="s">
        <v>1925</v>
      </c>
      <c r="E4339" s="40" t="s">
        <v>5172</v>
      </c>
      <c r="F4339" s="41">
        <v>13319.21</v>
      </c>
      <c r="G4339" s="42">
        <v>13681.49</v>
      </c>
      <c r="H4339" s="64">
        <f t="shared" si="404"/>
        <v>2.7199811400225739E-2</v>
      </c>
      <c r="I4339" s="65">
        <f t="shared" si="405"/>
        <v>362.28000000000065</v>
      </c>
      <c r="J4339" s="66" t="str">
        <f t="shared" si="406"/>
        <v>Ativo</v>
      </c>
      <c r="K4339" s="40" t="s">
        <v>15534</v>
      </c>
      <c r="L4339" s="69" t="str">
        <f t="shared" si="407"/>
        <v>Aguardando rentabilidade</v>
      </c>
    </row>
    <row r="4340" spans="1:12" ht="15" customHeight="1" x14ac:dyDescent="0.25">
      <c r="A4340" s="39">
        <v>45357</v>
      </c>
      <c r="B4340" s="61">
        <f t="shared" si="402"/>
        <v>2024</v>
      </c>
      <c r="C4340" s="60" t="str">
        <f t="shared" si="403"/>
        <v>Março</v>
      </c>
      <c r="D4340" s="40" t="s">
        <v>1925</v>
      </c>
      <c r="E4340" s="40" t="s">
        <v>5121</v>
      </c>
      <c r="F4340" s="41">
        <v>24603.14</v>
      </c>
      <c r="G4340" s="42">
        <v>24736</v>
      </c>
      <c r="H4340" s="64">
        <f t="shared" si="404"/>
        <v>5.4001237240450034E-3</v>
      </c>
      <c r="I4340" s="65">
        <f t="shared" si="405"/>
        <v>132.86000000000058</v>
      </c>
      <c r="J4340" s="66" t="str">
        <f t="shared" si="406"/>
        <v>Ativo</v>
      </c>
      <c r="K4340" s="40" t="s">
        <v>15534</v>
      </c>
      <c r="L4340" s="69" t="str">
        <f t="shared" si="407"/>
        <v>Aguardando rentabilidade</v>
      </c>
    </row>
    <row r="4341" spans="1:12" ht="15" customHeight="1" x14ac:dyDescent="0.25">
      <c r="A4341" s="39">
        <v>44855</v>
      </c>
      <c r="B4341" s="61">
        <f t="shared" si="402"/>
        <v>2022</v>
      </c>
      <c r="C4341" s="60" t="str">
        <f t="shared" si="403"/>
        <v>Outubro</v>
      </c>
      <c r="D4341" s="40" t="s">
        <v>1929</v>
      </c>
      <c r="E4341" s="40" t="s">
        <v>5173</v>
      </c>
      <c r="F4341" s="41">
        <v>6057.96</v>
      </c>
      <c r="G4341" s="42">
        <v>5824.12</v>
      </c>
      <c r="H4341" s="64">
        <f t="shared" si="404"/>
        <v>-3.8600452957761384E-2</v>
      </c>
      <c r="I4341" s="65">
        <f t="shared" si="405"/>
        <v>-233.84000000000015</v>
      </c>
      <c r="J4341" s="66" t="str">
        <f t="shared" si="406"/>
        <v>Ativo</v>
      </c>
      <c r="K4341" s="40" t="s">
        <v>15532</v>
      </c>
      <c r="L4341" s="69" t="str">
        <f t="shared" si="407"/>
        <v>Investimento de Longo Prazo</v>
      </c>
    </row>
    <row r="4342" spans="1:12" ht="15" customHeight="1" x14ac:dyDescent="0.25">
      <c r="A4342" s="39">
        <v>45485</v>
      </c>
      <c r="B4342" s="61">
        <f t="shared" si="402"/>
        <v>2024</v>
      </c>
      <c r="C4342" s="60" t="str">
        <f t="shared" si="403"/>
        <v>Julho</v>
      </c>
      <c r="D4342" s="40" t="s">
        <v>1929</v>
      </c>
      <c r="E4342" s="40" t="s">
        <v>5174</v>
      </c>
      <c r="F4342" s="41">
        <v>32790.949999999997</v>
      </c>
      <c r="G4342" s="42">
        <v>38201.46</v>
      </c>
      <c r="H4342" s="64">
        <f t="shared" si="404"/>
        <v>0.16500009911271257</v>
      </c>
      <c r="I4342" s="65">
        <f t="shared" si="405"/>
        <v>5410.510000000002</v>
      </c>
      <c r="J4342" s="66" t="str">
        <f t="shared" si="406"/>
        <v>Resgatado</v>
      </c>
      <c r="K4342" s="40" t="s">
        <v>15532</v>
      </c>
      <c r="L4342" s="69" t="str">
        <f t="shared" si="407"/>
        <v>Dividendos Recebidos</v>
      </c>
    </row>
    <row r="4343" spans="1:12" x14ac:dyDescent="0.25">
      <c r="A4343" s="39">
        <v>43901</v>
      </c>
      <c r="B4343" s="61">
        <f t="shared" si="402"/>
        <v>2020</v>
      </c>
      <c r="C4343" s="60" t="str">
        <f t="shared" si="403"/>
        <v>Março</v>
      </c>
      <c r="D4343" s="40" t="s">
        <v>1926</v>
      </c>
      <c r="E4343" s="40" t="s">
        <v>5175</v>
      </c>
      <c r="F4343" s="41">
        <v>22919.63</v>
      </c>
      <c r="G4343" s="42">
        <v>26375.91</v>
      </c>
      <c r="H4343" s="64">
        <f t="shared" si="404"/>
        <v>0.1507999910993327</v>
      </c>
      <c r="I4343" s="65">
        <f t="shared" si="405"/>
        <v>3456.2799999999988</v>
      </c>
      <c r="J4343" s="66" t="str">
        <f t="shared" si="406"/>
        <v>Resgatado</v>
      </c>
      <c r="K4343" s="40" t="s">
        <v>15535</v>
      </c>
      <c r="L4343" s="69" t="str">
        <f t="shared" si="407"/>
        <v>Aplicação de Curto Prazo</v>
      </c>
    </row>
    <row r="4344" spans="1:12" ht="15" customHeight="1" x14ac:dyDescent="0.25">
      <c r="A4344" s="39">
        <v>45554</v>
      </c>
      <c r="B4344" s="61">
        <f t="shared" si="402"/>
        <v>2024</v>
      </c>
      <c r="C4344" s="60" t="str">
        <f t="shared" si="403"/>
        <v>Setembro</v>
      </c>
      <c r="D4344" s="40" t="s">
        <v>1923</v>
      </c>
      <c r="E4344" s="40" t="s">
        <v>5176</v>
      </c>
      <c r="F4344" s="41">
        <v>14957.99</v>
      </c>
      <c r="G4344" s="42">
        <v>13924.39</v>
      </c>
      <c r="H4344" s="64">
        <f t="shared" si="404"/>
        <v>-6.9100193274631169E-2</v>
      </c>
      <c r="I4344" s="65">
        <f t="shared" si="405"/>
        <v>-1033.6000000000004</v>
      </c>
      <c r="J4344" s="66" t="str">
        <f t="shared" si="406"/>
        <v>Ativo</v>
      </c>
      <c r="K4344" s="40" t="s">
        <v>15532</v>
      </c>
      <c r="L4344" s="69" t="str">
        <f t="shared" si="407"/>
        <v>Investimento de Longo Prazo</v>
      </c>
    </row>
    <row r="4345" spans="1:12" ht="15" customHeight="1" x14ac:dyDescent="0.25">
      <c r="A4345" s="39">
        <v>45913</v>
      </c>
      <c r="B4345" s="61">
        <f t="shared" si="402"/>
        <v>2025</v>
      </c>
      <c r="C4345" s="60" t="str">
        <f t="shared" si="403"/>
        <v>Setembro</v>
      </c>
      <c r="D4345" s="40" t="s">
        <v>1925</v>
      </c>
      <c r="E4345" s="40" t="s">
        <v>3331</v>
      </c>
      <c r="F4345" s="41">
        <v>9942.8700000000008</v>
      </c>
      <c r="G4345" s="42">
        <v>11568.53</v>
      </c>
      <c r="H4345" s="64">
        <f t="shared" si="404"/>
        <v>0.16350007593380983</v>
      </c>
      <c r="I4345" s="65">
        <f t="shared" si="405"/>
        <v>1625.6599999999999</v>
      </c>
      <c r="J4345" s="66" t="str">
        <f t="shared" si="406"/>
        <v>Resgatado</v>
      </c>
      <c r="K4345" s="40" t="s">
        <v>15534</v>
      </c>
      <c r="L4345" s="69" t="str">
        <f t="shared" si="407"/>
        <v>Aplicação de Curto Prazo</v>
      </c>
    </row>
    <row r="4346" spans="1:12" ht="15" customHeight="1" x14ac:dyDescent="0.25">
      <c r="A4346" s="39">
        <v>44908</v>
      </c>
      <c r="B4346" s="61">
        <f t="shared" si="402"/>
        <v>2022</v>
      </c>
      <c r="C4346" s="60" t="str">
        <f t="shared" si="403"/>
        <v>Dezembro</v>
      </c>
      <c r="D4346" s="40" t="s">
        <v>1930</v>
      </c>
      <c r="E4346" s="40" t="s">
        <v>4113</v>
      </c>
      <c r="F4346" s="41">
        <v>6085.53</v>
      </c>
      <c r="G4346" s="42">
        <v>6508.47</v>
      </c>
      <c r="H4346" s="64">
        <f t="shared" si="404"/>
        <v>6.9499287654485403E-2</v>
      </c>
      <c r="I4346" s="65">
        <f t="shared" si="405"/>
        <v>422.94000000000051</v>
      </c>
      <c r="J4346" s="66" t="str">
        <f t="shared" si="406"/>
        <v>Ativo</v>
      </c>
      <c r="K4346" s="40" t="s">
        <v>15538</v>
      </c>
      <c r="L4346" s="69" t="str">
        <f t="shared" si="407"/>
        <v>Aguardando rentabilidade</v>
      </c>
    </row>
    <row r="4347" spans="1:12" ht="15" customHeight="1" x14ac:dyDescent="0.25">
      <c r="A4347" s="39">
        <v>44998</v>
      </c>
      <c r="B4347" s="61">
        <f t="shared" si="402"/>
        <v>2023</v>
      </c>
      <c r="C4347" s="60" t="str">
        <f t="shared" si="403"/>
        <v>Março</v>
      </c>
      <c r="D4347" s="40" t="s">
        <v>1930</v>
      </c>
      <c r="E4347" s="40" t="s">
        <v>5177</v>
      </c>
      <c r="F4347" s="41">
        <v>9570.02</v>
      </c>
      <c r="G4347" s="42">
        <v>10435.15</v>
      </c>
      <c r="H4347" s="64">
        <f t="shared" si="404"/>
        <v>9.0400020062653907E-2</v>
      </c>
      <c r="I4347" s="65">
        <f t="shared" si="405"/>
        <v>865.1299999999992</v>
      </c>
      <c r="J4347" s="66" t="str">
        <f t="shared" si="406"/>
        <v>Pendente</v>
      </c>
      <c r="K4347" s="40" t="s">
        <v>15538</v>
      </c>
      <c r="L4347" s="69" t="str">
        <f t="shared" si="407"/>
        <v>Rendimento estável</v>
      </c>
    </row>
    <row r="4348" spans="1:12" ht="15" customHeight="1" x14ac:dyDescent="0.25">
      <c r="A4348" s="39">
        <v>45718</v>
      </c>
      <c r="B4348" s="61">
        <f t="shared" si="402"/>
        <v>2025</v>
      </c>
      <c r="C4348" s="60" t="str">
        <f t="shared" si="403"/>
        <v>Março</v>
      </c>
      <c r="D4348" s="40" t="s">
        <v>1923</v>
      </c>
      <c r="E4348" s="40" t="s">
        <v>4700</v>
      </c>
      <c r="F4348" s="41">
        <v>21066.67</v>
      </c>
      <c r="G4348" s="42">
        <v>23900.14</v>
      </c>
      <c r="H4348" s="64">
        <f t="shared" si="404"/>
        <v>0.13450013694618093</v>
      </c>
      <c r="I4348" s="65">
        <f t="shared" si="405"/>
        <v>2833.4700000000012</v>
      </c>
      <c r="J4348" s="66" t="str">
        <f t="shared" si="406"/>
        <v>Pendente</v>
      </c>
      <c r="K4348" s="40" t="s">
        <v>15532</v>
      </c>
      <c r="L4348" s="69" t="str">
        <f t="shared" si="407"/>
        <v>Rendimento estável</v>
      </c>
    </row>
    <row r="4349" spans="1:12" ht="15" customHeight="1" x14ac:dyDescent="0.25">
      <c r="A4349" s="39">
        <v>45487</v>
      </c>
      <c r="B4349" s="61">
        <f t="shared" si="402"/>
        <v>2024</v>
      </c>
      <c r="C4349" s="60" t="str">
        <f t="shared" si="403"/>
        <v>Julho</v>
      </c>
      <c r="D4349" s="40" t="s">
        <v>1928</v>
      </c>
      <c r="E4349" s="40" t="s">
        <v>2028</v>
      </c>
      <c r="F4349" s="41">
        <v>44419.48</v>
      </c>
      <c r="G4349" s="42">
        <v>43362.3</v>
      </c>
      <c r="H4349" s="64">
        <f t="shared" si="404"/>
        <v>-2.3799918414173248E-2</v>
      </c>
      <c r="I4349" s="65">
        <f t="shared" si="405"/>
        <v>-1057.1800000000003</v>
      </c>
      <c r="J4349" s="66" t="str">
        <f t="shared" si="406"/>
        <v>Ativo</v>
      </c>
      <c r="K4349" s="40" t="s">
        <v>15537</v>
      </c>
      <c r="L4349" s="69" t="str">
        <f t="shared" si="407"/>
        <v>Aguardando rentabilidade</v>
      </c>
    </row>
    <row r="4350" spans="1:12" ht="15" customHeight="1" x14ac:dyDescent="0.25">
      <c r="A4350" s="39">
        <v>44535</v>
      </c>
      <c r="B4350" s="61">
        <f t="shared" si="402"/>
        <v>2021</v>
      </c>
      <c r="C4350" s="60" t="str">
        <f t="shared" si="403"/>
        <v>Dezembro</v>
      </c>
      <c r="D4350" s="40" t="s">
        <v>1926</v>
      </c>
      <c r="E4350" s="40" t="s">
        <v>4264</v>
      </c>
      <c r="F4350" s="41">
        <v>14940.12</v>
      </c>
      <c r="G4350" s="42">
        <v>16777.75</v>
      </c>
      <c r="H4350" s="64">
        <f t="shared" si="404"/>
        <v>0.12299968139479463</v>
      </c>
      <c r="I4350" s="65">
        <f t="shared" si="405"/>
        <v>1837.6299999999992</v>
      </c>
      <c r="J4350" s="66" t="str">
        <f t="shared" si="406"/>
        <v>Pendente</v>
      </c>
      <c r="K4350" s="40" t="s">
        <v>15535</v>
      </c>
      <c r="L4350" s="69" t="str">
        <f t="shared" si="407"/>
        <v>Rendimento estável</v>
      </c>
    </row>
    <row r="4351" spans="1:12" ht="15" customHeight="1" x14ac:dyDescent="0.25">
      <c r="A4351" s="39">
        <v>44861</v>
      </c>
      <c r="B4351" s="61">
        <f t="shared" si="402"/>
        <v>2022</v>
      </c>
      <c r="C4351" s="60" t="str">
        <f t="shared" si="403"/>
        <v>Outubro</v>
      </c>
      <c r="D4351" s="40" t="s">
        <v>1924</v>
      </c>
      <c r="E4351" s="40" t="s">
        <v>2468</v>
      </c>
      <c r="F4351" s="41">
        <v>49805.82</v>
      </c>
      <c r="G4351" s="42">
        <v>56942.99</v>
      </c>
      <c r="H4351" s="64">
        <f t="shared" si="404"/>
        <v>0.14329991956763283</v>
      </c>
      <c r="I4351" s="65">
        <f t="shared" si="405"/>
        <v>7137.1699999999983</v>
      </c>
      <c r="J4351" s="66" t="str">
        <f t="shared" si="406"/>
        <v>Pendente</v>
      </c>
      <c r="K4351" s="40" t="s">
        <v>15533</v>
      </c>
      <c r="L4351" s="69" t="str">
        <f t="shared" si="407"/>
        <v>Rendimento estável</v>
      </c>
    </row>
    <row r="4352" spans="1:12" ht="15" customHeight="1" x14ac:dyDescent="0.25">
      <c r="A4352" s="39">
        <v>44901</v>
      </c>
      <c r="B4352" s="61">
        <f t="shared" si="402"/>
        <v>2022</v>
      </c>
      <c r="C4352" s="60" t="str">
        <f t="shared" si="403"/>
        <v>Dezembro</v>
      </c>
      <c r="D4352" s="40" t="s">
        <v>1926</v>
      </c>
      <c r="E4352" s="40" t="s">
        <v>3648</v>
      </c>
      <c r="F4352" s="41">
        <v>27845.8</v>
      </c>
      <c r="G4352" s="42">
        <v>27959.97</v>
      </c>
      <c r="H4352" s="64">
        <f t="shared" si="404"/>
        <v>4.1000797247700517E-3</v>
      </c>
      <c r="I4352" s="65">
        <f t="shared" si="405"/>
        <v>114.17000000000189</v>
      </c>
      <c r="J4352" s="66" t="str">
        <f t="shared" si="406"/>
        <v>Ativo</v>
      </c>
      <c r="K4352" s="40" t="s">
        <v>15535</v>
      </c>
      <c r="L4352" s="69" t="str">
        <f t="shared" si="407"/>
        <v>Aguardando rentabilidade</v>
      </c>
    </row>
    <row r="4353" spans="1:12" ht="15" customHeight="1" x14ac:dyDescent="0.25">
      <c r="A4353" s="39">
        <v>45531</v>
      </c>
      <c r="B4353" s="61">
        <f t="shared" si="402"/>
        <v>2024</v>
      </c>
      <c r="C4353" s="60" t="str">
        <f t="shared" si="403"/>
        <v>Agosto</v>
      </c>
      <c r="D4353" s="40" t="s">
        <v>1924</v>
      </c>
      <c r="E4353" s="40" t="s">
        <v>3847</v>
      </c>
      <c r="F4353" s="41">
        <v>23672.25</v>
      </c>
      <c r="G4353" s="42">
        <v>25068.91</v>
      </c>
      <c r="H4353" s="64">
        <f t="shared" si="404"/>
        <v>5.8999883830223143E-2</v>
      </c>
      <c r="I4353" s="65">
        <f t="shared" si="405"/>
        <v>1396.6599999999999</v>
      </c>
      <c r="J4353" s="66" t="str">
        <f t="shared" si="406"/>
        <v>Ativo</v>
      </c>
      <c r="K4353" s="40" t="s">
        <v>15533</v>
      </c>
      <c r="L4353" s="69" t="str">
        <f t="shared" si="407"/>
        <v>Investimento de Longo Prazo</v>
      </c>
    </row>
    <row r="4354" spans="1:12" ht="15" customHeight="1" x14ac:dyDescent="0.25">
      <c r="A4354" s="39">
        <v>44631</v>
      </c>
      <c r="B4354" s="61">
        <f t="shared" ref="B4354:B4417" si="408">YEAR(A4354)</f>
        <v>2022</v>
      </c>
      <c r="C4354" s="60" t="str">
        <f t="shared" ref="C4354:C4417" si="409">PROPER(TEXT(A4354,"mmmm"))</f>
        <v>Março</v>
      </c>
      <c r="D4354" s="40" t="s">
        <v>1928</v>
      </c>
      <c r="E4354" s="40" t="s">
        <v>5178</v>
      </c>
      <c r="F4354" s="41">
        <v>12108.38</v>
      </c>
      <c r="G4354" s="42">
        <v>12167.71</v>
      </c>
      <c r="H4354" s="64">
        <f t="shared" ref="H4354:H4417" si="410">(G4354-F4354)/F4354</f>
        <v>4.8999122921480768E-3</v>
      </c>
      <c r="I4354" s="65">
        <f t="shared" ref="I4354:I4417" si="411">G4354-F4354</f>
        <v>59.329999999999927</v>
      </c>
      <c r="J4354" s="66" t="str">
        <f t="shared" ref="J4354:J4417" si="412">IF(AND(OR($D4354="Ações",$D4354="Criptomoedas",$D4354="ETFs",$D4354="Fundos",$D4354="Imóveis"),$H4354&lt;=-10%),"Resgatado",IF(AND(OR($D4354="Ações",$D4354="Criptomoedas",$D4354="ETFs",$D4354="Fundos",$D4354="Imóveis"),$H4354&lt;=-5%),"Pendente",IF(AND(OR($D4354="Ações",$D4354="Criptomoedas",$D4354="ETFs",$D4354="Fundos",$D4354="Imóveis"),$H4354&lt;=-3%),"Ativo",IF(AND(OR($D4354="Ações",$D4354="Criptomoedas",$D4354="ETFs",$D4354="Fundos",$D4354="Imóveis"),$H4354&lt;=7%),"Ativo",IF(AND(OR($D4354="Ações",$D4354="Criptomoedas",$D4354="ETFs",$D4354="Fundos",$D4354="Imóveis"),$H4354&lt;=15%),"Pendente",IF(AND(OR($D4354="Ações",$D4354="Criptomoedas",$D4354="ETFs",$D4354="Fundos",$D4354="Imóveis"),$H4354&lt;=20%),"Resgatado",IF(AND(OR($D4354="Poupança",$D4354="Renda Fixa",$D4354="Tesouro Direto"),$H4354&lt;=7%),"Ativo",IF(AND(OR($D4354="Poupança",$D4354="Renda Fixa",$D4354="Tesouro Direto"),$H4354&lt;=15%),"Pendente",IF(AND(OR($D4354="Poupança",$D4354="Renda Fixa",$D4354="Tesouro Direto"),$H4354&lt;=20%),"Resgatado","")))))))))</f>
        <v>Ativo</v>
      </c>
      <c r="K4354" s="40" t="s">
        <v>15537</v>
      </c>
      <c r="L4354" s="69" t="str">
        <f t="shared" ref="L4354:L4417" si="413">IF(AND(OR($D4354="Ações",$D4354="Criptomoedas",$D4354="ETFs",$D4354="Fundos",$D4354="Imóveis"),$H4354&lt;=-10%),"Resgate realizado",IF(AND(OR($D4354="Ações",$D4354="Criptomoedas",$D4354="ETFs",$D4354="Fundos",$D4354="Imóveis"),$H4354&lt;=-5%),"Aguardando rentabilidade",IF(AND(OR($D4354="Ações",$D4354="Criptomoedas",$D4354="ETFs",$D4354="Fundos",$D4354="Imóveis"),$H4354&lt;=-3%),"Aguardando rentabilidade",IF(AND(OR($D4354="Ações",$D4354="Criptomoedas",$D4354="ETFs",$D4354="Fundos",$D4354="Imóveis"),$H4354&lt;=7%),"Aguardando rentabilidade",IF(AND(OR($D4354="Ações",$D4354="Criptomoedas",$D4354="ETFs",$D4354="Fundos",$D4354="Imóveis"),$H4354&lt;=15%),"Rendimento estável",IF(AND(OR($D4354="Ações",$D4354="Criptomoedas",$D4354="ETFs",$D4354="Fundos",$D4354="Imóveis"),$H4354&lt;=20%),"Aplicação de Curto Prazo",IF(AND(OR($D4354="Poupança",$D4354="Renda Fixa",$D4354="Tesouro Direto"),$H4354&lt;=7%),"Investimento de Longo Prazo",IF(AND(OR($D4354="Poupança",$D4354="Renda Fixa",$D4354="Tesouro Direto"),$H4354&lt;=15%),"Rendimento estável",IF(AND(OR($D4354="Poupança",$D4354="Renda Fixa",$D4354="Tesouro Direto"),$H4354&lt;=20%),"Dividendos Recebidos","")))))))))</f>
        <v>Aguardando rentabilidade</v>
      </c>
    </row>
    <row r="4355" spans="1:12" x14ac:dyDescent="0.25">
      <c r="A4355" s="39">
        <v>44129</v>
      </c>
      <c r="B4355" s="61">
        <f t="shared" si="408"/>
        <v>2020</v>
      </c>
      <c r="C4355" s="60" t="str">
        <f t="shared" si="409"/>
        <v>Outubro</v>
      </c>
      <c r="D4355" s="40" t="s">
        <v>1926</v>
      </c>
      <c r="E4355" s="40" t="s">
        <v>5179</v>
      </c>
      <c r="F4355" s="41">
        <v>26728.86</v>
      </c>
      <c r="G4355" s="42">
        <v>25077.02</v>
      </c>
      <c r="H4355" s="64">
        <f t="shared" si="410"/>
        <v>-6.1799867259583842E-2</v>
      </c>
      <c r="I4355" s="65">
        <f t="shared" si="411"/>
        <v>-1651.8400000000001</v>
      </c>
      <c r="J4355" s="66" t="str">
        <f t="shared" si="412"/>
        <v>Pendente</v>
      </c>
      <c r="K4355" s="40" t="s">
        <v>15535</v>
      </c>
      <c r="L4355" s="69" t="str">
        <f t="shared" si="413"/>
        <v>Aguardando rentabilidade</v>
      </c>
    </row>
    <row r="4356" spans="1:12" x14ac:dyDescent="0.25">
      <c r="A4356" s="39">
        <v>44178</v>
      </c>
      <c r="B4356" s="61">
        <f t="shared" si="408"/>
        <v>2020</v>
      </c>
      <c r="C4356" s="60" t="str">
        <f t="shared" si="409"/>
        <v>Dezembro</v>
      </c>
      <c r="D4356" s="40" t="s">
        <v>1928</v>
      </c>
      <c r="E4356" s="40" t="s">
        <v>5180</v>
      </c>
      <c r="F4356" s="41">
        <v>22352.57</v>
      </c>
      <c r="G4356" s="42">
        <v>23499.26</v>
      </c>
      <c r="H4356" s="64">
        <f t="shared" si="410"/>
        <v>5.1300141326030911E-2</v>
      </c>
      <c r="I4356" s="65">
        <f t="shared" si="411"/>
        <v>1146.6899999999987</v>
      </c>
      <c r="J4356" s="66" t="str">
        <f t="shared" si="412"/>
        <v>Ativo</v>
      </c>
      <c r="K4356" s="40" t="s">
        <v>15537</v>
      </c>
      <c r="L4356" s="69" t="str">
        <f t="shared" si="413"/>
        <v>Aguardando rentabilidade</v>
      </c>
    </row>
    <row r="4357" spans="1:12" x14ac:dyDescent="0.25">
      <c r="A4357" s="39">
        <v>44075</v>
      </c>
      <c r="B4357" s="61">
        <f t="shared" si="408"/>
        <v>2020</v>
      </c>
      <c r="C4357" s="60" t="str">
        <f t="shared" si="409"/>
        <v>Setembro</v>
      </c>
      <c r="D4357" s="40" t="s">
        <v>1927</v>
      </c>
      <c r="E4357" s="40" t="s">
        <v>2592</v>
      </c>
      <c r="F4357" s="41">
        <v>20202.29</v>
      </c>
      <c r="G4357" s="42">
        <v>22903.34</v>
      </c>
      <c r="H4357" s="64">
        <f t="shared" si="410"/>
        <v>0.13370018943397008</v>
      </c>
      <c r="I4357" s="65">
        <f t="shared" si="411"/>
        <v>2701.0499999999993</v>
      </c>
      <c r="J4357" s="66" t="str">
        <f t="shared" si="412"/>
        <v>Pendente</v>
      </c>
      <c r="K4357" s="40" t="s">
        <v>15536</v>
      </c>
      <c r="L4357" s="69" t="str">
        <f t="shared" si="413"/>
        <v>Rendimento estável</v>
      </c>
    </row>
    <row r="4358" spans="1:12" ht="15" customHeight="1" x14ac:dyDescent="0.25">
      <c r="A4358" s="39">
        <v>45224</v>
      </c>
      <c r="B4358" s="61">
        <f t="shared" si="408"/>
        <v>2023</v>
      </c>
      <c r="C4358" s="60" t="str">
        <f t="shared" si="409"/>
        <v>Outubro</v>
      </c>
      <c r="D4358" s="40" t="s">
        <v>1926</v>
      </c>
      <c r="E4358" s="40" t="s">
        <v>5181</v>
      </c>
      <c r="F4358" s="41">
        <v>13802.91</v>
      </c>
      <c r="G4358" s="42">
        <v>14614.52</v>
      </c>
      <c r="H4358" s="64">
        <f t="shared" si="410"/>
        <v>5.8799919727072089E-2</v>
      </c>
      <c r="I4358" s="65">
        <f t="shared" si="411"/>
        <v>811.61000000000058</v>
      </c>
      <c r="J4358" s="66" t="str">
        <f t="shared" si="412"/>
        <v>Ativo</v>
      </c>
      <c r="K4358" s="40" t="s">
        <v>15535</v>
      </c>
      <c r="L4358" s="69" t="str">
        <f t="shared" si="413"/>
        <v>Aguardando rentabilidade</v>
      </c>
    </row>
    <row r="4359" spans="1:12" ht="15" customHeight="1" x14ac:dyDescent="0.25">
      <c r="A4359" s="39">
        <v>44473</v>
      </c>
      <c r="B4359" s="61">
        <f t="shared" si="408"/>
        <v>2021</v>
      </c>
      <c r="C4359" s="60" t="str">
        <f t="shared" si="409"/>
        <v>Outubro</v>
      </c>
      <c r="D4359" s="40" t="s">
        <v>1924</v>
      </c>
      <c r="E4359" s="40" t="s">
        <v>5182</v>
      </c>
      <c r="F4359" s="41">
        <v>9643.0499999999993</v>
      </c>
      <c r="G4359" s="42">
        <v>9032.64</v>
      </c>
      <c r="H4359" s="64">
        <f t="shared" si="410"/>
        <v>-6.3300511767542422E-2</v>
      </c>
      <c r="I4359" s="65">
        <f t="shared" si="411"/>
        <v>-610.40999999999985</v>
      </c>
      <c r="J4359" s="66" t="str">
        <f t="shared" si="412"/>
        <v>Ativo</v>
      </c>
      <c r="K4359" s="40" t="s">
        <v>15533</v>
      </c>
      <c r="L4359" s="69" t="str">
        <f t="shared" si="413"/>
        <v>Investimento de Longo Prazo</v>
      </c>
    </row>
    <row r="4360" spans="1:12" x14ac:dyDescent="0.25">
      <c r="A4360" s="39">
        <v>44120</v>
      </c>
      <c r="B4360" s="61">
        <f t="shared" si="408"/>
        <v>2020</v>
      </c>
      <c r="C4360" s="60" t="str">
        <f t="shared" si="409"/>
        <v>Outubro</v>
      </c>
      <c r="D4360" s="40" t="s">
        <v>1923</v>
      </c>
      <c r="E4360" s="40" t="s">
        <v>5183</v>
      </c>
      <c r="F4360" s="41">
        <v>33756.61</v>
      </c>
      <c r="G4360" s="42">
        <v>37209.910000000003</v>
      </c>
      <c r="H4360" s="64">
        <f t="shared" si="410"/>
        <v>0.1022999643625353</v>
      </c>
      <c r="I4360" s="65">
        <f t="shared" si="411"/>
        <v>3453.3000000000029</v>
      </c>
      <c r="J4360" s="66" t="str">
        <f t="shared" si="412"/>
        <v>Pendente</v>
      </c>
      <c r="K4360" s="40" t="s">
        <v>15532</v>
      </c>
      <c r="L4360" s="69" t="str">
        <f t="shared" si="413"/>
        <v>Rendimento estável</v>
      </c>
    </row>
    <row r="4361" spans="1:12" ht="15" customHeight="1" x14ac:dyDescent="0.25">
      <c r="A4361" s="39">
        <v>45481</v>
      </c>
      <c r="B4361" s="61">
        <f t="shared" si="408"/>
        <v>2024</v>
      </c>
      <c r="C4361" s="60" t="str">
        <f t="shared" si="409"/>
        <v>Julho</v>
      </c>
      <c r="D4361" s="40" t="s">
        <v>1930</v>
      </c>
      <c r="E4361" s="40" t="s">
        <v>5184</v>
      </c>
      <c r="F4361" s="41">
        <v>910.84</v>
      </c>
      <c r="G4361" s="42">
        <v>905.65</v>
      </c>
      <c r="H4361" s="64">
        <f t="shared" si="410"/>
        <v>-5.6980369768565879E-3</v>
      </c>
      <c r="I4361" s="65">
        <f t="shared" si="411"/>
        <v>-5.1900000000000546</v>
      </c>
      <c r="J4361" s="66" t="str">
        <f t="shared" si="412"/>
        <v>Ativo</v>
      </c>
      <c r="K4361" s="40" t="s">
        <v>15538</v>
      </c>
      <c r="L4361" s="69" t="str">
        <f t="shared" si="413"/>
        <v>Aguardando rentabilidade</v>
      </c>
    </row>
    <row r="4362" spans="1:12" ht="15" customHeight="1" x14ac:dyDescent="0.25">
      <c r="A4362" s="39">
        <v>45846</v>
      </c>
      <c r="B4362" s="61">
        <f t="shared" si="408"/>
        <v>2025</v>
      </c>
      <c r="C4362" s="60" t="str">
        <f t="shared" si="409"/>
        <v>Julho</v>
      </c>
      <c r="D4362" s="40" t="s">
        <v>1929</v>
      </c>
      <c r="E4362" s="40" t="s">
        <v>5185</v>
      </c>
      <c r="F4362" s="41">
        <v>48685.36</v>
      </c>
      <c r="G4362" s="42">
        <v>44780.79</v>
      </c>
      <c r="H4362" s="64">
        <f t="shared" si="410"/>
        <v>-8.0200084789349396E-2</v>
      </c>
      <c r="I4362" s="65">
        <f t="shared" si="411"/>
        <v>-3904.5699999999997</v>
      </c>
      <c r="J4362" s="66" t="str">
        <f t="shared" si="412"/>
        <v>Ativo</v>
      </c>
      <c r="K4362" s="40" t="s">
        <v>15532</v>
      </c>
      <c r="L4362" s="69" t="str">
        <f t="shared" si="413"/>
        <v>Investimento de Longo Prazo</v>
      </c>
    </row>
    <row r="4363" spans="1:12" ht="15" customHeight="1" x14ac:dyDescent="0.25">
      <c r="A4363" s="39">
        <v>45190</v>
      </c>
      <c r="B4363" s="61">
        <f t="shared" si="408"/>
        <v>2023</v>
      </c>
      <c r="C4363" s="60" t="str">
        <f t="shared" si="409"/>
        <v>Setembro</v>
      </c>
      <c r="D4363" s="40" t="s">
        <v>1928</v>
      </c>
      <c r="E4363" s="40" t="s">
        <v>4996</v>
      </c>
      <c r="F4363" s="41">
        <v>8813.06</v>
      </c>
      <c r="G4363" s="42">
        <v>9390.32</v>
      </c>
      <c r="H4363" s="64">
        <f t="shared" si="410"/>
        <v>6.5500518548608569E-2</v>
      </c>
      <c r="I4363" s="65">
        <f t="shared" si="411"/>
        <v>577.26000000000022</v>
      </c>
      <c r="J4363" s="66" t="str">
        <f t="shared" si="412"/>
        <v>Ativo</v>
      </c>
      <c r="K4363" s="40" t="s">
        <v>15537</v>
      </c>
      <c r="L4363" s="69" t="str">
        <f t="shared" si="413"/>
        <v>Aguardando rentabilidade</v>
      </c>
    </row>
    <row r="4364" spans="1:12" ht="15" customHeight="1" x14ac:dyDescent="0.25">
      <c r="A4364" s="39">
        <v>44268</v>
      </c>
      <c r="B4364" s="61">
        <f t="shared" si="408"/>
        <v>2021</v>
      </c>
      <c r="C4364" s="60" t="str">
        <f t="shared" si="409"/>
        <v>Março</v>
      </c>
      <c r="D4364" s="40" t="s">
        <v>1927</v>
      </c>
      <c r="E4364" s="40" t="s">
        <v>5186</v>
      </c>
      <c r="F4364" s="41">
        <v>29242.26</v>
      </c>
      <c r="G4364" s="42">
        <v>28148.6</v>
      </c>
      <c r="H4364" s="64">
        <f t="shared" si="410"/>
        <v>-3.7399982080728367E-2</v>
      </c>
      <c r="I4364" s="65">
        <f t="shared" si="411"/>
        <v>-1093.6599999999999</v>
      </c>
      <c r="J4364" s="66" t="str">
        <f t="shared" si="412"/>
        <v>Ativo</v>
      </c>
      <c r="K4364" s="40" t="s">
        <v>15536</v>
      </c>
      <c r="L4364" s="69" t="str">
        <f t="shared" si="413"/>
        <v>Aguardando rentabilidade</v>
      </c>
    </row>
    <row r="4365" spans="1:12" ht="15" customHeight="1" x14ac:dyDescent="0.25">
      <c r="A4365" s="39">
        <v>44702</v>
      </c>
      <c r="B4365" s="61">
        <f t="shared" si="408"/>
        <v>2022</v>
      </c>
      <c r="C4365" s="60" t="str">
        <f t="shared" si="409"/>
        <v>Maio</v>
      </c>
      <c r="D4365" s="40" t="s">
        <v>1926</v>
      </c>
      <c r="E4365" s="40" t="s">
        <v>5187</v>
      </c>
      <c r="F4365" s="41">
        <v>45394.93</v>
      </c>
      <c r="G4365" s="42">
        <v>48068.69</v>
      </c>
      <c r="H4365" s="64">
        <f t="shared" si="410"/>
        <v>5.8899969666216072E-2</v>
      </c>
      <c r="I4365" s="65">
        <f t="shared" si="411"/>
        <v>2673.760000000002</v>
      </c>
      <c r="J4365" s="66" t="str">
        <f t="shared" si="412"/>
        <v>Ativo</v>
      </c>
      <c r="K4365" s="40" t="s">
        <v>15535</v>
      </c>
      <c r="L4365" s="69" t="str">
        <f t="shared" si="413"/>
        <v>Aguardando rentabilidade</v>
      </c>
    </row>
    <row r="4366" spans="1:12" ht="15" customHeight="1" x14ac:dyDescent="0.25">
      <c r="A4366" s="39">
        <v>44649</v>
      </c>
      <c r="B4366" s="61">
        <f t="shared" si="408"/>
        <v>2022</v>
      </c>
      <c r="C4366" s="60" t="str">
        <f t="shared" si="409"/>
        <v>Março</v>
      </c>
      <c r="D4366" s="40" t="s">
        <v>1930</v>
      </c>
      <c r="E4366" s="40" t="s">
        <v>3280</v>
      </c>
      <c r="F4366" s="41">
        <v>10003.85</v>
      </c>
      <c r="G4366" s="42">
        <v>10704.12</v>
      </c>
      <c r="H4366" s="64">
        <f t="shared" si="410"/>
        <v>7.0000049980757456E-2</v>
      </c>
      <c r="I4366" s="65">
        <f t="shared" si="411"/>
        <v>700.27000000000044</v>
      </c>
      <c r="J4366" s="66" t="str">
        <f t="shared" si="412"/>
        <v>Pendente</v>
      </c>
      <c r="K4366" s="40" t="s">
        <v>15538</v>
      </c>
      <c r="L4366" s="69" t="str">
        <f t="shared" si="413"/>
        <v>Rendimento estável</v>
      </c>
    </row>
    <row r="4367" spans="1:12" ht="15" customHeight="1" x14ac:dyDescent="0.25">
      <c r="A4367" s="39">
        <v>44573</v>
      </c>
      <c r="B4367" s="61">
        <f t="shared" si="408"/>
        <v>2022</v>
      </c>
      <c r="C4367" s="60" t="str">
        <f t="shared" si="409"/>
        <v>Janeiro</v>
      </c>
      <c r="D4367" s="40" t="s">
        <v>1926</v>
      </c>
      <c r="E4367" s="40" t="s">
        <v>5188</v>
      </c>
      <c r="F4367" s="41">
        <v>44913.65</v>
      </c>
      <c r="G4367" s="42">
        <v>50276.34</v>
      </c>
      <c r="H4367" s="64">
        <f t="shared" si="410"/>
        <v>0.11940000423033965</v>
      </c>
      <c r="I4367" s="65">
        <f t="shared" si="411"/>
        <v>5362.6899999999951</v>
      </c>
      <c r="J4367" s="66" t="str">
        <f t="shared" si="412"/>
        <v>Pendente</v>
      </c>
      <c r="K4367" s="40" t="s">
        <v>15535</v>
      </c>
      <c r="L4367" s="69" t="str">
        <f t="shared" si="413"/>
        <v>Rendimento estável</v>
      </c>
    </row>
    <row r="4368" spans="1:12" ht="15" customHeight="1" x14ac:dyDescent="0.25">
      <c r="A4368" s="39">
        <v>45068</v>
      </c>
      <c r="B4368" s="61">
        <f t="shared" si="408"/>
        <v>2023</v>
      </c>
      <c r="C4368" s="60" t="str">
        <f t="shared" si="409"/>
        <v>Maio</v>
      </c>
      <c r="D4368" s="40" t="s">
        <v>1925</v>
      </c>
      <c r="E4368" s="40" t="s">
        <v>4644</v>
      </c>
      <c r="F4368" s="41">
        <v>22586.68</v>
      </c>
      <c r="G4368" s="42">
        <v>21818.73</v>
      </c>
      <c r="H4368" s="64">
        <f t="shared" si="410"/>
        <v>-3.4000127508779544E-2</v>
      </c>
      <c r="I4368" s="65">
        <f t="shared" si="411"/>
        <v>-767.95000000000073</v>
      </c>
      <c r="J4368" s="66" t="str">
        <f t="shared" si="412"/>
        <v>Ativo</v>
      </c>
      <c r="K4368" s="40" t="s">
        <v>15534</v>
      </c>
      <c r="L4368" s="69" t="str">
        <f t="shared" si="413"/>
        <v>Aguardando rentabilidade</v>
      </c>
    </row>
    <row r="4369" spans="1:12" ht="15" customHeight="1" x14ac:dyDescent="0.25">
      <c r="A4369" s="39">
        <v>44354</v>
      </c>
      <c r="B4369" s="61">
        <f t="shared" si="408"/>
        <v>2021</v>
      </c>
      <c r="C4369" s="60" t="str">
        <f t="shared" si="409"/>
        <v>Junho</v>
      </c>
      <c r="D4369" s="40" t="s">
        <v>1929</v>
      </c>
      <c r="E4369" s="40" t="s">
        <v>5189</v>
      </c>
      <c r="F4369" s="41">
        <v>31214.14</v>
      </c>
      <c r="G4369" s="42">
        <v>36454.99</v>
      </c>
      <c r="H4369" s="64">
        <f t="shared" si="410"/>
        <v>0.16789986845705179</v>
      </c>
      <c r="I4369" s="65">
        <f t="shared" si="411"/>
        <v>5240.8499999999985</v>
      </c>
      <c r="J4369" s="66" t="str">
        <f t="shared" si="412"/>
        <v>Resgatado</v>
      </c>
      <c r="K4369" s="40" t="s">
        <v>15532</v>
      </c>
      <c r="L4369" s="69" t="str">
        <f t="shared" si="413"/>
        <v>Dividendos Recebidos</v>
      </c>
    </row>
    <row r="4370" spans="1:12" ht="15" customHeight="1" x14ac:dyDescent="0.25">
      <c r="A4370" s="39">
        <v>45016</v>
      </c>
      <c r="B4370" s="61">
        <f t="shared" si="408"/>
        <v>2023</v>
      </c>
      <c r="C4370" s="60" t="str">
        <f t="shared" si="409"/>
        <v>Março</v>
      </c>
      <c r="D4370" s="40" t="s">
        <v>1923</v>
      </c>
      <c r="E4370" s="40" t="s">
        <v>5190</v>
      </c>
      <c r="F4370" s="41">
        <v>27389.200000000001</v>
      </c>
      <c r="G4370" s="42">
        <v>25274.75</v>
      </c>
      <c r="H4370" s="64">
        <f t="shared" si="410"/>
        <v>-7.7200137280387909E-2</v>
      </c>
      <c r="I4370" s="65">
        <f t="shared" si="411"/>
        <v>-2114.4500000000007</v>
      </c>
      <c r="J4370" s="66" t="str">
        <f t="shared" si="412"/>
        <v>Ativo</v>
      </c>
      <c r="K4370" s="40" t="s">
        <v>15532</v>
      </c>
      <c r="L4370" s="69" t="str">
        <f t="shared" si="413"/>
        <v>Investimento de Longo Prazo</v>
      </c>
    </row>
    <row r="4371" spans="1:12" ht="15" customHeight="1" x14ac:dyDescent="0.25">
      <c r="A4371" s="39">
        <v>44400</v>
      </c>
      <c r="B4371" s="61">
        <f t="shared" si="408"/>
        <v>2021</v>
      </c>
      <c r="C4371" s="60" t="str">
        <f t="shared" si="409"/>
        <v>Julho</v>
      </c>
      <c r="D4371" s="40" t="s">
        <v>1923</v>
      </c>
      <c r="E4371" s="40" t="s">
        <v>5191</v>
      </c>
      <c r="F4371" s="41">
        <v>14267.69</v>
      </c>
      <c r="G4371" s="42">
        <v>13805.42</v>
      </c>
      <c r="H4371" s="64">
        <f t="shared" si="410"/>
        <v>-3.2399778800913138E-2</v>
      </c>
      <c r="I4371" s="65">
        <f t="shared" si="411"/>
        <v>-462.27000000000044</v>
      </c>
      <c r="J4371" s="66" t="str">
        <f t="shared" si="412"/>
        <v>Ativo</v>
      </c>
      <c r="K4371" s="40" t="s">
        <v>15532</v>
      </c>
      <c r="L4371" s="69" t="str">
        <f t="shared" si="413"/>
        <v>Investimento de Longo Prazo</v>
      </c>
    </row>
    <row r="4372" spans="1:12" ht="15" customHeight="1" x14ac:dyDescent="0.25">
      <c r="A4372" s="39">
        <v>45413</v>
      </c>
      <c r="B4372" s="61">
        <f t="shared" si="408"/>
        <v>2024</v>
      </c>
      <c r="C4372" s="60" t="str">
        <f t="shared" si="409"/>
        <v>Maio</v>
      </c>
      <c r="D4372" s="40" t="s">
        <v>1925</v>
      </c>
      <c r="E4372" s="40" t="s">
        <v>5192</v>
      </c>
      <c r="F4372" s="41">
        <v>24955.42</v>
      </c>
      <c r="G4372" s="42">
        <v>24718.34</v>
      </c>
      <c r="H4372" s="64">
        <f t="shared" si="410"/>
        <v>-9.500140650808446E-3</v>
      </c>
      <c r="I4372" s="65">
        <f t="shared" si="411"/>
        <v>-237.07999999999811</v>
      </c>
      <c r="J4372" s="66" t="str">
        <f t="shared" si="412"/>
        <v>Ativo</v>
      </c>
      <c r="K4372" s="40" t="s">
        <v>15534</v>
      </c>
      <c r="L4372" s="69" t="str">
        <f t="shared" si="413"/>
        <v>Aguardando rentabilidade</v>
      </c>
    </row>
    <row r="4373" spans="1:12" ht="15" customHeight="1" x14ac:dyDescent="0.25">
      <c r="A4373" s="39">
        <v>45509</v>
      </c>
      <c r="B4373" s="61">
        <f t="shared" si="408"/>
        <v>2024</v>
      </c>
      <c r="C4373" s="60" t="str">
        <f t="shared" si="409"/>
        <v>Agosto</v>
      </c>
      <c r="D4373" s="40" t="s">
        <v>1930</v>
      </c>
      <c r="E4373" s="40" t="s">
        <v>5193</v>
      </c>
      <c r="F4373" s="41">
        <v>45691.79</v>
      </c>
      <c r="G4373" s="42">
        <v>47396.09</v>
      </c>
      <c r="H4373" s="64">
        <f t="shared" si="410"/>
        <v>3.7299917556304879E-2</v>
      </c>
      <c r="I4373" s="65">
        <f t="shared" si="411"/>
        <v>1704.2999999999956</v>
      </c>
      <c r="J4373" s="66" t="str">
        <f t="shared" si="412"/>
        <v>Ativo</v>
      </c>
      <c r="K4373" s="40" t="s">
        <v>15538</v>
      </c>
      <c r="L4373" s="69" t="str">
        <f t="shared" si="413"/>
        <v>Aguardando rentabilidade</v>
      </c>
    </row>
    <row r="4374" spans="1:12" ht="15" customHeight="1" x14ac:dyDescent="0.25">
      <c r="A4374" s="39">
        <v>44744</v>
      </c>
      <c r="B4374" s="61">
        <f t="shared" si="408"/>
        <v>2022</v>
      </c>
      <c r="C4374" s="60" t="str">
        <f t="shared" si="409"/>
        <v>Julho</v>
      </c>
      <c r="D4374" s="40" t="s">
        <v>1924</v>
      </c>
      <c r="E4374" s="40" t="s">
        <v>5194</v>
      </c>
      <c r="F4374" s="41">
        <v>49755.91</v>
      </c>
      <c r="G4374" s="42">
        <v>47198.46</v>
      </c>
      <c r="H4374" s="64">
        <f t="shared" si="410"/>
        <v>-5.1399924149714157E-2</v>
      </c>
      <c r="I4374" s="65">
        <f t="shared" si="411"/>
        <v>-2557.4500000000044</v>
      </c>
      <c r="J4374" s="66" t="str">
        <f t="shared" si="412"/>
        <v>Ativo</v>
      </c>
      <c r="K4374" s="40" t="s">
        <v>15533</v>
      </c>
      <c r="L4374" s="69" t="str">
        <f t="shared" si="413"/>
        <v>Investimento de Longo Prazo</v>
      </c>
    </row>
    <row r="4375" spans="1:12" ht="15" customHeight="1" x14ac:dyDescent="0.25">
      <c r="A4375" s="39">
        <v>45431</v>
      </c>
      <c r="B4375" s="61">
        <f t="shared" si="408"/>
        <v>2024</v>
      </c>
      <c r="C4375" s="60" t="str">
        <f t="shared" si="409"/>
        <v>Maio</v>
      </c>
      <c r="D4375" s="40" t="s">
        <v>1930</v>
      </c>
      <c r="E4375" s="40" t="s">
        <v>5184</v>
      </c>
      <c r="F4375" s="41">
        <v>17351.86</v>
      </c>
      <c r="G4375" s="42">
        <v>16518.97</v>
      </c>
      <c r="H4375" s="64">
        <f t="shared" si="410"/>
        <v>-4.8000041494110683E-2</v>
      </c>
      <c r="I4375" s="65">
        <f t="shared" si="411"/>
        <v>-832.88999999999942</v>
      </c>
      <c r="J4375" s="66" t="str">
        <f t="shared" si="412"/>
        <v>Ativo</v>
      </c>
      <c r="K4375" s="40" t="s">
        <v>15538</v>
      </c>
      <c r="L4375" s="69" t="str">
        <f t="shared" si="413"/>
        <v>Aguardando rentabilidade</v>
      </c>
    </row>
    <row r="4376" spans="1:12" ht="15" customHeight="1" x14ac:dyDescent="0.25">
      <c r="A4376" s="39">
        <v>45594</v>
      </c>
      <c r="B4376" s="61">
        <f t="shared" si="408"/>
        <v>2024</v>
      </c>
      <c r="C4376" s="60" t="str">
        <f t="shared" si="409"/>
        <v>Outubro</v>
      </c>
      <c r="D4376" s="40" t="s">
        <v>1923</v>
      </c>
      <c r="E4376" s="40" t="s">
        <v>2976</v>
      </c>
      <c r="F4376" s="41">
        <v>41152.14</v>
      </c>
      <c r="G4376" s="42">
        <v>43896.99</v>
      </c>
      <c r="H4376" s="64">
        <f t="shared" si="410"/>
        <v>6.670005496676476E-2</v>
      </c>
      <c r="I4376" s="65">
        <f t="shared" si="411"/>
        <v>2744.8499999999985</v>
      </c>
      <c r="J4376" s="66" t="str">
        <f t="shared" si="412"/>
        <v>Ativo</v>
      </c>
      <c r="K4376" s="40" t="s">
        <v>15532</v>
      </c>
      <c r="L4376" s="69" t="str">
        <f t="shared" si="413"/>
        <v>Investimento de Longo Prazo</v>
      </c>
    </row>
    <row r="4377" spans="1:12" x14ac:dyDescent="0.25">
      <c r="A4377" s="39">
        <v>44178</v>
      </c>
      <c r="B4377" s="61">
        <f t="shared" si="408"/>
        <v>2020</v>
      </c>
      <c r="C4377" s="60" t="str">
        <f t="shared" si="409"/>
        <v>Dezembro</v>
      </c>
      <c r="D4377" s="40" t="s">
        <v>1926</v>
      </c>
      <c r="E4377" s="40" t="s">
        <v>4290</v>
      </c>
      <c r="F4377" s="41">
        <v>41423.79</v>
      </c>
      <c r="G4377" s="42">
        <v>37293.839999999997</v>
      </c>
      <c r="H4377" s="64">
        <f t="shared" si="410"/>
        <v>-9.9699955025843945E-2</v>
      </c>
      <c r="I4377" s="65">
        <f t="shared" si="411"/>
        <v>-4129.9500000000044</v>
      </c>
      <c r="J4377" s="66" t="str">
        <f t="shared" si="412"/>
        <v>Pendente</v>
      </c>
      <c r="K4377" s="40" t="s">
        <v>15535</v>
      </c>
      <c r="L4377" s="69" t="str">
        <f t="shared" si="413"/>
        <v>Aguardando rentabilidade</v>
      </c>
    </row>
    <row r="4378" spans="1:12" ht="15" customHeight="1" x14ac:dyDescent="0.25">
      <c r="A4378" s="39">
        <v>45404</v>
      </c>
      <c r="B4378" s="61">
        <f t="shared" si="408"/>
        <v>2024</v>
      </c>
      <c r="C4378" s="60" t="str">
        <f t="shared" si="409"/>
        <v>Abril</v>
      </c>
      <c r="D4378" s="40" t="s">
        <v>1926</v>
      </c>
      <c r="E4378" s="40" t="s">
        <v>3790</v>
      </c>
      <c r="F4378" s="41">
        <v>32913.550000000003</v>
      </c>
      <c r="G4378" s="42">
        <v>36346.43</v>
      </c>
      <c r="H4378" s="64">
        <f t="shared" si="410"/>
        <v>0.10429990080073395</v>
      </c>
      <c r="I4378" s="65">
        <f t="shared" si="411"/>
        <v>3432.8799999999974</v>
      </c>
      <c r="J4378" s="66" t="str">
        <f t="shared" si="412"/>
        <v>Pendente</v>
      </c>
      <c r="K4378" s="40" t="s">
        <v>15535</v>
      </c>
      <c r="L4378" s="69" t="str">
        <f t="shared" si="413"/>
        <v>Rendimento estável</v>
      </c>
    </row>
    <row r="4379" spans="1:12" ht="15" customHeight="1" x14ac:dyDescent="0.25">
      <c r="A4379" s="39">
        <v>44477</v>
      </c>
      <c r="B4379" s="61">
        <f t="shared" si="408"/>
        <v>2021</v>
      </c>
      <c r="C4379" s="60" t="str">
        <f t="shared" si="409"/>
        <v>Outubro</v>
      </c>
      <c r="D4379" s="40" t="s">
        <v>1929</v>
      </c>
      <c r="E4379" s="40" t="s">
        <v>5195</v>
      </c>
      <c r="F4379" s="41">
        <v>3872.19</v>
      </c>
      <c r="G4379" s="42">
        <v>3555.06</v>
      </c>
      <c r="H4379" s="64">
        <f t="shared" si="410"/>
        <v>-8.1899390267523062E-2</v>
      </c>
      <c r="I4379" s="65">
        <f t="shared" si="411"/>
        <v>-317.13000000000011</v>
      </c>
      <c r="J4379" s="66" t="str">
        <f t="shared" si="412"/>
        <v>Ativo</v>
      </c>
      <c r="K4379" s="40" t="s">
        <v>15532</v>
      </c>
      <c r="L4379" s="69" t="str">
        <f t="shared" si="413"/>
        <v>Investimento de Longo Prazo</v>
      </c>
    </row>
    <row r="4380" spans="1:12" ht="15" customHeight="1" x14ac:dyDescent="0.25">
      <c r="A4380" s="39">
        <v>45339</v>
      </c>
      <c r="B4380" s="61">
        <f t="shared" si="408"/>
        <v>2024</v>
      </c>
      <c r="C4380" s="60" t="str">
        <f t="shared" si="409"/>
        <v>Fevereiro</v>
      </c>
      <c r="D4380" s="40" t="s">
        <v>1928</v>
      </c>
      <c r="E4380" s="40" t="s">
        <v>5196</v>
      </c>
      <c r="F4380" s="41">
        <v>49359.54</v>
      </c>
      <c r="G4380" s="42">
        <v>50781.09</v>
      </c>
      <c r="H4380" s="64">
        <f t="shared" si="410"/>
        <v>2.8799903726817462E-2</v>
      </c>
      <c r="I4380" s="65">
        <f t="shared" si="411"/>
        <v>1421.5499999999956</v>
      </c>
      <c r="J4380" s="66" t="str">
        <f t="shared" si="412"/>
        <v>Ativo</v>
      </c>
      <c r="K4380" s="40" t="s">
        <v>15537</v>
      </c>
      <c r="L4380" s="69" t="str">
        <f t="shared" si="413"/>
        <v>Aguardando rentabilidade</v>
      </c>
    </row>
    <row r="4381" spans="1:12" ht="15" customHeight="1" x14ac:dyDescent="0.25">
      <c r="A4381" s="39">
        <v>45445</v>
      </c>
      <c r="B4381" s="61">
        <f t="shared" si="408"/>
        <v>2024</v>
      </c>
      <c r="C4381" s="60" t="str">
        <f t="shared" si="409"/>
        <v>Junho</v>
      </c>
      <c r="D4381" s="40" t="s">
        <v>1924</v>
      </c>
      <c r="E4381" s="40" t="s">
        <v>2866</v>
      </c>
      <c r="F4381" s="41">
        <v>34913.72</v>
      </c>
      <c r="G4381" s="42">
        <v>31464.240000000002</v>
      </c>
      <c r="H4381" s="64">
        <f t="shared" si="410"/>
        <v>-9.8800127858045469E-2</v>
      </c>
      <c r="I4381" s="65">
        <f t="shared" si="411"/>
        <v>-3449.4799999999996</v>
      </c>
      <c r="J4381" s="66" t="str">
        <f t="shared" si="412"/>
        <v>Ativo</v>
      </c>
      <c r="K4381" s="40" t="s">
        <v>15533</v>
      </c>
      <c r="L4381" s="69" t="str">
        <f t="shared" si="413"/>
        <v>Investimento de Longo Prazo</v>
      </c>
    </row>
    <row r="4382" spans="1:12" ht="15" customHeight="1" x14ac:dyDescent="0.25">
      <c r="A4382" s="39">
        <v>44230</v>
      </c>
      <c r="B4382" s="61">
        <f t="shared" si="408"/>
        <v>2021</v>
      </c>
      <c r="C4382" s="60" t="str">
        <f t="shared" si="409"/>
        <v>Fevereiro</v>
      </c>
      <c r="D4382" s="40" t="s">
        <v>1926</v>
      </c>
      <c r="E4382" s="40" t="s">
        <v>2271</v>
      </c>
      <c r="F4382" s="41">
        <v>38041.46</v>
      </c>
      <c r="G4382" s="42">
        <v>40293.51</v>
      </c>
      <c r="H4382" s="64">
        <f t="shared" si="410"/>
        <v>5.9199883495533637E-2</v>
      </c>
      <c r="I4382" s="65">
        <f t="shared" si="411"/>
        <v>2252.0500000000029</v>
      </c>
      <c r="J4382" s="66" t="str">
        <f t="shared" si="412"/>
        <v>Ativo</v>
      </c>
      <c r="K4382" s="40" t="s">
        <v>15535</v>
      </c>
      <c r="L4382" s="69" t="str">
        <f t="shared" si="413"/>
        <v>Aguardando rentabilidade</v>
      </c>
    </row>
    <row r="4383" spans="1:12" x14ac:dyDescent="0.25">
      <c r="A4383" s="39">
        <v>43917</v>
      </c>
      <c r="B4383" s="61">
        <f t="shared" si="408"/>
        <v>2020</v>
      </c>
      <c r="C4383" s="60" t="str">
        <f t="shared" si="409"/>
        <v>Março</v>
      </c>
      <c r="D4383" s="40" t="s">
        <v>1930</v>
      </c>
      <c r="E4383" s="40" t="s">
        <v>5197</v>
      </c>
      <c r="F4383" s="41">
        <v>8502.09</v>
      </c>
      <c r="G4383" s="42">
        <v>7932.45</v>
      </c>
      <c r="H4383" s="64">
        <f t="shared" si="410"/>
        <v>-6.699999647145588E-2</v>
      </c>
      <c r="I4383" s="65">
        <f t="shared" si="411"/>
        <v>-569.64000000000033</v>
      </c>
      <c r="J4383" s="66" t="str">
        <f t="shared" si="412"/>
        <v>Pendente</v>
      </c>
      <c r="K4383" s="40" t="s">
        <v>15538</v>
      </c>
      <c r="L4383" s="69" t="str">
        <f t="shared" si="413"/>
        <v>Aguardando rentabilidade</v>
      </c>
    </row>
    <row r="4384" spans="1:12" ht="15" customHeight="1" x14ac:dyDescent="0.25">
      <c r="A4384" s="39">
        <v>45285</v>
      </c>
      <c r="B4384" s="61">
        <f t="shared" si="408"/>
        <v>2023</v>
      </c>
      <c r="C4384" s="60" t="str">
        <f t="shared" si="409"/>
        <v>Dezembro</v>
      </c>
      <c r="D4384" s="40" t="s">
        <v>1926</v>
      </c>
      <c r="E4384" s="40" t="s">
        <v>3456</v>
      </c>
      <c r="F4384" s="41">
        <v>34227.61</v>
      </c>
      <c r="G4384" s="42">
        <v>33169.980000000003</v>
      </c>
      <c r="H4384" s="64">
        <f t="shared" si="410"/>
        <v>-3.0899907998250459E-2</v>
      </c>
      <c r="I4384" s="65">
        <f t="shared" si="411"/>
        <v>-1057.6299999999974</v>
      </c>
      <c r="J4384" s="66" t="str">
        <f t="shared" si="412"/>
        <v>Ativo</v>
      </c>
      <c r="K4384" s="40" t="s">
        <v>15535</v>
      </c>
      <c r="L4384" s="69" t="str">
        <f t="shared" si="413"/>
        <v>Aguardando rentabilidade</v>
      </c>
    </row>
    <row r="4385" spans="1:12" ht="15" customHeight="1" x14ac:dyDescent="0.25">
      <c r="A4385" s="39">
        <v>44216</v>
      </c>
      <c r="B4385" s="61">
        <f t="shared" si="408"/>
        <v>2021</v>
      </c>
      <c r="C4385" s="60" t="str">
        <f t="shared" si="409"/>
        <v>Janeiro</v>
      </c>
      <c r="D4385" s="40" t="s">
        <v>1923</v>
      </c>
      <c r="E4385" s="40" t="s">
        <v>3989</v>
      </c>
      <c r="F4385" s="41">
        <v>36785.03</v>
      </c>
      <c r="G4385" s="42">
        <v>43347.48</v>
      </c>
      <c r="H4385" s="64">
        <f t="shared" si="410"/>
        <v>0.1784000176158618</v>
      </c>
      <c r="I4385" s="65">
        <f t="shared" si="411"/>
        <v>6562.4500000000044</v>
      </c>
      <c r="J4385" s="66" t="str">
        <f t="shared" si="412"/>
        <v>Resgatado</v>
      </c>
      <c r="K4385" s="40" t="s">
        <v>15532</v>
      </c>
      <c r="L4385" s="69" t="str">
        <f t="shared" si="413"/>
        <v>Dividendos Recebidos</v>
      </c>
    </row>
    <row r="4386" spans="1:12" ht="15" customHeight="1" x14ac:dyDescent="0.25">
      <c r="A4386" s="39">
        <v>44553</v>
      </c>
      <c r="B4386" s="61">
        <f t="shared" si="408"/>
        <v>2021</v>
      </c>
      <c r="C4386" s="60" t="str">
        <f t="shared" si="409"/>
        <v>Dezembro</v>
      </c>
      <c r="D4386" s="40" t="s">
        <v>1929</v>
      </c>
      <c r="E4386" s="40" t="s">
        <v>5198</v>
      </c>
      <c r="F4386" s="41">
        <v>32325.77</v>
      </c>
      <c r="G4386" s="42">
        <v>37811.449999999997</v>
      </c>
      <c r="H4386" s="64">
        <f t="shared" si="410"/>
        <v>0.16969990196675891</v>
      </c>
      <c r="I4386" s="65">
        <f t="shared" si="411"/>
        <v>5485.6799999999967</v>
      </c>
      <c r="J4386" s="66" t="str">
        <f t="shared" si="412"/>
        <v>Resgatado</v>
      </c>
      <c r="K4386" s="40" t="s">
        <v>15532</v>
      </c>
      <c r="L4386" s="69" t="str">
        <f t="shared" si="413"/>
        <v>Dividendos Recebidos</v>
      </c>
    </row>
    <row r="4387" spans="1:12" ht="15" customHeight="1" x14ac:dyDescent="0.25">
      <c r="A4387" s="39">
        <v>45478</v>
      </c>
      <c r="B4387" s="61">
        <f t="shared" si="408"/>
        <v>2024</v>
      </c>
      <c r="C4387" s="60" t="str">
        <f t="shared" si="409"/>
        <v>Julho</v>
      </c>
      <c r="D4387" s="40" t="s">
        <v>1926</v>
      </c>
      <c r="E4387" s="40" t="s">
        <v>5199</v>
      </c>
      <c r="F4387" s="41">
        <v>2033.13</v>
      </c>
      <c r="G4387" s="42">
        <v>2364.33</v>
      </c>
      <c r="H4387" s="64">
        <f t="shared" si="410"/>
        <v>0.16290153605524477</v>
      </c>
      <c r="I4387" s="65">
        <f t="shared" si="411"/>
        <v>331.19999999999982</v>
      </c>
      <c r="J4387" s="66" t="str">
        <f t="shared" si="412"/>
        <v>Resgatado</v>
      </c>
      <c r="K4387" s="40" t="s">
        <v>15535</v>
      </c>
      <c r="L4387" s="69" t="str">
        <f t="shared" si="413"/>
        <v>Aplicação de Curto Prazo</v>
      </c>
    </row>
    <row r="4388" spans="1:12" x14ac:dyDescent="0.25">
      <c r="A4388" s="39">
        <v>43855</v>
      </c>
      <c r="B4388" s="61">
        <f t="shared" si="408"/>
        <v>2020</v>
      </c>
      <c r="C4388" s="60" t="str">
        <f t="shared" si="409"/>
        <v>Janeiro</v>
      </c>
      <c r="D4388" s="40" t="s">
        <v>1928</v>
      </c>
      <c r="E4388" s="40" t="s">
        <v>5200</v>
      </c>
      <c r="F4388" s="41">
        <v>3561.97</v>
      </c>
      <c r="G4388" s="42">
        <v>4032.51</v>
      </c>
      <c r="H4388" s="64">
        <f t="shared" si="410"/>
        <v>0.13210105643787018</v>
      </c>
      <c r="I4388" s="65">
        <f t="shared" si="411"/>
        <v>470.54000000000042</v>
      </c>
      <c r="J4388" s="66" t="str">
        <f t="shared" si="412"/>
        <v>Pendente</v>
      </c>
      <c r="K4388" s="40" t="s">
        <v>15537</v>
      </c>
      <c r="L4388" s="69" t="str">
        <f t="shared" si="413"/>
        <v>Rendimento estável</v>
      </c>
    </row>
    <row r="4389" spans="1:12" ht="15" customHeight="1" x14ac:dyDescent="0.25">
      <c r="A4389" s="39">
        <v>44223</v>
      </c>
      <c r="B4389" s="61">
        <f t="shared" si="408"/>
        <v>2021</v>
      </c>
      <c r="C4389" s="60" t="str">
        <f t="shared" si="409"/>
        <v>Janeiro</v>
      </c>
      <c r="D4389" s="40" t="s">
        <v>1930</v>
      </c>
      <c r="E4389" s="40" t="s">
        <v>5201</v>
      </c>
      <c r="F4389" s="41">
        <v>6367.93</v>
      </c>
      <c r="G4389" s="42">
        <v>6413.78</v>
      </c>
      <c r="H4389" s="64">
        <f t="shared" si="410"/>
        <v>7.2001419613594141E-3</v>
      </c>
      <c r="I4389" s="65">
        <f t="shared" si="411"/>
        <v>45.849999999999454</v>
      </c>
      <c r="J4389" s="66" t="str">
        <f t="shared" si="412"/>
        <v>Ativo</v>
      </c>
      <c r="K4389" s="40" t="s">
        <v>15538</v>
      </c>
      <c r="L4389" s="69" t="str">
        <f t="shared" si="413"/>
        <v>Aguardando rentabilidade</v>
      </c>
    </row>
    <row r="4390" spans="1:12" ht="15" customHeight="1" x14ac:dyDescent="0.25">
      <c r="A4390" s="39">
        <v>45505</v>
      </c>
      <c r="B4390" s="61">
        <f t="shared" si="408"/>
        <v>2024</v>
      </c>
      <c r="C4390" s="60" t="str">
        <f t="shared" si="409"/>
        <v>Agosto</v>
      </c>
      <c r="D4390" s="40" t="s">
        <v>1928</v>
      </c>
      <c r="E4390" s="40" t="s">
        <v>2755</v>
      </c>
      <c r="F4390" s="41">
        <v>46381.86</v>
      </c>
      <c r="G4390" s="42">
        <v>54994.97</v>
      </c>
      <c r="H4390" s="64">
        <f t="shared" si="410"/>
        <v>0.18569996977266545</v>
      </c>
      <c r="I4390" s="65">
        <f t="shared" si="411"/>
        <v>8613.11</v>
      </c>
      <c r="J4390" s="66" t="str">
        <f t="shared" si="412"/>
        <v>Resgatado</v>
      </c>
      <c r="K4390" s="40" t="s">
        <v>15537</v>
      </c>
      <c r="L4390" s="69" t="str">
        <f t="shared" si="413"/>
        <v>Aplicação de Curto Prazo</v>
      </c>
    </row>
    <row r="4391" spans="1:12" ht="15" customHeight="1" x14ac:dyDescent="0.25">
      <c r="A4391" s="39">
        <v>45129</v>
      </c>
      <c r="B4391" s="61">
        <f t="shared" si="408"/>
        <v>2023</v>
      </c>
      <c r="C4391" s="60" t="str">
        <f t="shared" si="409"/>
        <v>Julho</v>
      </c>
      <c r="D4391" s="40" t="s">
        <v>1925</v>
      </c>
      <c r="E4391" s="40" t="s">
        <v>5202</v>
      </c>
      <c r="F4391" s="41">
        <v>35582.019999999997</v>
      </c>
      <c r="G4391" s="42">
        <v>42591.68</v>
      </c>
      <c r="H4391" s="64">
        <f t="shared" si="410"/>
        <v>0.19700005789440858</v>
      </c>
      <c r="I4391" s="65">
        <f t="shared" si="411"/>
        <v>7009.6600000000035</v>
      </c>
      <c r="J4391" s="66" t="str">
        <f t="shared" si="412"/>
        <v>Resgatado</v>
      </c>
      <c r="K4391" s="40" t="s">
        <v>15534</v>
      </c>
      <c r="L4391" s="69" t="str">
        <f t="shared" si="413"/>
        <v>Aplicação de Curto Prazo</v>
      </c>
    </row>
    <row r="4392" spans="1:12" ht="15" customHeight="1" x14ac:dyDescent="0.25">
      <c r="A4392" s="39">
        <v>44397</v>
      </c>
      <c r="B4392" s="61">
        <f t="shared" si="408"/>
        <v>2021</v>
      </c>
      <c r="C4392" s="60" t="str">
        <f t="shared" si="409"/>
        <v>Julho</v>
      </c>
      <c r="D4392" s="40" t="s">
        <v>1925</v>
      </c>
      <c r="E4392" s="40" t="s">
        <v>5203</v>
      </c>
      <c r="F4392" s="41">
        <v>41200.870000000003</v>
      </c>
      <c r="G4392" s="42">
        <v>40092.57</v>
      </c>
      <c r="H4392" s="64">
        <f t="shared" si="410"/>
        <v>-2.6899917404656814E-2</v>
      </c>
      <c r="I4392" s="65">
        <f t="shared" si="411"/>
        <v>-1108.3000000000029</v>
      </c>
      <c r="J4392" s="66" t="str">
        <f t="shared" si="412"/>
        <v>Ativo</v>
      </c>
      <c r="K4392" s="40" t="s">
        <v>15534</v>
      </c>
      <c r="L4392" s="69" t="str">
        <f t="shared" si="413"/>
        <v>Aguardando rentabilidade</v>
      </c>
    </row>
    <row r="4393" spans="1:12" x14ac:dyDescent="0.25">
      <c r="A4393" s="39">
        <v>43834</v>
      </c>
      <c r="B4393" s="61">
        <f t="shared" si="408"/>
        <v>2020</v>
      </c>
      <c r="C4393" s="60" t="str">
        <f t="shared" si="409"/>
        <v>Janeiro</v>
      </c>
      <c r="D4393" s="40" t="s">
        <v>1926</v>
      </c>
      <c r="E4393" s="40" t="s">
        <v>5204</v>
      </c>
      <c r="F4393" s="41">
        <v>49174.09</v>
      </c>
      <c r="G4393" s="42">
        <v>46833.4</v>
      </c>
      <c r="H4393" s="64">
        <f t="shared" si="410"/>
        <v>-4.7600067433886326E-2</v>
      </c>
      <c r="I4393" s="65">
        <f t="shared" si="411"/>
        <v>-2340.6899999999951</v>
      </c>
      <c r="J4393" s="66" t="str">
        <f t="shared" si="412"/>
        <v>Ativo</v>
      </c>
      <c r="K4393" s="40" t="s">
        <v>15535</v>
      </c>
      <c r="L4393" s="69" t="str">
        <f t="shared" si="413"/>
        <v>Aguardando rentabilidade</v>
      </c>
    </row>
    <row r="4394" spans="1:12" ht="15" customHeight="1" x14ac:dyDescent="0.25">
      <c r="A4394" s="39">
        <v>44934</v>
      </c>
      <c r="B4394" s="61">
        <f t="shared" si="408"/>
        <v>2023</v>
      </c>
      <c r="C4394" s="60" t="str">
        <f t="shared" si="409"/>
        <v>Janeiro</v>
      </c>
      <c r="D4394" s="40" t="s">
        <v>1926</v>
      </c>
      <c r="E4394" s="40" t="s">
        <v>5205</v>
      </c>
      <c r="F4394" s="41">
        <v>49515.31</v>
      </c>
      <c r="G4394" s="42">
        <v>46069.04</v>
      </c>
      <c r="H4394" s="64">
        <f t="shared" si="410"/>
        <v>-6.9600089346103192E-2</v>
      </c>
      <c r="I4394" s="65">
        <f t="shared" si="411"/>
        <v>-3446.2699999999968</v>
      </c>
      <c r="J4394" s="66" t="str">
        <f t="shared" si="412"/>
        <v>Pendente</v>
      </c>
      <c r="K4394" s="40" t="s">
        <v>15535</v>
      </c>
      <c r="L4394" s="69" t="str">
        <f t="shared" si="413"/>
        <v>Aguardando rentabilidade</v>
      </c>
    </row>
    <row r="4395" spans="1:12" ht="15" customHeight="1" x14ac:dyDescent="0.25">
      <c r="A4395" s="39">
        <v>45229</v>
      </c>
      <c r="B4395" s="61">
        <f t="shared" si="408"/>
        <v>2023</v>
      </c>
      <c r="C4395" s="60" t="str">
        <f t="shared" si="409"/>
        <v>Outubro</v>
      </c>
      <c r="D4395" s="40" t="s">
        <v>1925</v>
      </c>
      <c r="E4395" s="40" t="s">
        <v>5206</v>
      </c>
      <c r="F4395" s="41">
        <v>40273.339999999997</v>
      </c>
      <c r="G4395" s="42">
        <v>43011.93</v>
      </c>
      <c r="H4395" s="64">
        <f t="shared" si="410"/>
        <v>6.8000071511327448E-2</v>
      </c>
      <c r="I4395" s="65">
        <f t="shared" si="411"/>
        <v>2738.5900000000038</v>
      </c>
      <c r="J4395" s="66" t="str">
        <f t="shared" si="412"/>
        <v>Ativo</v>
      </c>
      <c r="K4395" s="40" t="s">
        <v>15534</v>
      </c>
      <c r="L4395" s="69" t="str">
        <f t="shared" si="413"/>
        <v>Aguardando rentabilidade</v>
      </c>
    </row>
    <row r="4396" spans="1:12" ht="15" customHeight="1" x14ac:dyDescent="0.25">
      <c r="A4396" s="39">
        <v>45011</v>
      </c>
      <c r="B4396" s="61">
        <f t="shared" si="408"/>
        <v>2023</v>
      </c>
      <c r="C4396" s="60" t="str">
        <f t="shared" si="409"/>
        <v>Março</v>
      </c>
      <c r="D4396" s="40" t="s">
        <v>1928</v>
      </c>
      <c r="E4396" s="40" t="s">
        <v>5207</v>
      </c>
      <c r="F4396" s="41">
        <v>22562.35</v>
      </c>
      <c r="G4396" s="42">
        <v>22704.49</v>
      </c>
      <c r="H4396" s="64">
        <f t="shared" si="410"/>
        <v>6.299875677843977E-3</v>
      </c>
      <c r="I4396" s="65">
        <f t="shared" si="411"/>
        <v>142.14000000000306</v>
      </c>
      <c r="J4396" s="66" t="str">
        <f t="shared" si="412"/>
        <v>Ativo</v>
      </c>
      <c r="K4396" s="40" t="s">
        <v>15537</v>
      </c>
      <c r="L4396" s="69" t="str">
        <f t="shared" si="413"/>
        <v>Aguardando rentabilidade</v>
      </c>
    </row>
    <row r="4397" spans="1:12" ht="15" customHeight="1" x14ac:dyDescent="0.25">
      <c r="A4397" s="39">
        <v>44692</v>
      </c>
      <c r="B4397" s="61">
        <f t="shared" si="408"/>
        <v>2022</v>
      </c>
      <c r="C4397" s="60" t="str">
        <f t="shared" si="409"/>
        <v>Maio</v>
      </c>
      <c r="D4397" s="40" t="s">
        <v>1925</v>
      </c>
      <c r="E4397" s="40" t="s">
        <v>4080</v>
      </c>
      <c r="F4397" s="41">
        <v>3704.08</v>
      </c>
      <c r="G4397" s="42">
        <v>3815.94</v>
      </c>
      <c r="H4397" s="64">
        <f t="shared" si="410"/>
        <v>3.0199131768212383E-2</v>
      </c>
      <c r="I4397" s="65">
        <f t="shared" si="411"/>
        <v>111.86000000000013</v>
      </c>
      <c r="J4397" s="66" t="str">
        <f t="shared" si="412"/>
        <v>Ativo</v>
      </c>
      <c r="K4397" s="40" t="s">
        <v>15534</v>
      </c>
      <c r="L4397" s="69" t="str">
        <f t="shared" si="413"/>
        <v>Aguardando rentabilidade</v>
      </c>
    </row>
    <row r="4398" spans="1:12" ht="15" customHeight="1" x14ac:dyDescent="0.25">
      <c r="A4398" s="39">
        <v>45188</v>
      </c>
      <c r="B4398" s="61">
        <f t="shared" si="408"/>
        <v>2023</v>
      </c>
      <c r="C4398" s="60" t="str">
        <f t="shared" si="409"/>
        <v>Setembro</v>
      </c>
      <c r="D4398" s="40" t="s">
        <v>1929</v>
      </c>
      <c r="E4398" s="40" t="s">
        <v>5208</v>
      </c>
      <c r="F4398" s="41">
        <v>20368.599999999999</v>
      </c>
      <c r="G4398" s="42">
        <v>19089.45</v>
      </c>
      <c r="H4398" s="64">
        <f t="shared" si="410"/>
        <v>-6.2800094262737638E-2</v>
      </c>
      <c r="I4398" s="65">
        <f t="shared" si="411"/>
        <v>-1279.1499999999978</v>
      </c>
      <c r="J4398" s="66" t="str">
        <f t="shared" si="412"/>
        <v>Ativo</v>
      </c>
      <c r="K4398" s="40" t="s">
        <v>15532</v>
      </c>
      <c r="L4398" s="69" t="str">
        <f t="shared" si="413"/>
        <v>Investimento de Longo Prazo</v>
      </c>
    </row>
    <row r="4399" spans="1:12" ht="15" customHeight="1" x14ac:dyDescent="0.25">
      <c r="A4399" s="39">
        <v>44559</v>
      </c>
      <c r="B4399" s="61">
        <f t="shared" si="408"/>
        <v>2021</v>
      </c>
      <c r="C4399" s="60" t="str">
        <f t="shared" si="409"/>
        <v>Dezembro</v>
      </c>
      <c r="D4399" s="40" t="s">
        <v>1924</v>
      </c>
      <c r="E4399" s="40" t="s">
        <v>5209</v>
      </c>
      <c r="F4399" s="41">
        <v>19980.18</v>
      </c>
      <c r="G4399" s="42">
        <v>22191.99</v>
      </c>
      <c r="H4399" s="64">
        <f t="shared" si="410"/>
        <v>0.11070020390206702</v>
      </c>
      <c r="I4399" s="65">
        <f t="shared" si="411"/>
        <v>2211.8100000000013</v>
      </c>
      <c r="J4399" s="66" t="str">
        <f t="shared" si="412"/>
        <v>Pendente</v>
      </c>
      <c r="K4399" s="40" t="s">
        <v>15533</v>
      </c>
      <c r="L4399" s="69" t="str">
        <f t="shared" si="413"/>
        <v>Rendimento estável</v>
      </c>
    </row>
    <row r="4400" spans="1:12" ht="15" customHeight="1" x14ac:dyDescent="0.25">
      <c r="A4400" s="39">
        <v>44554</v>
      </c>
      <c r="B4400" s="61">
        <f t="shared" si="408"/>
        <v>2021</v>
      </c>
      <c r="C4400" s="60" t="str">
        <f t="shared" si="409"/>
        <v>Dezembro</v>
      </c>
      <c r="D4400" s="40" t="s">
        <v>1929</v>
      </c>
      <c r="E4400" s="40" t="s">
        <v>5210</v>
      </c>
      <c r="F4400" s="41">
        <v>27320.48</v>
      </c>
      <c r="G4400" s="42">
        <v>24979.11</v>
      </c>
      <c r="H4400" s="64">
        <f t="shared" si="410"/>
        <v>-8.5700178034939317E-2</v>
      </c>
      <c r="I4400" s="65">
        <f t="shared" si="411"/>
        <v>-2341.369999999999</v>
      </c>
      <c r="J4400" s="66" t="str">
        <f t="shared" si="412"/>
        <v>Ativo</v>
      </c>
      <c r="K4400" s="40" t="s">
        <v>15532</v>
      </c>
      <c r="L4400" s="69" t="str">
        <f t="shared" si="413"/>
        <v>Investimento de Longo Prazo</v>
      </c>
    </row>
    <row r="4401" spans="1:12" ht="15" customHeight="1" x14ac:dyDescent="0.25">
      <c r="A4401" s="39">
        <v>44966</v>
      </c>
      <c r="B4401" s="61">
        <f t="shared" si="408"/>
        <v>2023</v>
      </c>
      <c r="C4401" s="60" t="str">
        <f t="shared" si="409"/>
        <v>Fevereiro</v>
      </c>
      <c r="D4401" s="40" t="s">
        <v>1929</v>
      </c>
      <c r="E4401" s="40" t="s">
        <v>3390</v>
      </c>
      <c r="F4401" s="41">
        <v>10464.790000000001</v>
      </c>
      <c r="G4401" s="42">
        <v>12282.52</v>
      </c>
      <c r="H4401" s="64">
        <f t="shared" si="410"/>
        <v>0.17369961556801422</v>
      </c>
      <c r="I4401" s="65">
        <f t="shared" si="411"/>
        <v>1817.7299999999996</v>
      </c>
      <c r="J4401" s="66" t="str">
        <f t="shared" si="412"/>
        <v>Resgatado</v>
      </c>
      <c r="K4401" s="40" t="s">
        <v>15532</v>
      </c>
      <c r="L4401" s="69" t="str">
        <f t="shared" si="413"/>
        <v>Dividendos Recebidos</v>
      </c>
    </row>
    <row r="4402" spans="1:12" ht="15" customHeight="1" x14ac:dyDescent="0.25">
      <c r="A4402" s="39">
        <v>44231</v>
      </c>
      <c r="B4402" s="61">
        <f t="shared" si="408"/>
        <v>2021</v>
      </c>
      <c r="C4402" s="60" t="str">
        <f t="shared" si="409"/>
        <v>Fevereiro</v>
      </c>
      <c r="D4402" s="40" t="s">
        <v>1925</v>
      </c>
      <c r="E4402" s="40" t="s">
        <v>5211</v>
      </c>
      <c r="F4402" s="41">
        <v>19744.54</v>
      </c>
      <c r="G4402" s="42">
        <v>19474.04</v>
      </c>
      <c r="H4402" s="64">
        <f t="shared" si="410"/>
        <v>-1.3699989971911221E-2</v>
      </c>
      <c r="I4402" s="65">
        <f t="shared" si="411"/>
        <v>-270.5</v>
      </c>
      <c r="J4402" s="66" t="str">
        <f t="shared" si="412"/>
        <v>Ativo</v>
      </c>
      <c r="K4402" s="40" t="s">
        <v>15534</v>
      </c>
      <c r="L4402" s="69" t="str">
        <f t="shared" si="413"/>
        <v>Aguardando rentabilidade</v>
      </c>
    </row>
    <row r="4403" spans="1:12" x14ac:dyDescent="0.25">
      <c r="A4403" s="39">
        <v>44013</v>
      </c>
      <c r="B4403" s="61">
        <f t="shared" si="408"/>
        <v>2020</v>
      </c>
      <c r="C4403" s="60" t="str">
        <f t="shared" si="409"/>
        <v>Julho</v>
      </c>
      <c r="D4403" s="40" t="s">
        <v>1927</v>
      </c>
      <c r="E4403" s="40" t="s">
        <v>5212</v>
      </c>
      <c r="F4403" s="41">
        <v>31245.91</v>
      </c>
      <c r="G4403" s="42">
        <v>31236.54</v>
      </c>
      <c r="H4403" s="64">
        <f t="shared" si="410"/>
        <v>-2.9987924819597128E-4</v>
      </c>
      <c r="I4403" s="65">
        <f t="shared" si="411"/>
        <v>-9.3699999999989814</v>
      </c>
      <c r="J4403" s="66" t="str">
        <f t="shared" si="412"/>
        <v>Ativo</v>
      </c>
      <c r="K4403" s="40" t="s">
        <v>15536</v>
      </c>
      <c r="L4403" s="69" t="str">
        <f t="shared" si="413"/>
        <v>Aguardando rentabilidade</v>
      </c>
    </row>
    <row r="4404" spans="1:12" ht="15" customHeight="1" x14ac:dyDescent="0.25">
      <c r="A4404" s="39">
        <v>44565</v>
      </c>
      <c r="B4404" s="61">
        <f t="shared" si="408"/>
        <v>2022</v>
      </c>
      <c r="C4404" s="60" t="str">
        <f t="shared" si="409"/>
        <v>Janeiro</v>
      </c>
      <c r="D4404" s="40" t="s">
        <v>1928</v>
      </c>
      <c r="E4404" s="40" t="s">
        <v>4272</v>
      </c>
      <c r="F4404" s="41">
        <v>30572.28</v>
      </c>
      <c r="G4404" s="42">
        <v>36625.589999999997</v>
      </c>
      <c r="H4404" s="64">
        <f t="shared" si="410"/>
        <v>0.197999952898508</v>
      </c>
      <c r="I4404" s="65">
        <f t="shared" si="411"/>
        <v>6053.3099999999977</v>
      </c>
      <c r="J4404" s="66" t="str">
        <f t="shared" si="412"/>
        <v>Resgatado</v>
      </c>
      <c r="K4404" s="40" t="s">
        <v>15537</v>
      </c>
      <c r="L4404" s="69" t="str">
        <f t="shared" si="413"/>
        <v>Aplicação de Curto Prazo</v>
      </c>
    </row>
    <row r="4405" spans="1:12" ht="15" customHeight="1" x14ac:dyDescent="0.25">
      <c r="A4405" s="39">
        <v>45260</v>
      </c>
      <c r="B4405" s="61">
        <f t="shared" si="408"/>
        <v>2023</v>
      </c>
      <c r="C4405" s="60" t="str">
        <f t="shared" si="409"/>
        <v>Novembro</v>
      </c>
      <c r="D4405" s="40" t="s">
        <v>1926</v>
      </c>
      <c r="E4405" s="40" t="s">
        <v>5213</v>
      </c>
      <c r="F4405" s="41">
        <v>46080.98</v>
      </c>
      <c r="G4405" s="42">
        <v>48279.040000000001</v>
      </c>
      <c r="H4405" s="64">
        <f t="shared" si="410"/>
        <v>4.7699940409253398E-2</v>
      </c>
      <c r="I4405" s="65">
        <f t="shared" si="411"/>
        <v>2198.0599999999977</v>
      </c>
      <c r="J4405" s="66" t="str">
        <f t="shared" si="412"/>
        <v>Ativo</v>
      </c>
      <c r="K4405" s="40" t="s">
        <v>15535</v>
      </c>
      <c r="L4405" s="69" t="str">
        <f t="shared" si="413"/>
        <v>Aguardando rentabilidade</v>
      </c>
    </row>
    <row r="4406" spans="1:12" ht="15" customHeight="1" x14ac:dyDescent="0.25">
      <c r="A4406" s="39">
        <v>44733</v>
      </c>
      <c r="B4406" s="61">
        <f t="shared" si="408"/>
        <v>2022</v>
      </c>
      <c r="C4406" s="60" t="str">
        <f t="shared" si="409"/>
        <v>Junho</v>
      </c>
      <c r="D4406" s="40" t="s">
        <v>1930</v>
      </c>
      <c r="E4406" s="40" t="s">
        <v>4249</v>
      </c>
      <c r="F4406" s="41">
        <v>33392.32</v>
      </c>
      <c r="G4406" s="42">
        <v>33138.54</v>
      </c>
      <c r="H4406" s="64">
        <f t="shared" si="410"/>
        <v>-7.5999511264865345E-3</v>
      </c>
      <c r="I4406" s="65">
        <f t="shared" si="411"/>
        <v>-253.77999999999884</v>
      </c>
      <c r="J4406" s="66" t="str">
        <f t="shared" si="412"/>
        <v>Ativo</v>
      </c>
      <c r="K4406" s="40" t="s">
        <v>15538</v>
      </c>
      <c r="L4406" s="69" t="str">
        <f t="shared" si="413"/>
        <v>Aguardando rentabilidade</v>
      </c>
    </row>
    <row r="4407" spans="1:12" x14ac:dyDescent="0.25">
      <c r="A4407" s="39">
        <v>44164</v>
      </c>
      <c r="B4407" s="61">
        <f t="shared" si="408"/>
        <v>2020</v>
      </c>
      <c r="C4407" s="60" t="str">
        <f t="shared" si="409"/>
        <v>Novembro</v>
      </c>
      <c r="D4407" s="40" t="s">
        <v>1928</v>
      </c>
      <c r="E4407" s="40" t="s">
        <v>4670</v>
      </c>
      <c r="F4407" s="41">
        <v>16985.82</v>
      </c>
      <c r="G4407" s="42">
        <v>17201.54</v>
      </c>
      <c r="H4407" s="64">
        <f t="shared" si="410"/>
        <v>1.2700005063046775E-2</v>
      </c>
      <c r="I4407" s="65">
        <f t="shared" si="411"/>
        <v>215.72000000000116</v>
      </c>
      <c r="J4407" s="66" t="str">
        <f t="shared" si="412"/>
        <v>Ativo</v>
      </c>
      <c r="K4407" s="40" t="s">
        <v>15537</v>
      </c>
      <c r="L4407" s="69" t="str">
        <f t="shared" si="413"/>
        <v>Aguardando rentabilidade</v>
      </c>
    </row>
    <row r="4408" spans="1:12" ht="15" customHeight="1" x14ac:dyDescent="0.25">
      <c r="A4408" s="39">
        <v>45608</v>
      </c>
      <c r="B4408" s="61">
        <f t="shared" si="408"/>
        <v>2024</v>
      </c>
      <c r="C4408" s="60" t="str">
        <f t="shared" si="409"/>
        <v>Novembro</v>
      </c>
      <c r="D4408" s="40" t="s">
        <v>1927</v>
      </c>
      <c r="E4408" s="40" t="s">
        <v>5214</v>
      </c>
      <c r="F4408" s="41">
        <v>41187.35</v>
      </c>
      <c r="G4408" s="42">
        <v>44441.15</v>
      </c>
      <c r="H4408" s="64">
        <f t="shared" si="410"/>
        <v>7.8999984218455499E-2</v>
      </c>
      <c r="I4408" s="65">
        <f t="shared" si="411"/>
        <v>3253.8000000000029</v>
      </c>
      <c r="J4408" s="66" t="str">
        <f t="shared" si="412"/>
        <v>Pendente</v>
      </c>
      <c r="K4408" s="40" t="s">
        <v>15536</v>
      </c>
      <c r="L4408" s="69" t="str">
        <f t="shared" si="413"/>
        <v>Rendimento estável</v>
      </c>
    </row>
    <row r="4409" spans="1:12" x14ac:dyDescent="0.25">
      <c r="A4409" s="39">
        <v>44075</v>
      </c>
      <c r="B4409" s="61">
        <f t="shared" si="408"/>
        <v>2020</v>
      </c>
      <c r="C4409" s="60" t="str">
        <f t="shared" si="409"/>
        <v>Setembro</v>
      </c>
      <c r="D4409" s="40" t="s">
        <v>1928</v>
      </c>
      <c r="E4409" s="40" t="s">
        <v>4595</v>
      </c>
      <c r="F4409" s="41">
        <v>17406.72</v>
      </c>
      <c r="G4409" s="42">
        <v>19704.41</v>
      </c>
      <c r="H4409" s="64">
        <f t="shared" si="410"/>
        <v>0.13200017004926826</v>
      </c>
      <c r="I4409" s="65">
        <f t="shared" si="411"/>
        <v>2297.6899999999987</v>
      </c>
      <c r="J4409" s="66" t="str">
        <f t="shared" si="412"/>
        <v>Pendente</v>
      </c>
      <c r="K4409" s="40" t="s">
        <v>15537</v>
      </c>
      <c r="L4409" s="69" t="str">
        <f t="shared" si="413"/>
        <v>Rendimento estável</v>
      </c>
    </row>
    <row r="4410" spans="1:12" ht="15" customHeight="1" x14ac:dyDescent="0.25">
      <c r="A4410" s="39">
        <v>44385</v>
      </c>
      <c r="B4410" s="61">
        <f t="shared" si="408"/>
        <v>2021</v>
      </c>
      <c r="C4410" s="60" t="str">
        <f t="shared" si="409"/>
        <v>Julho</v>
      </c>
      <c r="D4410" s="40" t="s">
        <v>1929</v>
      </c>
      <c r="E4410" s="40" t="s">
        <v>5215</v>
      </c>
      <c r="F4410" s="41">
        <v>17430.39</v>
      </c>
      <c r="G4410" s="42">
        <v>19851.47</v>
      </c>
      <c r="H4410" s="64">
        <f t="shared" si="410"/>
        <v>0.13889993281848553</v>
      </c>
      <c r="I4410" s="65">
        <f t="shared" si="411"/>
        <v>2421.0800000000017</v>
      </c>
      <c r="J4410" s="66" t="str">
        <f t="shared" si="412"/>
        <v>Pendente</v>
      </c>
      <c r="K4410" s="40" t="s">
        <v>15532</v>
      </c>
      <c r="L4410" s="69" t="str">
        <f t="shared" si="413"/>
        <v>Rendimento estável</v>
      </c>
    </row>
    <row r="4411" spans="1:12" ht="15" customHeight="1" x14ac:dyDescent="0.25">
      <c r="A4411" s="39">
        <v>45207</v>
      </c>
      <c r="B4411" s="61">
        <f t="shared" si="408"/>
        <v>2023</v>
      </c>
      <c r="C4411" s="60" t="str">
        <f t="shared" si="409"/>
        <v>Outubro</v>
      </c>
      <c r="D4411" s="40" t="s">
        <v>1928</v>
      </c>
      <c r="E4411" s="40" t="s">
        <v>5216</v>
      </c>
      <c r="F4411" s="41">
        <v>3199.83</v>
      </c>
      <c r="G4411" s="42">
        <v>2899.69</v>
      </c>
      <c r="H4411" s="64">
        <f t="shared" si="410"/>
        <v>-9.3798733057693651E-2</v>
      </c>
      <c r="I4411" s="65">
        <f t="shared" si="411"/>
        <v>-300.13999999999987</v>
      </c>
      <c r="J4411" s="66" t="str">
        <f t="shared" si="412"/>
        <v>Pendente</v>
      </c>
      <c r="K4411" s="40" t="s">
        <v>15537</v>
      </c>
      <c r="L4411" s="69" t="str">
        <f t="shared" si="413"/>
        <v>Aguardando rentabilidade</v>
      </c>
    </row>
    <row r="4412" spans="1:12" ht="15" customHeight="1" x14ac:dyDescent="0.25">
      <c r="A4412" s="39">
        <v>45887</v>
      </c>
      <c r="B4412" s="61">
        <f t="shared" si="408"/>
        <v>2025</v>
      </c>
      <c r="C4412" s="60" t="str">
        <f t="shared" si="409"/>
        <v>Agosto</v>
      </c>
      <c r="D4412" s="40" t="s">
        <v>1925</v>
      </c>
      <c r="E4412" s="40" t="s">
        <v>5217</v>
      </c>
      <c r="F4412" s="41">
        <v>28118.12</v>
      </c>
      <c r="G4412" s="42">
        <v>27117.11</v>
      </c>
      <c r="H4412" s="64">
        <f t="shared" si="410"/>
        <v>-3.5600175260650374E-2</v>
      </c>
      <c r="I4412" s="65">
        <f t="shared" si="411"/>
        <v>-1001.0099999999984</v>
      </c>
      <c r="J4412" s="66" t="str">
        <f t="shared" si="412"/>
        <v>Ativo</v>
      </c>
      <c r="K4412" s="40" t="s">
        <v>15534</v>
      </c>
      <c r="L4412" s="69" t="str">
        <f t="shared" si="413"/>
        <v>Aguardando rentabilidade</v>
      </c>
    </row>
    <row r="4413" spans="1:12" x14ac:dyDescent="0.25">
      <c r="A4413" s="39">
        <v>44077</v>
      </c>
      <c r="B4413" s="61">
        <f t="shared" si="408"/>
        <v>2020</v>
      </c>
      <c r="C4413" s="60" t="str">
        <f t="shared" si="409"/>
        <v>Setembro</v>
      </c>
      <c r="D4413" s="40" t="s">
        <v>1924</v>
      </c>
      <c r="E4413" s="40" t="s">
        <v>5218</v>
      </c>
      <c r="F4413" s="41">
        <v>22416.94</v>
      </c>
      <c r="G4413" s="42">
        <v>26754.62</v>
      </c>
      <c r="H4413" s="64">
        <f t="shared" si="410"/>
        <v>0.19350009412524638</v>
      </c>
      <c r="I4413" s="65">
        <f t="shared" si="411"/>
        <v>4337.68</v>
      </c>
      <c r="J4413" s="66" t="str">
        <f t="shared" si="412"/>
        <v>Resgatado</v>
      </c>
      <c r="K4413" s="40" t="s">
        <v>15533</v>
      </c>
      <c r="L4413" s="69" t="str">
        <f t="shared" si="413"/>
        <v>Dividendos Recebidos</v>
      </c>
    </row>
    <row r="4414" spans="1:12" ht="15" customHeight="1" x14ac:dyDescent="0.25">
      <c r="A4414" s="39">
        <v>45628</v>
      </c>
      <c r="B4414" s="61">
        <f t="shared" si="408"/>
        <v>2024</v>
      </c>
      <c r="C4414" s="60" t="str">
        <f t="shared" si="409"/>
        <v>Dezembro</v>
      </c>
      <c r="D4414" s="40" t="s">
        <v>1926</v>
      </c>
      <c r="E4414" s="40" t="s">
        <v>5219</v>
      </c>
      <c r="F4414" s="41">
        <v>46890.06</v>
      </c>
      <c r="G4414" s="42">
        <v>54434.67</v>
      </c>
      <c r="H4414" s="64">
        <f t="shared" si="410"/>
        <v>0.16089998605248107</v>
      </c>
      <c r="I4414" s="65">
        <f t="shared" si="411"/>
        <v>7544.6100000000006</v>
      </c>
      <c r="J4414" s="66" t="str">
        <f t="shared" si="412"/>
        <v>Resgatado</v>
      </c>
      <c r="K4414" s="40" t="s">
        <v>15535</v>
      </c>
      <c r="L4414" s="69" t="str">
        <f t="shared" si="413"/>
        <v>Aplicação de Curto Prazo</v>
      </c>
    </row>
    <row r="4415" spans="1:12" ht="15" customHeight="1" x14ac:dyDescent="0.25">
      <c r="A4415" s="39">
        <v>44657</v>
      </c>
      <c r="B4415" s="61">
        <f t="shared" si="408"/>
        <v>2022</v>
      </c>
      <c r="C4415" s="60" t="str">
        <f t="shared" si="409"/>
        <v>Abril</v>
      </c>
      <c r="D4415" s="40" t="s">
        <v>1924</v>
      </c>
      <c r="E4415" s="40" t="s">
        <v>4265</v>
      </c>
      <c r="F4415" s="41">
        <v>41638.589999999997</v>
      </c>
      <c r="G4415" s="42">
        <v>45798.29</v>
      </c>
      <c r="H4415" s="64">
        <f t="shared" si="410"/>
        <v>9.9900116694633626E-2</v>
      </c>
      <c r="I4415" s="65">
        <f t="shared" si="411"/>
        <v>4159.7000000000044</v>
      </c>
      <c r="J4415" s="66" t="str">
        <f t="shared" si="412"/>
        <v>Pendente</v>
      </c>
      <c r="K4415" s="40" t="s">
        <v>15533</v>
      </c>
      <c r="L4415" s="69" t="str">
        <f t="shared" si="413"/>
        <v>Rendimento estável</v>
      </c>
    </row>
    <row r="4416" spans="1:12" ht="15" customHeight="1" x14ac:dyDescent="0.25">
      <c r="A4416" s="39">
        <v>44934</v>
      </c>
      <c r="B4416" s="61">
        <f t="shared" si="408"/>
        <v>2023</v>
      </c>
      <c r="C4416" s="60" t="str">
        <f t="shared" si="409"/>
        <v>Janeiro</v>
      </c>
      <c r="D4416" s="40" t="s">
        <v>1930</v>
      </c>
      <c r="E4416" s="40" t="s">
        <v>5220</v>
      </c>
      <c r="F4416" s="41">
        <v>36880.050000000003</v>
      </c>
      <c r="G4416" s="42">
        <v>42223.97</v>
      </c>
      <c r="H4416" s="64">
        <f t="shared" si="410"/>
        <v>0.14490002047177261</v>
      </c>
      <c r="I4416" s="65">
        <f t="shared" si="411"/>
        <v>5343.9199999999983</v>
      </c>
      <c r="J4416" s="66" t="str">
        <f t="shared" si="412"/>
        <v>Pendente</v>
      </c>
      <c r="K4416" s="40" t="s">
        <v>15538</v>
      </c>
      <c r="L4416" s="69" t="str">
        <f t="shared" si="413"/>
        <v>Rendimento estável</v>
      </c>
    </row>
    <row r="4417" spans="1:12" ht="15" customHeight="1" x14ac:dyDescent="0.25">
      <c r="A4417" s="39">
        <v>45290</v>
      </c>
      <c r="B4417" s="61">
        <f t="shared" si="408"/>
        <v>2023</v>
      </c>
      <c r="C4417" s="60" t="str">
        <f t="shared" si="409"/>
        <v>Dezembro</v>
      </c>
      <c r="D4417" s="40" t="s">
        <v>1924</v>
      </c>
      <c r="E4417" s="40" t="s">
        <v>5221</v>
      </c>
      <c r="F4417" s="41">
        <v>28009.279999999999</v>
      </c>
      <c r="G4417" s="42">
        <v>25440.83</v>
      </c>
      <c r="H4417" s="64">
        <f t="shared" si="410"/>
        <v>-9.1699965154405871E-2</v>
      </c>
      <c r="I4417" s="65">
        <f t="shared" si="411"/>
        <v>-2568.4499999999971</v>
      </c>
      <c r="J4417" s="66" t="str">
        <f t="shared" si="412"/>
        <v>Ativo</v>
      </c>
      <c r="K4417" s="40" t="s">
        <v>15533</v>
      </c>
      <c r="L4417" s="69" t="str">
        <f t="shared" si="413"/>
        <v>Investimento de Longo Prazo</v>
      </c>
    </row>
    <row r="4418" spans="1:12" ht="15" customHeight="1" x14ac:dyDescent="0.25">
      <c r="A4418" s="39">
        <v>44778</v>
      </c>
      <c r="B4418" s="61">
        <f t="shared" ref="B4418:B4481" si="414">YEAR(A4418)</f>
        <v>2022</v>
      </c>
      <c r="C4418" s="60" t="str">
        <f t="shared" ref="C4418:C4481" si="415">PROPER(TEXT(A4418,"mmmm"))</f>
        <v>Agosto</v>
      </c>
      <c r="D4418" s="40" t="s">
        <v>1930</v>
      </c>
      <c r="E4418" s="40" t="s">
        <v>2757</v>
      </c>
      <c r="F4418" s="41">
        <v>41896.400000000001</v>
      </c>
      <c r="G4418" s="42">
        <v>49102.58</v>
      </c>
      <c r="H4418" s="64">
        <f t="shared" ref="H4418:H4481" si="416">(G4418-F4418)/F4418</f>
        <v>0.17199998090528065</v>
      </c>
      <c r="I4418" s="65">
        <f t="shared" ref="I4418:I4481" si="417">G4418-F4418</f>
        <v>7206.18</v>
      </c>
      <c r="J4418" s="66" t="str">
        <f t="shared" ref="J4418:J4481" si="418">IF(AND(OR($D4418="Ações",$D4418="Criptomoedas",$D4418="ETFs",$D4418="Fundos",$D4418="Imóveis"),$H4418&lt;=-10%),"Resgatado",IF(AND(OR($D4418="Ações",$D4418="Criptomoedas",$D4418="ETFs",$D4418="Fundos",$D4418="Imóveis"),$H4418&lt;=-5%),"Pendente",IF(AND(OR($D4418="Ações",$D4418="Criptomoedas",$D4418="ETFs",$D4418="Fundos",$D4418="Imóveis"),$H4418&lt;=-3%),"Ativo",IF(AND(OR($D4418="Ações",$D4418="Criptomoedas",$D4418="ETFs",$D4418="Fundos",$D4418="Imóveis"),$H4418&lt;=7%),"Ativo",IF(AND(OR($D4418="Ações",$D4418="Criptomoedas",$D4418="ETFs",$D4418="Fundos",$D4418="Imóveis"),$H4418&lt;=15%),"Pendente",IF(AND(OR($D4418="Ações",$D4418="Criptomoedas",$D4418="ETFs",$D4418="Fundos",$D4418="Imóveis"),$H4418&lt;=20%),"Resgatado",IF(AND(OR($D4418="Poupança",$D4418="Renda Fixa",$D4418="Tesouro Direto"),$H4418&lt;=7%),"Ativo",IF(AND(OR($D4418="Poupança",$D4418="Renda Fixa",$D4418="Tesouro Direto"),$H4418&lt;=15%),"Pendente",IF(AND(OR($D4418="Poupança",$D4418="Renda Fixa",$D4418="Tesouro Direto"),$H4418&lt;=20%),"Resgatado","")))))))))</f>
        <v>Resgatado</v>
      </c>
      <c r="K4418" s="40" t="s">
        <v>15538</v>
      </c>
      <c r="L4418" s="69" t="str">
        <f t="shared" ref="L4418:L4481" si="419">IF(AND(OR($D4418="Ações",$D4418="Criptomoedas",$D4418="ETFs",$D4418="Fundos",$D4418="Imóveis"),$H4418&lt;=-10%),"Resgate realizado",IF(AND(OR($D4418="Ações",$D4418="Criptomoedas",$D4418="ETFs",$D4418="Fundos",$D4418="Imóveis"),$H4418&lt;=-5%),"Aguardando rentabilidade",IF(AND(OR($D4418="Ações",$D4418="Criptomoedas",$D4418="ETFs",$D4418="Fundos",$D4418="Imóveis"),$H4418&lt;=-3%),"Aguardando rentabilidade",IF(AND(OR($D4418="Ações",$D4418="Criptomoedas",$D4418="ETFs",$D4418="Fundos",$D4418="Imóveis"),$H4418&lt;=7%),"Aguardando rentabilidade",IF(AND(OR($D4418="Ações",$D4418="Criptomoedas",$D4418="ETFs",$D4418="Fundos",$D4418="Imóveis"),$H4418&lt;=15%),"Rendimento estável",IF(AND(OR($D4418="Ações",$D4418="Criptomoedas",$D4418="ETFs",$D4418="Fundos",$D4418="Imóveis"),$H4418&lt;=20%),"Aplicação de Curto Prazo",IF(AND(OR($D4418="Poupança",$D4418="Renda Fixa",$D4418="Tesouro Direto"),$H4418&lt;=7%),"Investimento de Longo Prazo",IF(AND(OR($D4418="Poupança",$D4418="Renda Fixa",$D4418="Tesouro Direto"),$H4418&lt;=15%),"Rendimento estável",IF(AND(OR($D4418="Poupança",$D4418="Renda Fixa",$D4418="Tesouro Direto"),$H4418&lt;=20%),"Dividendos Recebidos","")))))))))</f>
        <v>Aplicação de Curto Prazo</v>
      </c>
    </row>
    <row r="4419" spans="1:12" ht="15" customHeight="1" x14ac:dyDescent="0.25">
      <c r="A4419" s="39">
        <v>44974</v>
      </c>
      <c r="B4419" s="61">
        <f t="shared" si="414"/>
        <v>2023</v>
      </c>
      <c r="C4419" s="60" t="str">
        <f t="shared" si="415"/>
        <v>Fevereiro</v>
      </c>
      <c r="D4419" s="40" t="s">
        <v>1928</v>
      </c>
      <c r="E4419" s="40" t="s">
        <v>5222</v>
      </c>
      <c r="F4419" s="41">
        <v>15173.5</v>
      </c>
      <c r="G4419" s="42">
        <v>15458.76</v>
      </c>
      <c r="H4419" s="64">
        <f t="shared" si="416"/>
        <v>1.8799881372129054E-2</v>
      </c>
      <c r="I4419" s="65">
        <f t="shared" si="417"/>
        <v>285.26000000000022</v>
      </c>
      <c r="J4419" s="66" t="str">
        <f t="shared" si="418"/>
        <v>Ativo</v>
      </c>
      <c r="K4419" s="40" t="s">
        <v>15537</v>
      </c>
      <c r="L4419" s="69" t="str">
        <f t="shared" si="419"/>
        <v>Aguardando rentabilidade</v>
      </c>
    </row>
    <row r="4420" spans="1:12" ht="15" customHeight="1" x14ac:dyDescent="0.25">
      <c r="A4420" s="39">
        <v>44850</v>
      </c>
      <c r="B4420" s="61">
        <f t="shared" si="414"/>
        <v>2022</v>
      </c>
      <c r="C4420" s="60" t="str">
        <f t="shared" si="415"/>
        <v>Outubro</v>
      </c>
      <c r="D4420" s="40" t="s">
        <v>1930</v>
      </c>
      <c r="E4420" s="40" t="s">
        <v>5223</v>
      </c>
      <c r="F4420" s="41">
        <v>39978.22</v>
      </c>
      <c r="G4420" s="42">
        <v>42420.89</v>
      </c>
      <c r="H4420" s="64">
        <f t="shared" si="416"/>
        <v>6.1100018960323854E-2</v>
      </c>
      <c r="I4420" s="65">
        <f t="shared" si="417"/>
        <v>2442.6699999999983</v>
      </c>
      <c r="J4420" s="66" t="str">
        <f t="shared" si="418"/>
        <v>Ativo</v>
      </c>
      <c r="K4420" s="40" t="s">
        <v>15538</v>
      </c>
      <c r="L4420" s="69" t="str">
        <f t="shared" si="419"/>
        <v>Aguardando rentabilidade</v>
      </c>
    </row>
    <row r="4421" spans="1:12" ht="15" customHeight="1" x14ac:dyDescent="0.25">
      <c r="A4421" s="39">
        <v>45388</v>
      </c>
      <c r="B4421" s="61">
        <f t="shared" si="414"/>
        <v>2024</v>
      </c>
      <c r="C4421" s="60" t="str">
        <f t="shared" si="415"/>
        <v>Abril</v>
      </c>
      <c r="D4421" s="40" t="s">
        <v>1923</v>
      </c>
      <c r="E4421" s="40" t="s">
        <v>5224</v>
      </c>
      <c r="F4421" s="41">
        <v>36793.019999999997</v>
      </c>
      <c r="G4421" s="42">
        <v>36642.17</v>
      </c>
      <c r="H4421" s="64">
        <f t="shared" si="416"/>
        <v>-4.0999624385277033E-3</v>
      </c>
      <c r="I4421" s="65">
        <f t="shared" si="417"/>
        <v>-150.84999999999854</v>
      </c>
      <c r="J4421" s="66" t="str">
        <f t="shared" si="418"/>
        <v>Ativo</v>
      </c>
      <c r="K4421" s="40" t="s">
        <v>15532</v>
      </c>
      <c r="L4421" s="69" t="str">
        <f t="shared" si="419"/>
        <v>Investimento de Longo Prazo</v>
      </c>
    </row>
    <row r="4422" spans="1:12" x14ac:dyDescent="0.25">
      <c r="A4422" s="39">
        <v>43923</v>
      </c>
      <c r="B4422" s="61">
        <f t="shared" si="414"/>
        <v>2020</v>
      </c>
      <c r="C4422" s="60" t="str">
        <f t="shared" si="415"/>
        <v>Abril</v>
      </c>
      <c r="D4422" s="40" t="s">
        <v>1925</v>
      </c>
      <c r="E4422" s="40" t="s">
        <v>5225</v>
      </c>
      <c r="F4422" s="41">
        <v>36336.99</v>
      </c>
      <c r="G4422" s="42">
        <v>36896.58</v>
      </c>
      <c r="H4422" s="64">
        <f t="shared" si="416"/>
        <v>1.54000097421389E-2</v>
      </c>
      <c r="I4422" s="65">
        <f t="shared" si="417"/>
        <v>559.59000000000378</v>
      </c>
      <c r="J4422" s="66" t="str">
        <f t="shared" si="418"/>
        <v>Ativo</v>
      </c>
      <c r="K4422" s="40" t="s">
        <v>15534</v>
      </c>
      <c r="L4422" s="69" t="str">
        <f t="shared" si="419"/>
        <v>Aguardando rentabilidade</v>
      </c>
    </row>
    <row r="4423" spans="1:12" ht="15" customHeight="1" x14ac:dyDescent="0.25">
      <c r="A4423" s="39">
        <v>44572</v>
      </c>
      <c r="B4423" s="61">
        <f t="shared" si="414"/>
        <v>2022</v>
      </c>
      <c r="C4423" s="60" t="str">
        <f t="shared" si="415"/>
        <v>Janeiro</v>
      </c>
      <c r="D4423" s="40" t="s">
        <v>1924</v>
      </c>
      <c r="E4423" s="40" t="s">
        <v>2118</v>
      </c>
      <c r="F4423" s="41">
        <v>5099.58</v>
      </c>
      <c r="G4423" s="42">
        <v>5306.11</v>
      </c>
      <c r="H4423" s="64">
        <f t="shared" si="416"/>
        <v>4.0499413677204742E-2</v>
      </c>
      <c r="I4423" s="65">
        <f t="shared" si="417"/>
        <v>206.52999999999975</v>
      </c>
      <c r="J4423" s="66" t="str">
        <f t="shared" si="418"/>
        <v>Ativo</v>
      </c>
      <c r="K4423" s="40" t="s">
        <v>15533</v>
      </c>
      <c r="L4423" s="69" t="str">
        <f t="shared" si="419"/>
        <v>Investimento de Longo Prazo</v>
      </c>
    </row>
    <row r="4424" spans="1:12" ht="15" customHeight="1" x14ac:dyDescent="0.25">
      <c r="A4424" s="39">
        <v>45770</v>
      </c>
      <c r="B4424" s="61">
        <f t="shared" si="414"/>
        <v>2025</v>
      </c>
      <c r="C4424" s="60" t="str">
        <f t="shared" si="415"/>
        <v>Abril</v>
      </c>
      <c r="D4424" s="40" t="s">
        <v>1929</v>
      </c>
      <c r="E4424" s="40" t="s">
        <v>5226</v>
      </c>
      <c r="F4424" s="41">
        <v>14233.08</v>
      </c>
      <c r="G4424" s="42">
        <v>14001.08</v>
      </c>
      <c r="H4424" s="64">
        <f t="shared" si="416"/>
        <v>-1.6300055926053953E-2</v>
      </c>
      <c r="I4424" s="65">
        <f t="shared" si="417"/>
        <v>-232</v>
      </c>
      <c r="J4424" s="66" t="str">
        <f t="shared" si="418"/>
        <v>Ativo</v>
      </c>
      <c r="K4424" s="40" t="s">
        <v>15532</v>
      </c>
      <c r="L4424" s="69" t="str">
        <f t="shared" si="419"/>
        <v>Investimento de Longo Prazo</v>
      </c>
    </row>
    <row r="4425" spans="1:12" ht="15" customHeight="1" x14ac:dyDescent="0.25">
      <c r="A4425" s="39">
        <v>45570</v>
      </c>
      <c r="B4425" s="61">
        <f t="shared" si="414"/>
        <v>2024</v>
      </c>
      <c r="C4425" s="60" t="str">
        <f t="shared" si="415"/>
        <v>Outubro</v>
      </c>
      <c r="D4425" s="40" t="s">
        <v>1923</v>
      </c>
      <c r="E4425" s="40" t="s">
        <v>5227</v>
      </c>
      <c r="F4425" s="41">
        <v>9098.73</v>
      </c>
      <c r="G4425" s="42">
        <v>8280.75</v>
      </c>
      <c r="H4425" s="64">
        <f t="shared" si="416"/>
        <v>-8.9900458635435887E-2</v>
      </c>
      <c r="I4425" s="65">
        <f t="shared" si="417"/>
        <v>-817.97999999999956</v>
      </c>
      <c r="J4425" s="66" t="str">
        <f t="shared" si="418"/>
        <v>Ativo</v>
      </c>
      <c r="K4425" s="40" t="s">
        <v>15532</v>
      </c>
      <c r="L4425" s="69" t="str">
        <f t="shared" si="419"/>
        <v>Investimento de Longo Prazo</v>
      </c>
    </row>
    <row r="4426" spans="1:12" x14ac:dyDescent="0.25">
      <c r="A4426" s="39">
        <v>44052</v>
      </c>
      <c r="B4426" s="61">
        <f t="shared" si="414"/>
        <v>2020</v>
      </c>
      <c r="C4426" s="60" t="str">
        <f t="shared" si="415"/>
        <v>Agosto</v>
      </c>
      <c r="D4426" s="40" t="s">
        <v>1930</v>
      </c>
      <c r="E4426" s="40" t="s">
        <v>2256</v>
      </c>
      <c r="F4426" s="41">
        <v>2204.3200000000002</v>
      </c>
      <c r="G4426" s="42">
        <v>2633.72</v>
      </c>
      <c r="H4426" s="64">
        <f t="shared" si="416"/>
        <v>0.19479930318647001</v>
      </c>
      <c r="I4426" s="65">
        <f t="shared" si="417"/>
        <v>429.39999999999964</v>
      </c>
      <c r="J4426" s="66" t="str">
        <f t="shared" si="418"/>
        <v>Resgatado</v>
      </c>
      <c r="K4426" s="40" t="s">
        <v>15538</v>
      </c>
      <c r="L4426" s="69" t="str">
        <f t="shared" si="419"/>
        <v>Aplicação de Curto Prazo</v>
      </c>
    </row>
    <row r="4427" spans="1:12" ht="15" customHeight="1" x14ac:dyDescent="0.25">
      <c r="A4427" s="39">
        <v>44214</v>
      </c>
      <c r="B4427" s="61">
        <f t="shared" si="414"/>
        <v>2021</v>
      </c>
      <c r="C4427" s="60" t="str">
        <f t="shared" si="415"/>
        <v>Janeiro</v>
      </c>
      <c r="D4427" s="40" t="s">
        <v>1926</v>
      </c>
      <c r="E4427" s="40" t="s">
        <v>5228</v>
      </c>
      <c r="F4427" s="41">
        <v>11227.99</v>
      </c>
      <c r="G4427" s="42">
        <v>11991.49</v>
      </c>
      <c r="H4427" s="64">
        <f t="shared" si="416"/>
        <v>6.7999704310388598E-2</v>
      </c>
      <c r="I4427" s="65">
        <f t="shared" si="417"/>
        <v>763.5</v>
      </c>
      <c r="J4427" s="66" t="str">
        <f t="shared" si="418"/>
        <v>Ativo</v>
      </c>
      <c r="K4427" s="40" t="s">
        <v>15535</v>
      </c>
      <c r="L4427" s="69" t="str">
        <f t="shared" si="419"/>
        <v>Aguardando rentabilidade</v>
      </c>
    </row>
    <row r="4428" spans="1:12" x14ac:dyDescent="0.25">
      <c r="A4428" s="39">
        <v>43923</v>
      </c>
      <c r="B4428" s="61">
        <f t="shared" si="414"/>
        <v>2020</v>
      </c>
      <c r="C4428" s="60" t="str">
        <f t="shared" si="415"/>
        <v>Abril</v>
      </c>
      <c r="D4428" s="40" t="s">
        <v>1925</v>
      </c>
      <c r="E4428" s="40" t="s">
        <v>2631</v>
      </c>
      <c r="F4428" s="41">
        <v>41041.26</v>
      </c>
      <c r="G4428" s="42">
        <v>38861.97</v>
      </c>
      <c r="H4428" s="64">
        <f t="shared" si="416"/>
        <v>-5.309997792465438E-2</v>
      </c>
      <c r="I4428" s="65">
        <f t="shared" si="417"/>
        <v>-2179.2900000000009</v>
      </c>
      <c r="J4428" s="66" t="str">
        <f t="shared" si="418"/>
        <v>Pendente</v>
      </c>
      <c r="K4428" s="40" t="s">
        <v>15534</v>
      </c>
      <c r="L4428" s="69" t="str">
        <f t="shared" si="419"/>
        <v>Aguardando rentabilidade</v>
      </c>
    </row>
    <row r="4429" spans="1:12" ht="15" customHeight="1" x14ac:dyDescent="0.25">
      <c r="A4429" s="39">
        <v>44512</v>
      </c>
      <c r="B4429" s="61">
        <f t="shared" si="414"/>
        <v>2021</v>
      </c>
      <c r="C4429" s="60" t="str">
        <f t="shared" si="415"/>
        <v>Novembro</v>
      </c>
      <c r="D4429" s="40" t="s">
        <v>1928</v>
      </c>
      <c r="E4429" s="40" t="s">
        <v>5229</v>
      </c>
      <c r="F4429" s="41">
        <v>6517.77</v>
      </c>
      <c r="G4429" s="42">
        <v>7506.52</v>
      </c>
      <c r="H4429" s="64">
        <f t="shared" si="416"/>
        <v>0.15170065835400756</v>
      </c>
      <c r="I4429" s="65">
        <f t="shared" si="417"/>
        <v>988.75</v>
      </c>
      <c r="J4429" s="66" t="str">
        <f t="shared" si="418"/>
        <v>Resgatado</v>
      </c>
      <c r="K4429" s="40" t="s">
        <v>15537</v>
      </c>
      <c r="L4429" s="69" t="str">
        <f t="shared" si="419"/>
        <v>Aplicação de Curto Prazo</v>
      </c>
    </row>
    <row r="4430" spans="1:12" ht="15" customHeight="1" x14ac:dyDescent="0.25">
      <c r="A4430" s="39">
        <v>44804</v>
      </c>
      <c r="B4430" s="61">
        <f t="shared" si="414"/>
        <v>2022</v>
      </c>
      <c r="C4430" s="60" t="str">
        <f t="shared" si="415"/>
        <v>Agosto</v>
      </c>
      <c r="D4430" s="40" t="s">
        <v>1924</v>
      </c>
      <c r="E4430" s="40" t="s">
        <v>5230</v>
      </c>
      <c r="F4430" s="41">
        <v>27170.59</v>
      </c>
      <c r="G4430" s="42">
        <v>31553.21</v>
      </c>
      <c r="H4430" s="64">
        <f t="shared" si="416"/>
        <v>0.16130014107165133</v>
      </c>
      <c r="I4430" s="65">
        <f t="shared" si="417"/>
        <v>4382.619999999999</v>
      </c>
      <c r="J4430" s="66" t="str">
        <f t="shared" si="418"/>
        <v>Resgatado</v>
      </c>
      <c r="K4430" s="40" t="s">
        <v>15533</v>
      </c>
      <c r="L4430" s="69" t="str">
        <f t="shared" si="419"/>
        <v>Dividendos Recebidos</v>
      </c>
    </row>
    <row r="4431" spans="1:12" ht="15" customHeight="1" x14ac:dyDescent="0.25">
      <c r="A4431" s="39">
        <v>45615</v>
      </c>
      <c r="B4431" s="61">
        <f t="shared" si="414"/>
        <v>2024</v>
      </c>
      <c r="C4431" s="60" t="str">
        <f t="shared" si="415"/>
        <v>Novembro</v>
      </c>
      <c r="D4431" s="40" t="s">
        <v>1926</v>
      </c>
      <c r="E4431" s="40" t="s">
        <v>5231</v>
      </c>
      <c r="F4431" s="41">
        <v>22621.47</v>
      </c>
      <c r="G4431" s="42">
        <v>24915.29</v>
      </c>
      <c r="H4431" s="64">
        <f t="shared" si="416"/>
        <v>0.10140013005344037</v>
      </c>
      <c r="I4431" s="65">
        <f t="shared" si="417"/>
        <v>2293.8199999999997</v>
      </c>
      <c r="J4431" s="66" t="str">
        <f t="shared" si="418"/>
        <v>Pendente</v>
      </c>
      <c r="K4431" s="40" t="s">
        <v>15535</v>
      </c>
      <c r="L4431" s="69" t="str">
        <f t="shared" si="419"/>
        <v>Rendimento estável</v>
      </c>
    </row>
    <row r="4432" spans="1:12" ht="15" customHeight="1" x14ac:dyDescent="0.25">
      <c r="A4432" s="39">
        <v>45741</v>
      </c>
      <c r="B4432" s="61">
        <f t="shared" si="414"/>
        <v>2025</v>
      </c>
      <c r="C4432" s="60" t="str">
        <f t="shared" si="415"/>
        <v>Março</v>
      </c>
      <c r="D4432" s="40" t="s">
        <v>1927</v>
      </c>
      <c r="E4432" s="40" t="s">
        <v>3129</v>
      </c>
      <c r="F4432" s="41">
        <v>17936.72</v>
      </c>
      <c r="G4432" s="42">
        <v>17655.11</v>
      </c>
      <c r="H4432" s="64">
        <f t="shared" si="416"/>
        <v>-1.5700194907430153E-2</v>
      </c>
      <c r="I4432" s="65">
        <f t="shared" si="417"/>
        <v>-281.61000000000058</v>
      </c>
      <c r="J4432" s="66" t="str">
        <f t="shared" si="418"/>
        <v>Ativo</v>
      </c>
      <c r="K4432" s="40" t="s">
        <v>15536</v>
      </c>
      <c r="L4432" s="69" t="str">
        <f t="shared" si="419"/>
        <v>Aguardando rentabilidade</v>
      </c>
    </row>
    <row r="4433" spans="1:12" x14ac:dyDescent="0.25">
      <c r="A4433" s="39">
        <v>43997</v>
      </c>
      <c r="B4433" s="61">
        <f t="shared" si="414"/>
        <v>2020</v>
      </c>
      <c r="C4433" s="60" t="str">
        <f t="shared" si="415"/>
        <v>Junho</v>
      </c>
      <c r="D4433" s="40" t="s">
        <v>1923</v>
      </c>
      <c r="E4433" s="40" t="s">
        <v>5232</v>
      </c>
      <c r="F4433" s="41">
        <v>12287.69</v>
      </c>
      <c r="G4433" s="42">
        <v>12073.88</v>
      </c>
      <c r="H4433" s="64">
        <f t="shared" si="416"/>
        <v>-1.7400341317204561E-2</v>
      </c>
      <c r="I4433" s="65">
        <f t="shared" si="417"/>
        <v>-213.81000000000131</v>
      </c>
      <c r="J4433" s="66" t="str">
        <f t="shared" si="418"/>
        <v>Ativo</v>
      </c>
      <c r="K4433" s="40" t="s">
        <v>15532</v>
      </c>
      <c r="L4433" s="69" t="str">
        <f t="shared" si="419"/>
        <v>Investimento de Longo Prazo</v>
      </c>
    </row>
    <row r="4434" spans="1:12" ht="15" customHeight="1" x14ac:dyDescent="0.25">
      <c r="A4434" s="39">
        <v>45915</v>
      </c>
      <c r="B4434" s="61">
        <f t="shared" si="414"/>
        <v>2025</v>
      </c>
      <c r="C4434" s="60" t="str">
        <f t="shared" si="415"/>
        <v>Setembro</v>
      </c>
      <c r="D4434" s="40" t="s">
        <v>1930</v>
      </c>
      <c r="E4434" s="40" t="s">
        <v>2741</v>
      </c>
      <c r="F4434" s="41">
        <v>18138.810000000001</v>
      </c>
      <c r="G4434" s="42">
        <v>19626.189999999999</v>
      </c>
      <c r="H4434" s="64">
        <f t="shared" si="416"/>
        <v>8.1999866584411954E-2</v>
      </c>
      <c r="I4434" s="65">
        <f t="shared" si="417"/>
        <v>1487.3799999999974</v>
      </c>
      <c r="J4434" s="66" t="str">
        <f t="shared" si="418"/>
        <v>Pendente</v>
      </c>
      <c r="K4434" s="40" t="s">
        <v>15538</v>
      </c>
      <c r="L4434" s="69" t="str">
        <f t="shared" si="419"/>
        <v>Rendimento estável</v>
      </c>
    </row>
    <row r="4435" spans="1:12" ht="15" customHeight="1" x14ac:dyDescent="0.25">
      <c r="A4435" s="39">
        <v>45028</v>
      </c>
      <c r="B4435" s="61">
        <f t="shared" si="414"/>
        <v>2023</v>
      </c>
      <c r="C4435" s="60" t="str">
        <f t="shared" si="415"/>
        <v>Abril</v>
      </c>
      <c r="D4435" s="40" t="s">
        <v>1925</v>
      </c>
      <c r="E4435" s="40" t="s">
        <v>3296</v>
      </c>
      <c r="F4435" s="41">
        <v>46434.5</v>
      </c>
      <c r="G4435" s="42">
        <v>51379.77</v>
      </c>
      <c r="H4435" s="64">
        <f t="shared" si="416"/>
        <v>0.10649990847322566</v>
      </c>
      <c r="I4435" s="65">
        <f t="shared" si="417"/>
        <v>4945.2699999999968</v>
      </c>
      <c r="J4435" s="66" t="str">
        <f t="shared" si="418"/>
        <v>Pendente</v>
      </c>
      <c r="K4435" s="40" t="s">
        <v>15534</v>
      </c>
      <c r="L4435" s="69" t="str">
        <f t="shared" si="419"/>
        <v>Rendimento estável</v>
      </c>
    </row>
    <row r="4436" spans="1:12" ht="15" customHeight="1" x14ac:dyDescent="0.25">
      <c r="A4436" s="39">
        <v>45929</v>
      </c>
      <c r="B4436" s="61">
        <f t="shared" si="414"/>
        <v>2025</v>
      </c>
      <c r="C4436" s="60" t="str">
        <f t="shared" si="415"/>
        <v>Setembro</v>
      </c>
      <c r="D4436" s="40" t="s">
        <v>1925</v>
      </c>
      <c r="E4436" s="40" t="s">
        <v>2033</v>
      </c>
      <c r="F4436" s="41">
        <v>2014.91</v>
      </c>
      <c r="G4436" s="42">
        <v>2089.46</v>
      </c>
      <c r="H4436" s="64">
        <f t="shared" si="416"/>
        <v>3.6999171178861562E-2</v>
      </c>
      <c r="I4436" s="65">
        <f t="shared" si="417"/>
        <v>74.549999999999955</v>
      </c>
      <c r="J4436" s="66" t="str">
        <f t="shared" si="418"/>
        <v>Ativo</v>
      </c>
      <c r="K4436" s="40" t="s">
        <v>15534</v>
      </c>
      <c r="L4436" s="69" t="str">
        <f t="shared" si="419"/>
        <v>Aguardando rentabilidade</v>
      </c>
    </row>
    <row r="4437" spans="1:12" ht="15" customHeight="1" x14ac:dyDescent="0.25">
      <c r="A4437" s="39">
        <v>44755</v>
      </c>
      <c r="B4437" s="61">
        <f t="shared" si="414"/>
        <v>2022</v>
      </c>
      <c r="C4437" s="60" t="str">
        <f t="shared" si="415"/>
        <v>Julho</v>
      </c>
      <c r="D4437" s="40" t="s">
        <v>1923</v>
      </c>
      <c r="E4437" s="40" t="s">
        <v>5233</v>
      </c>
      <c r="F4437" s="41">
        <v>1261.32</v>
      </c>
      <c r="G4437" s="42">
        <v>1487.85</v>
      </c>
      <c r="H4437" s="64">
        <f t="shared" si="416"/>
        <v>0.17959756445628389</v>
      </c>
      <c r="I4437" s="65">
        <f t="shared" si="417"/>
        <v>226.52999999999997</v>
      </c>
      <c r="J4437" s="66" t="str">
        <f t="shared" si="418"/>
        <v>Resgatado</v>
      </c>
      <c r="K4437" s="40" t="s">
        <v>15532</v>
      </c>
      <c r="L4437" s="69" t="str">
        <f t="shared" si="419"/>
        <v>Dividendos Recebidos</v>
      </c>
    </row>
    <row r="4438" spans="1:12" ht="15" customHeight="1" x14ac:dyDescent="0.25">
      <c r="A4438" s="39">
        <v>44849</v>
      </c>
      <c r="B4438" s="61">
        <f t="shared" si="414"/>
        <v>2022</v>
      </c>
      <c r="C4438" s="60" t="str">
        <f t="shared" si="415"/>
        <v>Outubro</v>
      </c>
      <c r="D4438" s="40" t="s">
        <v>1930</v>
      </c>
      <c r="E4438" s="40" t="s">
        <v>5234</v>
      </c>
      <c r="F4438" s="41">
        <v>40956.33</v>
      </c>
      <c r="G4438" s="42">
        <v>44830.8</v>
      </c>
      <c r="H4438" s="64">
        <f t="shared" si="416"/>
        <v>9.4600028860007748E-2</v>
      </c>
      <c r="I4438" s="65">
        <f t="shared" si="417"/>
        <v>3874.4700000000012</v>
      </c>
      <c r="J4438" s="66" t="str">
        <f t="shared" si="418"/>
        <v>Pendente</v>
      </c>
      <c r="K4438" s="40" t="s">
        <v>15538</v>
      </c>
      <c r="L4438" s="69" t="str">
        <f t="shared" si="419"/>
        <v>Rendimento estável</v>
      </c>
    </row>
    <row r="4439" spans="1:12" x14ac:dyDescent="0.25">
      <c r="A4439" s="39">
        <v>43935</v>
      </c>
      <c r="B4439" s="61">
        <f t="shared" si="414"/>
        <v>2020</v>
      </c>
      <c r="C4439" s="60" t="str">
        <f t="shared" si="415"/>
        <v>Abril</v>
      </c>
      <c r="D4439" s="40" t="s">
        <v>1929</v>
      </c>
      <c r="E4439" s="40" t="s">
        <v>5235</v>
      </c>
      <c r="F4439" s="41">
        <v>21857.279999999999</v>
      </c>
      <c r="G4439" s="42">
        <v>21833.24</v>
      </c>
      <c r="H4439" s="64">
        <f t="shared" si="416"/>
        <v>-1.0998623799483393E-3</v>
      </c>
      <c r="I4439" s="65">
        <f t="shared" si="417"/>
        <v>-24.039999999997235</v>
      </c>
      <c r="J4439" s="66" t="str">
        <f t="shared" si="418"/>
        <v>Ativo</v>
      </c>
      <c r="K4439" s="40" t="s">
        <v>15532</v>
      </c>
      <c r="L4439" s="69" t="str">
        <f t="shared" si="419"/>
        <v>Investimento de Longo Prazo</v>
      </c>
    </row>
    <row r="4440" spans="1:12" x14ac:dyDescent="0.25">
      <c r="A4440" s="39">
        <v>44159</v>
      </c>
      <c r="B4440" s="61">
        <f t="shared" si="414"/>
        <v>2020</v>
      </c>
      <c r="C4440" s="60" t="str">
        <f t="shared" si="415"/>
        <v>Novembro</v>
      </c>
      <c r="D4440" s="40" t="s">
        <v>1929</v>
      </c>
      <c r="E4440" s="40" t="s">
        <v>4633</v>
      </c>
      <c r="F4440" s="41">
        <v>37991.120000000003</v>
      </c>
      <c r="G4440" s="42">
        <v>44529.39</v>
      </c>
      <c r="H4440" s="64">
        <f t="shared" si="416"/>
        <v>0.17209995388396016</v>
      </c>
      <c r="I4440" s="65">
        <f t="shared" si="417"/>
        <v>6538.2699999999968</v>
      </c>
      <c r="J4440" s="66" t="str">
        <f t="shared" si="418"/>
        <v>Resgatado</v>
      </c>
      <c r="K4440" s="40" t="s">
        <v>15532</v>
      </c>
      <c r="L4440" s="69" t="str">
        <f t="shared" si="419"/>
        <v>Dividendos Recebidos</v>
      </c>
    </row>
    <row r="4441" spans="1:12" ht="15" customHeight="1" x14ac:dyDescent="0.25">
      <c r="A4441" s="39">
        <v>45033</v>
      </c>
      <c r="B4441" s="61">
        <f t="shared" si="414"/>
        <v>2023</v>
      </c>
      <c r="C4441" s="60" t="str">
        <f t="shared" si="415"/>
        <v>Abril</v>
      </c>
      <c r="D4441" s="40" t="s">
        <v>1923</v>
      </c>
      <c r="E4441" s="40" t="s">
        <v>5236</v>
      </c>
      <c r="F4441" s="41">
        <v>26519.82</v>
      </c>
      <c r="G4441" s="42">
        <v>30439.45</v>
      </c>
      <c r="H4441" s="64">
        <f t="shared" si="416"/>
        <v>0.14780002277541857</v>
      </c>
      <c r="I4441" s="65">
        <f t="shared" si="417"/>
        <v>3919.630000000001</v>
      </c>
      <c r="J4441" s="66" t="str">
        <f t="shared" si="418"/>
        <v>Pendente</v>
      </c>
      <c r="K4441" s="40" t="s">
        <v>15532</v>
      </c>
      <c r="L4441" s="69" t="str">
        <f t="shared" si="419"/>
        <v>Rendimento estável</v>
      </c>
    </row>
    <row r="4442" spans="1:12" x14ac:dyDescent="0.25">
      <c r="A4442" s="39">
        <v>44128</v>
      </c>
      <c r="B4442" s="61">
        <f t="shared" si="414"/>
        <v>2020</v>
      </c>
      <c r="C4442" s="60" t="str">
        <f t="shared" si="415"/>
        <v>Outubro</v>
      </c>
      <c r="D4442" s="40" t="s">
        <v>1924</v>
      </c>
      <c r="E4442" s="40" t="s">
        <v>5237</v>
      </c>
      <c r="F4442" s="41">
        <v>31171.47</v>
      </c>
      <c r="G4442" s="42">
        <v>29123.5</v>
      </c>
      <c r="H4442" s="64">
        <f t="shared" si="416"/>
        <v>-6.570014182840915E-2</v>
      </c>
      <c r="I4442" s="65">
        <f t="shared" si="417"/>
        <v>-2047.9700000000012</v>
      </c>
      <c r="J4442" s="66" t="str">
        <f t="shared" si="418"/>
        <v>Ativo</v>
      </c>
      <c r="K4442" s="40" t="s">
        <v>15533</v>
      </c>
      <c r="L4442" s="69" t="str">
        <f t="shared" si="419"/>
        <v>Investimento de Longo Prazo</v>
      </c>
    </row>
    <row r="4443" spans="1:12" ht="15" customHeight="1" x14ac:dyDescent="0.25">
      <c r="A4443" s="39">
        <v>45185</v>
      </c>
      <c r="B4443" s="61">
        <f t="shared" si="414"/>
        <v>2023</v>
      </c>
      <c r="C4443" s="60" t="str">
        <f t="shared" si="415"/>
        <v>Setembro</v>
      </c>
      <c r="D4443" s="40" t="s">
        <v>1928</v>
      </c>
      <c r="E4443" s="40" t="s">
        <v>5238</v>
      </c>
      <c r="F4443" s="41">
        <v>44693.18</v>
      </c>
      <c r="G4443" s="42">
        <v>47839.58</v>
      </c>
      <c r="H4443" s="64">
        <f t="shared" si="416"/>
        <v>7.0400002863971675E-2</v>
      </c>
      <c r="I4443" s="65">
        <f t="shared" si="417"/>
        <v>3146.4000000000015</v>
      </c>
      <c r="J4443" s="66" t="str">
        <f t="shared" si="418"/>
        <v>Pendente</v>
      </c>
      <c r="K4443" s="40" t="s">
        <v>15537</v>
      </c>
      <c r="L4443" s="69" t="str">
        <f t="shared" si="419"/>
        <v>Rendimento estável</v>
      </c>
    </row>
    <row r="4444" spans="1:12" ht="15" customHeight="1" x14ac:dyDescent="0.25">
      <c r="A4444" s="39">
        <v>44813</v>
      </c>
      <c r="B4444" s="61">
        <f t="shared" si="414"/>
        <v>2022</v>
      </c>
      <c r="C4444" s="60" t="str">
        <f t="shared" si="415"/>
        <v>Setembro</v>
      </c>
      <c r="D4444" s="40" t="s">
        <v>1927</v>
      </c>
      <c r="E4444" s="40" t="s">
        <v>5239</v>
      </c>
      <c r="F4444" s="41">
        <v>46618.59</v>
      </c>
      <c r="G4444" s="42">
        <v>51602.12</v>
      </c>
      <c r="H4444" s="64">
        <f t="shared" si="416"/>
        <v>0.10690005853887916</v>
      </c>
      <c r="I4444" s="65">
        <f t="shared" si="417"/>
        <v>4983.5300000000061</v>
      </c>
      <c r="J4444" s="66" t="str">
        <f t="shared" si="418"/>
        <v>Pendente</v>
      </c>
      <c r="K4444" s="40" t="s">
        <v>15536</v>
      </c>
      <c r="L4444" s="69" t="str">
        <f t="shared" si="419"/>
        <v>Rendimento estável</v>
      </c>
    </row>
    <row r="4445" spans="1:12" ht="15" customHeight="1" x14ac:dyDescent="0.25">
      <c r="A4445" s="39">
        <v>44953</v>
      </c>
      <c r="B4445" s="61">
        <f t="shared" si="414"/>
        <v>2023</v>
      </c>
      <c r="C4445" s="60" t="str">
        <f t="shared" si="415"/>
        <v>Janeiro</v>
      </c>
      <c r="D4445" s="40" t="s">
        <v>1925</v>
      </c>
      <c r="E4445" s="40" t="s">
        <v>5240</v>
      </c>
      <c r="F4445" s="41">
        <v>37211.160000000003</v>
      </c>
      <c r="G4445" s="42">
        <v>42952.84</v>
      </c>
      <c r="H4445" s="64">
        <f t="shared" si="416"/>
        <v>0.15429994657516705</v>
      </c>
      <c r="I4445" s="65">
        <f t="shared" si="417"/>
        <v>5741.679999999993</v>
      </c>
      <c r="J4445" s="66" t="str">
        <f t="shared" si="418"/>
        <v>Resgatado</v>
      </c>
      <c r="K4445" s="40" t="s">
        <v>15534</v>
      </c>
      <c r="L4445" s="69" t="str">
        <f t="shared" si="419"/>
        <v>Aplicação de Curto Prazo</v>
      </c>
    </row>
    <row r="4446" spans="1:12" ht="15" customHeight="1" x14ac:dyDescent="0.25">
      <c r="A4446" s="39">
        <v>45239</v>
      </c>
      <c r="B4446" s="61">
        <f t="shared" si="414"/>
        <v>2023</v>
      </c>
      <c r="C4446" s="60" t="str">
        <f t="shared" si="415"/>
        <v>Novembro</v>
      </c>
      <c r="D4446" s="40" t="s">
        <v>1927</v>
      </c>
      <c r="E4446" s="40" t="s">
        <v>5241</v>
      </c>
      <c r="F4446" s="41">
        <v>1690.93</v>
      </c>
      <c r="G4446" s="42">
        <v>1651.87</v>
      </c>
      <c r="H4446" s="64">
        <f t="shared" si="416"/>
        <v>-2.3099714358370937E-2</v>
      </c>
      <c r="I4446" s="65">
        <f t="shared" si="417"/>
        <v>-39.060000000000173</v>
      </c>
      <c r="J4446" s="66" t="str">
        <f t="shared" si="418"/>
        <v>Ativo</v>
      </c>
      <c r="K4446" s="40" t="s">
        <v>15536</v>
      </c>
      <c r="L4446" s="69" t="str">
        <f t="shared" si="419"/>
        <v>Aguardando rentabilidade</v>
      </c>
    </row>
    <row r="4447" spans="1:12" ht="15" customHeight="1" x14ac:dyDescent="0.25">
      <c r="A4447" s="39">
        <v>44707</v>
      </c>
      <c r="B4447" s="61">
        <f t="shared" si="414"/>
        <v>2022</v>
      </c>
      <c r="C4447" s="60" t="str">
        <f t="shared" si="415"/>
        <v>Maio</v>
      </c>
      <c r="D4447" s="40" t="s">
        <v>1924</v>
      </c>
      <c r="E4447" s="40" t="s">
        <v>2309</v>
      </c>
      <c r="F4447" s="41">
        <v>1804.8</v>
      </c>
      <c r="G4447" s="42">
        <v>2072.27</v>
      </c>
      <c r="H4447" s="64">
        <f t="shared" si="416"/>
        <v>0.14819924645390073</v>
      </c>
      <c r="I4447" s="65">
        <f t="shared" si="417"/>
        <v>267.47000000000003</v>
      </c>
      <c r="J4447" s="66" t="str">
        <f t="shared" si="418"/>
        <v>Pendente</v>
      </c>
      <c r="K4447" s="40" t="s">
        <v>15533</v>
      </c>
      <c r="L4447" s="69" t="str">
        <f t="shared" si="419"/>
        <v>Rendimento estável</v>
      </c>
    </row>
    <row r="4448" spans="1:12" ht="15" customHeight="1" x14ac:dyDescent="0.25">
      <c r="A4448" s="39">
        <v>45853</v>
      </c>
      <c r="B4448" s="61">
        <f t="shared" si="414"/>
        <v>2025</v>
      </c>
      <c r="C4448" s="60" t="str">
        <f t="shared" si="415"/>
        <v>Julho</v>
      </c>
      <c r="D4448" s="40" t="s">
        <v>1923</v>
      </c>
      <c r="E4448" s="40" t="s">
        <v>5242</v>
      </c>
      <c r="F4448" s="41">
        <v>39482</v>
      </c>
      <c r="G4448" s="42">
        <v>40559.86</v>
      </c>
      <c r="H4448" s="64">
        <f t="shared" si="416"/>
        <v>2.7300035459196612E-2</v>
      </c>
      <c r="I4448" s="65">
        <f t="shared" si="417"/>
        <v>1077.8600000000006</v>
      </c>
      <c r="J4448" s="66" t="str">
        <f t="shared" si="418"/>
        <v>Ativo</v>
      </c>
      <c r="K4448" s="40" t="s">
        <v>15532</v>
      </c>
      <c r="L4448" s="69" t="str">
        <f t="shared" si="419"/>
        <v>Investimento de Longo Prazo</v>
      </c>
    </row>
    <row r="4449" spans="1:12" ht="15" customHeight="1" x14ac:dyDescent="0.25">
      <c r="A4449" s="39">
        <v>45794</v>
      </c>
      <c r="B4449" s="61">
        <f t="shared" si="414"/>
        <v>2025</v>
      </c>
      <c r="C4449" s="60" t="str">
        <f t="shared" si="415"/>
        <v>Maio</v>
      </c>
      <c r="D4449" s="40" t="s">
        <v>1926</v>
      </c>
      <c r="E4449" s="40" t="s">
        <v>2992</v>
      </c>
      <c r="F4449" s="41">
        <v>30672.21</v>
      </c>
      <c r="G4449" s="42">
        <v>33242.54</v>
      </c>
      <c r="H4449" s="64">
        <f t="shared" si="416"/>
        <v>8.379996094184286E-2</v>
      </c>
      <c r="I4449" s="65">
        <f t="shared" si="417"/>
        <v>2570.3300000000017</v>
      </c>
      <c r="J4449" s="66" t="str">
        <f t="shared" si="418"/>
        <v>Pendente</v>
      </c>
      <c r="K4449" s="40" t="s">
        <v>15535</v>
      </c>
      <c r="L4449" s="69" t="str">
        <f t="shared" si="419"/>
        <v>Rendimento estável</v>
      </c>
    </row>
    <row r="4450" spans="1:12" ht="15" customHeight="1" x14ac:dyDescent="0.25">
      <c r="A4450" s="39">
        <v>45476</v>
      </c>
      <c r="B4450" s="61">
        <f t="shared" si="414"/>
        <v>2024</v>
      </c>
      <c r="C4450" s="60" t="str">
        <f t="shared" si="415"/>
        <v>Julho</v>
      </c>
      <c r="D4450" s="40" t="s">
        <v>1927</v>
      </c>
      <c r="E4450" s="40" t="s">
        <v>4075</v>
      </c>
      <c r="F4450" s="41">
        <v>11360</v>
      </c>
      <c r="G4450" s="42">
        <v>12397.17</v>
      </c>
      <c r="H4450" s="64">
        <f t="shared" si="416"/>
        <v>9.1300176056338028E-2</v>
      </c>
      <c r="I4450" s="65">
        <f t="shared" si="417"/>
        <v>1037.17</v>
      </c>
      <c r="J4450" s="66" t="str">
        <f t="shared" si="418"/>
        <v>Pendente</v>
      </c>
      <c r="K4450" s="40" t="s">
        <v>15536</v>
      </c>
      <c r="L4450" s="69" t="str">
        <f t="shared" si="419"/>
        <v>Rendimento estável</v>
      </c>
    </row>
    <row r="4451" spans="1:12" x14ac:dyDescent="0.25">
      <c r="A4451" s="39">
        <v>44058</v>
      </c>
      <c r="B4451" s="61">
        <f t="shared" si="414"/>
        <v>2020</v>
      </c>
      <c r="C4451" s="60" t="str">
        <f t="shared" si="415"/>
        <v>Agosto</v>
      </c>
      <c r="D4451" s="40" t="s">
        <v>1923</v>
      </c>
      <c r="E4451" s="40" t="s">
        <v>5243</v>
      </c>
      <c r="F4451" s="41">
        <v>36252.15</v>
      </c>
      <c r="G4451" s="42">
        <v>39525.72</v>
      </c>
      <c r="H4451" s="64">
        <f t="shared" si="416"/>
        <v>9.0300023584808056E-2</v>
      </c>
      <c r="I4451" s="65">
        <f t="shared" si="417"/>
        <v>3273.5699999999997</v>
      </c>
      <c r="J4451" s="66" t="str">
        <f t="shared" si="418"/>
        <v>Pendente</v>
      </c>
      <c r="K4451" s="40" t="s">
        <v>15532</v>
      </c>
      <c r="L4451" s="69" t="str">
        <f t="shared" si="419"/>
        <v>Rendimento estável</v>
      </c>
    </row>
    <row r="4452" spans="1:12" ht="15" customHeight="1" x14ac:dyDescent="0.25">
      <c r="A4452" s="39">
        <v>44397</v>
      </c>
      <c r="B4452" s="61">
        <f t="shared" si="414"/>
        <v>2021</v>
      </c>
      <c r="C4452" s="60" t="str">
        <f t="shared" si="415"/>
        <v>Julho</v>
      </c>
      <c r="D4452" s="40" t="s">
        <v>1930</v>
      </c>
      <c r="E4452" s="40" t="s">
        <v>5244</v>
      </c>
      <c r="F4452" s="41">
        <v>4256.22</v>
      </c>
      <c r="G4452" s="42">
        <v>4989.99</v>
      </c>
      <c r="H4452" s="64">
        <f t="shared" si="416"/>
        <v>0.17239945303579221</v>
      </c>
      <c r="I4452" s="65">
        <f t="shared" si="417"/>
        <v>733.76999999999953</v>
      </c>
      <c r="J4452" s="66" t="str">
        <f t="shared" si="418"/>
        <v>Resgatado</v>
      </c>
      <c r="K4452" s="40" t="s">
        <v>15538</v>
      </c>
      <c r="L4452" s="69" t="str">
        <f t="shared" si="419"/>
        <v>Aplicação de Curto Prazo</v>
      </c>
    </row>
    <row r="4453" spans="1:12" ht="15" customHeight="1" x14ac:dyDescent="0.25">
      <c r="A4453" s="39">
        <v>45520</v>
      </c>
      <c r="B4453" s="61">
        <f t="shared" si="414"/>
        <v>2024</v>
      </c>
      <c r="C4453" s="60" t="str">
        <f t="shared" si="415"/>
        <v>Agosto</v>
      </c>
      <c r="D4453" s="40" t="s">
        <v>1929</v>
      </c>
      <c r="E4453" s="40" t="s">
        <v>5245</v>
      </c>
      <c r="F4453" s="41">
        <v>14092.44</v>
      </c>
      <c r="G4453" s="42">
        <v>15652.47</v>
      </c>
      <c r="H4453" s="64">
        <f t="shared" si="416"/>
        <v>0.11069977945621899</v>
      </c>
      <c r="I4453" s="65">
        <f t="shared" si="417"/>
        <v>1560.0299999999988</v>
      </c>
      <c r="J4453" s="66" t="str">
        <f t="shared" si="418"/>
        <v>Pendente</v>
      </c>
      <c r="K4453" s="40" t="s">
        <v>15532</v>
      </c>
      <c r="L4453" s="69" t="str">
        <f t="shared" si="419"/>
        <v>Rendimento estável</v>
      </c>
    </row>
    <row r="4454" spans="1:12" ht="15" customHeight="1" x14ac:dyDescent="0.25">
      <c r="A4454" s="39">
        <v>44928</v>
      </c>
      <c r="B4454" s="61">
        <f t="shared" si="414"/>
        <v>2023</v>
      </c>
      <c r="C4454" s="60" t="str">
        <f t="shared" si="415"/>
        <v>Janeiro</v>
      </c>
      <c r="D4454" s="40" t="s">
        <v>1928</v>
      </c>
      <c r="E4454" s="40" t="s">
        <v>4073</v>
      </c>
      <c r="F4454" s="41">
        <v>29638.82</v>
      </c>
      <c r="G4454" s="42">
        <v>32113.66</v>
      </c>
      <c r="H4454" s="64">
        <f t="shared" si="416"/>
        <v>8.3499950402883785E-2</v>
      </c>
      <c r="I4454" s="65">
        <f t="shared" si="417"/>
        <v>2474.84</v>
      </c>
      <c r="J4454" s="66" t="str">
        <f t="shared" si="418"/>
        <v>Pendente</v>
      </c>
      <c r="K4454" s="40" t="s">
        <v>15537</v>
      </c>
      <c r="L4454" s="69" t="str">
        <f t="shared" si="419"/>
        <v>Rendimento estável</v>
      </c>
    </row>
    <row r="4455" spans="1:12" ht="15" customHeight="1" x14ac:dyDescent="0.25">
      <c r="A4455" s="39">
        <v>45775</v>
      </c>
      <c r="B4455" s="61">
        <f t="shared" si="414"/>
        <v>2025</v>
      </c>
      <c r="C4455" s="60" t="str">
        <f t="shared" si="415"/>
        <v>Abril</v>
      </c>
      <c r="D4455" s="40" t="s">
        <v>1924</v>
      </c>
      <c r="E4455" s="40" t="s">
        <v>5246</v>
      </c>
      <c r="F4455" s="41">
        <v>8679.92</v>
      </c>
      <c r="G4455" s="42">
        <v>8748.49</v>
      </c>
      <c r="H4455" s="64">
        <f t="shared" si="416"/>
        <v>7.8998423948607489E-3</v>
      </c>
      <c r="I4455" s="65">
        <f t="shared" si="417"/>
        <v>68.569999999999709</v>
      </c>
      <c r="J4455" s="66" t="str">
        <f t="shared" si="418"/>
        <v>Ativo</v>
      </c>
      <c r="K4455" s="40" t="s">
        <v>15533</v>
      </c>
      <c r="L4455" s="69" t="str">
        <f t="shared" si="419"/>
        <v>Investimento de Longo Prazo</v>
      </c>
    </row>
    <row r="4456" spans="1:12" ht="15" customHeight="1" x14ac:dyDescent="0.25">
      <c r="A4456" s="39">
        <v>44203</v>
      </c>
      <c r="B4456" s="61">
        <f t="shared" si="414"/>
        <v>2021</v>
      </c>
      <c r="C4456" s="60" t="str">
        <f t="shared" si="415"/>
        <v>Janeiro</v>
      </c>
      <c r="D4456" s="40" t="s">
        <v>1926</v>
      </c>
      <c r="E4456" s="40" t="s">
        <v>2720</v>
      </c>
      <c r="F4456" s="41">
        <v>34925.53</v>
      </c>
      <c r="G4456" s="42">
        <v>31761.279999999999</v>
      </c>
      <c r="H4456" s="64">
        <f t="shared" si="416"/>
        <v>-9.059991358756761E-2</v>
      </c>
      <c r="I4456" s="65">
        <f t="shared" si="417"/>
        <v>-3164.25</v>
      </c>
      <c r="J4456" s="66" t="str">
        <f t="shared" si="418"/>
        <v>Pendente</v>
      </c>
      <c r="K4456" s="40" t="s">
        <v>15535</v>
      </c>
      <c r="L4456" s="69" t="str">
        <f t="shared" si="419"/>
        <v>Aguardando rentabilidade</v>
      </c>
    </row>
    <row r="4457" spans="1:12" x14ac:dyDescent="0.25">
      <c r="A4457" s="39">
        <v>43950</v>
      </c>
      <c r="B4457" s="61">
        <f t="shared" si="414"/>
        <v>2020</v>
      </c>
      <c r="C4457" s="60" t="str">
        <f t="shared" si="415"/>
        <v>Abril</v>
      </c>
      <c r="D4457" s="40" t="s">
        <v>1929</v>
      </c>
      <c r="E4457" s="40" t="s">
        <v>5043</v>
      </c>
      <c r="F4457" s="41">
        <v>28455.54</v>
      </c>
      <c r="G4457" s="42">
        <v>31306.79</v>
      </c>
      <c r="H4457" s="64">
        <f t="shared" si="416"/>
        <v>0.10020017191731381</v>
      </c>
      <c r="I4457" s="65">
        <f t="shared" si="417"/>
        <v>2851.25</v>
      </c>
      <c r="J4457" s="66" t="str">
        <f t="shared" si="418"/>
        <v>Pendente</v>
      </c>
      <c r="K4457" s="40" t="s">
        <v>15532</v>
      </c>
      <c r="L4457" s="69" t="str">
        <f t="shared" si="419"/>
        <v>Rendimento estável</v>
      </c>
    </row>
    <row r="4458" spans="1:12" ht="15" customHeight="1" x14ac:dyDescent="0.25">
      <c r="A4458" s="39">
        <v>44203</v>
      </c>
      <c r="B4458" s="61">
        <f t="shared" si="414"/>
        <v>2021</v>
      </c>
      <c r="C4458" s="60" t="str">
        <f t="shared" si="415"/>
        <v>Janeiro</v>
      </c>
      <c r="D4458" s="40" t="s">
        <v>1927</v>
      </c>
      <c r="E4458" s="40" t="s">
        <v>5247</v>
      </c>
      <c r="F4458" s="41">
        <v>40392.980000000003</v>
      </c>
      <c r="G4458" s="42">
        <v>46924.52</v>
      </c>
      <c r="H4458" s="64">
        <f t="shared" si="416"/>
        <v>0.16169987953352274</v>
      </c>
      <c r="I4458" s="65">
        <f t="shared" si="417"/>
        <v>6531.5399999999936</v>
      </c>
      <c r="J4458" s="66" t="str">
        <f t="shared" si="418"/>
        <v>Resgatado</v>
      </c>
      <c r="K4458" s="40" t="s">
        <v>15536</v>
      </c>
      <c r="L4458" s="69" t="str">
        <f t="shared" si="419"/>
        <v>Aplicação de Curto Prazo</v>
      </c>
    </row>
    <row r="4459" spans="1:12" ht="15" customHeight="1" x14ac:dyDescent="0.25">
      <c r="A4459" s="39">
        <v>45096</v>
      </c>
      <c r="B4459" s="61">
        <f t="shared" si="414"/>
        <v>2023</v>
      </c>
      <c r="C4459" s="60" t="str">
        <f t="shared" si="415"/>
        <v>Junho</v>
      </c>
      <c r="D4459" s="40" t="s">
        <v>1930</v>
      </c>
      <c r="E4459" s="40" t="s">
        <v>5248</v>
      </c>
      <c r="F4459" s="41">
        <v>41340.68</v>
      </c>
      <c r="G4459" s="42">
        <v>38049.96</v>
      </c>
      <c r="H4459" s="64">
        <f t="shared" si="416"/>
        <v>-7.9600045282274046E-2</v>
      </c>
      <c r="I4459" s="65">
        <f t="shared" si="417"/>
        <v>-3290.7200000000012</v>
      </c>
      <c r="J4459" s="66" t="str">
        <f t="shared" si="418"/>
        <v>Pendente</v>
      </c>
      <c r="K4459" s="40" t="s">
        <v>15538</v>
      </c>
      <c r="L4459" s="69" t="str">
        <f t="shared" si="419"/>
        <v>Aguardando rentabilidade</v>
      </c>
    </row>
    <row r="4460" spans="1:12" ht="15" customHeight="1" x14ac:dyDescent="0.25">
      <c r="A4460" s="39">
        <v>45915</v>
      </c>
      <c r="B4460" s="61">
        <f t="shared" si="414"/>
        <v>2025</v>
      </c>
      <c r="C4460" s="60" t="str">
        <f t="shared" si="415"/>
        <v>Setembro</v>
      </c>
      <c r="D4460" s="40" t="s">
        <v>1929</v>
      </c>
      <c r="E4460" s="40" t="s">
        <v>2395</v>
      </c>
      <c r="F4460" s="41">
        <v>32994.11</v>
      </c>
      <c r="G4460" s="42">
        <v>33099.69</v>
      </c>
      <c r="H4460" s="64">
        <f t="shared" si="416"/>
        <v>3.1999650846772877E-3</v>
      </c>
      <c r="I4460" s="65">
        <f t="shared" si="417"/>
        <v>105.58000000000175</v>
      </c>
      <c r="J4460" s="66" t="str">
        <f t="shared" si="418"/>
        <v>Ativo</v>
      </c>
      <c r="K4460" s="40" t="s">
        <v>15532</v>
      </c>
      <c r="L4460" s="69" t="str">
        <f t="shared" si="419"/>
        <v>Investimento de Longo Prazo</v>
      </c>
    </row>
    <row r="4461" spans="1:12" ht="15" customHeight="1" x14ac:dyDescent="0.25">
      <c r="A4461" s="39">
        <v>45860</v>
      </c>
      <c r="B4461" s="61">
        <f t="shared" si="414"/>
        <v>2025</v>
      </c>
      <c r="C4461" s="60" t="str">
        <f t="shared" si="415"/>
        <v>Julho</v>
      </c>
      <c r="D4461" s="40" t="s">
        <v>1926</v>
      </c>
      <c r="E4461" s="40" t="s">
        <v>5249</v>
      </c>
      <c r="F4461" s="41">
        <v>47891.27</v>
      </c>
      <c r="G4461" s="42">
        <v>46622.15</v>
      </c>
      <c r="H4461" s="64">
        <f t="shared" si="416"/>
        <v>-2.6500028084450369E-2</v>
      </c>
      <c r="I4461" s="65">
        <f t="shared" si="417"/>
        <v>-1269.1199999999953</v>
      </c>
      <c r="J4461" s="66" t="str">
        <f t="shared" si="418"/>
        <v>Ativo</v>
      </c>
      <c r="K4461" s="40" t="s">
        <v>15535</v>
      </c>
      <c r="L4461" s="69" t="str">
        <f t="shared" si="419"/>
        <v>Aguardando rentabilidade</v>
      </c>
    </row>
    <row r="4462" spans="1:12" ht="15" customHeight="1" x14ac:dyDescent="0.25">
      <c r="A4462" s="39">
        <v>45236</v>
      </c>
      <c r="B4462" s="61">
        <f t="shared" si="414"/>
        <v>2023</v>
      </c>
      <c r="C4462" s="60" t="str">
        <f t="shared" si="415"/>
        <v>Novembro</v>
      </c>
      <c r="D4462" s="40" t="s">
        <v>1930</v>
      </c>
      <c r="E4462" s="40" t="s">
        <v>4833</v>
      </c>
      <c r="F4462" s="41">
        <v>20199.71</v>
      </c>
      <c r="G4462" s="42">
        <v>21250.09</v>
      </c>
      <c r="H4462" s="64">
        <f t="shared" si="416"/>
        <v>5.1999756432146854E-2</v>
      </c>
      <c r="I4462" s="65">
        <f t="shared" si="417"/>
        <v>1050.380000000001</v>
      </c>
      <c r="J4462" s="66" t="str">
        <f t="shared" si="418"/>
        <v>Ativo</v>
      </c>
      <c r="K4462" s="40" t="s">
        <v>15538</v>
      </c>
      <c r="L4462" s="69" t="str">
        <f t="shared" si="419"/>
        <v>Aguardando rentabilidade</v>
      </c>
    </row>
    <row r="4463" spans="1:12" ht="15" customHeight="1" x14ac:dyDescent="0.25">
      <c r="A4463" s="39">
        <v>45762</v>
      </c>
      <c r="B4463" s="61">
        <f t="shared" si="414"/>
        <v>2025</v>
      </c>
      <c r="C4463" s="60" t="str">
        <f t="shared" si="415"/>
        <v>Abril</v>
      </c>
      <c r="D4463" s="40" t="s">
        <v>1929</v>
      </c>
      <c r="E4463" s="40" t="s">
        <v>5250</v>
      </c>
      <c r="F4463" s="41">
        <v>44407.71</v>
      </c>
      <c r="G4463" s="42">
        <v>47671.68</v>
      </c>
      <c r="H4463" s="64">
        <f t="shared" si="416"/>
        <v>7.3500074649199457E-2</v>
      </c>
      <c r="I4463" s="65">
        <f t="shared" si="417"/>
        <v>3263.9700000000012</v>
      </c>
      <c r="J4463" s="66" t="str">
        <f t="shared" si="418"/>
        <v>Pendente</v>
      </c>
      <c r="K4463" s="40" t="s">
        <v>15532</v>
      </c>
      <c r="L4463" s="69" t="str">
        <f t="shared" si="419"/>
        <v>Rendimento estável</v>
      </c>
    </row>
    <row r="4464" spans="1:12" ht="15" customHeight="1" x14ac:dyDescent="0.25">
      <c r="A4464" s="39">
        <v>45304</v>
      </c>
      <c r="B4464" s="61">
        <f t="shared" si="414"/>
        <v>2024</v>
      </c>
      <c r="C4464" s="60" t="str">
        <f t="shared" si="415"/>
        <v>Janeiro</v>
      </c>
      <c r="D4464" s="40" t="s">
        <v>1929</v>
      </c>
      <c r="E4464" s="40" t="s">
        <v>5251</v>
      </c>
      <c r="F4464" s="41">
        <v>40282.720000000001</v>
      </c>
      <c r="G4464" s="42">
        <v>36492.120000000003</v>
      </c>
      <c r="H4464" s="64">
        <f t="shared" si="416"/>
        <v>-9.4099901893417284E-2</v>
      </c>
      <c r="I4464" s="65">
        <f t="shared" si="417"/>
        <v>-3790.5999999999985</v>
      </c>
      <c r="J4464" s="66" t="str">
        <f t="shared" si="418"/>
        <v>Ativo</v>
      </c>
      <c r="K4464" s="40" t="s">
        <v>15532</v>
      </c>
      <c r="L4464" s="69" t="str">
        <f t="shared" si="419"/>
        <v>Investimento de Longo Prazo</v>
      </c>
    </row>
    <row r="4465" spans="1:12" ht="15" customHeight="1" x14ac:dyDescent="0.25">
      <c r="A4465" s="39">
        <v>45649</v>
      </c>
      <c r="B4465" s="61">
        <f t="shared" si="414"/>
        <v>2024</v>
      </c>
      <c r="C4465" s="60" t="str">
        <f t="shared" si="415"/>
        <v>Dezembro</v>
      </c>
      <c r="D4465" s="40" t="s">
        <v>1926</v>
      </c>
      <c r="E4465" s="40" t="s">
        <v>4737</v>
      </c>
      <c r="F4465" s="41">
        <v>9724.8799999999992</v>
      </c>
      <c r="G4465" s="42">
        <v>9261</v>
      </c>
      <c r="H4465" s="64">
        <f t="shared" si="416"/>
        <v>-4.7700331520800179E-2</v>
      </c>
      <c r="I4465" s="65">
        <f t="shared" si="417"/>
        <v>-463.8799999999992</v>
      </c>
      <c r="J4465" s="66" t="str">
        <f t="shared" si="418"/>
        <v>Ativo</v>
      </c>
      <c r="K4465" s="40" t="s">
        <v>15535</v>
      </c>
      <c r="L4465" s="69" t="str">
        <f t="shared" si="419"/>
        <v>Aguardando rentabilidade</v>
      </c>
    </row>
    <row r="4466" spans="1:12" ht="15" customHeight="1" x14ac:dyDescent="0.25">
      <c r="A4466" s="39">
        <v>45004</v>
      </c>
      <c r="B4466" s="61">
        <f t="shared" si="414"/>
        <v>2023</v>
      </c>
      <c r="C4466" s="60" t="str">
        <f t="shared" si="415"/>
        <v>Março</v>
      </c>
      <c r="D4466" s="40" t="s">
        <v>1924</v>
      </c>
      <c r="E4466" s="40" t="s">
        <v>3266</v>
      </c>
      <c r="F4466" s="41">
        <v>18539.16</v>
      </c>
      <c r="G4466" s="42">
        <v>22078.29</v>
      </c>
      <c r="H4466" s="64">
        <f t="shared" si="416"/>
        <v>0.1909002349621019</v>
      </c>
      <c r="I4466" s="65">
        <f t="shared" si="417"/>
        <v>3539.130000000001</v>
      </c>
      <c r="J4466" s="66" t="str">
        <f t="shared" si="418"/>
        <v>Resgatado</v>
      </c>
      <c r="K4466" s="40" t="s">
        <v>15533</v>
      </c>
      <c r="L4466" s="69" t="str">
        <f t="shared" si="419"/>
        <v>Dividendos Recebidos</v>
      </c>
    </row>
    <row r="4467" spans="1:12" ht="15" customHeight="1" x14ac:dyDescent="0.25">
      <c r="A4467" s="43">
        <v>44253</v>
      </c>
      <c r="B4467" s="62">
        <f t="shared" si="414"/>
        <v>2021</v>
      </c>
      <c r="C4467" s="60" t="str">
        <f t="shared" si="415"/>
        <v>Fevereiro</v>
      </c>
      <c r="D4467" s="44" t="s">
        <v>1928</v>
      </c>
      <c r="E4467" s="44" t="s">
        <v>4803</v>
      </c>
      <c r="F4467" s="45">
        <v>19960.919999999998</v>
      </c>
      <c r="G4467" s="46">
        <v>20451.96</v>
      </c>
      <c r="H4467" s="67">
        <f t="shared" si="416"/>
        <v>2.4600068533915317E-2</v>
      </c>
      <c r="I4467" s="68">
        <f t="shared" si="417"/>
        <v>491.04000000000087</v>
      </c>
      <c r="J4467" s="66" t="str">
        <f t="shared" si="418"/>
        <v>Ativo</v>
      </c>
      <c r="K4467" s="44" t="s">
        <v>15537</v>
      </c>
      <c r="L4467" s="69" t="str">
        <f t="shared" si="419"/>
        <v>Aguardando rentabilidade</v>
      </c>
    </row>
    <row r="4468" spans="1:12" ht="15" customHeight="1" x14ac:dyDescent="0.25">
      <c r="A4468" s="39">
        <v>45272</v>
      </c>
      <c r="B4468" s="61">
        <f t="shared" si="414"/>
        <v>2023</v>
      </c>
      <c r="C4468" s="60" t="str">
        <f t="shared" si="415"/>
        <v>Dezembro</v>
      </c>
      <c r="D4468" s="40" t="s">
        <v>1924</v>
      </c>
      <c r="E4468" s="40" t="s">
        <v>4451</v>
      </c>
      <c r="F4468" s="41">
        <v>18298.310000000001</v>
      </c>
      <c r="G4468" s="42">
        <v>17652.38</v>
      </c>
      <c r="H4468" s="64">
        <f t="shared" si="416"/>
        <v>-3.5299981255099526E-2</v>
      </c>
      <c r="I4468" s="65">
        <f t="shared" si="417"/>
        <v>-645.93000000000029</v>
      </c>
      <c r="J4468" s="66" t="str">
        <f t="shared" si="418"/>
        <v>Ativo</v>
      </c>
      <c r="K4468" s="40" t="s">
        <v>15533</v>
      </c>
      <c r="L4468" s="69" t="str">
        <f t="shared" si="419"/>
        <v>Investimento de Longo Prazo</v>
      </c>
    </row>
    <row r="4469" spans="1:12" ht="15" customHeight="1" x14ac:dyDescent="0.25">
      <c r="A4469" s="39">
        <v>44308</v>
      </c>
      <c r="B4469" s="61">
        <f t="shared" si="414"/>
        <v>2021</v>
      </c>
      <c r="C4469" s="60" t="str">
        <f t="shared" si="415"/>
        <v>Abril</v>
      </c>
      <c r="D4469" s="40" t="s">
        <v>1923</v>
      </c>
      <c r="E4469" s="40" t="s">
        <v>5252</v>
      </c>
      <c r="F4469" s="41">
        <v>43701.4</v>
      </c>
      <c r="G4469" s="42">
        <v>46620.65</v>
      </c>
      <c r="H4469" s="64">
        <f t="shared" si="416"/>
        <v>6.679991945338136E-2</v>
      </c>
      <c r="I4469" s="65">
        <f t="shared" si="417"/>
        <v>2919.25</v>
      </c>
      <c r="J4469" s="66" t="str">
        <f t="shared" si="418"/>
        <v>Ativo</v>
      </c>
      <c r="K4469" s="40" t="s">
        <v>15532</v>
      </c>
      <c r="L4469" s="69" t="str">
        <f t="shared" si="419"/>
        <v>Investimento de Longo Prazo</v>
      </c>
    </row>
    <row r="4470" spans="1:12" ht="15" customHeight="1" x14ac:dyDescent="0.25">
      <c r="A4470" s="39">
        <v>44988</v>
      </c>
      <c r="B4470" s="61">
        <f t="shared" si="414"/>
        <v>2023</v>
      </c>
      <c r="C4470" s="60" t="str">
        <f t="shared" si="415"/>
        <v>Março</v>
      </c>
      <c r="D4470" s="40" t="s">
        <v>1929</v>
      </c>
      <c r="E4470" s="40" t="s">
        <v>5253</v>
      </c>
      <c r="F4470" s="41">
        <v>31769.26</v>
      </c>
      <c r="G4470" s="42">
        <v>31705.72</v>
      </c>
      <c r="H4470" s="64">
        <f t="shared" si="416"/>
        <v>-2.0000465859134659E-3</v>
      </c>
      <c r="I4470" s="65">
        <f t="shared" si="417"/>
        <v>-63.539999999997235</v>
      </c>
      <c r="J4470" s="66" t="str">
        <f t="shared" si="418"/>
        <v>Ativo</v>
      </c>
      <c r="K4470" s="40" t="s">
        <v>15532</v>
      </c>
      <c r="L4470" s="69" t="str">
        <f t="shared" si="419"/>
        <v>Investimento de Longo Prazo</v>
      </c>
    </row>
    <row r="4471" spans="1:12" ht="15" customHeight="1" x14ac:dyDescent="0.25">
      <c r="A4471" s="39">
        <v>45162</v>
      </c>
      <c r="B4471" s="61">
        <f t="shared" si="414"/>
        <v>2023</v>
      </c>
      <c r="C4471" s="60" t="str">
        <f t="shared" si="415"/>
        <v>Agosto</v>
      </c>
      <c r="D4471" s="40" t="s">
        <v>1925</v>
      </c>
      <c r="E4471" s="40" t="s">
        <v>5254</v>
      </c>
      <c r="F4471" s="41">
        <v>42527.29</v>
      </c>
      <c r="G4471" s="42">
        <v>42242.36</v>
      </c>
      <c r="H4471" s="64">
        <f t="shared" si="416"/>
        <v>-6.6999331488086893E-3</v>
      </c>
      <c r="I4471" s="65">
        <f t="shared" si="417"/>
        <v>-284.93000000000029</v>
      </c>
      <c r="J4471" s="66" t="str">
        <f t="shared" si="418"/>
        <v>Ativo</v>
      </c>
      <c r="K4471" s="40" t="s">
        <v>15534</v>
      </c>
      <c r="L4471" s="69" t="str">
        <f t="shared" si="419"/>
        <v>Aguardando rentabilidade</v>
      </c>
    </row>
    <row r="4472" spans="1:12" ht="15" customHeight="1" x14ac:dyDescent="0.25">
      <c r="A4472" s="39">
        <v>45796</v>
      </c>
      <c r="B4472" s="61">
        <f t="shared" si="414"/>
        <v>2025</v>
      </c>
      <c r="C4472" s="60" t="str">
        <f t="shared" si="415"/>
        <v>Maio</v>
      </c>
      <c r="D4472" s="40" t="s">
        <v>1924</v>
      </c>
      <c r="E4472" s="40" t="s">
        <v>5255</v>
      </c>
      <c r="F4472" s="41">
        <v>31686.3</v>
      </c>
      <c r="G4472" s="42">
        <v>29842.16</v>
      </c>
      <c r="H4472" s="64">
        <f t="shared" si="416"/>
        <v>-5.8199916052047711E-2</v>
      </c>
      <c r="I4472" s="65">
        <f t="shared" si="417"/>
        <v>-1844.1399999999994</v>
      </c>
      <c r="J4472" s="66" t="str">
        <f t="shared" si="418"/>
        <v>Ativo</v>
      </c>
      <c r="K4472" s="40" t="s">
        <v>15533</v>
      </c>
      <c r="L4472" s="69" t="str">
        <f t="shared" si="419"/>
        <v>Investimento de Longo Prazo</v>
      </c>
    </row>
    <row r="4473" spans="1:12" x14ac:dyDescent="0.25">
      <c r="A4473" s="39">
        <v>44180</v>
      </c>
      <c r="B4473" s="61">
        <f t="shared" si="414"/>
        <v>2020</v>
      </c>
      <c r="C4473" s="60" t="str">
        <f t="shared" si="415"/>
        <v>Dezembro</v>
      </c>
      <c r="D4473" s="40" t="s">
        <v>1924</v>
      </c>
      <c r="E4473" s="40" t="s">
        <v>3844</v>
      </c>
      <c r="F4473" s="41">
        <v>32892.129999999997</v>
      </c>
      <c r="G4473" s="42">
        <v>33448.01</v>
      </c>
      <c r="H4473" s="64">
        <f t="shared" si="416"/>
        <v>1.6900091298435362E-2</v>
      </c>
      <c r="I4473" s="65">
        <f t="shared" si="417"/>
        <v>555.88000000000466</v>
      </c>
      <c r="J4473" s="66" t="str">
        <f t="shared" si="418"/>
        <v>Ativo</v>
      </c>
      <c r="K4473" s="40" t="s">
        <v>15533</v>
      </c>
      <c r="L4473" s="69" t="str">
        <f t="shared" si="419"/>
        <v>Investimento de Longo Prazo</v>
      </c>
    </row>
    <row r="4474" spans="1:12" x14ac:dyDescent="0.25">
      <c r="A4474" s="39">
        <v>43914</v>
      </c>
      <c r="B4474" s="61">
        <f t="shared" si="414"/>
        <v>2020</v>
      </c>
      <c r="C4474" s="60" t="str">
        <f t="shared" si="415"/>
        <v>Março</v>
      </c>
      <c r="D4474" s="40" t="s">
        <v>1930</v>
      </c>
      <c r="E4474" s="40" t="s">
        <v>5256</v>
      </c>
      <c r="F4474" s="41">
        <v>31818.959999999999</v>
      </c>
      <c r="G4474" s="42">
        <v>32471.25</v>
      </c>
      <c r="H4474" s="64">
        <f t="shared" si="416"/>
        <v>2.0500041484699718E-2</v>
      </c>
      <c r="I4474" s="65">
        <f t="shared" si="417"/>
        <v>652.29000000000087</v>
      </c>
      <c r="J4474" s="66" t="str">
        <f t="shared" si="418"/>
        <v>Ativo</v>
      </c>
      <c r="K4474" s="40" t="s">
        <v>15538</v>
      </c>
      <c r="L4474" s="69" t="str">
        <f t="shared" si="419"/>
        <v>Aguardando rentabilidade</v>
      </c>
    </row>
    <row r="4475" spans="1:12" ht="15" customHeight="1" x14ac:dyDescent="0.25">
      <c r="A4475" s="39">
        <v>44336</v>
      </c>
      <c r="B4475" s="61">
        <f t="shared" si="414"/>
        <v>2021</v>
      </c>
      <c r="C4475" s="60" t="str">
        <f t="shared" si="415"/>
        <v>Maio</v>
      </c>
      <c r="D4475" s="40" t="s">
        <v>1924</v>
      </c>
      <c r="E4475" s="40" t="s">
        <v>5257</v>
      </c>
      <c r="F4475" s="41">
        <v>34280.92</v>
      </c>
      <c r="G4475" s="42">
        <v>32926.82</v>
      </c>
      <c r="H4475" s="64">
        <f t="shared" si="416"/>
        <v>-3.9500106764929259E-2</v>
      </c>
      <c r="I4475" s="65">
        <f t="shared" si="417"/>
        <v>-1354.0999999999985</v>
      </c>
      <c r="J4475" s="66" t="str">
        <f t="shared" si="418"/>
        <v>Ativo</v>
      </c>
      <c r="K4475" s="40" t="s">
        <v>15533</v>
      </c>
      <c r="L4475" s="69" t="str">
        <f t="shared" si="419"/>
        <v>Investimento de Longo Prazo</v>
      </c>
    </row>
    <row r="4476" spans="1:12" ht="15" customHeight="1" x14ac:dyDescent="0.25">
      <c r="A4476" s="39">
        <v>44553</v>
      </c>
      <c r="B4476" s="61">
        <f t="shared" si="414"/>
        <v>2021</v>
      </c>
      <c r="C4476" s="60" t="str">
        <f t="shared" si="415"/>
        <v>Dezembro</v>
      </c>
      <c r="D4476" s="40" t="s">
        <v>1928</v>
      </c>
      <c r="E4476" s="40" t="s">
        <v>5258</v>
      </c>
      <c r="F4476" s="41">
        <v>3515.75</v>
      </c>
      <c r="G4476" s="42">
        <v>3885.61</v>
      </c>
      <c r="H4476" s="64">
        <f t="shared" si="416"/>
        <v>0.10520088174642683</v>
      </c>
      <c r="I4476" s="65">
        <f t="shared" si="417"/>
        <v>369.86000000000013</v>
      </c>
      <c r="J4476" s="66" t="str">
        <f t="shared" si="418"/>
        <v>Pendente</v>
      </c>
      <c r="K4476" s="40" t="s">
        <v>15537</v>
      </c>
      <c r="L4476" s="69" t="str">
        <f t="shared" si="419"/>
        <v>Rendimento estável</v>
      </c>
    </row>
    <row r="4477" spans="1:12" ht="15" customHeight="1" x14ac:dyDescent="0.25">
      <c r="A4477" s="39">
        <v>44985</v>
      </c>
      <c r="B4477" s="61">
        <f t="shared" si="414"/>
        <v>2023</v>
      </c>
      <c r="C4477" s="60" t="str">
        <f t="shared" si="415"/>
        <v>Fevereiro</v>
      </c>
      <c r="D4477" s="40" t="s">
        <v>1930</v>
      </c>
      <c r="E4477" s="40" t="s">
        <v>4628</v>
      </c>
      <c r="F4477" s="41">
        <v>13745.88</v>
      </c>
      <c r="G4477" s="42">
        <v>16391.96</v>
      </c>
      <c r="H4477" s="64">
        <f t="shared" si="416"/>
        <v>0.19249986177676512</v>
      </c>
      <c r="I4477" s="65">
        <f t="shared" si="417"/>
        <v>2646.08</v>
      </c>
      <c r="J4477" s="66" t="str">
        <f t="shared" si="418"/>
        <v>Resgatado</v>
      </c>
      <c r="K4477" s="40" t="s">
        <v>15538</v>
      </c>
      <c r="L4477" s="69" t="str">
        <f t="shared" si="419"/>
        <v>Aplicação de Curto Prazo</v>
      </c>
    </row>
    <row r="4478" spans="1:12" ht="15" customHeight="1" x14ac:dyDescent="0.25">
      <c r="A4478" s="39">
        <v>45250</v>
      </c>
      <c r="B4478" s="61">
        <f t="shared" si="414"/>
        <v>2023</v>
      </c>
      <c r="C4478" s="60" t="str">
        <f t="shared" si="415"/>
        <v>Novembro</v>
      </c>
      <c r="D4478" s="40" t="s">
        <v>1923</v>
      </c>
      <c r="E4478" s="40" t="s">
        <v>5259</v>
      </c>
      <c r="F4478" s="41">
        <v>9171.51</v>
      </c>
      <c r="G4478" s="42">
        <v>9426.48</v>
      </c>
      <c r="H4478" s="64">
        <f t="shared" si="416"/>
        <v>2.7800220465332245E-2</v>
      </c>
      <c r="I4478" s="65">
        <f t="shared" si="417"/>
        <v>254.96999999999935</v>
      </c>
      <c r="J4478" s="66" t="str">
        <f t="shared" si="418"/>
        <v>Ativo</v>
      </c>
      <c r="K4478" s="40" t="s">
        <v>15532</v>
      </c>
      <c r="L4478" s="69" t="str">
        <f t="shared" si="419"/>
        <v>Investimento de Longo Prazo</v>
      </c>
    </row>
    <row r="4479" spans="1:12" ht="15" customHeight="1" x14ac:dyDescent="0.25">
      <c r="A4479" s="39">
        <v>45714</v>
      </c>
      <c r="B4479" s="61">
        <f t="shared" si="414"/>
        <v>2025</v>
      </c>
      <c r="C4479" s="60" t="str">
        <f t="shared" si="415"/>
        <v>Fevereiro</v>
      </c>
      <c r="D4479" s="40" t="s">
        <v>1929</v>
      </c>
      <c r="E4479" s="40" t="s">
        <v>3030</v>
      </c>
      <c r="F4479" s="41">
        <v>49392.73</v>
      </c>
      <c r="G4479" s="42">
        <v>50148.44</v>
      </c>
      <c r="H4479" s="64">
        <f t="shared" si="416"/>
        <v>1.5300024922696095E-2</v>
      </c>
      <c r="I4479" s="65">
        <f t="shared" si="417"/>
        <v>755.70999999999913</v>
      </c>
      <c r="J4479" s="66" t="str">
        <f t="shared" si="418"/>
        <v>Ativo</v>
      </c>
      <c r="K4479" s="40" t="s">
        <v>15532</v>
      </c>
      <c r="L4479" s="69" t="str">
        <f t="shared" si="419"/>
        <v>Investimento de Longo Prazo</v>
      </c>
    </row>
    <row r="4480" spans="1:12" ht="15" customHeight="1" x14ac:dyDescent="0.25">
      <c r="A4480" s="39">
        <v>44357</v>
      </c>
      <c r="B4480" s="61">
        <f t="shared" si="414"/>
        <v>2021</v>
      </c>
      <c r="C4480" s="60" t="str">
        <f t="shared" si="415"/>
        <v>Junho</v>
      </c>
      <c r="D4480" s="40" t="s">
        <v>1930</v>
      </c>
      <c r="E4480" s="40" t="s">
        <v>5260</v>
      </c>
      <c r="F4480" s="41">
        <v>10396.030000000001</v>
      </c>
      <c r="G4480" s="42">
        <v>10697.51</v>
      </c>
      <c r="H4480" s="64">
        <f t="shared" si="416"/>
        <v>2.8999531551948152E-2</v>
      </c>
      <c r="I4480" s="65">
        <f t="shared" si="417"/>
        <v>301.47999999999956</v>
      </c>
      <c r="J4480" s="66" t="str">
        <f t="shared" si="418"/>
        <v>Ativo</v>
      </c>
      <c r="K4480" s="40" t="s">
        <v>15538</v>
      </c>
      <c r="L4480" s="69" t="str">
        <f t="shared" si="419"/>
        <v>Aguardando rentabilidade</v>
      </c>
    </row>
    <row r="4481" spans="1:12" ht="15" customHeight="1" x14ac:dyDescent="0.25">
      <c r="A4481" s="39">
        <v>45675</v>
      </c>
      <c r="B4481" s="61">
        <f t="shared" si="414"/>
        <v>2025</v>
      </c>
      <c r="C4481" s="60" t="str">
        <f t="shared" si="415"/>
        <v>Janeiro</v>
      </c>
      <c r="D4481" s="40" t="s">
        <v>1925</v>
      </c>
      <c r="E4481" s="40" t="s">
        <v>3006</v>
      </c>
      <c r="F4481" s="41">
        <v>11414.29</v>
      </c>
      <c r="G4481" s="42">
        <v>11974.73</v>
      </c>
      <c r="H4481" s="64">
        <f t="shared" si="416"/>
        <v>4.9099856408063809E-2</v>
      </c>
      <c r="I4481" s="65">
        <f t="shared" si="417"/>
        <v>560.43999999999869</v>
      </c>
      <c r="J4481" s="66" t="str">
        <f t="shared" si="418"/>
        <v>Ativo</v>
      </c>
      <c r="K4481" s="40" t="s">
        <v>15534</v>
      </c>
      <c r="L4481" s="69" t="str">
        <f t="shared" si="419"/>
        <v>Aguardando rentabilidade</v>
      </c>
    </row>
    <row r="4482" spans="1:12" x14ac:dyDescent="0.25">
      <c r="A4482" s="39">
        <v>43846</v>
      </c>
      <c r="B4482" s="61">
        <f t="shared" ref="B4482:B4545" si="420">YEAR(A4482)</f>
        <v>2020</v>
      </c>
      <c r="C4482" s="60" t="str">
        <f t="shared" ref="C4482:C4545" si="421">PROPER(TEXT(A4482,"mmmm"))</f>
        <v>Janeiro</v>
      </c>
      <c r="D4482" s="40" t="s">
        <v>1923</v>
      </c>
      <c r="E4482" s="40" t="s">
        <v>5261</v>
      </c>
      <c r="F4482" s="41">
        <v>14947.73</v>
      </c>
      <c r="G4482" s="42">
        <v>16306.48</v>
      </c>
      <c r="H4482" s="64">
        <f t="shared" ref="H4482:H4545" si="422">(G4482-F4482)/F4482</f>
        <v>9.0900089846418161E-2</v>
      </c>
      <c r="I4482" s="65">
        <f t="shared" ref="I4482:I4545" si="423">G4482-F4482</f>
        <v>1358.75</v>
      </c>
      <c r="J4482" s="66" t="str">
        <f t="shared" ref="J4482:J4545" si="424">IF(AND(OR($D4482="Ações",$D4482="Criptomoedas",$D4482="ETFs",$D4482="Fundos",$D4482="Imóveis"),$H4482&lt;=-10%),"Resgatado",IF(AND(OR($D4482="Ações",$D4482="Criptomoedas",$D4482="ETFs",$D4482="Fundos",$D4482="Imóveis"),$H4482&lt;=-5%),"Pendente",IF(AND(OR($D4482="Ações",$D4482="Criptomoedas",$D4482="ETFs",$D4482="Fundos",$D4482="Imóveis"),$H4482&lt;=-3%),"Ativo",IF(AND(OR($D4482="Ações",$D4482="Criptomoedas",$D4482="ETFs",$D4482="Fundos",$D4482="Imóveis"),$H4482&lt;=7%),"Ativo",IF(AND(OR($D4482="Ações",$D4482="Criptomoedas",$D4482="ETFs",$D4482="Fundos",$D4482="Imóveis"),$H4482&lt;=15%),"Pendente",IF(AND(OR($D4482="Ações",$D4482="Criptomoedas",$D4482="ETFs",$D4482="Fundos",$D4482="Imóveis"),$H4482&lt;=20%),"Resgatado",IF(AND(OR($D4482="Poupança",$D4482="Renda Fixa",$D4482="Tesouro Direto"),$H4482&lt;=7%),"Ativo",IF(AND(OR($D4482="Poupança",$D4482="Renda Fixa",$D4482="Tesouro Direto"),$H4482&lt;=15%),"Pendente",IF(AND(OR($D4482="Poupança",$D4482="Renda Fixa",$D4482="Tesouro Direto"),$H4482&lt;=20%),"Resgatado","")))))))))</f>
        <v>Pendente</v>
      </c>
      <c r="K4482" s="40" t="s">
        <v>15532</v>
      </c>
      <c r="L4482" s="69" t="str">
        <f t="shared" ref="L4482:L4545" si="425">IF(AND(OR($D4482="Ações",$D4482="Criptomoedas",$D4482="ETFs",$D4482="Fundos",$D4482="Imóveis"),$H4482&lt;=-10%),"Resgate realizado",IF(AND(OR($D4482="Ações",$D4482="Criptomoedas",$D4482="ETFs",$D4482="Fundos",$D4482="Imóveis"),$H4482&lt;=-5%),"Aguardando rentabilidade",IF(AND(OR($D4482="Ações",$D4482="Criptomoedas",$D4482="ETFs",$D4482="Fundos",$D4482="Imóveis"),$H4482&lt;=-3%),"Aguardando rentabilidade",IF(AND(OR($D4482="Ações",$D4482="Criptomoedas",$D4482="ETFs",$D4482="Fundos",$D4482="Imóveis"),$H4482&lt;=7%),"Aguardando rentabilidade",IF(AND(OR($D4482="Ações",$D4482="Criptomoedas",$D4482="ETFs",$D4482="Fundos",$D4482="Imóveis"),$H4482&lt;=15%),"Rendimento estável",IF(AND(OR($D4482="Ações",$D4482="Criptomoedas",$D4482="ETFs",$D4482="Fundos",$D4482="Imóveis"),$H4482&lt;=20%),"Aplicação de Curto Prazo",IF(AND(OR($D4482="Poupança",$D4482="Renda Fixa",$D4482="Tesouro Direto"),$H4482&lt;=7%),"Investimento de Longo Prazo",IF(AND(OR($D4482="Poupança",$D4482="Renda Fixa",$D4482="Tesouro Direto"),$H4482&lt;=15%),"Rendimento estável",IF(AND(OR($D4482="Poupança",$D4482="Renda Fixa",$D4482="Tesouro Direto"),$H4482&lt;=20%),"Dividendos Recebidos","")))))))))</f>
        <v>Rendimento estável</v>
      </c>
    </row>
    <row r="4483" spans="1:12" ht="15" customHeight="1" x14ac:dyDescent="0.25">
      <c r="A4483" s="39">
        <v>45306</v>
      </c>
      <c r="B4483" s="61">
        <f t="shared" si="420"/>
        <v>2024</v>
      </c>
      <c r="C4483" s="60" t="str">
        <f t="shared" si="421"/>
        <v>Janeiro</v>
      </c>
      <c r="D4483" s="40" t="s">
        <v>1927</v>
      </c>
      <c r="E4483" s="40" t="s">
        <v>5262</v>
      </c>
      <c r="F4483" s="41">
        <v>15021.39</v>
      </c>
      <c r="G4483" s="42">
        <v>16302.71</v>
      </c>
      <c r="H4483" s="64">
        <f t="shared" si="422"/>
        <v>8.5299695966884539E-2</v>
      </c>
      <c r="I4483" s="65">
        <f t="shared" si="423"/>
        <v>1281.3199999999997</v>
      </c>
      <c r="J4483" s="66" t="str">
        <f t="shared" si="424"/>
        <v>Pendente</v>
      </c>
      <c r="K4483" s="40" t="s">
        <v>15536</v>
      </c>
      <c r="L4483" s="69" t="str">
        <f t="shared" si="425"/>
        <v>Rendimento estável</v>
      </c>
    </row>
    <row r="4484" spans="1:12" ht="15" customHeight="1" x14ac:dyDescent="0.25">
      <c r="A4484" s="39">
        <v>44724</v>
      </c>
      <c r="B4484" s="61">
        <f t="shared" si="420"/>
        <v>2022</v>
      </c>
      <c r="C4484" s="60" t="str">
        <f t="shared" si="421"/>
        <v>Junho</v>
      </c>
      <c r="D4484" s="40" t="s">
        <v>1923</v>
      </c>
      <c r="E4484" s="40" t="s">
        <v>5263</v>
      </c>
      <c r="F4484" s="41">
        <v>40674.629999999997</v>
      </c>
      <c r="G4484" s="42">
        <v>44123.839999999997</v>
      </c>
      <c r="H4484" s="64">
        <f t="shared" si="422"/>
        <v>8.4800033829441082E-2</v>
      </c>
      <c r="I4484" s="65">
        <f t="shared" si="423"/>
        <v>3449.2099999999991</v>
      </c>
      <c r="J4484" s="66" t="str">
        <f t="shared" si="424"/>
        <v>Pendente</v>
      </c>
      <c r="K4484" s="40" t="s">
        <v>15532</v>
      </c>
      <c r="L4484" s="69" t="str">
        <f t="shared" si="425"/>
        <v>Rendimento estável</v>
      </c>
    </row>
    <row r="4485" spans="1:12" ht="15" customHeight="1" x14ac:dyDescent="0.25">
      <c r="A4485" s="39">
        <v>45409</v>
      </c>
      <c r="B4485" s="61">
        <f t="shared" si="420"/>
        <v>2024</v>
      </c>
      <c r="C4485" s="60" t="str">
        <f t="shared" si="421"/>
        <v>Abril</v>
      </c>
      <c r="D4485" s="40" t="s">
        <v>1926</v>
      </c>
      <c r="E4485" s="40" t="s">
        <v>5264</v>
      </c>
      <c r="F4485" s="41">
        <v>42888.62</v>
      </c>
      <c r="G4485" s="42">
        <v>46572.75</v>
      </c>
      <c r="H4485" s="64">
        <f t="shared" si="422"/>
        <v>8.5899942688759792E-2</v>
      </c>
      <c r="I4485" s="65">
        <f t="shared" si="423"/>
        <v>3684.1299999999974</v>
      </c>
      <c r="J4485" s="66" t="str">
        <f t="shared" si="424"/>
        <v>Pendente</v>
      </c>
      <c r="K4485" s="40" t="s">
        <v>15535</v>
      </c>
      <c r="L4485" s="69" t="str">
        <f t="shared" si="425"/>
        <v>Rendimento estável</v>
      </c>
    </row>
    <row r="4486" spans="1:12" ht="15" customHeight="1" x14ac:dyDescent="0.25">
      <c r="A4486" s="39">
        <v>44448</v>
      </c>
      <c r="B4486" s="61">
        <f t="shared" si="420"/>
        <v>2021</v>
      </c>
      <c r="C4486" s="60" t="str">
        <f t="shared" si="421"/>
        <v>Setembro</v>
      </c>
      <c r="D4486" s="40" t="s">
        <v>1924</v>
      </c>
      <c r="E4486" s="40" t="s">
        <v>4426</v>
      </c>
      <c r="F4486" s="41">
        <v>34557.279999999999</v>
      </c>
      <c r="G4486" s="42">
        <v>34491.620000000003</v>
      </c>
      <c r="H4486" s="64">
        <f t="shared" si="422"/>
        <v>-1.90003379895629E-3</v>
      </c>
      <c r="I4486" s="65">
        <f t="shared" si="423"/>
        <v>-65.659999999996217</v>
      </c>
      <c r="J4486" s="66" t="str">
        <f t="shared" si="424"/>
        <v>Ativo</v>
      </c>
      <c r="K4486" s="40" t="s">
        <v>15533</v>
      </c>
      <c r="L4486" s="69" t="str">
        <f t="shared" si="425"/>
        <v>Investimento de Longo Prazo</v>
      </c>
    </row>
    <row r="4487" spans="1:12" ht="15" customHeight="1" x14ac:dyDescent="0.25">
      <c r="A4487" s="39">
        <v>44686</v>
      </c>
      <c r="B4487" s="61">
        <f t="shared" si="420"/>
        <v>2022</v>
      </c>
      <c r="C4487" s="60" t="str">
        <f t="shared" si="421"/>
        <v>Maio</v>
      </c>
      <c r="D4487" s="40" t="s">
        <v>1928</v>
      </c>
      <c r="E4487" s="40" t="s">
        <v>4837</v>
      </c>
      <c r="F4487" s="41">
        <v>25595.03</v>
      </c>
      <c r="G4487" s="42">
        <v>25359.56</v>
      </c>
      <c r="H4487" s="64">
        <f t="shared" si="422"/>
        <v>-9.1998329363160557E-3</v>
      </c>
      <c r="I4487" s="65">
        <f t="shared" si="423"/>
        <v>-235.46999999999753</v>
      </c>
      <c r="J4487" s="66" t="str">
        <f t="shared" si="424"/>
        <v>Ativo</v>
      </c>
      <c r="K4487" s="40" t="s">
        <v>15537</v>
      </c>
      <c r="L4487" s="69" t="str">
        <f t="shared" si="425"/>
        <v>Aguardando rentabilidade</v>
      </c>
    </row>
    <row r="4488" spans="1:12" ht="15" customHeight="1" x14ac:dyDescent="0.25">
      <c r="A4488" s="39">
        <v>44827</v>
      </c>
      <c r="B4488" s="61">
        <f t="shared" si="420"/>
        <v>2022</v>
      </c>
      <c r="C4488" s="60" t="str">
        <f t="shared" si="421"/>
        <v>Setembro</v>
      </c>
      <c r="D4488" s="40" t="s">
        <v>1926</v>
      </c>
      <c r="E4488" s="40" t="s">
        <v>3323</v>
      </c>
      <c r="F4488" s="41">
        <v>49635.56</v>
      </c>
      <c r="G4488" s="42">
        <v>49541.25</v>
      </c>
      <c r="H4488" s="64">
        <f t="shared" si="422"/>
        <v>-1.9000490777176216E-3</v>
      </c>
      <c r="I4488" s="65">
        <f t="shared" si="423"/>
        <v>-94.309999999997672</v>
      </c>
      <c r="J4488" s="66" t="str">
        <f t="shared" si="424"/>
        <v>Ativo</v>
      </c>
      <c r="K4488" s="40" t="s">
        <v>15535</v>
      </c>
      <c r="L4488" s="69" t="str">
        <f t="shared" si="425"/>
        <v>Aguardando rentabilidade</v>
      </c>
    </row>
    <row r="4489" spans="1:12" ht="15" customHeight="1" x14ac:dyDescent="0.25">
      <c r="A4489" s="39">
        <v>44382</v>
      </c>
      <c r="B4489" s="61">
        <f t="shared" si="420"/>
        <v>2021</v>
      </c>
      <c r="C4489" s="60" t="str">
        <f t="shared" si="421"/>
        <v>Julho</v>
      </c>
      <c r="D4489" s="40" t="s">
        <v>1926</v>
      </c>
      <c r="E4489" s="40" t="s">
        <v>4764</v>
      </c>
      <c r="F4489" s="41">
        <v>19876.14</v>
      </c>
      <c r="G4489" s="42">
        <v>18936</v>
      </c>
      <c r="H4489" s="64">
        <f t="shared" si="422"/>
        <v>-4.729992845693376E-2</v>
      </c>
      <c r="I4489" s="65">
        <f t="shared" si="423"/>
        <v>-940.13999999999942</v>
      </c>
      <c r="J4489" s="66" t="str">
        <f t="shared" si="424"/>
        <v>Ativo</v>
      </c>
      <c r="K4489" s="40" t="s">
        <v>15535</v>
      </c>
      <c r="L4489" s="69" t="str">
        <f t="shared" si="425"/>
        <v>Aguardando rentabilidade</v>
      </c>
    </row>
    <row r="4490" spans="1:12" ht="15" customHeight="1" x14ac:dyDescent="0.25">
      <c r="A4490" s="39">
        <v>44755</v>
      </c>
      <c r="B4490" s="61">
        <f t="shared" si="420"/>
        <v>2022</v>
      </c>
      <c r="C4490" s="60" t="str">
        <f t="shared" si="421"/>
        <v>Julho</v>
      </c>
      <c r="D4490" s="40" t="s">
        <v>1926</v>
      </c>
      <c r="E4490" s="40" t="s">
        <v>5265</v>
      </c>
      <c r="F4490" s="41">
        <v>21247.5</v>
      </c>
      <c r="G4490" s="42">
        <v>24863.82</v>
      </c>
      <c r="H4490" s="64">
        <f t="shared" si="422"/>
        <v>0.17019978821037768</v>
      </c>
      <c r="I4490" s="65">
        <f t="shared" si="423"/>
        <v>3616.3199999999997</v>
      </c>
      <c r="J4490" s="66" t="str">
        <f t="shared" si="424"/>
        <v>Resgatado</v>
      </c>
      <c r="K4490" s="40" t="s">
        <v>15535</v>
      </c>
      <c r="L4490" s="69" t="str">
        <f t="shared" si="425"/>
        <v>Aplicação de Curto Prazo</v>
      </c>
    </row>
    <row r="4491" spans="1:12" ht="15" customHeight="1" x14ac:dyDescent="0.25">
      <c r="A4491" s="39">
        <v>45190</v>
      </c>
      <c r="B4491" s="61">
        <f t="shared" si="420"/>
        <v>2023</v>
      </c>
      <c r="C4491" s="60" t="str">
        <f t="shared" si="421"/>
        <v>Setembro</v>
      </c>
      <c r="D4491" s="40" t="s">
        <v>1929</v>
      </c>
      <c r="E4491" s="40" t="s">
        <v>3465</v>
      </c>
      <c r="F4491" s="41">
        <v>10518.57</v>
      </c>
      <c r="G4491" s="42">
        <v>11588.31</v>
      </c>
      <c r="H4491" s="64">
        <f t="shared" si="422"/>
        <v>0.10170013604510877</v>
      </c>
      <c r="I4491" s="65">
        <f t="shared" si="423"/>
        <v>1069.7399999999998</v>
      </c>
      <c r="J4491" s="66" t="str">
        <f t="shared" si="424"/>
        <v>Pendente</v>
      </c>
      <c r="K4491" s="40" t="s">
        <v>15532</v>
      </c>
      <c r="L4491" s="69" t="str">
        <f t="shared" si="425"/>
        <v>Rendimento estável</v>
      </c>
    </row>
    <row r="4492" spans="1:12" ht="15" customHeight="1" x14ac:dyDescent="0.25">
      <c r="A4492" s="39">
        <v>44881</v>
      </c>
      <c r="B4492" s="61">
        <f t="shared" si="420"/>
        <v>2022</v>
      </c>
      <c r="C4492" s="60" t="str">
        <f t="shared" si="421"/>
        <v>Novembro</v>
      </c>
      <c r="D4492" s="40" t="s">
        <v>1924</v>
      </c>
      <c r="E4492" s="40" t="s">
        <v>5266</v>
      </c>
      <c r="F4492" s="41">
        <v>39136.959999999999</v>
      </c>
      <c r="G4492" s="42">
        <v>36448.25</v>
      </c>
      <c r="H4492" s="64">
        <f t="shared" si="422"/>
        <v>-6.8700021667497918E-2</v>
      </c>
      <c r="I4492" s="65">
        <f t="shared" si="423"/>
        <v>-2688.7099999999991</v>
      </c>
      <c r="J4492" s="66" t="str">
        <f t="shared" si="424"/>
        <v>Ativo</v>
      </c>
      <c r="K4492" s="40" t="s">
        <v>15533</v>
      </c>
      <c r="L4492" s="69" t="str">
        <f t="shared" si="425"/>
        <v>Investimento de Longo Prazo</v>
      </c>
    </row>
    <row r="4493" spans="1:12" ht="15" customHeight="1" x14ac:dyDescent="0.25">
      <c r="A4493" s="39">
        <v>45408</v>
      </c>
      <c r="B4493" s="61">
        <f t="shared" si="420"/>
        <v>2024</v>
      </c>
      <c r="C4493" s="60" t="str">
        <f t="shared" si="421"/>
        <v>Abril</v>
      </c>
      <c r="D4493" s="40" t="s">
        <v>1927</v>
      </c>
      <c r="E4493" s="40" t="s">
        <v>4120</v>
      </c>
      <c r="F4493" s="41">
        <v>22453.53</v>
      </c>
      <c r="G4493" s="42">
        <v>23003.64</v>
      </c>
      <c r="H4493" s="64">
        <f t="shared" si="422"/>
        <v>2.4499933863405914E-2</v>
      </c>
      <c r="I4493" s="65">
        <f t="shared" si="423"/>
        <v>550.11000000000058</v>
      </c>
      <c r="J4493" s="66" t="str">
        <f t="shared" si="424"/>
        <v>Ativo</v>
      </c>
      <c r="K4493" s="40" t="s">
        <v>15536</v>
      </c>
      <c r="L4493" s="69" t="str">
        <f t="shared" si="425"/>
        <v>Aguardando rentabilidade</v>
      </c>
    </row>
    <row r="4494" spans="1:12" ht="15" customHeight="1" x14ac:dyDescent="0.25">
      <c r="A4494" s="39">
        <v>44860</v>
      </c>
      <c r="B4494" s="61">
        <f t="shared" si="420"/>
        <v>2022</v>
      </c>
      <c r="C4494" s="60" t="str">
        <f t="shared" si="421"/>
        <v>Outubro</v>
      </c>
      <c r="D4494" s="40" t="s">
        <v>1924</v>
      </c>
      <c r="E4494" s="40" t="s">
        <v>5267</v>
      </c>
      <c r="F4494" s="41">
        <v>33109.07</v>
      </c>
      <c r="G4494" s="42">
        <v>35310.82</v>
      </c>
      <c r="H4494" s="64">
        <f t="shared" si="422"/>
        <v>6.6499904708890945E-2</v>
      </c>
      <c r="I4494" s="65">
        <f t="shared" si="423"/>
        <v>2201.75</v>
      </c>
      <c r="J4494" s="66" t="str">
        <f t="shared" si="424"/>
        <v>Ativo</v>
      </c>
      <c r="K4494" s="40" t="s">
        <v>15533</v>
      </c>
      <c r="L4494" s="69" t="str">
        <f t="shared" si="425"/>
        <v>Investimento de Longo Prazo</v>
      </c>
    </row>
    <row r="4495" spans="1:12" ht="15" customHeight="1" x14ac:dyDescent="0.25">
      <c r="A4495" s="39">
        <v>44317</v>
      </c>
      <c r="B4495" s="61">
        <f t="shared" si="420"/>
        <v>2021</v>
      </c>
      <c r="C4495" s="60" t="str">
        <f t="shared" si="421"/>
        <v>Maio</v>
      </c>
      <c r="D4495" s="40" t="s">
        <v>1925</v>
      </c>
      <c r="E4495" s="40" t="s">
        <v>5268</v>
      </c>
      <c r="F4495" s="41">
        <v>3742.68</v>
      </c>
      <c r="G4495" s="42">
        <v>3749.42</v>
      </c>
      <c r="H4495" s="64">
        <f t="shared" si="422"/>
        <v>1.8008485897806482E-3</v>
      </c>
      <c r="I4495" s="65">
        <f t="shared" si="423"/>
        <v>6.7400000000002365</v>
      </c>
      <c r="J4495" s="66" t="str">
        <f t="shared" si="424"/>
        <v>Ativo</v>
      </c>
      <c r="K4495" s="40" t="s">
        <v>15534</v>
      </c>
      <c r="L4495" s="69" t="str">
        <f t="shared" si="425"/>
        <v>Aguardando rentabilidade</v>
      </c>
    </row>
    <row r="4496" spans="1:12" x14ac:dyDescent="0.25">
      <c r="A4496" s="39">
        <v>44181</v>
      </c>
      <c r="B4496" s="61">
        <f t="shared" si="420"/>
        <v>2020</v>
      </c>
      <c r="C4496" s="60" t="str">
        <f t="shared" si="421"/>
        <v>Dezembro</v>
      </c>
      <c r="D4496" s="40" t="s">
        <v>1928</v>
      </c>
      <c r="E4496" s="40" t="s">
        <v>5178</v>
      </c>
      <c r="F4496" s="41">
        <v>29451.55</v>
      </c>
      <c r="G4496" s="42">
        <v>28721.15</v>
      </c>
      <c r="H4496" s="64">
        <f t="shared" si="422"/>
        <v>-2.480005296834964E-2</v>
      </c>
      <c r="I4496" s="65">
        <f t="shared" si="423"/>
        <v>-730.39999999999782</v>
      </c>
      <c r="J4496" s="66" t="str">
        <f t="shared" si="424"/>
        <v>Ativo</v>
      </c>
      <c r="K4496" s="40" t="s">
        <v>15537</v>
      </c>
      <c r="L4496" s="69" t="str">
        <f t="shared" si="425"/>
        <v>Aguardando rentabilidade</v>
      </c>
    </row>
    <row r="4497" spans="1:12" ht="15" customHeight="1" x14ac:dyDescent="0.25">
      <c r="A4497" s="39">
        <v>45263</v>
      </c>
      <c r="B4497" s="61">
        <f t="shared" si="420"/>
        <v>2023</v>
      </c>
      <c r="C4497" s="60" t="str">
        <f t="shared" si="421"/>
        <v>Dezembro</v>
      </c>
      <c r="D4497" s="40" t="s">
        <v>1924</v>
      </c>
      <c r="E4497" s="40" t="s">
        <v>5269</v>
      </c>
      <c r="F4497" s="41">
        <v>25770.06</v>
      </c>
      <c r="G4497" s="42">
        <v>24229.01</v>
      </c>
      <c r="H4497" s="64">
        <f t="shared" si="422"/>
        <v>-5.9800015987545349E-2</v>
      </c>
      <c r="I4497" s="65">
        <f t="shared" si="423"/>
        <v>-1541.0500000000029</v>
      </c>
      <c r="J4497" s="66" t="str">
        <f t="shared" si="424"/>
        <v>Ativo</v>
      </c>
      <c r="K4497" s="40" t="s">
        <v>15533</v>
      </c>
      <c r="L4497" s="69" t="str">
        <f t="shared" si="425"/>
        <v>Investimento de Longo Prazo</v>
      </c>
    </row>
    <row r="4498" spans="1:12" ht="15" customHeight="1" x14ac:dyDescent="0.25">
      <c r="A4498" s="39">
        <v>45455</v>
      </c>
      <c r="B4498" s="61">
        <f t="shared" si="420"/>
        <v>2024</v>
      </c>
      <c r="C4498" s="60" t="str">
        <f t="shared" si="421"/>
        <v>Junho</v>
      </c>
      <c r="D4498" s="40" t="s">
        <v>1928</v>
      </c>
      <c r="E4498" s="40" t="s">
        <v>3044</v>
      </c>
      <c r="F4498" s="41">
        <v>14120.8</v>
      </c>
      <c r="G4498" s="42">
        <v>14986.41</v>
      </c>
      <c r="H4498" s="64">
        <f t="shared" si="422"/>
        <v>6.1300351254886455E-2</v>
      </c>
      <c r="I4498" s="65">
        <f t="shared" si="423"/>
        <v>865.61000000000058</v>
      </c>
      <c r="J4498" s="66" t="str">
        <f t="shared" si="424"/>
        <v>Ativo</v>
      </c>
      <c r="K4498" s="40" t="s">
        <v>15537</v>
      </c>
      <c r="L4498" s="69" t="str">
        <f t="shared" si="425"/>
        <v>Aguardando rentabilidade</v>
      </c>
    </row>
    <row r="4499" spans="1:12" ht="15" customHeight="1" x14ac:dyDescent="0.25">
      <c r="A4499" s="39">
        <v>44532</v>
      </c>
      <c r="B4499" s="61">
        <f t="shared" si="420"/>
        <v>2021</v>
      </c>
      <c r="C4499" s="60" t="str">
        <f t="shared" si="421"/>
        <v>Dezembro</v>
      </c>
      <c r="D4499" s="40" t="s">
        <v>1925</v>
      </c>
      <c r="E4499" s="40" t="s">
        <v>5270</v>
      </c>
      <c r="F4499" s="41">
        <v>726.35</v>
      </c>
      <c r="G4499" s="42">
        <v>764.27</v>
      </c>
      <c r="H4499" s="64">
        <f t="shared" si="422"/>
        <v>5.2206236662765824E-2</v>
      </c>
      <c r="I4499" s="65">
        <f t="shared" si="423"/>
        <v>37.919999999999959</v>
      </c>
      <c r="J4499" s="66" t="str">
        <f t="shared" si="424"/>
        <v>Ativo</v>
      </c>
      <c r="K4499" s="40" t="s">
        <v>15534</v>
      </c>
      <c r="L4499" s="69" t="str">
        <f t="shared" si="425"/>
        <v>Aguardando rentabilidade</v>
      </c>
    </row>
    <row r="4500" spans="1:12" x14ac:dyDescent="0.25">
      <c r="A4500" s="39">
        <v>44058</v>
      </c>
      <c r="B4500" s="61">
        <f t="shared" si="420"/>
        <v>2020</v>
      </c>
      <c r="C4500" s="60" t="str">
        <f t="shared" si="421"/>
        <v>Agosto</v>
      </c>
      <c r="D4500" s="40" t="s">
        <v>1927</v>
      </c>
      <c r="E4500" s="40" t="s">
        <v>4275</v>
      </c>
      <c r="F4500" s="41">
        <v>13054.62</v>
      </c>
      <c r="G4500" s="42">
        <v>14200.82</v>
      </c>
      <c r="H4500" s="64">
        <f t="shared" si="422"/>
        <v>8.7800334287784623E-2</v>
      </c>
      <c r="I4500" s="65">
        <f t="shared" si="423"/>
        <v>1146.1999999999989</v>
      </c>
      <c r="J4500" s="66" t="str">
        <f t="shared" si="424"/>
        <v>Pendente</v>
      </c>
      <c r="K4500" s="40" t="s">
        <v>15536</v>
      </c>
      <c r="L4500" s="69" t="str">
        <f t="shared" si="425"/>
        <v>Rendimento estável</v>
      </c>
    </row>
    <row r="4501" spans="1:12" ht="15" customHeight="1" x14ac:dyDescent="0.25">
      <c r="A4501" s="39">
        <v>45331</v>
      </c>
      <c r="B4501" s="61">
        <f t="shared" si="420"/>
        <v>2024</v>
      </c>
      <c r="C4501" s="60" t="str">
        <f t="shared" si="421"/>
        <v>Fevereiro</v>
      </c>
      <c r="D4501" s="40" t="s">
        <v>1925</v>
      </c>
      <c r="E4501" s="40" t="s">
        <v>5271</v>
      </c>
      <c r="F4501" s="41">
        <v>34276.76</v>
      </c>
      <c r="G4501" s="42">
        <v>37344.53</v>
      </c>
      <c r="H4501" s="64">
        <f t="shared" si="422"/>
        <v>8.9499999416514181E-2</v>
      </c>
      <c r="I4501" s="65">
        <f t="shared" si="423"/>
        <v>3067.7699999999968</v>
      </c>
      <c r="J4501" s="66" t="str">
        <f t="shared" si="424"/>
        <v>Pendente</v>
      </c>
      <c r="K4501" s="40" t="s">
        <v>15534</v>
      </c>
      <c r="L4501" s="69" t="str">
        <f t="shared" si="425"/>
        <v>Rendimento estável</v>
      </c>
    </row>
    <row r="4502" spans="1:12" ht="15" customHeight="1" x14ac:dyDescent="0.25">
      <c r="A4502" s="39">
        <v>44677</v>
      </c>
      <c r="B4502" s="61">
        <f t="shared" si="420"/>
        <v>2022</v>
      </c>
      <c r="C4502" s="60" t="str">
        <f t="shared" si="421"/>
        <v>Abril</v>
      </c>
      <c r="D4502" s="40" t="s">
        <v>1924</v>
      </c>
      <c r="E4502" s="40" t="s">
        <v>5272</v>
      </c>
      <c r="F4502" s="41">
        <v>39797.4</v>
      </c>
      <c r="G4502" s="42">
        <v>41273.879999999997</v>
      </c>
      <c r="H4502" s="64">
        <f t="shared" si="422"/>
        <v>3.7099911049465438E-2</v>
      </c>
      <c r="I4502" s="65">
        <f t="shared" si="423"/>
        <v>1476.4799999999959</v>
      </c>
      <c r="J4502" s="66" t="str">
        <f t="shared" si="424"/>
        <v>Ativo</v>
      </c>
      <c r="K4502" s="40" t="s">
        <v>15533</v>
      </c>
      <c r="L4502" s="69" t="str">
        <f t="shared" si="425"/>
        <v>Investimento de Longo Prazo</v>
      </c>
    </row>
    <row r="4503" spans="1:12" ht="15" customHeight="1" x14ac:dyDescent="0.25">
      <c r="A4503" s="39">
        <v>44622</v>
      </c>
      <c r="B4503" s="61">
        <f t="shared" si="420"/>
        <v>2022</v>
      </c>
      <c r="C4503" s="60" t="str">
        <f t="shared" si="421"/>
        <v>Março</v>
      </c>
      <c r="D4503" s="40" t="s">
        <v>1925</v>
      </c>
      <c r="E4503" s="40" t="s">
        <v>2708</v>
      </c>
      <c r="F4503" s="41">
        <v>37147.96</v>
      </c>
      <c r="G4503" s="42">
        <v>42136.93</v>
      </c>
      <c r="H4503" s="64">
        <f t="shared" si="422"/>
        <v>0.13429997232687882</v>
      </c>
      <c r="I4503" s="65">
        <f t="shared" si="423"/>
        <v>4988.9700000000012</v>
      </c>
      <c r="J4503" s="66" t="str">
        <f t="shared" si="424"/>
        <v>Pendente</v>
      </c>
      <c r="K4503" s="40" t="s">
        <v>15534</v>
      </c>
      <c r="L4503" s="69" t="str">
        <f t="shared" si="425"/>
        <v>Rendimento estável</v>
      </c>
    </row>
    <row r="4504" spans="1:12" ht="15" customHeight="1" x14ac:dyDescent="0.25">
      <c r="A4504" s="39">
        <v>45173</v>
      </c>
      <c r="B4504" s="61">
        <f t="shared" si="420"/>
        <v>2023</v>
      </c>
      <c r="C4504" s="60" t="str">
        <f t="shared" si="421"/>
        <v>Setembro</v>
      </c>
      <c r="D4504" s="40" t="s">
        <v>1928</v>
      </c>
      <c r="E4504" s="40" t="s">
        <v>2618</v>
      </c>
      <c r="F4504" s="41">
        <v>45289.34</v>
      </c>
      <c r="G4504" s="42">
        <v>52875.3</v>
      </c>
      <c r="H4504" s="64">
        <f t="shared" si="422"/>
        <v>0.16749990174288271</v>
      </c>
      <c r="I4504" s="65">
        <f t="shared" si="423"/>
        <v>7585.9600000000064</v>
      </c>
      <c r="J4504" s="66" t="str">
        <f t="shared" si="424"/>
        <v>Resgatado</v>
      </c>
      <c r="K4504" s="40" t="s">
        <v>15537</v>
      </c>
      <c r="L4504" s="69" t="str">
        <f t="shared" si="425"/>
        <v>Aplicação de Curto Prazo</v>
      </c>
    </row>
    <row r="4505" spans="1:12" ht="15" customHeight="1" x14ac:dyDescent="0.25">
      <c r="A4505" s="39">
        <v>44788</v>
      </c>
      <c r="B4505" s="61">
        <f t="shared" si="420"/>
        <v>2022</v>
      </c>
      <c r="C4505" s="60" t="str">
        <f t="shared" si="421"/>
        <v>Agosto</v>
      </c>
      <c r="D4505" s="40" t="s">
        <v>1926</v>
      </c>
      <c r="E4505" s="40" t="s">
        <v>5273</v>
      </c>
      <c r="F4505" s="41">
        <v>44754.96</v>
      </c>
      <c r="G4505" s="42">
        <v>45855.93</v>
      </c>
      <c r="H4505" s="64">
        <f t="shared" si="422"/>
        <v>2.4599954954713427E-2</v>
      </c>
      <c r="I4505" s="65">
        <f t="shared" si="423"/>
        <v>1100.9700000000012</v>
      </c>
      <c r="J4505" s="66" t="str">
        <f t="shared" si="424"/>
        <v>Ativo</v>
      </c>
      <c r="K4505" s="40" t="s">
        <v>15535</v>
      </c>
      <c r="L4505" s="69" t="str">
        <f t="shared" si="425"/>
        <v>Aguardando rentabilidade</v>
      </c>
    </row>
    <row r="4506" spans="1:12" ht="15" customHeight="1" x14ac:dyDescent="0.25">
      <c r="A4506" s="39">
        <v>45923</v>
      </c>
      <c r="B4506" s="61">
        <f t="shared" si="420"/>
        <v>2025</v>
      </c>
      <c r="C4506" s="60" t="str">
        <f t="shared" si="421"/>
        <v>Setembro</v>
      </c>
      <c r="D4506" s="40" t="s">
        <v>1927</v>
      </c>
      <c r="E4506" s="40" t="s">
        <v>5274</v>
      </c>
      <c r="F4506" s="41">
        <v>35013.919999999998</v>
      </c>
      <c r="G4506" s="42">
        <v>31719.11</v>
      </c>
      <c r="H4506" s="64">
        <f t="shared" si="422"/>
        <v>-9.410000365568888E-2</v>
      </c>
      <c r="I4506" s="65">
        <f t="shared" si="423"/>
        <v>-3294.8099999999977</v>
      </c>
      <c r="J4506" s="66" t="str">
        <f t="shared" si="424"/>
        <v>Pendente</v>
      </c>
      <c r="K4506" s="40" t="s">
        <v>15536</v>
      </c>
      <c r="L4506" s="69" t="str">
        <f t="shared" si="425"/>
        <v>Aguardando rentabilidade</v>
      </c>
    </row>
    <row r="4507" spans="1:12" ht="15" customHeight="1" x14ac:dyDescent="0.25">
      <c r="A4507" s="39">
        <v>45292</v>
      </c>
      <c r="B4507" s="61">
        <f t="shared" si="420"/>
        <v>2024</v>
      </c>
      <c r="C4507" s="60" t="str">
        <f t="shared" si="421"/>
        <v>Janeiro</v>
      </c>
      <c r="D4507" s="40" t="s">
        <v>1925</v>
      </c>
      <c r="E4507" s="40" t="s">
        <v>2464</v>
      </c>
      <c r="F4507" s="41">
        <v>8724.81</v>
      </c>
      <c r="G4507" s="42">
        <v>7972.73</v>
      </c>
      <c r="H4507" s="64">
        <f t="shared" si="422"/>
        <v>-8.6200157940402131E-2</v>
      </c>
      <c r="I4507" s="65">
        <f t="shared" si="423"/>
        <v>-752.07999999999993</v>
      </c>
      <c r="J4507" s="66" t="str">
        <f t="shared" si="424"/>
        <v>Pendente</v>
      </c>
      <c r="K4507" s="40" t="s">
        <v>15534</v>
      </c>
      <c r="L4507" s="69" t="str">
        <f t="shared" si="425"/>
        <v>Aguardando rentabilidade</v>
      </c>
    </row>
    <row r="4508" spans="1:12" ht="15" customHeight="1" x14ac:dyDescent="0.25">
      <c r="A4508" s="39">
        <v>44439</v>
      </c>
      <c r="B4508" s="61">
        <f t="shared" si="420"/>
        <v>2021</v>
      </c>
      <c r="C4508" s="60" t="str">
        <f t="shared" si="421"/>
        <v>Agosto</v>
      </c>
      <c r="D4508" s="40" t="s">
        <v>1930</v>
      </c>
      <c r="E4508" s="40" t="s">
        <v>2381</v>
      </c>
      <c r="F4508" s="41">
        <v>27641.33</v>
      </c>
      <c r="G4508" s="42">
        <v>27992.37</v>
      </c>
      <c r="H4508" s="64">
        <f t="shared" si="422"/>
        <v>1.2699823054823962E-2</v>
      </c>
      <c r="I4508" s="65">
        <f t="shared" si="423"/>
        <v>351.03999999999724</v>
      </c>
      <c r="J4508" s="66" t="str">
        <f t="shared" si="424"/>
        <v>Ativo</v>
      </c>
      <c r="K4508" s="40" t="s">
        <v>15538</v>
      </c>
      <c r="L4508" s="69" t="str">
        <f t="shared" si="425"/>
        <v>Aguardando rentabilidade</v>
      </c>
    </row>
    <row r="4509" spans="1:12" x14ac:dyDescent="0.25">
      <c r="A4509" s="39">
        <v>43950</v>
      </c>
      <c r="B4509" s="61">
        <f t="shared" si="420"/>
        <v>2020</v>
      </c>
      <c r="C4509" s="60" t="str">
        <f t="shared" si="421"/>
        <v>Abril</v>
      </c>
      <c r="D4509" s="40" t="s">
        <v>1926</v>
      </c>
      <c r="E4509" s="40" t="s">
        <v>3059</v>
      </c>
      <c r="F4509" s="41">
        <v>39413.410000000003</v>
      </c>
      <c r="G4509" s="42">
        <v>45459.43</v>
      </c>
      <c r="H4509" s="64">
        <f t="shared" si="422"/>
        <v>0.15340007373125025</v>
      </c>
      <c r="I4509" s="65">
        <f t="shared" si="423"/>
        <v>6046.0199999999968</v>
      </c>
      <c r="J4509" s="66" t="str">
        <f t="shared" si="424"/>
        <v>Resgatado</v>
      </c>
      <c r="K4509" s="40" t="s">
        <v>15535</v>
      </c>
      <c r="L4509" s="69" t="str">
        <f t="shared" si="425"/>
        <v>Aplicação de Curto Prazo</v>
      </c>
    </row>
    <row r="4510" spans="1:12" ht="15" customHeight="1" x14ac:dyDescent="0.25">
      <c r="A4510" s="39">
        <v>44896</v>
      </c>
      <c r="B4510" s="61">
        <f t="shared" si="420"/>
        <v>2022</v>
      </c>
      <c r="C4510" s="60" t="str">
        <f t="shared" si="421"/>
        <v>Dezembro</v>
      </c>
      <c r="D4510" s="40" t="s">
        <v>1924</v>
      </c>
      <c r="E4510" s="40" t="s">
        <v>5275</v>
      </c>
      <c r="F4510" s="41">
        <v>22581.37</v>
      </c>
      <c r="G4510" s="42">
        <v>22822.99</v>
      </c>
      <c r="H4510" s="64">
        <f t="shared" si="422"/>
        <v>1.0699970816651187E-2</v>
      </c>
      <c r="I4510" s="65">
        <f t="shared" si="423"/>
        <v>241.62000000000262</v>
      </c>
      <c r="J4510" s="66" t="str">
        <f t="shared" si="424"/>
        <v>Ativo</v>
      </c>
      <c r="K4510" s="40" t="s">
        <v>15533</v>
      </c>
      <c r="L4510" s="69" t="str">
        <f t="shared" si="425"/>
        <v>Investimento de Longo Prazo</v>
      </c>
    </row>
    <row r="4511" spans="1:12" x14ac:dyDescent="0.25">
      <c r="A4511" s="39">
        <v>43865</v>
      </c>
      <c r="B4511" s="61">
        <f t="shared" si="420"/>
        <v>2020</v>
      </c>
      <c r="C4511" s="60" t="str">
        <f t="shared" si="421"/>
        <v>Fevereiro</v>
      </c>
      <c r="D4511" s="40" t="s">
        <v>1928</v>
      </c>
      <c r="E4511" s="40" t="s">
        <v>5276</v>
      </c>
      <c r="F4511" s="41">
        <v>40871.300000000003</v>
      </c>
      <c r="G4511" s="42">
        <v>37233.75</v>
      </c>
      <c r="H4511" s="64">
        <f t="shared" si="422"/>
        <v>-8.9000105208300262E-2</v>
      </c>
      <c r="I4511" s="65">
        <f t="shared" si="423"/>
        <v>-3637.5500000000029</v>
      </c>
      <c r="J4511" s="66" t="str">
        <f t="shared" si="424"/>
        <v>Pendente</v>
      </c>
      <c r="K4511" s="40" t="s">
        <v>15537</v>
      </c>
      <c r="L4511" s="69" t="str">
        <f t="shared" si="425"/>
        <v>Aguardando rentabilidade</v>
      </c>
    </row>
    <row r="4512" spans="1:12" ht="15" customHeight="1" x14ac:dyDescent="0.25">
      <c r="A4512" s="39">
        <v>44279</v>
      </c>
      <c r="B4512" s="61">
        <f t="shared" si="420"/>
        <v>2021</v>
      </c>
      <c r="C4512" s="60" t="str">
        <f t="shared" si="421"/>
        <v>Março</v>
      </c>
      <c r="D4512" s="40" t="s">
        <v>1924</v>
      </c>
      <c r="E4512" s="40" t="s">
        <v>3801</v>
      </c>
      <c r="F4512" s="41">
        <v>32982.93</v>
      </c>
      <c r="G4512" s="42">
        <v>36030.550000000003</v>
      </c>
      <c r="H4512" s="64">
        <f t="shared" si="422"/>
        <v>9.2399917169275217E-2</v>
      </c>
      <c r="I4512" s="65">
        <f t="shared" si="423"/>
        <v>3047.6200000000026</v>
      </c>
      <c r="J4512" s="66" t="str">
        <f t="shared" si="424"/>
        <v>Pendente</v>
      </c>
      <c r="K4512" s="40" t="s">
        <v>15533</v>
      </c>
      <c r="L4512" s="69" t="str">
        <f t="shared" si="425"/>
        <v>Rendimento estável</v>
      </c>
    </row>
    <row r="4513" spans="1:12" ht="15" customHeight="1" x14ac:dyDescent="0.25">
      <c r="A4513" s="39">
        <v>44699</v>
      </c>
      <c r="B4513" s="61">
        <f t="shared" si="420"/>
        <v>2022</v>
      </c>
      <c r="C4513" s="60" t="str">
        <f t="shared" si="421"/>
        <v>Maio</v>
      </c>
      <c r="D4513" s="40" t="s">
        <v>1924</v>
      </c>
      <c r="E4513" s="40" t="s">
        <v>5277</v>
      </c>
      <c r="F4513" s="41">
        <v>31017.919999999998</v>
      </c>
      <c r="G4513" s="42">
        <v>31449.07</v>
      </c>
      <c r="H4513" s="64">
        <f t="shared" si="422"/>
        <v>1.3900029402358426E-2</v>
      </c>
      <c r="I4513" s="65">
        <f t="shared" si="423"/>
        <v>431.15000000000146</v>
      </c>
      <c r="J4513" s="66" t="str">
        <f t="shared" si="424"/>
        <v>Ativo</v>
      </c>
      <c r="K4513" s="40" t="s">
        <v>15533</v>
      </c>
      <c r="L4513" s="69" t="str">
        <f t="shared" si="425"/>
        <v>Investimento de Longo Prazo</v>
      </c>
    </row>
    <row r="4514" spans="1:12" ht="15" customHeight="1" x14ac:dyDescent="0.25">
      <c r="A4514" s="39">
        <v>44976</v>
      </c>
      <c r="B4514" s="61">
        <f t="shared" si="420"/>
        <v>2023</v>
      </c>
      <c r="C4514" s="60" t="str">
        <f t="shared" si="421"/>
        <v>Fevereiro</v>
      </c>
      <c r="D4514" s="40" t="s">
        <v>1929</v>
      </c>
      <c r="E4514" s="40" t="s">
        <v>5278</v>
      </c>
      <c r="F4514" s="41">
        <v>17627.080000000002</v>
      </c>
      <c r="G4514" s="42">
        <v>19146.53</v>
      </c>
      <c r="H4514" s="64">
        <f t="shared" si="422"/>
        <v>8.6199756284080914E-2</v>
      </c>
      <c r="I4514" s="65">
        <f t="shared" si="423"/>
        <v>1519.4499999999971</v>
      </c>
      <c r="J4514" s="66" t="str">
        <f t="shared" si="424"/>
        <v>Pendente</v>
      </c>
      <c r="K4514" s="40" t="s">
        <v>15532</v>
      </c>
      <c r="L4514" s="69" t="str">
        <f t="shared" si="425"/>
        <v>Rendimento estável</v>
      </c>
    </row>
    <row r="4515" spans="1:12" ht="15" customHeight="1" x14ac:dyDescent="0.25">
      <c r="A4515" s="39">
        <v>45006</v>
      </c>
      <c r="B4515" s="61">
        <f t="shared" si="420"/>
        <v>2023</v>
      </c>
      <c r="C4515" s="60" t="str">
        <f t="shared" si="421"/>
        <v>Março</v>
      </c>
      <c r="D4515" s="40" t="s">
        <v>1926</v>
      </c>
      <c r="E4515" s="40" t="s">
        <v>2661</v>
      </c>
      <c r="F4515" s="41">
        <v>15076.28</v>
      </c>
      <c r="G4515" s="42">
        <v>17814.13</v>
      </c>
      <c r="H4515" s="64">
        <f t="shared" si="422"/>
        <v>0.18159983762572732</v>
      </c>
      <c r="I4515" s="65">
        <f t="shared" si="423"/>
        <v>2737.8500000000004</v>
      </c>
      <c r="J4515" s="66" t="str">
        <f t="shared" si="424"/>
        <v>Resgatado</v>
      </c>
      <c r="K4515" s="40" t="s">
        <v>15535</v>
      </c>
      <c r="L4515" s="69" t="str">
        <f t="shared" si="425"/>
        <v>Aplicação de Curto Prazo</v>
      </c>
    </row>
    <row r="4516" spans="1:12" x14ac:dyDescent="0.25">
      <c r="A4516" s="39">
        <v>44060</v>
      </c>
      <c r="B4516" s="61">
        <f t="shared" si="420"/>
        <v>2020</v>
      </c>
      <c r="C4516" s="60" t="str">
        <f t="shared" si="421"/>
        <v>Agosto</v>
      </c>
      <c r="D4516" s="40" t="s">
        <v>1930</v>
      </c>
      <c r="E4516" s="40" t="s">
        <v>2181</v>
      </c>
      <c r="F4516" s="41">
        <v>22279.69</v>
      </c>
      <c r="G4516" s="42">
        <v>23034.97</v>
      </c>
      <c r="H4516" s="64">
        <f t="shared" si="422"/>
        <v>3.3899933078063584E-2</v>
      </c>
      <c r="I4516" s="65">
        <f t="shared" si="423"/>
        <v>755.28000000000247</v>
      </c>
      <c r="J4516" s="66" t="str">
        <f t="shared" si="424"/>
        <v>Ativo</v>
      </c>
      <c r="K4516" s="40" t="s">
        <v>15538</v>
      </c>
      <c r="L4516" s="69" t="str">
        <f t="shared" si="425"/>
        <v>Aguardando rentabilidade</v>
      </c>
    </row>
    <row r="4517" spans="1:12" ht="15" customHeight="1" x14ac:dyDescent="0.25">
      <c r="A4517" s="39">
        <v>44832</v>
      </c>
      <c r="B4517" s="61">
        <f t="shared" si="420"/>
        <v>2022</v>
      </c>
      <c r="C4517" s="60" t="str">
        <f t="shared" si="421"/>
        <v>Setembro</v>
      </c>
      <c r="D4517" s="40" t="s">
        <v>1930</v>
      </c>
      <c r="E4517" s="40" t="s">
        <v>5279</v>
      </c>
      <c r="F4517" s="41">
        <v>34230.559999999998</v>
      </c>
      <c r="G4517" s="42">
        <v>35086.32</v>
      </c>
      <c r="H4517" s="64">
        <f t="shared" si="422"/>
        <v>2.499988314535322E-2</v>
      </c>
      <c r="I4517" s="65">
        <f t="shared" si="423"/>
        <v>855.76000000000204</v>
      </c>
      <c r="J4517" s="66" t="str">
        <f t="shared" si="424"/>
        <v>Ativo</v>
      </c>
      <c r="K4517" s="40" t="s">
        <v>15538</v>
      </c>
      <c r="L4517" s="69" t="str">
        <f t="shared" si="425"/>
        <v>Aguardando rentabilidade</v>
      </c>
    </row>
    <row r="4518" spans="1:12" ht="15" customHeight="1" x14ac:dyDescent="0.25">
      <c r="A4518" s="39">
        <v>44772</v>
      </c>
      <c r="B4518" s="61">
        <f t="shared" si="420"/>
        <v>2022</v>
      </c>
      <c r="C4518" s="60" t="str">
        <f t="shared" si="421"/>
        <v>Julho</v>
      </c>
      <c r="D4518" s="40" t="s">
        <v>1923</v>
      </c>
      <c r="E4518" s="40" t="s">
        <v>2174</v>
      </c>
      <c r="F4518" s="41">
        <v>42588.4</v>
      </c>
      <c r="G4518" s="42">
        <v>43768.1</v>
      </c>
      <c r="H4518" s="64">
        <f t="shared" si="422"/>
        <v>2.7700030994355203E-2</v>
      </c>
      <c r="I4518" s="65">
        <f t="shared" si="423"/>
        <v>1179.6999999999971</v>
      </c>
      <c r="J4518" s="66" t="str">
        <f t="shared" si="424"/>
        <v>Ativo</v>
      </c>
      <c r="K4518" s="40" t="s">
        <v>15532</v>
      </c>
      <c r="L4518" s="69" t="str">
        <f t="shared" si="425"/>
        <v>Investimento de Longo Prazo</v>
      </c>
    </row>
    <row r="4519" spans="1:12" ht="15" customHeight="1" x14ac:dyDescent="0.25">
      <c r="A4519" s="39">
        <v>45042</v>
      </c>
      <c r="B4519" s="61">
        <f t="shared" si="420"/>
        <v>2023</v>
      </c>
      <c r="C4519" s="60" t="str">
        <f t="shared" si="421"/>
        <v>Abril</v>
      </c>
      <c r="D4519" s="40" t="s">
        <v>1924</v>
      </c>
      <c r="E4519" s="40" t="s">
        <v>5280</v>
      </c>
      <c r="F4519" s="41">
        <v>28131.96</v>
      </c>
      <c r="G4519" s="42">
        <v>26069.89</v>
      </c>
      <c r="H4519" s="64">
        <f t="shared" si="422"/>
        <v>-7.3299905161247195E-2</v>
      </c>
      <c r="I4519" s="65">
        <f t="shared" si="423"/>
        <v>-2062.0699999999997</v>
      </c>
      <c r="J4519" s="66" t="str">
        <f t="shared" si="424"/>
        <v>Ativo</v>
      </c>
      <c r="K4519" s="40" t="s">
        <v>15533</v>
      </c>
      <c r="L4519" s="69" t="str">
        <f t="shared" si="425"/>
        <v>Investimento de Longo Prazo</v>
      </c>
    </row>
    <row r="4520" spans="1:12" ht="15" customHeight="1" x14ac:dyDescent="0.25">
      <c r="A4520" s="39">
        <v>45304</v>
      </c>
      <c r="B4520" s="61">
        <f t="shared" si="420"/>
        <v>2024</v>
      </c>
      <c r="C4520" s="60" t="str">
        <f t="shared" si="421"/>
        <v>Janeiro</v>
      </c>
      <c r="D4520" s="40" t="s">
        <v>1928</v>
      </c>
      <c r="E4520" s="40" t="s">
        <v>5281</v>
      </c>
      <c r="F4520" s="41">
        <v>13465.9</v>
      </c>
      <c r="G4520" s="42">
        <v>12833</v>
      </c>
      <c r="H4520" s="64">
        <f t="shared" si="422"/>
        <v>-4.7000200506464453E-2</v>
      </c>
      <c r="I4520" s="65">
        <f t="shared" si="423"/>
        <v>-632.89999999999964</v>
      </c>
      <c r="J4520" s="66" t="str">
        <f t="shared" si="424"/>
        <v>Ativo</v>
      </c>
      <c r="K4520" s="40" t="s">
        <v>15537</v>
      </c>
      <c r="L4520" s="69" t="str">
        <f t="shared" si="425"/>
        <v>Aguardando rentabilidade</v>
      </c>
    </row>
    <row r="4521" spans="1:12" ht="15" customHeight="1" x14ac:dyDescent="0.25">
      <c r="A4521" s="39">
        <v>45643</v>
      </c>
      <c r="B4521" s="61">
        <f t="shared" si="420"/>
        <v>2024</v>
      </c>
      <c r="C4521" s="60" t="str">
        <f t="shared" si="421"/>
        <v>Dezembro</v>
      </c>
      <c r="D4521" s="40" t="s">
        <v>1930</v>
      </c>
      <c r="E4521" s="40" t="s">
        <v>5282</v>
      </c>
      <c r="F4521" s="41">
        <v>42775.16</v>
      </c>
      <c r="G4521" s="42">
        <v>39130.720000000001</v>
      </c>
      <c r="H4521" s="64">
        <f t="shared" si="422"/>
        <v>-8.5199915090907949E-2</v>
      </c>
      <c r="I4521" s="65">
        <f t="shared" si="423"/>
        <v>-3644.4400000000023</v>
      </c>
      <c r="J4521" s="66" t="str">
        <f t="shared" si="424"/>
        <v>Pendente</v>
      </c>
      <c r="K4521" s="40" t="s">
        <v>15538</v>
      </c>
      <c r="L4521" s="69" t="str">
        <f t="shared" si="425"/>
        <v>Aguardando rentabilidade</v>
      </c>
    </row>
    <row r="4522" spans="1:12" ht="15" customHeight="1" x14ac:dyDescent="0.25">
      <c r="A4522" s="39">
        <v>45023</v>
      </c>
      <c r="B4522" s="61">
        <f t="shared" si="420"/>
        <v>2023</v>
      </c>
      <c r="C4522" s="60" t="str">
        <f t="shared" si="421"/>
        <v>Abril</v>
      </c>
      <c r="D4522" s="40" t="s">
        <v>1925</v>
      </c>
      <c r="E4522" s="40" t="s">
        <v>5283</v>
      </c>
      <c r="F4522" s="41">
        <v>19589.259999999998</v>
      </c>
      <c r="G4522" s="42">
        <v>20124.05</v>
      </c>
      <c r="H4522" s="64">
        <f t="shared" si="422"/>
        <v>2.7300163456914703E-2</v>
      </c>
      <c r="I4522" s="65">
        <f t="shared" si="423"/>
        <v>534.79000000000087</v>
      </c>
      <c r="J4522" s="66" t="str">
        <f t="shared" si="424"/>
        <v>Ativo</v>
      </c>
      <c r="K4522" s="40" t="s">
        <v>15534</v>
      </c>
      <c r="L4522" s="69" t="str">
        <f t="shared" si="425"/>
        <v>Aguardando rentabilidade</v>
      </c>
    </row>
    <row r="4523" spans="1:12" x14ac:dyDescent="0.25">
      <c r="A4523" s="39">
        <v>43914</v>
      </c>
      <c r="B4523" s="61">
        <f t="shared" si="420"/>
        <v>2020</v>
      </c>
      <c r="C4523" s="60" t="str">
        <f t="shared" si="421"/>
        <v>Março</v>
      </c>
      <c r="D4523" s="40" t="s">
        <v>1927</v>
      </c>
      <c r="E4523" s="40" t="s">
        <v>5067</v>
      </c>
      <c r="F4523" s="41">
        <v>28631.82</v>
      </c>
      <c r="G4523" s="42">
        <v>27303.3</v>
      </c>
      <c r="H4523" s="64">
        <f t="shared" si="422"/>
        <v>-4.6400124057779088E-2</v>
      </c>
      <c r="I4523" s="65">
        <f t="shared" si="423"/>
        <v>-1328.5200000000004</v>
      </c>
      <c r="J4523" s="66" t="str">
        <f t="shared" si="424"/>
        <v>Ativo</v>
      </c>
      <c r="K4523" s="40" t="s">
        <v>15536</v>
      </c>
      <c r="L4523" s="69" t="str">
        <f t="shared" si="425"/>
        <v>Aguardando rentabilidade</v>
      </c>
    </row>
    <row r="4524" spans="1:12" ht="15" customHeight="1" x14ac:dyDescent="0.25">
      <c r="A4524" s="39">
        <v>44758</v>
      </c>
      <c r="B4524" s="61">
        <f t="shared" si="420"/>
        <v>2022</v>
      </c>
      <c r="C4524" s="60" t="str">
        <f t="shared" si="421"/>
        <v>Julho</v>
      </c>
      <c r="D4524" s="40" t="s">
        <v>1928</v>
      </c>
      <c r="E4524" s="40" t="s">
        <v>4543</v>
      </c>
      <c r="F4524" s="41">
        <v>24604.38</v>
      </c>
      <c r="G4524" s="42">
        <v>29082.38</v>
      </c>
      <c r="H4524" s="64">
        <f t="shared" si="422"/>
        <v>0.18200011542660291</v>
      </c>
      <c r="I4524" s="65">
        <f t="shared" si="423"/>
        <v>4478</v>
      </c>
      <c r="J4524" s="66" t="str">
        <f t="shared" si="424"/>
        <v>Resgatado</v>
      </c>
      <c r="K4524" s="40" t="s">
        <v>15537</v>
      </c>
      <c r="L4524" s="69" t="str">
        <f t="shared" si="425"/>
        <v>Aplicação de Curto Prazo</v>
      </c>
    </row>
    <row r="4525" spans="1:12" ht="15" customHeight="1" x14ac:dyDescent="0.25">
      <c r="A4525" s="39">
        <v>45822</v>
      </c>
      <c r="B4525" s="61">
        <f t="shared" si="420"/>
        <v>2025</v>
      </c>
      <c r="C4525" s="60" t="str">
        <f t="shared" si="421"/>
        <v>Junho</v>
      </c>
      <c r="D4525" s="40" t="s">
        <v>1928</v>
      </c>
      <c r="E4525" s="40" t="s">
        <v>5284</v>
      </c>
      <c r="F4525" s="41">
        <v>19028.830000000002</v>
      </c>
      <c r="G4525" s="42">
        <v>20984.99</v>
      </c>
      <c r="H4525" s="64">
        <f t="shared" si="422"/>
        <v>0.10279980429695361</v>
      </c>
      <c r="I4525" s="65">
        <f t="shared" si="423"/>
        <v>1956.1599999999999</v>
      </c>
      <c r="J4525" s="66" t="str">
        <f t="shared" si="424"/>
        <v>Pendente</v>
      </c>
      <c r="K4525" s="40" t="s">
        <v>15537</v>
      </c>
      <c r="L4525" s="69" t="str">
        <f t="shared" si="425"/>
        <v>Rendimento estável</v>
      </c>
    </row>
    <row r="4526" spans="1:12" ht="15" customHeight="1" x14ac:dyDescent="0.25">
      <c r="A4526" s="39">
        <v>44923</v>
      </c>
      <c r="B4526" s="61">
        <f t="shared" si="420"/>
        <v>2022</v>
      </c>
      <c r="C4526" s="60" t="str">
        <f t="shared" si="421"/>
        <v>Dezembro</v>
      </c>
      <c r="D4526" s="40" t="s">
        <v>1925</v>
      </c>
      <c r="E4526" s="40" t="s">
        <v>2645</v>
      </c>
      <c r="F4526" s="41">
        <v>44564.43</v>
      </c>
      <c r="G4526" s="42">
        <v>50825.73</v>
      </c>
      <c r="H4526" s="64">
        <f t="shared" si="422"/>
        <v>0.14049994580879871</v>
      </c>
      <c r="I4526" s="65">
        <f t="shared" si="423"/>
        <v>6261.3000000000029</v>
      </c>
      <c r="J4526" s="66" t="str">
        <f t="shared" si="424"/>
        <v>Pendente</v>
      </c>
      <c r="K4526" s="40" t="s">
        <v>15534</v>
      </c>
      <c r="L4526" s="69" t="str">
        <f t="shared" si="425"/>
        <v>Rendimento estável</v>
      </c>
    </row>
    <row r="4527" spans="1:12" ht="15" customHeight="1" x14ac:dyDescent="0.25">
      <c r="A4527" s="39">
        <v>45628</v>
      </c>
      <c r="B4527" s="61">
        <f t="shared" si="420"/>
        <v>2024</v>
      </c>
      <c r="C4527" s="60" t="str">
        <f t="shared" si="421"/>
        <v>Dezembro</v>
      </c>
      <c r="D4527" s="40" t="s">
        <v>1926</v>
      </c>
      <c r="E4527" s="40" t="s">
        <v>2311</v>
      </c>
      <c r="F4527" s="41">
        <v>10658.62</v>
      </c>
      <c r="G4527" s="42">
        <v>11793.76</v>
      </c>
      <c r="H4527" s="64">
        <f t="shared" si="422"/>
        <v>0.10649971572304852</v>
      </c>
      <c r="I4527" s="65">
        <f t="shared" si="423"/>
        <v>1135.1399999999994</v>
      </c>
      <c r="J4527" s="66" t="str">
        <f t="shared" si="424"/>
        <v>Pendente</v>
      </c>
      <c r="K4527" s="40" t="s">
        <v>15535</v>
      </c>
      <c r="L4527" s="69" t="str">
        <f t="shared" si="425"/>
        <v>Rendimento estável</v>
      </c>
    </row>
    <row r="4528" spans="1:12" ht="15" customHeight="1" x14ac:dyDescent="0.25">
      <c r="A4528" s="39">
        <v>44744</v>
      </c>
      <c r="B4528" s="61">
        <f t="shared" si="420"/>
        <v>2022</v>
      </c>
      <c r="C4528" s="60" t="str">
        <f t="shared" si="421"/>
        <v>Julho</v>
      </c>
      <c r="D4528" s="40" t="s">
        <v>1925</v>
      </c>
      <c r="E4528" s="40" t="s">
        <v>3763</v>
      </c>
      <c r="F4528" s="41">
        <v>8361.1299999999992</v>
      </c>
      <c r="G4528" s="42">
        <v>8713.1299999999992</v>
      </c>
      <c r="H4528" s="64">
        <f t="shared" si="422"/>
        <v>4.2099572665417237E-2</v>
      </c>
      <c r="I4528" s="65">
        <f t="shared" si="423"/>
        <v>352</v>
      </c>
      <c r="J4528" s="66" t="str">
        <f t="shared" si="424"/>
        <v>Ativo</v>
      </c>
      <c r="K4528" s="40" t="s">
        <v>15534</v>
      </c>
      <c r="L4528" s="69" t="str">
        <f t="shared" si="425"/>
        <v>Aguardando rentabilidade</v>
      </c>
    </row>
    <row r="4529" spans="1:12" ht="15" customHeight="1" x14ac:dyDescent="0.25">
      <c r="A4529" s="39">
        <v>44398</v>
      </c>
      <c r="B4529" s="61">
        <f t="shared" si="420"/>
        <v>2021</v>
      </c>
      <c r="C4529" s="60" t="str">
        <f t="shared" si="421"/>
        <v>Julho</v>
      </c>
      <c r="D4529" s="40" t="s">
        <v>1928</v>
      </c>
      <c r="E4529" s="40" t="s">
        <v>4949</v>
      </c>
      <c r="F4529" s="41">
        <v>5869.5</v>
      </c>
      <c r="G4529" s="42">
        <v>5470.96</v>
      </c>
      <c r="H4529" s="64">
        <f t="shared" si="422"/>
        <v>-6.7900161853650221E-2</v>
      </c>
      <c r="I4529" s="65">
        <f t="shared" si="423"/>
        <v>-398.53999999999996</v>
      </c>
      <c r="J4529" s="66" t="str">
        <f t="shared" si="424"/>
        <v>Pendente</v>
      </c>
      <c r="K4529" s="40" t="s">
        <v>15537</v>
      </c>
      <c r="L4529" s="69" t="str">
        <f t="shared" si="425"/>
        <v>Aguardando rentabilidade</v>
      </c>
    </row>
    <row r="4530" spans="1:12" ht="15" customHeight="1" x14ac:dyDescent="0.25">
      <c r="A4530" s="39">
        <v>45764</v>
      </c>
      <c r="B4530" s="61">
        <f t="shared" si="420"/>
        <v>2025</v>
      </c>
      <c r="C4530" s="60" t="str">
        <f t="shared" si="421"/>
        <v>Abril</v>
      </c>
      <c r="D4530" s="40" t="s">
        <v>1927</v>
      </c>
      <c r="E4530" s="40" t="s">
        <v>5285</v>
      </c>
      <c r="F4530" s="41">
        <v>49024.21</v>
      </c>
      <c r="G4530" s="42">
        <v>58471.18</v>
      </c>
      <c r="H4530" s="64">
        <f t="shared" si="422"/>
        <v>0.19270009654413608</v>
      </c>
      <c r="I4530" s="65">
        <f t="shared" si="423"/>
        <v>9446.9700000000012</v>
      </c>
      <c r="J4530" s="66" t="str">
        <f t="shared" si="424"/>
        <v>Resgatado</v>
      </c>
      <c r="K4530" s="40" t="s">
        <v>15536</v>
      </c>
      <c r="L4530" s="69" t="str">
        <f t="shared" si="425"/>
        <v>Aplicação de Curto Prazo</v>
      </c>
    </row>
    <row r="4531" spans="1:12" ht="15" customHeight="1" x14ac:dyDescent="0.25">
      <c r="A4531" s="39">
        <v>44448</v>
      </c>
      <c r="B4531" s="61">
        <f t="shared" si="420"/>
        <v>2021</v>
      </c>
      <c r="C4531" s="60" t="str">
        <f t="shared" si="421"/>
        <v>Setembro</v>
      </c>
      <c r="D4531" s="40" t="s">
        <v>1927</v>
      </c>
      <c r="E4531" s="40" t="s">
        <v>5286</v>
      </c>
      <c r="F4531" s="41">
        <v>15411.44</v>
      </c>
      <c r="G4531" s="42">
        <v>17508.939999999999</v>
      </c>
      <c r="H4531" s="64">
        <f t="shared" si="422"/>
        <v>0.13610019569877949</v>
      </c>
      <c r="I4531" s="65">
        <f t="shared" si="423"/>
        <v>2097.4999999999982</v>
      </c>
      <c r="J4531" s="66" t="str">
        <f t="shared" si="424"/>
        <v>Pendente</v>
      </c>
      <c r="K4531" s="40" t="s">
        <v>15536</v>
      </c>
      <c r="L4531" s="69" t="str">
        <f t="shared" si="425"/>
        <v>Rendimento estável</v>
      </c>
    </row>
    <row r="4532" spans="1:12" ht="15" customHeight="1" x14ac:dyDescent="0.25">
      <c r="A4532" s="39">
        <v>45345</v>
      </c>
      <c r="B4532" s="61">
        <f t="shared" si="420"/>
        <v>2024</v>
      </c>
      <c r="C4532" s="60" t="str">
        <f t="shared" si="421"/>
        <v>Fevereiro</v>
      </c>
      <c r="D4532" s="40" t="s">
        <v>1923</v>
      </c>
      <c r="E4532" s="40" t="s">
        <v>5287</v>
      </c>
      <c r="F4532" s="41">
        <v>9183.9699999999993</v>
      </c>
      <c r="G4532" s="42">
        <v>9243.67</v>
      </c>
      <c r="H4532" s="64">
        <f t="shared" si="422"/>
        <v>6.5004567741402388E-3</v>
      </c>
      <c r="I4532" s="65">
        <f t="shared" si="423"/>
        <v>59.700000000000728</v>
      </c>
      <c r="J4532" s="66" t="str">
        <f t="shared" si="424"/>
        <v>Ativo</v>
      </c>
      <c r="K4532" s="40" t="s">
        <v>15532</v>
      </c>
      <c r="L4532" s="69" t="str">
        <f t="shared" si="425"/>
        <v>Investimento de Longo Prazo</v>
      </c>
    </row>
    <row r="4533" spans="1:12" ht="15" customHeight="1" x14ac:dyDescent="0.25">
      <c r="A4533" s="39">
        <v>45705</v>
      </c>
      <c r="B4533" s="61">
        <f t="shared" si="420"/>
        <v>2025</v>
      </c>
      <c r="C4533" s="60" t="str">
        <f t="shared" si="421"/>
        <v>Fevereiro</v>
      </c>
      <c r="D4533" s="40" t="s">
        <v>1924</v>
      </c>
      <c r="E4533" s="40" t="s">
        <v>5288</v>
      </c>
      <c r="F4533" s="41">
        <v>39301.54</v>
      </c>
      <c r="G4533" s="42">
        <v>45259.65</v>
      </c>
      <c r="H4533" s="64">
        <f t="shared" si="422"/>
        <v>0.15159991186096017</v>
      </c>
      <c r="I4533" s="65">
        <f t="shared" si="423"/>
        <v>5958.1100000000006</v>
      </c>
      <c r="J4533" s="66" t="str">
        <f t="shared" si="424"/>
        <v>Resgatado</v>
      </c>
      <c r="K4533" s="40" t="s">
        <v>15533</v>
      </c>
      <c r="L4533" s="69" t="str">
        <f t="shared" si="425"/>
        <v>Dividendos Recebidos</v>
      </c>
    </row>
    <row r="4534" spans="1:12" ht="15" customHeight="1" x14ac:dyDescent="0.25">
      <c r="A4534" s="39">
        <v>45767</v>
      </c>
      <c r="B4534" s="61">
        <f t="shared" si="420"/>
        <v>2025</v>
      </c>
      <c r="C4534" s="60" t="str">
        <f t="shared" si="421"/>
        <v>Abril</v>
      </c>
      <c r="D4534" s="40" t="s">
        <v>1925</v>
      </c>
      <c r="E4534" s="40" t="s">
        <v>3521</v>
      </c>
      <c r="F4534" s="41">
        <v>19167.09</v>
      </c>
      <c r="G4534" s="42">
        <v>21840.9</v>
      </c>
      <c r="H4534" s="64">
        <f t="shared" si="422"/>
        <v>0.13950004930325893</v>
      </c>
      <c r="I4534" s="65">
        <f t="shared" si="423"/>
        <v>2673.8100000000013</v>
      </c>
      <c r="J4534" s="66" t="str">
        <f t="shared" si="424"/>
        <v>Pendente</v>
      </c>
      <c r="K4534" s="40" t="s">
        <v>15534</v>
      </c>
      <c r="L4534" s="69" t="str">
        <f t="shared" si="425"/>
        <v>Rendimento estável</v>
      </c>
    </row>
    <row r="4535" spans="1:12" ht="15" customHeight="1" x14ac:dyDescent="0.25">
      <c r="A4535" s="39">
        <v>45028</v>
      </c>
      <c r="B4535" s="61">
        <f t="shared" si="420"/>
        <v>2023</v>
      </c>
      <c r="C4535" s="60" t="str">
        <f t="shared" si="421"/>
        <v>Abril</v>
      </c>
      <c r="D4535" s="40" t="s">
        <v>1923</v>
      </c>
      <c r="E4535" s="40" t="s">
        <v>4317</v>
      </c>
      <c r="F4535" s="41">
        <v>27259.96</v>
      </c>
      <c r="G4535" s="42">
        <v>30247.65</v>
      </c>
      <c r="H4535" s="64">
        <f t="shared" si="422"/>
        <v>0.10959994071891531</v>
      </c>
      <c r="I4535" s="65">
        <f t="shared" si="423"/>
        <v>2987.6900000000023</v>
      </c>
      <c r="J4535" s="66" t="str">
        <f t="shared" si="424"/>
        <v>Pendente</v>
      </c>
      <c r="K4535" s="40" t="s">
        <v>15532</v>
      </c>
      <c r="L4535" s="69" t="str">
        <f t="shared" si="425"/>
        <v>Rendimento estável</v>
      </c>
    </row>
    <row r="4536" spans="1:12" ht="15" customHeight="1" x14ac:dyDescent="0.25">
      <c r="A4536" s="39">
        <v>44761</v>
      </c>
      <c r="B4536" s="61">
        <f t="shared" si="420"/>
        <v>2022</v>
      </c>
      <c r="C4536" s="60" t="str">
        <f t="shared" si="421"/>
        <v>Julho</v>
      </c>
      <c r="D4536" s="40" t="s">
        <v>1929</v>
      </c>
      <c r="E4536" s="40" t="s">
        <v>2317</v>
      </c>
      <c r="F4536" s="41">
        <v>31835.26</v>
      </c>
      <c r="G4536" s="42">
        <v>32742.560000000001</v>
      </c>
      <c r="H4536" s="64">
        <f t="shared" si="422"/>
        <v>2.8499845768497036E-2</v>
      </c>
      <c r="I4536" s="65">
        <f t="shared" si="423"/>
        <v>907.30000000000291</v>
      </c>
      <c r="J4536" s="66" t="str">
        <f t="shared" si="424"/>
        <v>Ativo</v>
      </c>
      <c r="K4536" s="40" t="s">
        <v>15532</v>
      </c>
      <c r="L4536" s="69" t="str">
        <f t="shared" si="425"/>
        <v>Investimento de Longo Prazo</v>
      </c>
    </row>
    <row r="4537" spans="1:12" ht="15" customHeight="1" x14ac:dyDescent="0.25">
      <c r="A4537" s="39">
        <v>44732</v>
      </c>
      <c r="B4537" s="61">
        <f t="shared" si="420"/>
        <v>2022</v>
      </c>
      <c r="C4537" s="60" t="str">
        <f t="shared" si="421"/>
        <v>Junho</v>
      </c>
      <c r="D4537" s="40" t="s">
        <v>1930</v>
      </c>
      <c r="E4537" s="40" t="s">
        <v>5289</v>
      </c>
      <c r="F4537" s="41">
        <v>21321.27</v>
      </c>
      <c r="G4537" s="42">
        <v>19839.439999999999</v>
      </c>
      <c r="H4537" s="64">
        <f t="shared" si="422"/>
        <v>-6.9500081374139613E-2</v>
      </c>
      <c r="I4537" s="65">
        <f t="shared" si="423"/>
        <v>-1481.8300000000017</v>
      </c>
      <c r="J4537" s="66" t="str">
        <f t="shared" si="424"/>
        <v>Pendente</v>
      </c>
      <c r="K4537" s="40" t="s">
        <v>15538</v>
      </c>
      <c r="L4537" s="69" t="str">
        <f t="shared" si="425"/>
        <v>Aguardando rentabilidade</v>
      </c>
    </row>
    <row r="4538" spans="1:12" ht="15" customHeight="1" x14ac:dyDescent="0.25">
      <c r="A4538" s="39">
        <v>44333</v>
      </c>
      <c r="B4538" s="61">
        <f t="shared" si="420"/>
        <v>2021</v>
      </c>
      <c r="C4538" s="60" t="str">
        <f t="shared" si="421"/>
        <v>Maio</v>
      </c>
      <c r="D4538" s="40" t="s">
        <v>1927</v>
      </c>
      <c r="E4538" s="40" t="s">
        <v>4599</v>
      </c>
      <c r="F4538" s="41">
        <v>25738.400000000001</v>
      </c>
      <c r="G4538" s="42">
        <v>30657.01</v>
      </c>
      <c r="H4538" s="64">
        <f t="shared" si="422"/>
        <v>0.19110006838031876</v>
      </c>
      <c r="I4538" s="65">
        <f t="shared" si="423"/>
        <v>4918.6099999999969</v>
      </c>
      <c r="J4538" s="66" t="str">
        <f t="shared" si="424"/>
        <v>Resgatado</v>
      </c>
      <c r="K4538" s="40" t="s">
        <v>15536</v>
      </c>
      <c r="L4538" s="69" t="str">
        <f t="shared" si="425"/>
        <v>Aplicação de Curto Prazo</v>
      </c>
    </row>
    <row r="4539" spans="1:12" ht="15" customHeight="1" x14ac:dyDescent="0.25">
      <c r="A4539" s="39">
        <v>45718</v>
      </c>
      <c r="B4539" s="61">
        <f t="shared" si="420"/>
        <v>2025</v>
      </c>
      <c r="C4539" s="60" t="str">
        <f t="shared" si="421"/>
        <v>Março</v>
      </c>
      <c r="D4539" s="40" t="s">
        <v>1923</v>
      </c>
      <c r="E4539" s="40" t="s">
        <v>3592</v>
      </c>
      <c r="F4539" s="41">
        <v>1664.92</v>
      </c>
      <c r="G4539" s="42">
        <v>1510.58</v>
      </c>
      <c r="H4539" s="64">
        <f t="shared" si="422"/>
        <v>-9.2701150806044824E-2</v>
      </c>
      <c r="I4539" s="65">
        <f t="shared" si="423"/>
        <v>-154.34000000000015</v>
      </c>
      <c r="J4539" s="66" t="str">
        <f t="shared" si="424"/>
        <v>Ativo</v>
      </c>
      <c r="K4539" s="40" t="s">
        <v>15532</v>
      </c>
      <c r="L4539" s="69" t="str">
        <f t="shared" si="425"/>
        <v>Investimento de Longo Prazo</v>
      </c>
    </row>
    <row r="4540" spans="1:12" ht="15" customHeight="1" x14ac:dyDescent="0.25">
      <c r="A4540" s="39">
        <v>44198</v>
      </c>
      <c r="B4540" s="61">
        <f t="shared" si="420"/>
        <v>2021</v>
      </c>
      <c r="C4540" s="60" t="str">
        <f t="shared" si="421"/>
        <v>Janeiro</v>
      </c>
      <c r="D4540" s="40" t="s">
        <v>1927</v>
      </c>
      <c r="E4540" s="40" t="s">
        <v>5290</v>
      </c>
      <c r="F4540" s="41">
        <v>9675.5400000000009</v>
      </c>
      <c r="G4540" s="42">
        <v>9919.36</v>
      </c>
      <c r="H4540" s="64">
        <f t="shared" si="422"/>
        <v>2.5199627100916298E-2</v>
      </c>
      <c r="I4540" s="65">
        <f t="shared" si="423"/>
        <v>243.81999999999971</v>
      </c>
      <c r="J4540" s="66" t="str">
        <f t="shared" si="424"/>
        <v>Ativo</v>
      </c>
      <c r="K4540" s="40" t="s">
        <v>15536</v>
      </c>
      <c r="L4540" s="69" t="str">
        <f t="shared" si="425"/>
        <v>Aguardando rentabilidade</v>
      </c>
    </row>
    <row r="4541" spans="1:12" ht="15" customHeight="1" x14ac:dyDescent="0.25">
      <c r="A4541" s="39">
        <v>45817</v>
      </c>
      <c r="B4541" s="61">
        <f t="shared" si="420"/>
        <v>2025</v>
      </c>
      <c r="C4541" s="60" t="str">
        <f t="shared" si="421"/>
        <v>Junho</v>
      </c>
      <c r="D4541" s="40" t="s">
        <v>1924</v>
      </c>
      <c r="E4541" s="40" t="s">
        <v>5291</v>
      </c>
      <c r="F4541" s="41">
        <v>38325.660000000003</v>
      </c>
      <c r="G4541" s="42">
        <v>34638.730000000003</v>
      </c>
      <c r="H4541" s="64">
        <f t="shared" si="422"/>
        <v>-9.6200039347006674E-2</v>
      </c>
      <c r="I4541" s="65">
        <f t="shared" si="423"/>
        <v>-3686.9300000000003</v>
      </c>
      <c r="J4541" s="66" t="str">
        <f t="shared" si="424"/>
        <v>Ativo</v>
      </c>
      <c r="K4541" s="40" t="s">
        <v>15533</v>
      </c>
      <c r="L4541" s="69" t="str">
        <f t="shared" si="425"/>
        <v>Investimento de Longo Prazo</v>
      </c>
    </row>
    <row r="4542" spans="1:12" x14ac:dyDescent="0.25">
      <c r="A4542" s="39">
        <v>43993</v>
      </c>
      <c r="B4542" s="61">
        <f t="shared" si="420"/>
        <v>2020</v>
      </c>
      <c r="C4542" s="60" t="str">
        <f t="shared" si="421"/>
        <v>Junho</v>
      </c>
      <c r="D4542" s="40" t="s">
        <v>1929</v>
      </c>
      <c r="E4542" s="40" t="s">
        <v>5021</v>
      </c>
      <c r="F4542" s="41">
        <v>29403.75</v>
      </c>
      <c r="G4542" s="42">
        <v>30832.77</v>
      </c>
      <c r="H4542" s="64">
        <f t="shared" si="422"/>
        <v>4.8599923479148086E-2</v>
      </c>
      <c r="I4542" s="65">
        <f t="shared" si="423"/>
        <v>1429.0200000000004</v>
      </c>
      <c r="J4542" s="66" t="str">
        <f t="shared" si="424"/>
        <v>Ativo</v>
      </c>
      <c r="K4542" s="40" t="s">
        <v>15532</v>
      </c>
      <c r="L4542" s="69" t="str">
        <f t="shared" si="425"/>
        <v>Investimento de Longo Prazo</v>
      </c>
    </row>
    <row r="4543" spans="1:12" ht="15" customHeight="1" x14ac:dyDescent="0.25">
      <c r="A4543" s="39">
        <v>45631</v>
      </c>
      <c r="B4543" s="61">
        <f t="shared" si="420"/>
        <v>2024</v>
      </c>
      <c r="C4543" s="60" t="str">
        <f t="shared" si="421"/>
        <v>Dezembro</v>
      </c>
      <c r="D4543" s="40" t="s">
        <v>1929</v>
      </c>
      <c r="E4543" s="40" t="s">
        <v>3709</v>
      </c>
      <c r="F4543" s="41">
        <v>32841.360000000001</v>
      </c>
      <c r="G4543" s="42">
        <v>35471.949999999997</v>
      </c>
      <c r="H4543" s="64">
        <f t="shared" si="422"/>
        <v>8.0099910600535312E-2</v>
      </c>
      <c r="I4543" s="65">
        <f t="shared" si="423"/>
        <v>2630.5899999999965</v>
      </c>
      <c r="J4543" s="66" t="str">
        <f t="shared" si="424"/>
        <v>Pendente</v>
      </c>
      <c r="K4543" s="40" t="s">
        <v>15532</v>
      </c>
      <c r="L4543" s="69" t="str">
        <f t="shared" si="425"/>
        <v>Rendimento estável</v>
      </c>
    </row>
    <row r="4544" spans="1:12" ht="15" customHeight="1" x14ac:dyDescent="0.25">
      <c r="A4544" s="39">
        <v>45160</v>
      </c>
      <c r="B4544" s="61">
        <f t="shared" si="420"/>
        <v>2023</v>
      </c>
      <c r="C4544" s="60" t="str">
        <f t="shared" si="421"/>
        <v>Agosto</v>
      </c>
      <c r="D4544" s="40" t="s">
        <v>1924</v>
      </c>
      <c r="E4544" s="40" t="s">
        <v>5292</v>
      </c>
      <c r="F4544" s="41">
        <v>29725</v>
      </c>
      <c r="G4544" s="42">
        <v>34035.120000000003</v>
      </c>
      <c r="H4544" s="64">
        <f t="shared" si="422"/>
        <v>0.14499983179142145</v>
      </c>
      <c r="I4544" s="65">
        <f t="shared" si="423"/>
        <v>4310.1200000000026</v>
      </c>
      <c r="J4544" s="66" t="str">
        <f t="shared" si="424"/>
        <v>Pendente</v>
      </c>
      <c r="K4544" s="40" t="s">
        <v>15533</v>
      </c>
      <c r="L4544" s="69" t="str">
        <f t="shared" si="425"/>
        <v>Rendimento estável</v>
      </c>
    </row>
    <row r="4545" spans="1:12" ht="15" customHeight="1" x14ac:dyDescent="0.25">
      <c r="A4545" s="39">
        <v>44585</v>
      </c>
      <c r="B4545" s="61">
        <f t="shared" si="420"/>
        <v>2022</v>
      </c>
      <c r="C4545" s="60" t="str">
        <f t="shared" si="421"/>
        <v>Janeiro</v>
      </c>
      <c r="D4545" s="40" t="s">
        <v>1925</v>
      </c>
      <c r="E4545" s="40" t="s">
        <v>5293</v>
      </c>
      <c r="F4545" s="41">
        <v>35220.720000000001</v>
      </c>
      <c r="G4545" s="42">
        <v>34664.230000000003</v>
      </c>
      <c r="H4545" s="64">
        <f t="shared" si="422"/>
        <v>-1.5800074501600137E-2</v>
      </c>
      <c r="I4545" s="65">
        <f t="shared" si="423"/>
        <v>-556.48999999999796</v>
      </c>
      <c r="J4545" s="66" t="str">
        <f t="shared" si="424"/>
        <v>Ativo</v>
      </c>
      <c r="K4545" s="40" t="s">
        <v>15534</v>
      </c>
      <c r="L4545" s="69" t="str">
        <f t="shared" si="425"/>
        <v>Aguardando rentabilidade</v>
      </c>
    </row>
    <row r="4546" spans="1:12" ht="15" customHeight="1" x14ac:dyDescent="0.25">
      <c r="A4546" s="39">
        <v>44376</v>
      </c>
      <c r="B4546" s="61">
        <f t="shared" ref="B4546:B4609" si="426">YEAR(A4546)</f>
        <v>2021</v>
      </c>
      <c r="C4546" s="60" t="str">
        <f t="shared" ref="C4546:C4609" si="427">PROPER(TEXT(A4546,"mmmm"))</f>
        <v>Junho</v>
      </c>
      <c r="D4546" s="40" t="s">
        <v>1924</v>
      </c>
      <c r="E4546" s="40" t="s">
        <v>3360</v>
      </c>
      <c r="F4546" s="41">
        <v>17944.96</v>
      </c>
      <c r="G4546" s="42">
        <v>20256.27</v>
      </c>
      <c r="H4546" s="64">
        <f t="shared" ref="H4546:H4609" si="428">(G4546-F4546)/F4546</f>
        <v>0.12879995274439182</v>
      </c>
      <c r="I4546" s="65">
        <f t="shared" ref="I4546:I4609" si="429">G4546-F4546</f>
        <v>2311.3100000000013</v>
      </c>
      <c r="J4546" s="66" t="str">
        <f t="shared" ref="J4546:J4609" si="430">IF(AND(OR($D4546="Ações",$D4546="Criptomoedas",$D4546="ETFs",$D4546="Fundos",$D4546="Imóveis"),$H4546&lt;=-10%),"Resgatado",IF(AND(OR($D4546="Ações",$D4546="Criptomoedas",$D4546="ETFs",$D4546="Fundos",$D4546="Imóveis"),$H4546&lt;=-5%),"Pendente",IF(AND(OR($D4546="Ações",$D4546="Criptomoedas",$D4546="ETFs",$D4546="Fundos",$D4546="Imóveis"),$H4546&lt;=-3%),"Ativo",IF(AND(OR($D4546="Ações",$D4546="Criptomoedas",$D4546="ETFs",$D4546="Fundos",$D4546="Imóveis"),$H4546&lt;=7%),"Ativo",IF(AND(OR($D4546="Ações",$D4546="Criptomoedas",$D4546="ETFs",$D4546="Fundos",$D4546="Imóveis"),$H4546&lt;=15%),"Pendente",IF(AND(OR($D4546="Ações",$D4546="Criptomoedas",$D4546="ETFs",$D4546="Fundos",$D4546="Imóveis"),$H4546&lt;=20%),"Resgatado",IF(AND(OR($D4546="Poupança",$D4546="Renda Fixa",$D4546="Tesouro Direto"),$H4546&lt;=7%),"Ativo",IF(AND(OR($D4546="Poupança",$D4546="Renda Fixa",$D4546="Tesouro Direto"),$H4546&lt;=15%),"Pendente",IF(AND(OR($D4546="Poupança",$D4546="Renda Fixa",$D4546="Tesouro Direto"),$H4546&lt;=20%),"Resgatado","")))))))))</f>
        <v>Pendente</v>
      </c>
      <c r="K4546" s="40" t="s">
        <v>15533</v>
      </c>
      <c r="L4546" s="69" t="str">
        <f t="shared" ref="L4546:L4609" si="431">IF(AND(OR($D4546="Ações",$D4546="Criptomoedas",$D4546="ETFs",$D4546="Fundos",$D4546="Imóveis"),$H4546&lt;=-10%),"Resgate realizado",IF(AND(OR($D4546="Ações",$D4546="Criptomoedas",$D4546="ETFs",$D4546="Fundos",$D4546="Imóveis"),$H4546&lt;=-5%),"Aguardando rentabilidade",IF(AND(OR($D4546="Ações",$D4546="Criptomoedas",$D4546="ETFs",$D4546="Fundos",$D4546="Imóveis"),$H4546&lt;=-3%),"Aguardando rentabilidade",IF(AND(OR($D4546="Ações",$D4546="Criptomoedas",$D4546="ETFs",$D4546="Fundos",$D4546="Imóveis"),$H4546&lt;=7%),"Aguardando rentabilidade",IF(AND(OR($D4546="Ações",$D4546="Criptomoedas",$D4546="ETFs",$D4546="Fundos",$D4546="Imóveis"),$H4546&lt;=15%),"Rendimento estável",IF(AND(OR($D4546="Ações",$D4546="Criptomoedas",$D4546="ETFs",$D4546="Fundos",$D4546="Imóveis"),$H4546&lt;=20%),"Aplicação de Curto Prazo",IF(AND(OR($D4546="Poupança",$D4546="Renda Fixa",$D4546="Tesouro Direto"),$H4546&lt;=7%),"Investimento de Longo Prazo",IF(AND(OR($D4546="Poupança",$D4546="Renda Fixa",$D4546="Tesouro Direto"),$H4546&lt;=15%),"Rendimento estável",IF(AND(OR($D4546="Poupança",$D4546="Renda Fixa",$D4546="Tesouro Direto"),$H4546&lt;=20%),"Dividendos Recebidos","")))))))))</f>
        <v>Rendimento estável</v>
      </c>
    </row>
    <row r="4547" spans="1:12" ht="15" customHeight="1" x14ac:dyDescent="0.25">
      <c r="A4547" s="39">
        <v>44429</v>
      </c>
      <c r="B4547" s="61">
        <f t="shared" si="426"/>
        <v>2021</v>
      </c>
      <c r="C4547" s="60" t="str">
        <f t="shared" si="427"/>
        <v>Agosto</v>
      </c>
      <c r="D4547" s="40" t="s">
        <v>1923</v>
      </c>
      <c r="E4547" s="40" t="s">
        <v>3274</v>
      </c>
      <c r="F4547" s="41">
        <v>3782.4</v>
      </c>
      <c r="G4547" s="42">
        <v>3879.99</v>
      </c>
      <c r="H4547" s="64">
        <f t="shared" si="428"/>
        <v>2.5801078680202965E-2</v>
      </c>
      <c r="I4547" s="65">
        <f t="shared" si="429"/>
        <v>97.589999999999691</v>
      </c>
      <c r="J4547" s="66" t="str">
        <f t="shared" si="430"/>
        <v>Ativo</v>
      </c>
      <c r="K4547" s="40" t="s">
        <v>15532</v>
      </c>
      <c r="L4547" s="69" t="str">
        <f t="shared" si="431"/>
        <v>Investimento de Longo Prazo</v>
      </c>
    </row>
    <row r="4548" spans="1:12" ht="15" customHeight="1" x14ac:dyDescent="0.25">
      <c r="A4548" s="39">
        <v>45610</v>
      </c>
      <c r="B4548" s="61">
        <f t="shared" si="426"/>
        <v>2024</v>
      </c>
      <c r="C4548" s="60" t="str">
        <f t="shared" si="427"/>
        <v>Novembro</v>
      </c>
      <c r="D4548" s="40" t="s">
        <v>1924</v>
      </c>
      <c r="E4548" s="40" t="s">
        <v>5294</v>
      </c>
      <c r="F4548" s="41">
        <v>34935.47</v>
      </c>
      <c r="G4548" s="42">
        <v>38680.550000000003</v>
      </c>
      <c r="H4548" s="64">
        <f t="shared" si="428"/>
        <v>0.10719993175989909</v>
      </c>
      <c r="I4548" s="65">
        <f t="shared" si="429"/>
        <v>3745.0800000000017</v>
      </c>
      <c r="J4548" s="66" t="str">
        <f t="shared" si="430"/>
        <v>Pendente</v>
      </c>
      <c r="K4548" s="40" t="s">
        <v>15533</v>
      </c>
      <c r="L4548" s="69" t="str">
        <f t="shared" si="431"/>
        <v>Rendimento estável</v>
      </c>
    </row>
    <row r="4549" spans="1:12" x14ac:dyDescent="0.25">
      <c r="A4549" s="39">
        <v>44103</v>
      </c>
      <c r="B4549" s="61">
        <f t="shared" si="426"/>
        <v>2020</v>
      </c>
      <c r="C4549" s="60" t="str">
        <f t="shared" si="427"/>
        <v>Setembro</v>
      </c>
      <c r="D4549" s="40" t="s">
        <v>1930</v>
      </c>
      <c r="E4549" s="40" t="s">
        <v>2847</v>
      </c>
      <c r="F4549" s="41">
        <v>49434.71</v>
      </c>
      <c r="G4549" s="42">
        <v>48579.49</v>
      </c>
      <c r="H4549" s="64">
        <f t="shared" si="428"/>
        <v>-1.7299990229537123E-2</v>
      </c>
      <c r="I4549" s="65">
        <f t="shared" si="429"/>
        <v>-855.22000000000116</v>
      </c>
      <c r="J4549" s="66" t="str">
        <f t="shared" si="430"/>
        <v>Ativo</v>
      </c>
      <c r="K4549" s="40" t="s">
        <v>15538</v>
      </c>
      <c r="L4549" s="69" t="str">
        <f t="shared" si="431"/>
        <v>Aguardando rentabilidade</v>
      </c>
    </row>
    <row r="4550" spans="1:12" ht="15" customHeight="1" x14ac:dyDescent="0.25">
      <c r="A4550" s="39">
        <v>44519</v>
      </c>
      <c r="B4550" s="61">
        <f t="shared" si="426"/>
        <v>2021</v>
      </c>
      <c r="C4550" s="60" t="str">
        <f t="shared" si="427"/>
        <v>Novembro</v>
      </c>
      <c r="D4550" s="40" t="s">
        <v>1928</v>
      </c>
      <c r="E4550" s="40" t="s">
        <v>5295</v>
      </c>
      <c r="F4550" s="41">
        <v>20489.189999999999</v>
      </c>
      <c r="G4550" s="42">
        <v>18682.04</v>
      </c>
      <c r="H4550" s="64">
        <f t="shared" si="428"/>
        <v>-8.8200167991023454E-2</v>
      </c>
      <c r="I4550" s="65">
        <f t="shared" si="429"/>
        <v>-1807.1499999999978</v>
      </c>
      <c r="J4550" s="66" t="str">
        <f t="shared" si="430"/>
        <v>Pendente</v>
      </c>
      <c r="K4550" s="40" t="s">
        <v>15537</v>
      </c>
      <c r="L4550" s="69" t="str">
        <f t="shared" si="431"/>
        <v>Aguardando rentabilidade</v>
      </c>
    </row>
    <row r="4551" spans="1:12" ht="15" customHeight="1" x14ac:dyDescent="0.25">
      <c r="A4551" s="39">
        <v>45050</v>
      </c>
      <c r="B4551" s="61">
        <f t="shared" si="426"/>
        <v>2023</v>
      </c>
      <c r="C4551" s="60" t="str">
        <f t="shared" si="427"/>
        <v>Maio</v>
      </c>
      <c r="D4551" s="40" t="s">
        <v>1925</v>
      </c>
      <c r="E4551" s="40" t="s">
        <v>1985</v>
      </c>
      <c r="F4551" s="41">
        <v>20505.71</v>
      </c>
      <c r="G4551" s="42">
        <v>24334.13</v>
      </c>
      <c r="H4551" s="64">
        <f t="shared" si="428"/>
        <v>0.1867001922879043</v>
      </c>
      <c r="I4551" s="65">
        <f t="shared" si="429"/>
        <v>3828.4200000000019</v>
      </c>
      <c r="J4551" s="66" t="str">
        <f t="shared" si="430"/>
        <v>Resgatado</v>
      </c>
      <c r="K4551" s="40" t="s">
        <v>15534</v>
      </c>
      <c r="L4551" s="69" t="str">
        <f t="shared" si="431"/>
        <v>Aplicação de Curto Prazo</v>
      </c>
    </row>
    <row r="4552" spans="1:12" ht="15" customHeight="1" x14ac:dyDescent="0.25">
      <c r="A4552" s="39">
        <v>44839</v>
      </c>
      <c r="B4552" s="61">
        <f t="shared" si="426"/>
        <v>2022</v>
      </c>
      <c r="C4552" s="60" t="str">
        <f t="shared" si="427"/>
        <v>Outubro</v>
      </c>
      <c r="D4552" s="40" t="s">
        <v>1928</v>
      </c>
      <c r="E4552" s="40" t="s">
        <v>2209</v>
      </c>
      <c r="F4552" s="41">
        <v>15972.49</v>
      </c>
      <c r="G4552" s="42">
        <v>16461.25</v>
      </c>
      <c r="H4552" s="64">
        <f t="shared" si="428"/>
        <v>3.0600113069408727E-2</v>
      </c>
      <c r="I4552" s="65">
        <f t="shared" si="429"/>
        <v>488.76000000000022</v>
      </c>
      <c r="J4552" s="66" t="str">
        <f t="shared" si="430"/>
        <v>Ativo</v>
      </c>
      <c r="K4552" s="40" t="s">
        <v>15537</v>
      </c>
      <c r="L4552" s="69" t="str">
        <f t="shared" si="431"/>
        <v>Aguardando rentabilidade</v>
      </c>
    </row>
    <row r="4553" spans="1:12" ht="15" customHeight="1" x14ac:dyDescent="0.25">
      <c r="A4553" s="39">
        <v>44563</v>
      </c>
      <c r="B4553" s="61">
        <f t="shared" si="426"/>
        <v>2022</v>
      </c>
      <c r="C4553" s="60" t="str">
        <f t="shared" si="427"/>
        <v>Janeiro</v>
      </c>
      <c r="D4553" s="40" t="s">
        <v>1927</v>
      </c>
      <c r="E4553" s="40" t="s">
        <v>2587</v>
      </c>
      <c r="F4553" s="41">
        <v>43202.79</v>
      </c>
      <c r="G4553" s="42">
        <v>42161.599999999999</v>
      </c>
      <c r="H4553" s="64">
        <f t="shared" si="428"/>
        <v>-2.4100063907909704E-2</v>
      </c>
      <c r="I4553" s="65">
        <f t="shared" si="429"/>
        <v>-1041.1900000000023</v>
      </c>
      <c r="J4553" s="66" t="str">
        <f t="shared" si="430"/>
        <v>Ativo</v>
      </c>
      <c r="K4553" s="40" t="s">
        <v>15536</v>
      </c>
      <c r="L4553" s="69" t="str">
        <f t="shared" si="431"/>
        <v>Aguardando rentabilidade</v>
      </c>
    </row>
    <row r="4554" spans="1:12" ht="15" customHeight="1" x14ac:dyDescent="0.25">
      <c r="A4554" s="39">
        <v>44220</v>
      </c>
      <c r="B4554" s="61">
        <f t="shared" si="426"/>
        <v>2021</v>
      </c>
      <c r="C4554" s="60" t="str">
        <f t="shared" si="427"/>
        <v>Janeiro</v>
      </c>
      <c r="D4554" s="40" t="s">
        <v>1923</v>
      </c>
      <c r="E4554" s="40" t="s">
        <v>4953</v>
      </c>
      <c r="F4554" s="41">
        <v>16812.75</v>
      </c>
      <c r="G4554" s="42">
        <v>15489.59</v>
      </c>
      <c r="H4554" s="64">
        <f t="shared" si="428"/>
        <v>-7.869979628555708E-2</v>
      </c>
      <c r="I4554" s="65">
        <f t="shared" si="429"/>
        <v>-1323.1599999999999</v>
      </c>
      <c r="J4554" s="66" t="str">
        <f t="shared" si="430"/>
        <v>Ativo</v>
      </c>
      <c r="K4554" s="40" t="s">
        <v>15532</v>
      </c>
      <c r="L4554" s="69" t="str">
        <f t="shared" si="431"/>
        <v>Investimento de Longo Prazo</v>
      </c>
    </row>
    <row r="4555" spans="1:12" x14ac:dyDescent="0.25">
      <c r="A4555" s="39">
        <v>43950</v>
      </c>
      <c r="B4555" s="61">
        <f t="shared" si="426"/>
        <v>2020</v>
      </c>
      <c r="C4555" s="60" t="str">
        <f t="shared" si="427"/>
        <v>Abril</v>
      </c>
      <c r="D4555" s="40" t="s">
        <v>1929</v>
      </c>
      <c r="E4555" s="40" t="s">
        <v>5296</v>
      </c>
      <c r="F4555" s="41">
        <v>17731.599999999999</v>
      </c>
      <c r="G4555" s="42">
        <v>19412.560000000001</v>
      </c>
      <c r="H4555" s="64">
        <f t="shared" si="428"/>
        <v>9.4800243632836456E-2</v>
      </c>
      <c r="I4555" s="65">
        <f t="shared" si="429"/>
        <v>1680.9600000000028</v>
      </c>
      <c r="J4555" s="66" t="str">
        <f t="shared" si="430"/>
        <v>Pendente</v>
      </c>
      <c r="K4555" s="40" t="s">
        <v>15532</v>
      </c>
      <c r="L4555" s="69" t="str">
        <f t="shared" si="431"/>
        <v>Rendimento estável</v>
      </c>
    </row>
    <row r="4556" spans="1:12" ht="15" customHeight="1" x14ac:dyDescent="0.25">
      <c r="A4556" s="39">
        <v>44700</v>
      </c>
      <c r="B4556" s="61">
        <f t="shared" si="426"/>
        <v>2022</v>
      </c>
      <c r="C4556" s="60" t="str">
        <f t="shared" si="427"/>
        <v>Maio</v>
      </c>
      <c r="D4556" s="40" t="s">
        <v>1927</v>
      </c>
      <c r="E4556" s="40" t="s">
        <v>5297</v>
      </c>
      <c r="F4556" s="41">
        <v>25139.97</v>
      </c>
      <c r="G4556" s="42">
        <v>29310.69</v>
      </c>
      <c r="H4556" s="64">
        <f t="shared" si="428"/>
        <v>0.16589995930782722</v>
      </c>
      <c r="I4556" s="65">
        <f t="shared" si="429"/>
        <v>4170.7199999999975</v>
      </c>
      <c r="J4556" s="66" t="str">
        <f t="shared" si="430"/>
        <v>Resgatado</v>
      </c>
      <c r="K4556" s="40" t="s">
        <v>15536</v>
      </c>
      <c r="L4556" s="69" t="str">
        <f t="shared" si="431"/>
        <v>Aplicação de Curto Prazo</v>
      </c>
    </row>
    <row r="4557" spans="1:12" ht="15" customHeight="1" x14ac:dyDescent="0.25">
      <c r="A4557" s="39">
        <v>45870</v>
      </c>
      <c r="B4557" s="61">
        <f t="shared" si="426"/>
        <v>2025</v>
      </c>
      <c r="C4557" s="60" t="str">
        <f t="shared" si="427"/>
        <v>Agosto</v>
      </c>
      <c r="D4557" s="40" t="s">
        <v>1923</v>
      </c>
      <c r="E4557" s="40" t="s">
        <v>3937</v>
      </c>
      <c r="F4557" s="41">
        <v>27968.639999999999</v>
      </c>
      <c r="G4557" s="42">
        <v>32345.73</v>
      </c>
      <c r="H4557" s="64">
        <f t="shared" si="428"/>
        <v>0.15649992277064598</v>
      </c>
      <c r="I4557" s="65">
        <f t="shared" si="429"/>
        <v>4377.09</v>
      </c>
      <c r="J4557" s="66" t="str">
        <f t="shared" si="430"/>
        <v>Resgatado</v>
      </c>
      <c r="K4557" s="40" t="s">
        <v>15532</v>
      </c>
      <c r="L4557" s="69" t="str">
        <f t="shared" si="431"/>
        <v>Dividendos Recebidos</v>
      </c>
    </row>
    <row r="4558" spans="1:12" ht="15" customHeight="1" x14ac:dyDescent="0.25">
      <c r="A4558" s="39">
        <v>44291</v>
      </c>
      <c r="B4558" s="61">
        <f t="shared" si="426"/>
        <v>2021</v>
      </c>
      <c r="C4558" s="60" t="str">
        <f t="shared" si="427"/>
        <v>Abril</v>
      </c>
      <c r="D4558" s="40" t="s">
        <v>1928</v>
      </c>
      <c r="E4558" s="40" t="s">
        <v>5298</v>
      </c>
      <c r="F4558" s="41">
        <v>8797.41</v>
      </c>
      <c r="G4558" s="42">
        <v>8068.1</v>
      </c>
      <c r="H4558" s="64">
        <f t="shared" si="428"/>
        <v>-8.290053549851599E-2</v>
      </c>
      <c r="I4558" s="65">
        <f t="shared" si="429"/>
        <v>-729.30999999999949</v>
      </c>
      <c r="J4558" s="66" t="str">
        <f t="shared" si="430"/>
        <v>Pendente</v>
      </c>
      <c r="K4558" s="40" t="s">
        <v>15537</v>
      </c>
      <c r="L4558" s="69" t="str">
        <f t="shared" si="431"/>
        <v>Aguardando rentabilidade</v>
      </c>
    </row>
    <row r="4559" spans="1:12" ht="15" customHeight="1" x14ac:dyDescent="0.25">
      <c r="A4559" s="39">
        <v>45781</v>
      </c>
      <c r="B4559" s="61">
        <f t="shared" si="426"/>
        <v>2025</v>
      </c>
      <c r="C4559" s="60" t="str">
        <f t="shared" si="427"/>
        <v>Maio</v>
      </c>
      <c r="D4559" s="40" t="s">
        <v>1925</v>
      </c>
      <c r="E4559" s="40" t="s">
        <v>3514</v>
      </c>
      <c r="F4559" s="41">
        <v>21319.45</v>
      </c>
      <c r="G4559" s="42">
        <v>23479.11</v>
      </c>
      <c r="H4559" s="64">
        <f t="shared" si="428"/>
        <v>0.1012999866319253</v>
      </c>
      <c r="I4559" s="65">
        <f t="shared" si="429"/>
        <v>2159.66</v>
      </c>
      <c r="J4559" s="66" t="str">
        <f t="shared" si="430"/>
        <v>Pendente</v>
      </c>
      <c r="K4559" s="40" t="s">
        <v>15534</v>
      </c>
      <c r="L4559" s="69" t="str">
        <f t="shared" si="431"/>
        <v>Rendimento estável</v>
      </c>
    </row>
    <row r="4560" spans="1:12" ht="15" customHeight="1" x14ac:dyDescent="0.25">
      <c r="A4560" s="39">
        <v>44412</v>
      </c>
      <c r="B4560" s="61">
        <f t="shared" si="426"/>
        <v>2021</v>
      </c>
      <c r="C4560" s="60" t="str">
        <f t="shared" si="427"/>
        <v>Agosto</v>
      </c>
      <c r="D4560" s="40" t="s">
        <v>1925</v>
      </c>
      <c r="E4560" s="40" t="s">
        <v>3223</v>
      </c>
      <c r="F4560" s="41">
        <v>17123.62</v>
      </c>
      <c r="G4560" s="42">
        <v>16938.68</v>
      </c>
      <c r="H4560" s="64">
        <f t="shared" si="428"/>
        <v>-1.0800286388041706E-2</v>
      </c>
      <c r="I4560" s="65">
        <f t="shared" si="429"/>
        <v>-184.93999999999869</v>
      </c>
      <c r="J4560" s="66" t="str">
        <f t="shared" si="430"/>
        <v>Ativo</v>
      </c>
      <c r="K4560" s="40" t="s">
        <v>15534</v>
      </c>
      <c r="L4560" s="69" t="str">
        <f t="shared" si="431"/>
        <v>Aguardando rentabilidade</v>
      </c>
    </row>
    <row r="4561" spans="1:12" x14ac:dyDescent="0.25">
      <c r="A4561" s="39">
        <v>43980</v>
      </c>
      <c r="B4561" s="61">
        <f t="shared" si="426"/>
        <v>2020</v>
      </c>
      <c r="C4561" s="60" t="str">
        <f t="shared" si="427"/>
        <v>Maio</v>
      </c>
      <c r="D4561" s="40" t="s">
        <v>1925</v>
      </c>
      <c r="E4561" s="40" t="s">
        <v>4368</v>
      </c>
      <c r="F4561" s="41">
        <v>36264.5</v>
      </c>
      <c r="G4561" s="42">
        <v>38161.129999999997</v>
      </c>
      <c r="H4561" s="64">
        <f t="shared" si="428"/>
        <v>5.229990762315756E-2</v>
      </c>
      <c r="I4561" s="65">
        <f t="shared" si="429"/>
        <v>1896.6299999999974</v>
      </c>
      <c r="J4561" s="66" t="str">
        <f t="shared" si="430"/>
        <v>Ativo</v>
      </c>
      <c r="K4561" s="40" t="s">
        <v>15534</v>
      </c>
      <c r="L4561" s="69" t="str">
        <f t="shared" si="431"/>
        <v>Aguardando rentabilidade</v>
      </c>
    </row>
    <row r="4562" spans="1:12" ht="15" customHeight="1" x14ac:dyDescent="0.25">
      <c r="A4562" s="39">
        <v>45067</v>
      </c>
      <c r="B4562" s="61">
        <f t="shared" si="426"/>
        <v>2023</v>
      </c>
      <c r="C4562" s="60" t="str">
        <f t="shared" si="427"/>
        <v>Maio</v>
      </c>
      <c r="D4562" s="40" t="s">
        <v>1926</v>
      </c>
      <c r="E4562" s="40" t="s">
        <v>5299</v>
      </c>
      <c r="F4562" s="41">
        <v>36774.43</v>
      </c>
      <c r="G4562" s="42">
        <v>33207.31</v>
      </c>
      <c r="H4562" s="64">
        <f t="shared" si="428"/>
        <v>-9.7000007885914272E-2</v>
      </c>
      <c r="I4562" s="65">
        <f t="shared" si="429"/>
        <v>-3567.1200000000026</v>
      </c>
      <c r="J4562" s="66" t="str">
        <f t="shared" si="430"/>
        <v>Pendente</v>
      </c>
      <c r="K4562" s="40" t="s">
        <v>15535</v>
      </c>
      <c r="L4562" s="69" t="str">
        <f t="shared" si="431"/>
        <v>Aguardando rentabilidade</v>
      </c>
    </row>
    <row r="4563" spans="1:12" ht="15" customHeight="1" x14ac:dyDescent="0.25">
      <c r="A4563" s="39">
        <v>44551</v>
      </c>
      <c r="B4563" s="61">
        <f t="shared" si="426"/>
        <v>2021</v>
      </c>
      <c r="C4563" s="60" t="str">
        <f t="shared" si="427"/>
        <v>Dezembro</v>
      </c>
      <c r="D4563" s="40" t="s">
        <v>1929</v>
      </c>
      <c r="E4563" s="40" t="s">
        <v>5300</v>
      </c>
      <c r="F4563" s="41">
        <v>36778.800000000003</v>
      </c>
      <c r="G4563" s="42">
        <v>38562.57</v>
      </c>
      <c r="H4563" s="64">
        <f t="shared" si="428"/>
        <v>4.8499951058762023E-2</v>
      </c>
      <c r="I4563" s="65">
        <f t="shared" si="429"/>
        <v>1783.7699999999968</v>
      </c>
      <c r="J4563" s="66" t="str">
        <f t="shared" si="430"/>
        <v>Ativo</v>
      </c>
      <c r="K4563" s="40" t="s">
        <v>15532</v>
      </c>
      <c r="L4563" s="69" t="str">
        <f t="shared" si="431"/>
        <v>Investimento de Longo Prazo</v>
      </c>
    </row>
    <row r="4564" spans="1:12" ht="15" customHeight="1" x14ac:dyDescent="0.25">
      <c r="A4564" s="39">
        <v>44935</v>
      </c>
      <c r="B4564" s="61">
        <f t="shared" si="426"/>
        <v>2023</v>
      </c>
      <c r="C4564" s="60" t="str">
        <f t="shared" si="427"/>
        <v>Janeiro</v>
      </c>
      <c r="D4564" s="40" t="s">
        <v>1929</v>
      </c>
      <c r="E4564" s="40" t="s">
        <v>5301</v>
      </c>
      <c r="F4564" s="41">
        <v>27673.46</v>
      </c>
      <c r="G4564" s="42">
        <v>26411.55</v>
      </c>
      <c r="H4564" s="64">
        <f t="shared" si="428"/>
        <v>-4.5600008094398022E-2</v>
      </c>
      <c r="I4564" s="65">
        <f t="shared" si="429"/>
        <v>-1261.9099999999999</v>
      </c>
      <c r="J4564" s="66" t="str">
        <f t="shared" si="430"/>
        <v>Ativo</v>
      </c>
      <c r="K4564" s="40" t="s">
        <v>15532</v>
      </c>
      <c r="L4564" s="69" t="str">
        <f t="shared" si="431"/>
        <v>Investimento de Longo Prazo</v>
      </c>
    </row>
    <row r="4565" spans="1:12" ht="15" customHeight="1" x14ac:dyDescent="0.25">
      <c r="A4565" s="39">
        <v>44489</v>
      </c>
      <c r="B4565" s="61">
        <f t="shared" si="426"/>
        <v>2021</v>
      </c>
      <c r="C4565" s="60" t="str">
        <f t="shared" si="427"/>
        <v>Outubro</v>
      </c>
      <c r="D4565" s="40" t="s">
        <v>1923</v>
      </c>
      <c r="E4565" s="40" t="s">
        <v>5302</v>
      </c>
      <c r="F4565" s="41">
        <v>46348</v>
      </c>
      <c r="G4565" s="42">
        <v>51177.46</v>
      </c>
      <c r="H4565" s="64">
        <f t="shared" si="428"/>
        <v>0.10419996547855354</v>
      </c>
      <c r="I4565" s="65">
        <f t="shared" si="429"/>
        <v>4829.4599999999991</v>
      </c>
      <c r="J4565" s="66" t="str">
        <f t="shared" si="430"/>
        <v>Pendente</v>
      </c>
      <c r="K4565" s="40" t="s">
        <v>15532</v>
      </c>
      <c r="L4565" s="69" t="str">
        <f t="shared" si="431"/>
        <v>Rendimento estável</v>
      </c>
    </row>
    <row r="4566" spans="1:12" x14ac:dyDescent="0.25">
      <c r="A4566" s="39">
        <v>44179</v>
      </c>
      <c r="B4566" s="61">
        <f t="shared" si="426"/>
        <v>2020</v>
      </c>
      <c r="C4566" s="60" t="str">
        <f t="shared" si="427"/>
        <v>Dezembro</v>
      </c>
      <c r="D4566" s="40" t="s">
        <v>1924</v>
      </c>
      <c r="E4566" s="40" t="s">
        <v>5303</v>
      </c>
      <c r="F4566" s="41">
        <v>42586.31</v>
      </c>
      <c r="G4566" s="42">
        <v>48339.72</v>
      </c>
      <c r="H4566" s="64">
        <f t="shared" si="428"/>
        <v>0.13509998870529058</v>
      </c>
      <c r="I4566" s="65">
        <f t="shared" si="429"/>
        <v>5753.4100000000035</v>
      </c>
      <c r="J4566" s="66" t="str">
        <f t="shared" si="430"/>
        <v>Pendente</v>
      </c>
      <c r="K4566" s="40" t="s">
        <v>15533</v>
      </c>
      <c r="L4566" s="69" t="str">
        <f t="shared" si="431"/>
        <v>Rendimento estável</v>
      </c>
    </row>
    <row r="4567" spans="1:12" ht="15" customHeight="1" x14ac:dyDescent="0.25">
      <c r="A4567" s="39">
        <v>45125</v>
      </c>
      <c r="B4567" s="61">
        <f t="shared" si="426"/>
        <v>2023</v>
      </c>
      <c r="C4567" s="60" t="str">
        <f t="shared" si="427"/>
        <v>Julho</v>
      </c>
      <c r="D4567" s="40" t="s">
        <v>1926</v>
      </c>
      <c r="E4567" s="40" t="s">
        <v>5304</v>
      </c>
      <c r="F4567" s="41">
        <v>17532.86</v>
      </c>
      <c r="G4567" s="42">
        <v>19947.13</v>
      </c>
      <c r="H4567" s="64">
        <f t="shared" si="428"/>
        <v>0.13769972497356395</v>
      </c>
      <c r="I4567" s="65">
        <f t="shared" si="429"/>
        <v>2414.2700000000004</v>
      </c>
      <c r="J4567" s="66" t="str">
        <f t="shared" si="430"/>
        <v>Pendente</v>
      </c>
      <c r="K4567" s="40" t="s">
        <v>15535</v>
      </c>
      <c r="L4567" s="69" t="str">
        <f t="shared" si="431"/>
        <v>Rendimento estável</v>
      </c>
    </row>
    <row r="4568" spans="1:12" ht="15" customHeight="1" x14ac:dyDescent="0.25">
      <c r="A4568" s="39">
        <v>44857</v>
      </c>
      <c r="B4568" s="61">
        <f t="shared" si="426"/>
        <v>2022</v>
      </c>
      <c r="C4568" s="60" t="str">
        <f t="shared" si="427"/>
        <v>Outubro</v>
      </c>
      <c r="D4568" s="40" t="s">
        <v>1924</v>
      </c>
      <c r="E4568" s="40" t="s">
        <v>5100</v>
      </c>
      <c r="F4568" s="41">
        <v>30535.82</v>
      </c>
      <c r="G4568" s="42">
        <v>35079.550000000003</v>
      </c>
      <c r="H4568" s="64">
        <f t="shared" si="428"/>
        <v>0.14879999947602532</v>
      </c>
      <c r="I4568" s="65">
        <f t="shared" si="429"/>
        <v>4543.7300000000032</v>
      </c>
      <c r="J4568" s="66" t="str">
        <f t="shared" si="430"/>
        <v>Pendente</v>
      </c>
      <c r="K4568" s="40" t="s">
        <v>15533</v>
      </c>
      <c r="L4568" s="69" t="str">
        <f t="shared" si="431"/>
        <v>Rendimento estável</v>
      </c>
    </row>
    <row r="4569" spans="1:12" ht="15" customHeight="1" x14ac:dyDescent="0.25">
      <c r="A4569" s="39">
        <v>44304</v>
      </c>
      <c r="B4569" s="61">
        <f t="shared" si="426"/>
        <v>2021</v>
      </c>
      <c r="C4569" s="60" t="str">
        <f t="shared" si="427"/>
        <v>Abril</v>
      </c>
      <c r="D4569" s="40" t="s">
        <v>1926</v>
      </c>
      <c r="E4569" s="40" t="s">
        <v>5305</v>
      </c>
      <c r="F4569" s="41">
        <v>40694.67</v>
      </c>
      <c r="G4569" s="42">
        <v>47254.65</v>
      </c>
      <c r="H4569" s="64">
        <f t="shared" si="428"/>
        <v>0.16119998024311299</v>
      </c>
      <c r="I4569" s="65">
        <f t="shared" si="429"/>
        <v>6559.9800000000032</v>
      </c>
      <c r="J4569" s="66" t="str">
        <f t="shared" si="430"/>
        <v>Resgatado</v>
      </c>
      <c r="K4569" s="40" t="s">
        <v>15535</v>
      </c>
      <c r="L4569" s="69" t="str">
        <f t="shared" si="431"/>
        <v>Aplicação de Curto Prazo</v>
      </c>
    </row>
    <row r="4570" spans="1:12" ht="15" customHeight="1" x14ac:dyDescent="0.25">
      <c r="A4570" s="39">
        <v>45376</v>
      </c>
      <c r="B4570" s="61">
        <f t="shared" si="426"/>
        <v>2024</v>
      </c>
      <c r="C4570" s="60" t="str">
        <f t="shared" si="427"/>
        <v>Março</v>
      </c>
      <c r="D4570" s="40" t="s">
        <v>1925</v>
      </c>
      <c r="E4570" s="40" t="s">
        <v>5306</v>
      </c>
      <c r="F4570" s="41">
        <v>36486.74</v>
      </c>
      <c r="G4570" s="42">
        <v>38679.589999999997</v>
      </c>
      <c r="H4570" s="64">
        <f t="shared" si="428"/>
        <v>6.009991575021497E-2</v>
      </c>
      <c r="I4570" s="65">
        <f t="shared" si="429"/>
        <v>2192.8499999999985</v>
      </c>
      <c r="J4570" s="66" t="str">
        <f t="shared" si="430"/>
        <v>Ativo</v>
      </c>
      <c r="K4570" s="40" t="s">
        <v>15534</v>
      </c>
      <c r="L4570" s="69" t="str">
        <f t="shared" si="431"/>
        <v>Aguardando rentabilidade</v>
      </c>
    </row>
    <row r="4571" spans="1:12" ht="15" customHeight="1" x14ac:dyDescent="0.25">
      <c r="A4571" s="39">
        <v>44952</v>
      </c>
      <c r="B4571" s="61">
        <f t="shared" si="426"/>
        <v>2023</v>
      </c>
      <c r="C4571" s="60" t="str">
        <f t="shared" si="427"/>
        <v>Janeiro</v>
      </c>
      <c r="D4571" s="40" t="s">
        <v>1923</v>
      </c>
      <c r="E4571" s="40" t="s">
        <v>5307</v>
      </c>
      <c r="F4571" s="41">
        <v>27825.93</v>
      </c>
      <c r="G4571" s="42">
        <v>26273.24</v>
      </c>
      <c r="H4571" s="64">
        <f t="shared" si="428"/>
        <v>-5.5800111622504575E-2</v>
      </c>
      <c r="I4571" s="65">
        <f t="shared" si="429"/>
        <v>-1552.6899999999987</v>
      </c>
      <c r="J4571" s="66" t="str">
        <f t="shared" si="430"/>
        <v>Ativo</v>
      </c>
      <c r="K4571" s="40" t="s">
        <v>15532</v>
      </c>
      <c r="L4571" s="69" t="str">
        <f t="shared" si="431"/>
        <v>Investimento de Longo Prazo</v>
      </c>
    </row>
    <row r="4572" spans="1:12" ht="15" customHeight="1" x14ac:dyDescent="0.25">
      <c r="A4572" s="39">
        <v>45069</v>
      </c>
      <c r="B4572" s="61">
        <f t="shared" si="426"/>
        <v>2023</v>
      </c>
      <c r="C4572" s="60" t="str">
        <f t="shared" si="427"/>
        <v>Maio</v>
      </c>
      <c r="D4572" s="40" t="s">
        <v>1927</v>
      </c>
      <c r="E4572" s="40" t="s">
        <v>4873</v>
      </c>
      <c r="F4572" s="41">
        <v>27779.45</v>
      </c>
      <c r="G4572" s="42">
        <v>30204.6</v>
      </c>
      <c r="H4572" s="64">
        <f t="shared" si="428"/>
        <v>8.730014453129914E-2</v>
      </c>
      <c r="I4572" s="65">
        <f t="shared" si="429"/>
        <v>2425.1499999999978</v>
      </c>
      <c r="J4572" s="66" t="str">
        <f t="shared" si="430"/>
        <v>Pendente</v>
      </c>
      <c r="K4572" s="40" t="s">
        <v>15536</v>
      </c>
      <c r="L4572" s="69" t="str">
        <f t="shared" si="431"/>
        <v>Rendimento estável</v>
      </c>
    </row>
    <row r="4573" spans="1:12" ht="15" customHeight="1" x14ac:dyDescent="0.25">
      <c r="A4573" s="39">
        <v>44649</v>
      </c>
      <c r="B4573" s="61">
        <f t="shared" si="426"/>
        <v>2022</v>
      </c>
      <c r="C4573" s="60" t="str">
        <f t="shared" si="427"/>
        <v>Março</v>
      </c>
      <c r="D4573" s="40" t="s">
        <v>1925</v>
      </c>
      <c r="E4573" s="40" t="s">
        <v>4799</v>
      </c>
      <c r="F4573" s="41">
        <v>36159.19</v>
      </c>
      <c r="G4573" s="42">
        <v>40953.9</v>
      </c>
      <c r="H4573" s="64">
        <f t="shared" si="428"/>
        <v>0.13260003888361435</v>
      </c>
      <c r="I4573" s="65">
        <f t="shared" si="429"/>
        <v>4794.7099999999991</v>
      </c>
      <c r="J4573" s="66" t="str">
        <f t="shared" si="430"/>
        <v>Pendente</v>
      </c>
      <c r="K4573" s="40" t="s">
        <v>15534</v>
      </c>
      <c r="L4573" s="69" t="str">
        <f t="shared" si="431"/>
        <v>Rendimento estável</v>
      </c>
    </row>
    <row r="4574" spans="1:12" ht="15" customHeight="1" x14ac:dyDescent="0.25">
      <c r="A4574" s="39">
        <v>45900</v>
      </c>
      <c r="B4574" s="61">
        <f t="shared" si="426"/>
        <v>2025</v>
      </c>
      <c r="C4574" s="60" t="str">
        <f t="shared" si="427"/>
        <v>Agosto</v>
      </c>
      <c r="D4574" s="40" t="s">
        <v>1924</v>
      </c>
      <c r="E4574" s="40" t="s">
        <v>5308</v>
      </c>
      <c r="F4574" s="41">
        <v>25915.25</v>
      </c>
      <c r="G4574" s="42">
        <v>28835.9</v>
      </c>
      <c r="H4574" s="64">
        <f t="shared" si="428"/>
        <v>0.11270005112819677</v>
      </c>
      <c r="I4574" s="65">
        <f t="shared" si="429"/>
        <v>2920.6500000000015</v>
      </c>
      <c r="J4574" s="66" t="str">
        <f t="shared" si="430"/>
        <v>Pendente</v>
      </c>
      <c r="K4574" s="40" t="s">
        <v>15533</v>
      </c>
      <c r="L4574" s="69" t="str">
        <f t="shared" si="431"/>
        <v>Rendimento estável</v>
      </c>
    </row>
    <row r="4575" spans="1:12" ht="15" customHeight="1" x14ac:dyDescent="0.25">
      <c r="A4575" s="39">
        <v>44564</v>
      </c>
      <c r="B4575" s="61">
        <f t="shared" si="426"/>
        <v>2022</v>
      </c>
      <c r="C4575" s="60" t="str">
        <f t="shared" si="427"/>
        <v>Janeiro</v>
      </c>
      <c r="D4575" s="40" t="s">
        <v>1930</v>
      </c>
      <c r="E4575" s="40" t="s">
        <v>5309</v>
      </c>
      <c r="F4575" s="41">
        <v>29233.93</v>
      </c>
      <c r="G4575" s="42">
        <v>28719.41</v>
      </c>
      <c r="H4575" s="64">
        <f t="shared" si="428"/>
        <v>-1.760009687373543E-2</v>
      </c>
      <c r="I4575" s="65">
        <f t="shared" si="429"/>
        <v>-514.52000000000044</v>
      </c>
      <c r="J4575" s="66" t="str">
        <f t="shared" si="430"/>
        <v>Ativo</v>
      </c>
      <c r="K4575" s="40" t="s">
        <v>15538</v>
      </c>
      <c r="L4575" s="69" t="str">
        <f t="shared" si="431"/>
        <v>Aguardando rentabilidade</v>
      </c>
    </row>
    <row r="4576" spans="1:12" ht="15" customHeight="1" x14ac:dyDescent="0.25">
      <c r="A4576" s="39">
        <v>44817</v>
      </c>
      <c r="B4576" s="61">
        <f t="shared" si="426"/>
        <v>2022</v>
      </c>
      <c r="C4576" s="60" t="str">
        <f t="shared" si="427"/>
        <v>Setembro</v>
      </c>
      <c r="D4576" s="40" t="s">
        <v>1925</v>
      </c>
      <c r="E4576" s="40" t="s">
        <v>5310</v>
      </c>
      <c r="F4576" s="41">
        <v>47338.32</v>
      </c>
      <c r="G4576" s="42">
        <v>56204.79</v>
      </c>
      <c r="H4576" s="64">
        <f t="shared" si="428"/>
        <v>0.18730005627576141</v>
      </c>
      <c r="I4576" s="65">
        <f t="shared" si="429"/>
        <v>8866.4700000000012</v>
      </c>
      <c r="J4576" s="66" t="str">
        <f t="shared" si="430"/>
        <v>Resgatado</v>
      </c>
      <c r="K4576" s="40" t="s">
        <v>15534</v>
      </c>
      <c r="L4576" s="69" t="str">
        <f t="shared" si="431"/>
        <v>Aplicação de Curto Prazo</v>
      </c>
    </row>
    <row r="4577" spans="1:12" ht="15" customHeight="1" x14ac:dyDescent="0.25">
      <c r="A4577" s="39">
        <v>45562</v>
      </c>
      <c r="B4577" s="61">
        <f t="shared" si="426"/>
        <v>2024</v>
      </c>
      <c r="C4577" s="60" t="str">
        <f t="shared" si="427"/>
        <v>Setembro</v>
      </c>
      <c r="D4577" s="40" t="s">
        <v>1928</v>
      </c>
      <c r="E4577" s="40" t="s">
        <v>3172</v>
      </c>
      <c r="F4577" s="41">
        <v>19290.849999999999</v>
      </c>
      <c r="G4577" s="42">
        <v>18590.59</v>
      </c>
      <c r="H4577" s="64">
        <f t="shared" si="428"/>
        <v>-3.6300111192611964E-2</v>
      </c>
      <c r="I4577" s="65">
        <f t="shared" si="429"/>
        <v>-700.2599999999984</v>
      </c>
      <c r="J4577" s="66" t="str">
        <f t="shared" si="430"/>
        <v>Ativo</v>
      </c>
      <c r="K4577" s="40" t="s">
        <v>15537</v>
      </c>
      <c r="L4577" s="69" t="str">
        <f t="shared" si="431"/>
        <v>Aguardando rentabilidade</v>
      </c>
    </row>
    <row r="4578" spans="1:12" ht="15" customHeight="1" x14ac:dyDescent="0.25">
      <c r="A4578" s="39">
        <v>45230</v>
      </c>
      <c r="B4578" s="61">
        <f t="shared" si="426"/>
        <v>2023</v>
      </c>
      <c r="C4578" s="60" t="str">
        <f t="shared" si="427"/>
        <v>Outubro</v>
      </c>
      <c r="D4578" s="40" t="s">
        <v>1930</v>
      </c>
      <c r="E4578" s="40" t="s">
        <v>2950</v>
      </c>
      <c r="F4578" s="41">
        <v>23109.02</v>
      </c>
      <c r="G4578" s="42">
        <v>24100.400000000001</v>
      </c>
      <c r="H4578" s="64">
        <f t="shared" si="428"/>
        <v>4.290013163691065E-2</v>
      </c>
      <c r="I4578" s="65">
        <f t="shared" si="429"/>
        <v>991.38000000000102</v>
      </c>
      <c r="J4578" s="66" t="str">
        <f t="shared" si="430"/>
        <v>Ativo</v>
      </c>
      <c r="K4578" s="40" t="s">
        <v>15538</v>
      </c>
      <c r="L4578" s="69" t="str">
        <f t="shared" si="431"/>
        <v>Aguardando rentabilidade</v>
      </c>
    </row>
    <row r="4579" spans="1:12" ht="15" customHeight="1" x14ac:dyDescent="0.25">
      <c r="A4579" s="39">
        <v>45071</v>
      </c>
      <c r="B4579" s="61">
        <f t="shared" si="426"/>
        <v>2023</v>
      </c>
      <c r="C4579" s="60" t="str">
        <f t="shared" si="427"/>
        <v>Maio</v>
      </c>
      <c r="D4579" s="40" t="s">
        <v>1929</v>
      </c>
      <c r="E4579" s="40" t="s">
        <v>4215</v>
      </c>
      <c r="F4579" s="41">
        <v>34649.08</v>
      </c>
      <c r="G4579" s="42">
        <v>38973.29</v>
      </c>
      <c r="H4579" s="64">
        <f t="shared" si="428"/>
        <v>0.12480013899358941</v>
      </c>
      <c r="I4579" s="65">
        <f t="shared" si="429"/>
        <v>4324.2099999999991</v>
      </c>
      <c r="J4579" s="66" t="str">
        <f t="shared" si="430"/>
        <v>Pendente</v>
      </c>
      <c r="K4579" s="40" t="s">
        <v>15532</v>
      </c>
      <c r="L4579" s="69" t="str">
        <f t="shared" si="431"/>
        <v>Rendimento estável</v>
      </c>
    </row>
    <row r="4580" spans="1:12" ht="15" customHeight="1" x14ac:dyDescent="0.25">
      <c r="A4580" s="39">
        <v>45567</v>
      </c>
      <c r="B4580" s="61">
        <f t="shared" si="426"/>
        <v>2024</v>
      </c>
      <c r="C4580" s="60" t="str">
        <f t="shared" si="427"/>
        <v>Outubro</v>
      </c>
      <c r="D4580" s="40" t="s">
        <v>1926</v>
      </c>
      <c r="E4580" s="40" t="s">
        <v>2915</v>
      </c>
      <c r="F4580" s="41">
        <v>33675.040000000001</v>
      </c>
      <c r="G4580" s="42">
        <v>36392.620000000003</v>
      </c>
      <c r="H4580" s="64">
        <f t="shared" si="428"/>
        <v>8.0700126859537563E-2</v>
      </c>
      <c r="I4580" s="65">
        <f t="shared" si="429"/>
        <v>2717.5800000000017</v>
      </c>
      <c r="J4580" s="66" t="str">
        <f t="shared" si="430"/>
        <v>Pendente</v>
      </c>
      <c r="K4580" s="40" t="s">
        <v>15535</v>
      </c>
      <c r="L4580" s="69" t="str">
        <f t="shared" si="431"/>
        <v>Rendimento estável</v>
      </c>
    </row>
    <row r="4581" spans="1:12" x14ac:dyDescent="0.25">
      <c r="A4581" s="39">
        <v>44060</v>
      </c>
      <c r="B4581" s="61">
        <f t="shared" si="426"/>
        <v>2020</v>
      </c>
      <c r="C4581" s="60" t="str">
        <f t="shared" si="427"/>
        <v>Agosto</v>
      </c>
      <c r="D4581" s="40" t="s">
        <v>1926</v>
      </c>
      <c r="E4581" s="40" t="s">
        <v>5311</v>
      </c>
      <c r="F4581" s="41">
        <v>10063.42</v>
      </c>
      <c r="G4581" s="42">
        <v>11693.69</v>
      </c>
      <c r="H4581" s="64">
        <f t="shared" si="428"/>
        <v>0.16199959854602117</v>
      </c>
      <c r="I4581" s="65">
        <f t="shared" si="429"/>
        <v>1630.2700000000004</v>
      </c>
      <c r="J4581" s="66" t="str">
        <f t="shared" si="430"/>
        <v>Resgatado</v>
      </c>
      <c r="K4581" s="40" t="s">
        <v>15535</v>
      </c>
      <c r="L4581" s="69" t="str">
        <f t="shared" si="431"/>
        <v>Aplicação de Curto Prazo</v>
      </c>
    </row>
    <row r="4582" spans="1:12" ht="15" customHeight="1" x14ac:dyDescent="0.25">
      <c r="A4582" s="39">
        <v>45626</v>
      </c>
      <c r="B4582" s="61">
        <f t="shared" si="426"/>
        <v>2024</v>
      </c>
      <c r="C4582" s="60" t="str">
        <f t="shared" si="427"/>
        <v>Novembro</v>
      </c>
      <c r="D4582" s="40" t="s">
        <v>1927</v>
      </c>
      <c r="E4582" s="40" t="s">
        <v>5312</v>
      </c>
      <c r="F4582" s="41">
        <v>13856.65</v>
      </c>
      <c r="G4582" s="42">
        <v>15929.6</v>
      </c>
      <c r="H4582" s="64">
        <f t="shared" si="428"/>
        <v>0.14959965070922632</v>
      </c>
      <c r="I4582" s="65">
        <f t="shared" si="429"/>
        <v>2072.9500000000007</v>
      </c>
      <c r="J4582" s="66" t="str">
        <f t="shared" si="430"/>
        <v>Pendente</v>
      </c>
      <c r="K4582" s="40" t="s">
        <v>15536</v>
      </c>
      <c r="L4582" s="69" t="str">
        <f t="shared" si="431"/>
        <v>Rendimento estável</v>
      </c>
    </row>
    <row r="4583" spans="1:12" ht="15" customHeight="1" x14ac:dyDescent="0.25">
      <c r="A4583" s="39">
        <v>45383</v>
      </c>
      <c r="B4583" s="61">
        <f t="shared" si="426"/>
        <v>2024</v>
      </c>
      <c r="C4583" s="60" t="str">
        <f t="shared" si="427"/>
        <v>Abril</v>
      </c>
      <c r="D4583" s="40" t="s">
        <v>1927</v>
      </c>
      <c r="E4583" s="40" t="s">
        <v>5212</v>
      </c>
      <c r="F4583" s="41">
        <v>47280.59</v>
      </c>
      <c r="G4583" s="42">
        <v>50604.42</v>
      </c>
      <c r="H4583" s="64">
        <f t="shared" si="428"/>
        <v>7.0300095662934881E-2</v>
      </c>
      <c r="I4583" s="65">
        <f t="shared" si="429"/>
        <v>3323.8300000000017</v>
      </c>
      <c r="J4583" s="66" t="str">
        <f t="shared" si="430"/>
        <v>Pendente</v>
      </c>
      <c r="K4583" s="40" t="s">
        <v>15536</v>
      </c>
      <c r="L4583" s="69" t="str">
        <f t="shared" si="431"/>
        <v>Rendimento estável</v>
      </c>
    </row>
    <row r="4584" spans="1:12" x14ac:dyDescent="0.25">
      <c r="A4584" s="39">
        <v>44189</v>
      </c>
      <c r="B4584" s="61">
        <f t="shared" si="426"/>
        <v>2020</v>
      </c>
      <c r="C4584" s="60" t="str">
        <f t="shared" si="427"/>
        <v>Dezembro</v>
      </c>
      <c r="D4584" s="40" t="s">
        <v>1929</v>
      </c>
      <c r="E4584" s="40" t="s">
        <v>3297</v>
      </c>
      <c r="F4584" s="41">
        <v>13562.99</v>
      </c>
      <c r="G4584" s="42">
        <v>15244.8</v>
      </c>
      <c r="H4584" s="64">
        <f t="shared" si="428"/>
        <v>0.12399994396515809</v>
      </c>
      <c r="I4584" s="65">
        <f t="shared" si="429"/>
        <v>1681.8099999999995</v>
      </c>
      <c r="J4584" s="66" t="str">
        <f t="shared" si="430"/>
        <v>Pendente</v>
      </c>
      <c r="K4584" s="40" t="s">
        <v>15532</v>
      </c>
      <c r="L4584" s="69" t="str">
        <f t="shared" si="431"/>
        <v>Rendimento estável</v>
      </c>
    </row>
    <row r="4585" spans="1:12" ht="15" customHeight="1" x14ac:dyDescent="0.25">
      <c r="A4585" s="39">
        <v>45255</v>
      </c>
      <c r="B4585" s="61">
        <f t="shared" si="426"/>
        <v>2023</v>
      </c>
      <c r="C4585" s="60" t="str">
        <f t="shared" si="427"/>
        <v>Novembro</v>
      </c>
      <c r="D4585" s="40" t="s">
        <v>1927</v>
      </c>
      <c r="E4585" s="40" t="s">
        <v>4653</v>
      </c>
      <c r="F4585" s="41">
        <v>35295.019999999997</v>
      </c>
      <c r="G4585" s="42">
        <v>39558.660000000003</v>
      </c>
      <c r="H4585" s="64">
        <f t="shared" si="428"/>
        <v>0.12080004487885279</v>
      </c>
      <c r="I4585" s="65">
        <f t="shared" si="429"/>
        <v>4263.6400000000067</v>
      </c>
      <c r="J4585" s="66" t="str">
        <f t="shared" si="430"/>
        <v>Pendente</v>
      </c>
      <c r="K4585" s="40" t="s">
        <v>15536</v>
      </c>
      <c r="L4585" s="69" t="str">
        <f t="shared" si="431"/>
        <v>Rendimento estável</v>
      </c>
    </row>
    <row r="4586" spans="1:12" ht="15" customHeight="1" x14ac:dyDescent="0.25">
      <c r="A4586" s="39">
        <v>45695</v>
      </c>
      <c r="B4586" s="61">
        <f t="shared" si="426"/>
        <v>2025</v>
      </c>
      <c r="C4586" s="60" t="str">
        <f t="shared" si="427"/>
        <v>Fevereiro</v>
      </c>
      <c r="D4586" s="40" t="s">
        <v>1926</v>
      </c>
      <c r="E4586" s="40" t="s">
        <v>2578</v>
      </c>
      <c r="F4586" s="41">
        <v>34126.19</v>
      </c>
      <c r="G4586" s="42">
        <v>37668.49</v>
      </c>
      <c r="H4586" s="64">
        <f t="shared" si="428"/>
        <v>0.10380004330984488</v>
      </c>
      <c r="I4586" s="65">
        <f t="shared" si="429"/>
        <v>3542.2999999999956</v>
      </c>
      <c r="J4586" s="66" t="str">
        <f t="shared" si="430"/>
        <v>Pendente</v>
      </c>
      <c r="K4586" s="40" t="s">
        <v>15535</v>
      </c>
      <c r="L4586" s="69" t="str">
        <f t="shared" si="431"/>
        <v>Rendimento estável</v>
      </c>
    </row>
    <row r="4587" spans="1:12" ht="15" customHeight="1" x14ac:dyDescent="0.25">
      <c r="A4587" s="39">
        <v>44858</v>
      </c>
      <c r="B4587" s="61">
        <f t="shared" si="426"/>
        <v>2022</v>
      </c>
      <c r="C4587" s="60" t="str">
        <f t="shared" si="427"/>
        <v>Outubro</v>
      </c>
      <c r="D4587" s="40" t="s">
        <v>1924</v>
      </c>
      <c r="E4587" s="40" t="s">
        <v>5313</v>
      </c>
      <c r="F4587" s="41">
        <v>48410.54</v>
      </c>
      <c r="G4587" s="42">
        <v>48391.18</v>
      </c>
      <c r="H4587" s="64">
        <f t="shared" si="428"/>
        <v>-3.9991291152712986E-4</v>
      </c>
      <c r="I4587" s="65">
        <f t="shared" si="429"/>
        <v>-19.360000000000582</v>
      </c>
      <c r="J4587" s="66" t="str">
        <f t="shared" si="430"/>
        <v>Ativo</v>
      </c>
      <c r="K4587" s="40" t="s">
        <v>15533</v>
      </c>
      <c r="L4587" s="69" t="str">
        <f t="shared" si="431"/>
        <v>Investimento de Longo Prazo</v>
      </c>
    </row>
    <row r="4588" spans="1:12" x14ac:dyDescent="0.25">
      <c r="A4588" s="39">
        <v>44024</v>
      </c>
      <c r="B4588" s="61">
        <f t="shared" si="426"/>
        <v>2020</v>
      </c>
      <c r="C4588" s="60" t="str">
        <f t="shared" si="427"/>
        <v>Julho</v>
      </c>
      <c r="D4588" s="40" t="s">
        <v>1925</v>
      </c>
      <c r="E4588" s="40" t="s">
        <v>3330</v>
      </c>
      <c r="F4588" s="41">
        <v>32974.339999999997</v>
      </c>
      <c r="G4588" s="42">
        <v>38223.85</v>
      </c>
      <c r="H4588" s="64">
        <f t="shared" si="428"/>
        <v>0.1591998505504584</v>
      </c>
      <c r="I4588" s="65">
        <f t="shared" si="429"/>
        <v>5249.510000000002</v>
      </c>
      <c r="J4588" s="66" t="str">
        <f t="shared" si="430"/>
        <v>Resgatado</v>
      </c>
      <c r="K4588" s="40" t="s">
        <v>15534</v>
      </c>
      <c r="L4588" s="69" t="str">
        <f t="shared" si="431"/>
        <v>Aplicação de Curto Prazo</v>
      </c>
    </row>
    <row r="4589" spans="1:12" ht="15" customHeight="1" x14ac:dyDescent="0.25">
      <c r="A4589" s="39">
        <v>44623</v>
      </c>
      <c r="B4589" s="61">
        <f t="shared" si="426"/>
        <v>2022</v>
      </c>
      <c r="C4589" s="60" t="str">
        <f t="shared" si="427"/>
        <v>Março</v>
      </c>
      <c r="D4589" s="40" t="s">
        <v>1925</v>
      </c>
      <c r="E4589" s="40" t="s">
        <v>5314</v>
      </c>
      <c r="F4589" s="41">
        <v>45817.56</v>
      </c>
      <c r="G4589" s="42">
        <v>45941.27</v>
      </c>
      <c r="H4589" s="64">
        <f t="shared" si="428"/>
        <v>2.700056484893546E-3</v>
      </c>
      <c r="I4589" s="65">
        <f t="shared" si="429"/>
        <v>123.70999999999913</v>
      </c>
      <c r="J4589" s="66" t="str">
        <f t="shared" si="430"/>
        <v>Ativo</v>
      </c>
      <c r="K4589" s="40" t="s">
        <v>15534</v>
      </c>
      <c r="L4589" s="69" t="str">
        <f t="shared" si="431"/>
        <v>Aguardando rentabilidade</v>
      </c>
    </row>
    <row r="4590" spans="1:12" ht="15" customHeight="1" x14ac:dyDescent="0.25">
      <c r="A4590" s="39">
        <v>44608</v>
      </c>
      <c r="B4590" s="61">
        <f t="shared" si="426"/>
        <v>2022</v>
      </c>
      <c r="C4590" s="60" t="str">
        <f t="shared" si="427"/>
        <v>Fevereiro</v>
      </c>
      <c r="D4590" s="40" t="s">
        <v>1928</v>
      </c>
      <c r="E4590" s="40" t="s">
        <v>5315</v>
      </c>
      <c r="F4590" s="41">
        <v>16158.05</v>
      </c>
      <c r="G4590" s="42">
        <v>15550.51</v>
      </c>
      <c r="H4590" s="64">
        <f t="shared" si="428"/>
        <v>-3.7599834138401546E-2</v>
      </c>
      <c r="I4590" s="65">
        <f t="shared" si="429"/>
        <v>-607.53999999999905</v>
      </c>
      <c r="J4590" s="66" t="str">
        <f t="shared" si="430"/>
        <v>Ativo</v>
      </c>
      <c r="K4590" s="40" t="s">
        <v>15537</v>
      </c>
      <c r="L4590" s="69" t="str">
        <f t="shared" si="431"/>
        <v>Aguardando rentabilidade</v>
      </c>
    </row>
    <row r="4591" spans="1:12" ht="15" customHeight="1" x14ac:dyDescent="0.25">
      <c r="A4591" s="39">
        <v>44896</v>
      </c>
      <c r="B4591" s="61">
        <f t="shared" si="426"/>
        <v>2022</v>
      </c>
      <c r="C4591" s="60" t="str">
        <f t="shared" si="427"/>
        <v>Dezembro</v>
      </c>
      <c r="D4591" s="40" t="s">
        <v>1925</v>
      </c>
      <c r="E4591" s="40" t="s">
        <v>4853</v>
      </c>
      <c r="F4591" s="41">
        <v>20535.16</v>
      </c>
      <c r="G4591" s="42">
        <v>21091.66</v>
      </c>
      <c r="H4591" s="64">
        <f t="shared" si="428"/>
        <v>2.709986189540281E-2</v>
      </c>
      <c r="I4591" s="65">
        <f t="shared" si="429"/>
        <v>556.5</v>
      </c>
      <c r="J4591" s="66" t="str">
        <f t="shared" si="430"/>
        <v>Ativo</v>
      </c>
      <c r="K4591" s="40" t="s">
        <v>15534</v>
      </c>
      <c r="L4591" s="69" t="str">
        <f t="shared" si="431"/>
        <v>Aguardando rentabilidade</v>
      </c>
    </row>
    <row r="4592" spans="1:12" ht="15" customHeight="1" x14ac:dyDescent="0.25">
      <c r="A4592" s="39">
        <v>45520</v>
      </c>
      <c r="B4592" s="61">
        <f t="shared" si="426"/>
        <v>2024</v>
      </c>
      <c r="C4592" s="60" t="str">
        <f t="shared" si="427"/>
        <v>Agosto</v>
      </c>
      <c r="D4592" s="40" t="s">
        <v>1930</v>
      </c>
      <c r="E4592" s="40" t="s">
        <v>5316</v>
      </c>
      <c r="F4592" s="41">
        <v>26391.93</v>
      </c>
      <c r="G4592" s="42">
        <v>29057.51</v>
      </c>
      <c r="H4592" s="64">
        <f t="shared" si="428"/>
        <v>0.10099981320047446</v>
      </c>
      <c r="I4592" s="65">
        <f t="shared" si="429"/>
        <v>2665.5799999999981</v>
      </c>
      <c r="J4592" s="66" t="str">
        <f t="shared" si="430"/>
        <v>Pendente</v>
      </c>
      <c r="K4592" s="40" t="s">
        <v>15538</v>
      </c>
      <c r="L4592" s="69" t="str">
        <f t="shared" si="431"/>
        <v>Rendimento estável</v>
      </c>
    </row>
    <row r="4593" spans="1:12" ht="15" customHeight="1" x14ac:dyDescent="0.25">
      <c r="A4593" s="39">
        <v>44690</v>
      </c>
      <c r="B4593" s="61">
        <f t="shared" si="426"/>
        <v>2022</v>
      </c>
      <c r="C4593" s="60" t="str">
        <f t="shared" si="427"/>
        <v>Maio</v>
      </c>
      <c r="D4593" s="40" t="s">
        <v>1929</v>
      </c>
      <c r="E4593" s="40" t="s">
        <v>5317</v>
      </c>
      <c r="F4593" s="41">
        <v>47062.63</v>
      </c>
      <c r="G4593" s="42">
        <v>50267.6</v>
      </c>
      <c r="H4593" s="64">
        <f t="shared" si="428"/>
        <v>6.8100104052833454E-2</v>
      </c>
      <c r="I4593" s="65">
        <f t="shared" si="429"/>
        <v>3204.9700000000012</v>
      </c>
      <c r="J4593" s="66" t="str">
        <f t="shared" si="430"/>
        <v>Ativo</v>
      </c>
      <c r="K4593" s="40" t="s">
        <v>15532</v>
      </c>
      <c r="L4593" s="69" t="str">
        <f t="shared" si="431"/>
        <v>Investimento de Longo Prazo</v>
      </c>
    </row>
    <row r="4594" spans="1:12" x14ac:dyDescent="0.25">
      <c r="A4594" s="39">
        <v>44162</v>
      </c>
      <c r="B4594" s="61">
        <f t="shared" si="426"/>
        <v>2020</v>
      </c>
      <c r="C4594" s="60" t="str">
        <f t="shared" si="427"/>
        <v>Novembro</v>
      </c>
      <c r="D4594" s="40" t="s">
        <v>1926</v>
      </c>
      <c r="E4594" s="40" t="s">
        <v>5318</v>
      </c>
      <c r="F4594" s="41">
        <v>10441.040000000001</v>
      </c>
      <c r="G4594" s="42">
        <v>11512.29</v>
      </c>
      <c r="H4594" s="64">
        <f t="shared" si="428"/>
        <v>0.10259993257376659</v>
      </c>
      <c r="I4594" s="65">
        <f t="shared" si="429"/>
        <v>1071.25</v>
      </c>
      <c r="J4594" s="66" t="str">
        <f t="shared" si="430"/>
        <v>Pendente</v>
      </c>
      <c r="K4594" s="40" t="s">
        <v>15535</v>
      </c>
      <c r="L4594" s="69" t="str">
        <f t="shared" si="431"/>
        <v>Rendimento estável</v>
      </c>
    </row>
    <row r="4595" spans="1:12" ht="15" customHeight="1" x14ac:dyDescent="0.25">
      <c r="A4595" s="39">
        <v>44497</v>
      </c>
      <c r="B4595" s="61">
        <f t="shared" si="426"/>
        <v>2021</v>
      </c>
      <c r="C4595" s="60" t="str">
        <f t="shared" si="427"/>
        <v>Outubro</v>
      </c>
      <c r="D4595" s="40" t="s">
        <v>1926</v>
      </c>
      <c r="E4595" s="40" t="s">
        <v>3399</v>
      </c>
      <c r="F4595" s="41">
        <v>19423.2</v>
      </c>
      <c r="G4595" s="42">
        <v>19174.580000000002</v>
      </c>
      <c r="H4595" s="64">
        <f t="shared" si="428"/>
        <v>-1.2800156513859661E-2</v>
      </c>
      <c r="I4595" s="65">
        <f t="shared" si="429"/>
        <v>-248.61999999999898</v>
      </c>
      <c r="J4595" s="66" t="str">
        <f t="shared" si="430"/>
        <v>Ativo</v>
      </c>
      <c r="K4595" s="40" t="s">
        <v>15535</v>
      </c>
      <c r="L4595" s="69" t="str">
        <f t="shared" si="431"/>
        <v>Aguardando rentabilidade</v>
      </c>
    </row>
    <row r="4596" spans="1:12" ht="15" customHeight="1" x14ac:dyDescent="0.25">
      <c r="A4596" s="39">
        <v>44837</v>
      </c>
      <c r="B4596" s="61">
        <f t="shared" si="426"/>
        <v>2022</v>
      </c>
      <c r="C4596" s="60" t="str">
        <f t="shared" si="427"/>
        <v>Outubro</v>
      </c>
      <c r="D4596" s="40" t="s">
        <v>1924</v>
      </c>
      <c r="E4596" s="40" t="s">
        <v>5319</v>
      </c>
      <c r="F4596" s="41">
        <v>1623.15</v>
      </c>
      <c r="G4596" s="42">
        <v>1594.42</v>
      </c>
      <c r="H4596" s="64">
        <f t="shared" si="428"/>
        <v>-1.7700150941071385E-2</v>
      </c>
      <c r="I4596" s="65">
        <f t="shared" si="429"/>
        <v>-28.730000000000018</v>
      </c>
      <c r="J4596" s="66" t="str">
        <f t="shared" si="430"/>
        <v>Ativo</v>
      </c>
      <c r="K4596" s="40" t="s">
        <v>15533</v>
      </c>
      <c r="L4596" s="69" t="str">
        <f t="shared" si="431"/>
        <v>Investimento de Longo Prazo</v>
      </c>
    </row>
    <row r="4597" spans="1:12" ht="15" customHeight="1" x14ac:dyDescent="0.25">
      <c r="A4597" s="39">
        <v>45827</v>
      </c>
      <c r="B4597" s="61">
        <f t="shared" si="426"/>
        <v>2025</v>
      </c>
      <c r="C4597" s="60" t="str">
        <f t="shared" si="427"/>
        <v>Junho</v>
      </c>
      <c r="D4597" s="40" t="s">
        <v>1924</v>
      </c>
      <c r="E4597" s="40" t="s">
        <v>5320</v>
      </c>
      <c r="F4597" s="41">
        <v>8612.74</v>
      </c>
      <c r="G4597" s="42">
        <v>9180.32</v>
      </c>
      <c r="H4597" s="64">
        <f t="shared" si="428"/>
        <v>6.5900050390468062E-2</v>
      </c>
      <c r="I4597" s="65">
        <f t="shared" si="429"/>
        <v>567.57999999999993</v>
      </c>
      <c r="J4597" s="66" t="str">
        <f t="shared" si="430"/>
        <v>Ativo</v>
      </c>
      <c r="K4597" s="40" t="s">
        <v>15533</v>
      </c>
      <c r="L4597" s="69" t="str">
        <f t="shared" si="431"/>
        <v>Investimento de Longo Prazo</v>
      </c>
    </row>
    <row r="4598" spans="1:12" ht="15" customHeight="1" x14ac:dyDescent="0.25">
      <c r="A4598" s="39">
        <v>44633</v>
      </c>
      <c r="B4598" s="61">
        <f t="shared" si="426"/>
        <v>2022</v>
      </c>
      <c r="C4598" s="60" t="str">
        <f t="shared" si="427"/>
        <v>Março</v>
      </c>
      <c r="D4598" s="40" t="s">
        <v>1928</v>
      </c>
      <c r="E4598" s="40" t="s">
        <v>3209</v>
      </c>
      <c r="F4598" s="41">
        <v>35575.800000000003</v>
      </c>
      <c r="G4598" s="42">
        <v>40040.559999999998</v>
      </c>
      <c r="H4598" s="64">
        <f t="shared" si="428"/>
        <v>0.12549991848391306</v>
      </c>
      <c r="I4598" s="65">
        <f t="shared" si="429"/>
        <v>4464.7599999999948</v>
      </c>
      <c r="J4598" s="66" t="str">
        <f t="shared" si="430"/>
        <v>Pendente</v>
      </c>
      <c r="K4598" s="40" t="s">
        <v>15537</v>
      </c>
      <c r="L4598" s="69" t="str">
        <f t="shared" si="431"/>
        <v>Rendimento estável</v>
      </c>
    </row>
    <row r="4599" spans="1:12" ht="15" customHeight="1" x14ac:dyDescent="0.25">
      <c r="A4599" s="39">
        <v>45490</v>
      </c>
      <c r="B4599" s="61">
        <f t="shared" si="426"/>
        <v>2024</v>
      </c>
      <c r="C4599" s="60" t="str">
        <f t="shared" si="427"/>
        <v>Julho</v>
      </c>
      <c r="D4599" s="40" t="s">
        <v>1925</v>
      </c>
      <c r="E4599" s="40" t="s">
        <v>5321</v>
      </c>
      <c r="F4599" s="41">
        <v>22509.97</v>
      </c>
      <c r="G4599" s="42">
        <v>22588.75</v>
      </c>
      <c r="H4599" s="64">
        <f t="shared" si="428"/>
        <v>3.4997825408029791E-3</v>
      </c>
      <c r="I4599" s="65">
        <f t="shared" si="429"/>
        <v>78.779999999998836</v>
      </c>
      <c r="J4599" s="66" t="str">
        <f t="shared" si="430"/>
        <v>Ativo</v>
      </c>
      <c r="K4599" s="40" t="s">
        <v>15534</v>
      </c>
      <c r="L4599" s="69" t="str">
        <f t="shared" si="431"/>
        <v>Aguardando rentabilidade</v>
      </c>
    </row>
    <row r="4600" spans="1:12" x14ac:dyDescent="0.25">
      <c r="A4600" s="39">
        <v>44033</v>
      </c>
      <c r="B4600" s="61">
        <f t="shared" si="426"/>
        <v>2020</v>
      </c>
      <c r="C4600" s="60" t="str">
        <f t="shared" si="427"/>
        <v>Julho</v>
      </c>
      <c r="D4600" s="40" t="s">
        <v>1929</v>
      </c>
      <c r="E4600" s="40" t="s">
        <v>2416</v>
      </c>
      <c r="F4600" s="41">
        <v>33614.080000000002</v>
      </c>
      <c r="G4600" s="42">
        <v>37241.040000000001</v>
      </c>
      <c r="H4600" s="64">
        <f t="shared" si="428"/>
        <v>0.10790002284756861</v>
      </c>
      <c r="I4600" s="65">
        <f t="shared" si="429"/>
        <v>3626.9599999999991</v>
      </c>
      <c r="J4600" s="66" t="str">
        <f t="shared" si="430"/>
        <v>Pendente</v>
      </c>
      <c r="K4600" s="40" t="s">
        <v>15532</v>
      </c>
      <c r="L4600" s="69" t="str">
        <f t="shared" si="431"/>
        <v>Rendimento estável</v>
      </c>
    </row>
    <row r="4601" spans="1:12" ht="15" customHeight="1" x14ac:dyDescent="0.25">
      <c r="A4601" s="39">
        <v>44961</v>
      </c>
      <c r="B4601" s="61">
        <f t="shared" si="426"/>
        <v>2023</v>
      </c>
      <c r="C4601" s="60" t="str">
        <f t="shared" si="427"/>
        <v>Fevereiro</v>
      </c>
      <c r="D4601" s="40" t="s">
        <v>1927</v>
      </c>
      <c r="E4601" s="40" t="s">
        <v>3431</v>
      </c>
      <c r="F4601" s="41">
        <v>19279.419999999998</v>
      </c>
      <c r="G4601" s="42">
        <v>19163.740000000002</v>
      </c>
      <c r="H4601" s="64">
        <f t="shared" si="428"/>
        <v>-6.0001805033552185E-3</v>
      </c>
      <c r="I4601" s="65">
        <f t="shared" si="429"/>
        <v>-115.67999999999665</v>
      </c>
      <c r="J4601" s="66" t="str">
        <f t="shared" si="430"/>
        <v>Ativo</v>
      </c>
      <c r="K4601" s="40" t="s">
        <v>15536</v>
      </c>
      <c r="L4601" s="69" t="str">
        <f t="shared" si="431"/>
        <v>Aguardando rentabilidade</v>
      </c>
    </row>
    <row r="4602" spans="1:12" ht="15" customHeight="1" x14ac:dyDescent="0.25">
      <c r="A4602" s="39">
        <v>45742</v>
      </c>
      <c r="B4602" s="61">
        <f t="shared" si="426"/>
        <v>2025</v>
      </c>
      <c r="C4602" s="60" t="str">
        <f t="shared" si="427"/>
        <v>Março</v>
      </c>
      <c r="D4602" s="40" t="s">
        <v>1923</v>
      </c>
      <c r="E4602" s="40" t="s">
        <v>2982</v>
      </c>
      <c r="F4602" s="41">
        <v>32506.74</v>
      </c>
      <c r="G4602" s="42">
        <v>32415.72</v>
      </c>
      <c r="H4602" s="64">
        <f t="shared" si="428"/>
        <v>-2.8000347004959718E-3</v>
      </c>
      <c r="I4602" s="65">
        <f t="shared" si="429"/>
        <v>-91.020000000000437</v>
      </c>
      <c r="J4602" s="66" t="str">
        <f t="shared" si="430"/>
        <v>Ativo</v>
      </c>
      <c r="K4602" s="40" t="s">
        <v>15532</v>
      </c>
      <c r="L4602" s="69" t="str">
        <f t="shared" si="431"/>
        <v>Investimento de Longo Prazo</v>
      </c>
    </row>
    <row r="4603" spans="1:12" ht="15" customHeight="1" x14ac:dyDescent="0.25">
      <c r="A4603" s="39">
        <v>45381</v>
      </c>
      <c r="B4603" s="61">
        <f t="shared" si="426"/>
        <v>2024</v>
      </c>
      <c r="C4603" s="60" t="str">
        <f t="shared" si="427"/>
        <v>Março</v>
      </c>
      <c r="D4603" s="40" t="s">
        <v>1925</v>
      </c>
      <c r="E4603" s="40" t="s">
        <v>5322</v>
      </c>
      <c r="F4603" s="41">
        <v>17840.55</v>
      </c>
      <c r="G4603" s="42">
        <v>21371.19</v>
      </c>
      <c r="H4603" s="64">
        <f t="shared" si="428"/>
        <v>0.19789972842765496</v>
      </c>
      <c r="I4603" s="65">
        <f t="shared" si="429"/>
        <v>3530.6399999999994</v>
      </c>
      <c r="J4603" s="66" t="str">
        <f t="shared" si="430"/>
        <v>Resgatado</v>
      </c>
      <c r="K4603" s="40" t="s">
        <v>15534</v>
      </c>
      <c r="L4603" s="69" t="str">
        <f t="shared" si="431"/>
        <v>Aplicação de Curto Prazo</v>
      </c>
    </row>
    <row r="4604" spans="1:12" x14ac:dyDescent="0.25">
      <c r="A4604" s="39">
        <v>44001</v>
      </c>
      <c r="B4604" s="61">
        <f t="shared" si="426"/>
        <v>2020</v>
      </c>
      <c r="C4604" s="60" t="str">
        <f t="shared" si="427"/>
        <v>Junho</v>
      </c>
      <c r="D4604" s="40" t="s">
        <v>1930</v>
      </c>
      <c r="E4604" s="40" t="s">
        <v>5163</v>
      </c>
      <c r="F4604" s="41">
        <v>8716.0499999999993</v>
      </c>
      <c r="G4604" s="42">
        <v>10326.780000000001</v>
      </c>
      <c r="H4604" s="64">
        <f t="shared" si="428"/>
        <v>0.18480045433424561</v>
      </c>
      <c r="I4604" s="65">
        <f t="shared" si="429"/>
        <v>1610.7300000000014</v>
      </c>
      <c r="J4604" s="66" t="str">
        <f t="shared" si="430"/>
        <v>Resgatado</v>
      </c>
      <c r="K4604" s="40" t="s">
        <v>15538</v>
      </c>
      <c r="L4604" s="69" t="str">
        <f t="shared" si="431"/>
        <v>Aplicação de Curto Prazo</v>
      </c>
    </row>
    <row r="4605" spans="1:12" ht="15" customHeight="1" x14ac:dyDescent="0.25">
      <c r="A4605" s="39">
        <v>44668</v>
      </c>
      <c r="B4605" s="61">
        <f t="shared" si="426"/>
        <v>2022</v>
      </c>
      <c r="C4605" s="60" t="str">
        <f t="shared" si="427"/>
        <v>Abril</v>
      </c>
      <c r="D4605" s="40" t="s">
        <v>1925</v>
      </c>
      <c r="E4605" s="40" t="s">
        <v>3421</v>
      </c>
      <c r="F4605" s="41">
        <v>19181.54</v>
      </c>
      <c r="G4605" s="42">
        <v>18241.64</v>
      </c>
      <c r="H4605" s="64">
        <f t="shared" si="428"/>
        <v>-4.9000236685897036E-2</v>
      </c>
      <c r="I4605" s="65">
        <f t="shared" si="429"/>
        <v>-939.90000000000146</v>
      </c>
      <c r="J4605" s="66" t="str">
        <f t="shared" si="430"/>
        <v>Ativo</v>
      </c>
      <c r="K4605" s="40" t="s">
        <v>15534</v>
      </c>
      <c r="L4605" s="69" t="str">
        <f t="shared" si="431"/>
        <v>Aguardando rentabilidade</v>
      </c>
    </row>
    <row r="4606" spans="1:12" ht="15" customHeight="1" x14ac:dyDescent="0.25">
      <c r="A4606" s="39">
        <v>45152</v>
      </c>
      <c r="B4606" s="61">
        <f t="shared" si="426"/>
        <v>2023</v>
      </c>
      <c r="C4606" s="60" t="str">
        <f t="shared" si="427"/>
        <v>Agosto</v>
      </c>
      <c r="D4606" s="40" t="s">
        <v>1929</v>
      </c>
      <c r="E4606" s="40" t="s">
        <v>5323</v>
      </c>
      <c r="F4606" s="41">
        <v>30955.96</v>
      </c>
      <c r="G4606" s="42">
        <v>30349.22</v>
      </c>
      <c r="H4606" s="64">
        <f t="shared" si="428"/>
        <v>-1.9600102855798947E-2</v>
      </c>
      <c r="I4606" s="65">
        <f t="shared" si="429"/>
        <v>-606.73999999999796</v>
      </c>
      <c r="J4606" s="66" t="str">
        <f t="shared" si="430"/>
        <v>Ativo</v>
      </c>
      <c r="K4606" s="40" t="s">
        <v>15532</v>
      </c>
      <c r="L4606" s="69" t="str">
        <f t="shared" si="431"/>
        <v>Investimento de Longo Prazo</v>
      </c>
    </row>
    <row r="4607" spans="1:12" ht="15" customHeight="1" x14ac:dyDescent="0.25">
      <c r="A4607" s="39">
        <v>44563</v>
      </c>
      <c r="B4607" s="61">
        <f t="shared" si="426"/>
        <v>2022</v>
      </c>
      <c r="C4607" s="60" t="str">
        <f t="shared" si="427"/>
        <v>Janeiro</v>
      </c>
      <c r="D4607" s="40" t="s">
        <v>1929</v>
      </c>
      <c r="E4607" s="40" t="s">
        <v>5324</v>
      </c>
      <c r="F4607" s="41">
        <v>48261.99</v>
      </c>
      <c r="G4607" s="42">
        <v>53170.23</v>
      </c>
      <c r="H4607" s="64">
        <f t="shared" si="428"/>
        <v>0.10169990918318962</v>
      </c>
      <c r="I4607" s="65">
        <f t="shared" si="429"/>
        <v>4908.2400000000052</v>
      </c>
      <c r="J4607" s="66" t="str">
        <f t="shared" si="430"/>
        <v>Pendente</v>
      </c>
      <c r="K4607" s="40" t="s">
        <v>15532</v>
      </c>
      <c r="L4607" s="69" t="str">
        <f t="shared" si="431"/>
        <v>Rendimento estável</v>
      </c>
    </row>
    <row r="4608" spans="1:12" ht="15" customHeight="1" x14ac:dyDescent="0.25">
      <c r="A4608" s="39">
        <v>44276</v>
      </c>
      <c r="B4608" s="61">
        <f t="shared" si="426"/>
        <v>2021</v>
      </c>
      <c r="C4608" s="60" t="str">
        <f t="shared" si="427"/>
        <v>Março</v>
      </c>
      <c r="D4608" s="40" t="s">
        <v>1923</v>
      </c>
      <c r="E4608" s="40" t="s">
        <v>5325</v>
      </c>
      <c r="F4608" s="41">
        <v>31808.76</v>
      </c>
      <c r="G4608" s="42">
        <v>37963.760000000002</v>
      </c>
      <c r="H4608" s="64">
        <f t="shared" si="428"/>
        <v>0.19350015530313044</v>
      </c>
      <c r="I4608" s="65">
        <f t="shared" si="429"/>
        <v>6155.0000000000036</v>
      </c>
      <c r="J4608" s="66" t="str">
        <f t="shared" si="430"/>
        <v>Resgatado</v>
      </c>
      <c r="K4608" s="40" t="s">
        <v>15532</v>
      </c>
      <c r="L4608" s="69" t="str">
        <f t="shared" si="431"/>
        <v>Dividendos Recebidos</v>
      </c>
    </row>
    <row r="4609" spans="1:12" ht="15" customHeight="1" x14ac:dyDescent="0.25">
      <c r="A4609" s="39">
        <v>44337</v>
      </c>
      <c r="B4609" s="61">
        <f t="shared" si="426"/>
        <v>2021</v>
      </c>
      <c r="C4609" s="60" t="str">
        <f t="shared" si="427"/>
        <v>Maio</v>
      </c>
      <c r="D4609" s="40" t="s">
        <v>1928</v>
      </c>
      <c r="E4609" s="40" t="s">
        <v>5326</v>
      </c>
      <c r="F4609" s="41">
        <v>9052.93</v>
      </c>
      <c r="G4609" s="42">
        <v>10321.25</v>
      </c>
      <c r="H4609" s="64">
        <f t="shared" si="428"/>
        <v>0.14010049784986736</v>
      </c>
      <c r="I4609" s="65">
        <f t="shared" si="429"/>
        <v>1268.3199999999997</v>
      </c>
      <c r="J4609" s="66" t="str">
        <f t="shared" si="430"/>
        <v>Pendente</v>
      </c>
      <c r="K4609" s="40" t="s">
        <v>15537</v>
      </c>
      <c r="L4609" s="69" t="str">
        <f t="shared" si="431"/>
        <v>Rendimento estável</v>
      </c>
    </row>
    <row r="4610" spans="1:12" ht="15" customHeight="1" x14ac:dyDescent="0.25">
      <c r="A4610" s="39">
        <v>44396</v>
      </c>
      <c r="B4610" s="61">
        <f t="shared" ref="B4610:B4673" si="432">YEAR(A4610)</f>
        <v>2021</v>
      </c>
      <c r="C4610" s="60" t="str">
        <f t="shared" ref="C4610:C4673" si="433">PROPER(TEXT(A4610,"mmmm"))</f>
        <v>Julho</v>
      </c>
      <c r="D4610" s="40" t="s">
        <v>1929</v>
      </c>
      <c r="E4610" s="40" t="s">
        <v>5185</v>
      </c>
      <c r="F4610" s="41">
        <v>15089.95</v>
      </c>
      <c r="G4610" s="42">
        <v>16973.18</v>
      </c>
      <c r="H4610" s="64">
        <f t="shared" ref="H4610:H4673" si="434">(G4610-F4610)/F4610</f>
        <v>0.12480028098171296</v>
      </c>
      <c r="I4610" s="65">
        <f t="shared" ref="I4610:I4673" si="435">G4610-F4610</f>
        <v>1883.2299999999996</v>
      </c>
      <c r="J4610" s="66" t="str">
        <f t="shared" ref="J4610:J4673" si="436">IF(AND(OR($D4610="Ações",$D4610="Criptomoedas",$D4610="ETFs",$D4610="Fundos",$D4610="Imóveis"),$H4610&lt;=-10%),"Resgatado",IF(AND(OR($D4610="Ações",$D4610="Criptomoedas",$D4610="ETFs",$D4610="Fundos",$D4610="Imóveis"),$H4610&lt;=-5%),"Pendente",IF(AND(OR($D4610="Ações",$D4610="Criptomoedas",$D4610="ETFs",$D4610="Fundos",$D4610="Imóveis"),$H4610&lt;=-3%),"Ativo",IF(AND(OR($D4610="Ações",$D4610="Criptomoedas",$D4610="ETFs",$D4610="Fundos",$D4610="Imóveis"),$H4610&lt;=7%),"Ativo",IF(AND(OR($D4610="Ações",$D4610="Criptomoedas",$D4610="ETFs",$D4610="Fundos",$D4610="Imóveis"),$H4610&lt;=15%),"Pendente",IF(AND(OR($D4610="Ações",$D4610="Criptomoedas",$D4610="ETFs",$D4610="Fundos",$D4610="Imóveis"),$H4610&lt;=20%),"Resgatado",IF(AND(OR($D4610="Poupança",$D4610="Renda Fixa",$D4610="Tesouro Direto"),$H4610&lt;=7%),"Ativo",IF(AND(OR($D4610="Poupança",$D4610="Renda Fixa",$D4610="Tesouro Direto"),$H4610&lt;=15%),"Pendente",IF(AND(OR($D4610="Poupança",$D4610="Renda Fixa",$D4610="Tesouro Direto"),$H4610&lt;=20%),"Resgatado","")))))))))</f>
        <v>Pendente</v>
      </c>
      <c r="K4610" s="40" t="s">
        <v>15532</v>
      </c>
      <c r="L4610" s="69" t="str">
        <f t="shared" ref="L4610:L4673" si="437">IF(AND(OR($D4610="Ações",$D4610="Criptomoedas",$D4610="ETFs",$D4610="Fundos",$D4610="Imóveis"),$H4610&lt;=-10%),"Resgate realizado",IF(AND(OR($D4610="Ações",$D4610="Criptomoedas",$D4610="ETFs",$D4610="Fundos",$D4610="Imóveis"),$H4610&lt;=-5%),"Aguardando rentabilidade",IF(AND(OR($D4610="Ações",$D4610="Criptomoedas",$D4610="ETFs",$D4610="Fundos",$D4610="Imóveis"),$H4610&lt;=-3%),"Aguardando rentabilidade",IF(AND(OR($D4610="Ações",$D4610="Criptomoedas",$D4610="ETFs",$D4610="Fundos",$D4610="Imóveis"),$H4610&lt;=7%),"Aguardando rentabilidade",IF(AND(OR($D4610="Ações",$D4610="Criptomoedas",$D4610="ETFs",$D4610="Fundos",$D4610="Imóveis"),$H4610&lt;=15%),"Rendimento estável",IF(AND(OR($D4610="Ações",$D4610="Criptomoedas",$D4610="ETFs",$D4610="Fundos",$D4610="Imóveis"),$H4610&lt;=20%),"Aplicação de Curto Prazo",IF(AND(OR($D4610="Poupança",$D4610="Renda Fixa",$D4610="Tesouro Direto"),$H4610&lt;=7%),"Investimento de Longo Prazo",IF(AND(OR($D4610="Poupança",$D4610="Renda Fixa",$D4610="Tesouro Direto"),$H4610&lt;=15%),"Rendimento estável",IF(AND(OR($D4610="Poupança",$D4610="Renda Fixa",$D4610="Tesouro Direto"),$H4610&lt;=20%),"Dividendos Recebidos","")))))))))</f>
        <v>Rendimento estável</v>
      </c>
    </row>
    <row r="4611" spans="1:12" ht="15" customHeight="1" x14ac:dyDescent="0.25">
      <c r="A4611" s="39">
        <v>45136</v>
      </c>
      <c r="B4611" s="61">
        <f t="shared" si="432"/>
        <v>2023</v>
      </c>
      <c r="C4611" s="60" t="str">
        <f t="shared" si="433"/>
        <v>Julho</v>
      </c>
      <c r="D4611" s="40" t="s">
        <v>1923</v>
      </c>
      <c r="E4611" s="40" t="s">
        <v>5327</v>
      </c>
      <c r="F4611" s="41">
        <v>16898.650000000001</v>
      </c>
      <c r="G4611" s="42">
        <v>17659.09</v>
      </c>
      <c r="H4611" s="64">
        <f t="shared" si="434"/>
        <v>4.5000044382243469E-2</v>
      </c>
      <c r="I4611" s="65">
        <f t="shared" si="435"/>
        <v>760.43999999999869</v>
      </c>
      <c r="J4611" s="66" t="str">
        <f t="shared" si="436"/>
        <v>Ativo</v>
      </c>
      <c r="K4611" s="40" t="s">
        <v>15532</v>
      </c>
      <c r="L4611" s="69" t="str">
        <f t="shared" si="437"/>
        <v>Investimento de Longo Prazo</v>
      </c>
    </row>
    <row r="4612" spans="1:12" ht="15" customHeight="1" x14ac:dyDescent="0.25">
      <c r="A4612" s="39">
        <v>45045</v>
      </c>
      <c r="B4612" s="61">
        <f t="shared" si="432"/>
        <v>2023</v>
      </c>
      <c r="C4612" s="60" t="str">
        <f t="shared" si="433"/>
        <v>Abril</v>
      </c>
      <c r="D4612" s="40" t="s">
        <v>1929</v>
      </c>
      <c r="E4612" s="40" t="s">
        <v>4850</v>
      </c>
      <c r="F4612" s="41">
        <v>25188.19</v>
      </c>
      <c r="G4612" s="42">
        <v>23382.2</v>
      </c>
      <c r="H4612" s="64">
        <f t="shared" si="434"/>
        <v>-7.1699872043207477E-2</v>
      </c>
      <c r="I4612" s="65">
        <f t="shared" si="435"/>
        <v>-1805.989999999998</v>
      </c>
      <c r="J4612" s="66" t="str">
        <f t="shared" si="436"/>
        <v>Ativo</v>
      </c>
      <c r="K4612" s="40" t="s">
        <v>15532</v>
      </c>
      <c r="L4612" s="69" t="str">
        <f t="shared" si="437"/>
        <v>Investimento de Longo Prazo</v>
      </c>
    </row>
    <row r="4613" spans="1:12" ht="15" customHeight="1" x14ac:dyDescent="0.25">
      <c r="A4613" s="39">
        <v>45530</v>
      </c>
      <c r="B4613" s="61">
        <f t="shared" si="432"/>
        <v>2024</v>
      </c>
      <c r="C4613" s="60" t="str">
        <f t="shared" si="433"/>
        <v>Agosto</v>
      </c>
      <c r="D4613" s="40" t="s">
        <v>1926</v>
      </c>
      <c r="E4613" s="40" t="s">
        <v>5328</v>
      </c>
      <c r="F4613" s="41">
        <v>17300.3</v>
      </c>
      <c r="G4613" s="42">
        <v>19852.09</v>
      </c>
      <c r="H4613" s="64">
        <f t="shared" si="434"/>
        <v>0.14749975433952017</v>
      </c>
      <c r="I4613" s="65">
        <f t="shared" si="435"/>
        <v>2551.7900000000009</v>
      </c>
      <c r="J4613" s="66" t="str">
        <f t="shared" si="436"/>
        <v>Pendente</v>
      </c>
      <c r="K4613" s="40" t="s">
        <v>15535</v>
      </c>
      <c r="L4613" s="69" t="str">
        <f t="shared" si="437"/>
        <v>Rendimento estável</v>
      </c>
    </row>
    <row r="4614" spans="1:12" ht="15" customHeight="1" x14ac:dyDescent="0.25">
      <c r="A4614" s="39">
        <v>45358</v>
      </c>
      <c r="B4614" s="61">
        <f t="shared" si="432"/>
        <v>2024</v>
      </c>
      <c r="C4614" s="60" t="str">
        <f t="shared" si="433"/>
        <v>Março</v>
      </c>
      <c r="D4614" s="40" t="s">
        <v>1924</v>
      </c>
      <c r="E4614" s="40" t="s">
        <v>4218</v>
      </c>
      <c r="F4614" s="41">
        <v>39624.199999999997</v>
      </c>
      <c r="G4614" s="42">
        <v>42817.91</v>
      </c>
      <c r="H4614" s="64">
        <f t="shared" si="434"/>
        <v>8.0599986876706831E-2</v>
      </c>
      <c r="I4614" s="65">
        <f t="shared" si="435"/>
        <v>3193.7100000000064</v>
      </c>
      <c r="J4614" s="66" t="str">
        <f t="shared" si="436"/>
        <v>Pendente</v>
      </c>
      <c r="K4614" s="40" t="s">
        <v>15533</v>
      </c>
      <c r="L4614" s="69" t="str">
        <f t="shared" si="437"/>
        <v>Rendimento estável</v>
      </c>
    </row>
    <row r="4615" spans="1:12" ht="15" customHeight="1" x14ac:dyDescent="0.25">
      <c r="A4615" s="39">
        <v>45777</v>
      </c>
      <c r="B4615" s="61">
        <f t="shared" si="432"/>
        <v>2025</v>
      </c>
      <c r="C4615" s="60" t="str">
        <f t="shared" si="433"/>
        <v>Abril</v>
      </c>
      <c r="D4615" s="40" t="s">
        <v>1930</v>
      </c>
      <c r="E4615" s="40" t="s">
        <v>5256</v>
      </c>
      <c r="F4615" s="41">
        <v>25054.04</v>
      </c>
      <c r="G4615" s="42">
        <v>28283.51</v>
      </c>
      <c r="H4615" s="64">
        <f t="shared" si="434"/>
        <v>0.12890016939383817</v>
      </c>
      <c r="I4615" s="65">
        <f t="shared" si="435"/>
        <v>3229.4699999999975</v>
      </c>
      <c r="J4615" s="66" t="str">
        <f t="shared" si="436"/>
        <v>Pendente</v>
      </c>
      <c r="K4615" s="40" t="s">
        <v>15538</v>
      </c>
      <c r="L4615" s="69" t="str">
        <f t="shared" si="437"/>
        <v>Rendimento estável</v>
      </c>
    </row>
    <row r="4616" spans="1:12" x14ac:dyDescent="0.25">
      <c r="A4616" s="39">
        <v>44179</v>
      </c>
      <c r="B4616" s="61">
        <f t="shared" si="432"/>
        <v>2020</v>
      </c>
      <c r="C4616" s="60" t="str">
        <f t="shared" si="433"/>
        <v>Dezembro</v>
      </c>
      <c r="D4616" s="40" t="s">
        <v>1930</v>
      </c>
      <c r="E4616" s="40" t="s">
        <v>5329</v>
      </c>
      <c r="F4616" s="41">
        <v>26423.07</v>
      </c>
      <c r="G4616" s="42">
        <v>29102.37</v>
      </c>
      <c r="H4616" s="64">
        <f t="shared" si="434"/>
        <v>0.10140002656769252</v>
      </c>
      <c r="I4616" s="65">
        <f t="shared" si="435"/>
        <v>2679.2999999999993</v>
      </c>
      <c r="J4616" s="66" t="str">
        <f t="shared" si="436"/>
        <v>Pendente</v>
      </c>
      <c r="K4616" s="40" t="s">
        <v>15538</v>
      </c>
      <c r="L4616" s="69" t="str">
        <f t="shared" si="437"/>
        <v>Rendimento estável</v>
      </c>
    </row>
    <row r="4617" spans="1:12" ht="15" customHeight="1" x14ac:dyDescent="0.25">
      <c r="A4617" s="39">
        <v>45295</v>
      </c>
      <c r="B4617" s="61">
        <f t="shared" si="432"/>
        <v>2024</v>
      </c>
      <c r="C4617" s="60" t="str">
        <f t="shared" si="433"/>
        <v>Janeiro</v>
      </c>
      <c r="D4617" s="40" t="s">
        <v>1924</v>
      </c>
      <c r="E4617" s="40" t="s">
        <v>5292</v>
      </c>
      <c r="F4617" s="41">
        <v>42959.46</v>
      </c>
      <c r="G4617" s="42">
        <v>44884.04</v>
      </c>
      <c r="H4617" s="64">
        <f t="shared" si="434"/>
        <v>4.479991135828993E-2</v>
      </c>
      <c r="I4617" s="65">
        <f t="shared" si="435"/>
        <v>1924.5800000000017</v>
      </c>
      <c r="J4617" s="66" t="str">
        <f t="shared" si="436"/>
        <v>Ativo</v>
      </c>
      <c r="K4617" s="40" t="s">
        <v>15533</v>
      </c>
      <c r="L4617" s="69" t="str">
        <f t="shared" si="437"/>
        <v>Investimento de Longo Prazo</v>
      </c>
    </row>
    <row r="4618" spans="1:12" ht="15" customHeight="1" x14ac:dyDescent="0.25">
      <c r="A4618" s="39">
        <v>45846</v>
      </c>
      <c r="B4618" s="61">
        <f t="shared" si="432"/>
        <v>2025</v>
      </c>
      <c r="C4618" s="60" t="str">
        <f t="shared" si="433"/>
        <v>Julho</v>
      </c>
      <c r="D4618" s="40" t="s">
        <v>1926</v>
      </c>
      <c r="E4618" s="40" t="s">
        <v>5228</v>
      </c>
      <c r="F4618" s="41">
        <v>21341.96</v>
      </c>
      <c r="G4618" s="42">
        <v>21591.66</v>
      </c>
      <c r="H4618" s="64">
        <f t="shared" si="434"/>
        <v>1.1699956330159026E-2</v>
      </c>
      <c r="I4618" s="65">
        <f t="shared" si="435"/>
        <v>249.70000000000073</v>
      </c>
      <c r="J4618" s="66" t="str">
        <f t="shared" si="436"/>
        <v>Ativo</v>
      </c>
      <c r="K4618" s="40" t="s">
        <v>15535</v>
      </c>
      <c r="L4618" s="69" t="str">
        <f t="shared" si="437"/>
        <v>Aguardando rentabilidade</v>
      </c>
    </row>
    <row r="4619" spans="1:12" ht="15" customHeight="1" x14ac:dyDescent="0.25">
      <c r="A4619" s="39">
        <v>44448</v>
      </c>
      <c r="B4619" s="61">
        <f t="shared" si="432"/>
        <v>2021</v>
      </c>
      <c r="C4619" s="60" t="str">
        <f t="shared" si="433"/>
        <v>Setembro</v>
      </c>
      <c r="D4619" s="40" t="s">
        <v>1923</v>
      </c>
      <c r="E4619" s="40" t="s">
        <v>2477</v>
      </c>
      <c r="F4619" s="41">
        <v>28309.759999999998</v>
      </c>
      <c r="G4619" s="42">
        <v>31460.639999999999</v>
      </c>
      <c r="H4619" s="64">
        <f t="shared" si="434"/>
        <v>0.11130013112085731</v>
      </c>
      <c r="I4619" s="65">
        <f t="shared" si="435"/>
        <v>3150.880000000001</v>
      </c>
      <c r="J4619" s="66" t="str">
        <f t="shared" si="436"/>
        <v>Pendente</v>
      </c>
      <c r="K4619" s="40" t="s">
        <v>15532</v>
      </c>
      <c r="L4619" s="69" t="str">
        <f t="shared" si="437"/>
        <v>Rendimento estável</v>
      </c>
    </row>
    <row r="4620" spans="1:12" ht="15" customHeight="1" x14ac:dyDescent="0.25">
      <c r="A4620" s="39">
        <v>45265</v>
      </c>
      <c r="B4620" s="61">
        <f t="shared" si="432"/>
        <v>2023</v>
      </c>
      <c r="C4620" s="60" t="str">
        <f t="shared" si="433"/>
        <v>Dezembro</v>
      </c>
      <c r="D4620" s="40" t="s">
        <v>1925</v>
      </c>
      <c r="E4620" s="40" t="s">
        <v>2187</v>
      </c>
      <c r="F4620" s="41">
        <v>12476.92</v>
      </c>
      <c r="G4620" s="42">
        <v>14364.68</v>
      </c>
      <c r="H4620" s="64">
        <f t="shared" si="434"/>
        <v>0.15130016061656243</v>
      </c>
      <c r="I4620" s="65">
        <f t="shared" si="435"/>
        <v>1887.7600000000002</v>
      </c>
      <c r="J4620" s="66" t="str">
        <f t="shared" si="436"/>
        <v>Resgatado</v>
      </c>
      <c r="K4620" s="40" t="s">
        <v>15534</v>
      </c>
      <c r="L4620" s="69" t="str">
        <f t="shared" si="437"/>
        <v>Aplicação de Curto Prazo</v>
      </c>
    </row>
    <row r="4621" spans="1:12" ht="15" customHeight="1" x14ac:dyDescent="0.25">
      <c r="A4621" s="39">
        <v>45050</v>
      </c>
      <c r="B4621" s="61">
        <f t="shared" si="432"/>
        <v>2023</v>
      </c>
      <c r="C4621" s="60" t="str">
        <f t="shared" si="433"/>
        <v>Maio</v>
      </c>
      <c r="D4621" s="40" t="s">
        <v>1924</v>
      </c>
      <c r="E4621" s="40" t="s">
        <v>2852</v>
      </c>
      <c r="F4621" s="41">
        <v>11737.94</v>
      </c>
      <c r="G4621" s="42">
        <v>13166.45</v>
      </c>
      <c r="H4621" s="64">
        <f t="shared" si="434"/>
        <v>0.12170023019371373</v>
      </c>
      <c r="I4621" s="65">
        <f t="shared" si="435"/>
        <v>1428.5100000000002</v>
      </c>
      <c r="J4621" s="66" t="str">
        <f t="shared" si="436"/>
        <v>Pendente</v>
      </c>
      <c r="K4621" s="40" t="s">
        <v>15533</v>
      </c>
      <c r="L4621" s="69" t="str">
        <f t="shared" si="437"/>
        <v>Rendimento estável</v>
      </c>
    </row>
    <row r="4622" spans="1:12" ht="15" customHeight="1" x14ac:dyDescent="0.25">
      <c r="A4622" s="39">
        <v>45678</v>
      </c>
      <c r="B4622" s="61">
        <f t="shared" si="432"/>
        <v>2025</v>
      </c>
      <c r="C4622" s="60" t="str">
        <f t="shared" si="433"/>
        <v>Janeiro</v>
      </c>
      <c r="D4622" s="40" t="s">
        <v>1927</v>
      </c>
      <c r="E4622" s="40" t="s">
        <v>5330</v>
      </c>
      <c r="F4622" s="41">
        <v>19099.97</v>
      </c>
      <c r="G4622" s="42">
        <v>17422.990000000002</v>
      </c>
      <c r="H4622" s="64">
        <f t="shared" si="434"/>
        <v>-8.7800137905975739E-2</v>
      </c>
      <c r="I4622" s="65">
        <f t="shared" si="435"/>
        <v>-1676.9799999999996</v>
      </c>
      <c r="J4622" s="66" t="str">
        <f t="shared" si="436"/>
        <v>Pendente</v>
      </c>
      <c r="K4622" s="40" t="s">
        <v>15536</v>
      </c>
      <c r="L4622" s="69" t="str">
        <f t="shared" si="437"/>
        <v>Aguardando rentabilidade</v>
      </c>
    </row>
    <row r="4623" spans="1:12" ht="15" customHeight="1" x14ac:dyDescent="0.25">
      <c r="A4623" s="39">
        <v>44870</v>
      </c>
      <c r="B4623" s="61">
        <f t="shared" si="432"/>
        <v>2022</v>
      </c>
      <c r="C4623" s="60" t="str">
        <f t="shared" si="433"/>
        <v>Novembro</v>
      </c>
      <c r="D4623" s="40" t="s">
        <v>1928</v>
      </c>
      <c r="E4623" s="40" t="s">
        <v>3574</v>
      </c>
      <c r="F4623" s="41">
        <v>23088.66</v>
      </c>
      <c r="G4623" s="42">
        <v>22763.11</v>
      </c>
      <c r="H4623" s="64">
        <f t="shared" si="434"/>
        <v>-1.4099995409001616E-2</v>
      </c>
      <c r="I4623" s="65">
        <f t="shared" si="435"/>
        <v>-325.54999999999927</v>
      </c>
      <c r="J4623" s="66" t="str">
        <f t="shared" si="436"/>
        <v>Ativo</v>
      </c>
      <c r="K4623" s="40" t="s">
        <v>15537</v>
      </c>
      <c r="L4623" s="69" t="str">
        <f t="shared" si="437"/>
        <v>Aguardando rentabilidade</v>
      </c>
    </row>
    <row r="4624" spans="1:12" ht="15" customHeight="1" x14ac:dyDescent="0.25">
      <c r="A4624" s="39">
        <v>44445</v>
      </c>
      <c r="B4624" s="61">
        <f t="shared" si="432"/>
        <v>2021</v>
      </c>
      <c r="C4624" s="60" t="str">
        <f t="shared" si="433"/>
        <v>Setembro</v>
      </c>
      <c r="D4624" s="40" t="s">
        <v>1925</v>
      </c>
      <c r="E4624" s="40" t="s">
        <v>5331</v>
      </c>
      <c r="F4624" s="41">
        <v>35369.67</v>
      </c>
      <c r="G4624" s="42">
        <v>36727.870000000003</v>
      </c>
      <c r="H4624" s="64">
        <f t="shared" si="434"/>
        <v>3.8400132090573774E-2</v>
      </c>
      <c r="I4624" s="65">
        <f t="shared" si="435"/>
        <v>1358.2000000000044</v>
      </c>
      <c r="J4624" s="66" t="str">
        <f t="shared" si="436"/>
        <v>Ativo</v>
      </c>
      <c r="K4624" s="40" t="s">
        <v>15534</v>
      </c>
      <c r="L4624" s="69" t="str">
        <f t="shared" si="437"/>
        <v>Aguardando rentabilidade</v>
      </c>
    </row>
    <row r="4625" spans="1:12" ht="15" customHeight="1" x14ac:dyDescent="0.25">
      <c r="A4625" s="39">
        <v>45243</v>
      </c>
      <c r="B4625" s="61">
        <f t="shared" si="432"/>
        <v>2023</v>
      </c>
      <c r="C4625" s="60" t="str">
        <f t="shared" si="433"/>
        <v>Novembro</v>
      </c>
      <c r="D4625" s="40" t="s">
        <v>1924</v>
      </c>
      <c r="E4625" s="40" t="s">
        <v>5332</v>
      </c>
      <c r="F4625" s="41">
        <v>3545.06</v>
      </c>
      <c r="G4625" s="42">
        <v>4220.04</v>
      </c>
      <c r="H4625" s="64">
        <f t="shared" si="434"/>
        <v>0.19040016247961952</v>
      </c>
      <c r="I4625" s="65">
        <f t="shared" si="435"/>
        <v>674.98</v>
      </c>
      <c r="J4625" s="66" t="str">
        <f t="shared" si="436"/>
        <v>Resgatado</v>
      </c>
      <c r="K4625" s="40" t="s">
        <v>15533</v>
      </c>
      <c r="L4625" s="69" t="str">
        <f t="shared" si="437"/>
        <v>Dividendos Recebidos</v>
      </c>
    </row>
    <row r="4626" spans="1:12" x14ac:dyDescent="0.25">
      <c r="A4626" s="39">
        <v>43850</v>
      </c>
      <c r="B4626" s="61">
        <f t="shared" si="432"/>
        <v>2020</v>
      </c>
      <c r="C4626" s="60" t="str">
        <f t="shared" si="433"/>
        <v>Janeiro</v>
      </c>
      <c r="D4626" s="40" t="s">
        <v>1928</v>
      </c>
      <c r="E4626" s="40" t="s">
        <v>3764</v>
      </c>
      <c r="F4626" s="41">
        <v>44415.76</v>
      </c>
      <c r="G4626" s="42">
        <v>46525.51</v>
      </c>
      <c r="H4626" s="64">
        <f t="shared" si="434"/>
        <v>4.7500031520343225E-2</v>
      </c>
      <c r="I4626" s="65">
        <f t="shared" si="435"/>
        <v>2109.75</v>
      </c>
      <c r="J4626" s="66" t="str">
        <f t="shared" si="436"/>
        <v>Ativo</v>
      </c>
      <c r="K4626" s="40" t="s">
        <v>15537</v>
      </c>
      <c r="L4626" s="69" t="str">
        <f t="shared" si="437"/>
        <v>Aguardando rentabilidade</v>
      </c>
    </row>
    <row r="4627" spans="1:12" x14ac:dyDescent="0.25">
      <c r="A4627" s="39">
        <v>43842</v>
      </c>
      <c r="B4627" s="61">
        <f t="shared" si="432"/>
        <v>2020</v>
      </c>
      <c r="C4627" s="60" t="str">
        <f t="shared" si="433"/>
        <v>Janeiro</v>
      </c>
      <c r="D4627" s="40" t="s">
        <v>1926</v>
      </c>
      <c r="E4627" s="40" t="s">
        <v>5333</v>
      </c>
      <c r="F4627" s="41">
        <v>34589.99</v>
      </c>
      <c r="G4627" s="42">
        <v>38567.839999999997</v>
      </c>
      <c r="H4627" s="64">
        <f t="shared" si="434"/>
        <v>0.11500003324661263</v>
      </c>
      <c r="I4627" s="65">
        <f t="shared" si="435"/>
        <v>3977.8499999999985</v>
      </c>
      <c r="J4627" s="66" t="str">
        <f t="shared" si="436"/>
        <v>Pendente</v>
      </c>
      <c r="K4627" s="40" t="s">
        <v>15535</v>
      </c>
      <c r="L4627" s="69" t="str">
        <f t="shared" si="437"/>
        <v>Rendimento estável</v>
      </c>
    </row>
    <row r="4628" spans="1:12" ht="15" customHeight="1" x14ac:dyDescent="0.25">
      <c r="A4628" s="39">
        <v>45452</v>
      </c>
      <c r="B4628" s="61">
        <f t="shared" si="432"/>
        <v>2024</v>
      </c>
      <c r="C4628" s="60" t="str">
        <f t="shared" si="433"/>
        <v>Junho</v>
      </c>
      <c r="D4628" s="40" t="s">
        <v>1923</v>
      </c>
      <c r="E4628" s="40" t="s">
        <v>5334</v>
      </c>
      <c r="F4628" s="41">
        <v>5991.57</v>
      </c>
      <c r="G4628" s="42">
        <v>5655.44</v>
      </c>
      <c r="H4628" s="64">
        <f t="shared" si="434"/>
        <v>-5.6100487852098889E-2</v>
      </c>
      <c r="I4628" s="65">
        <f t="shared" si="435"/>
        <v>-336.13000000000011</v>
      </c>
      <c r="J4628" s="66" t="str">
        <f t="shared" si="436"/>
        <v>Ativo</v>
      </c>
      <c r="K4628" s="40" t="s">
        <v>15532</v>
      </c>
      <c r="L4628" s="69" t="str">
        <f t="shared" si="437"/>
        <v>Investimento de Longo Prazo</v>
      </c>
    </row>
    <row r="4629" spans="1:12" ht="15" customHeight="1" x14ac:dyDescent="0.25">
      <c r="A4629" s="39">
        <v>45279</v>
      </c>
      <c r="B4629" s="61">
        <f t="shared" si="432"/>
        <v>2023</v>
      </c>
      <c r="C4629" s="60" t="str">
        <f t="shared" si="433"/>
        <v>Dezembro</v>
      </c>
      <c r="D4629" s="40" t="s">
        <v>1930</v>
      </c>
      <c r="E4629" s="40" t="s">
        <v>2121</v>
      </c>
      <c r="F4629" s="41">
        <v>27042.81</v>
      </c>
      <c r="G4629" s="42">
        <v>30063.49</v>
      </c>
      <c r="H4629" s="64">
        <f t="shared" si="434"/>
        <v>0.11169993059153246</v>
      </c>
      <c r="I4629" s="65">
        <f t="shared" si="435"/>
        <v>3020.6800000000003</v>
      </c>
      <c r="J4629" s="66" t="str">
        <f t="shared" si="436"/>
        <v>Pendente</v>
      </c>
      <c r="K4629" s="40" t="s">
        <v>15538</v>
      </c>
      <c r="L4629" s="69" t="str">
        <f t="shared" si="437"/>
        <v>Rendimento estável</v>
      </c>
    </row>
    <row r="4630" spans="1:12" ht="15" customHeight="1" x14ac:dyDescent="0.25">
      <c r="A4630" s="39">
        <v>45222</v>
      </c>
      <c r="B4630" s="61">
        <f t="shared" si="432"/>
        <v>2023</v>
      </c>
      <c r="C4630" s="60" t="str">
        <f t="shared" si="433"/>
        <v>Outubro</v>
      </c>
      <c r="D4630" s="40" t="s">
        <v>1925</v>
      </c>
      <c r="E4630" s="40" t="s">
        <v>4724</v>
      </c>
      <c r="F4630" s="41">
        <v>38117.64</v>
      </c>
      <c r="G4630" s="42">
        <v>44414.67</v>
      </c>
      <c r="H4630" s="64">
        <f t="shared" si="434"/>
        <v>0.16519989170368363</v>
      </c>
      <c r="I4630" s="65">
        <f t="shared" si="435"/>
        <v>6297.0299999999988</v>
      </c>
      <c r="J4630" s="66" t="str">
        <f t="shared" si="436"/>
        <v>Resgatado</v>
      </c>
      <c r="K4630" s="40" t="s">
        <v>15534</v>
      </c>
      <c r="L4630" s="69" t="str">
        <f t="shared" si="437"/>
        <v>Aplicação de Curto Prazo</v>
      </c>
    </row>
    <row r="4631" spans="1:12" ht="15" customHeight="1" x14ac:dyDescent="0.25">
      <c r="A4631" s="39">
        <v>45513</v>
      </c>
      <c r="B4631" s="61">
        <f t="shared" si="432"/>
        <v>2024</v>
      </c>
      <c r="C4631" s="60" t="str">
        <f t="shared" si="433"/>
        <v>Agosto</v>
      </c>
      <c r="D4631" s="40" t="s">
        <v>1928</v>
      </c>
      <c r="E4631" s="40" t="s">
        <v>5335</v>
      </c>
      <c r="F4631" s="41">
        <v>1952.17</v>
      </c>
      <c r="G4631" s="42">
        <v>1918.4</v>
      </c>
      <c r="H4631" s="64">
        <f t="shared" si="434"/>
        <v>-1.7298698371555746E-2</v>
      </c>
      <c r="I4631" s="65">
        <f t="shared" si="435"/>
        <v>-33.769999999999982</v>
      </c>
      <c r="J4631" s="66" t="str">
        <f t="shared" si="436"/>
        <v>Ativo</v>
      </c>
      <c r="K4631" s="40" t="s">
        <v>15537</v>
      </c>
      <c r="L4631" s="69" t="str">
        <f t="shared" si="437"/>
        <v>Aguardando rentabilidade</v>
      </c>
    </row>
    <row r="4632" spans="1:12" x14ac:dyDescent="0.25">
      <c r="A4632" s="39">
        <v>44171</v>
      </c>
      <c r="B4632" s="61">
        <f t="shared" si="432"/>
        <v>2020</v>
      </c>
      <c r="C4632" s="60" t="str">
        <f t="shared" si="433"/>
        <v>Dezembro</v>
      </c>
      <c r="D4632" s="40" t="s">
        <v>1927</v>
      </c>
      <c r="E4632" s="40" t="s">
        <v>5336</v>
      </c>
      <c r="F4632" s="41">
        <v>8406.5</v>
      </c>
      <c r="G4632" s="42">
        <v>8755.3700000000008</v>
      </c>
      <c r="H4632" s="64">
        <f t="shared" si="434"/>
        <v>4.1500029738892621E-2</v>
      </c>
      <c r="I4632" s="65">
        <f t="shared" si="435"/>
        <v>348.8700000000008</v>
      </c>
      <c r="J4632" s="66" t="str">
        <f t="shared" si="436"/>
        <v>Ativo</v>
      </c>
      <c r="K4632" s="40" t="s">
        <v>15536</v>
      </c>
      <c r="L4632" s="69" t="str">
        <f t="shared" si="437"/>
        <v>Aguardando rentabilidade</v>
      </c>
    </row>
    <row r="4633" spans="1:12" x14ac:dyDescent="0.25">
      <c r="A4633" s="39">
        <v>43907</v>
      </c>
      <c r="B4633" s="61">
        <f t="shared" si="432"/>
        <v>2020</v>
      </c>
      <c r="C4633" s="60" t="str">
        <f t="shared" si="433"/>
        <v>Março</v>
      </c>
      <c r="D4633" s="40" t="s">
        <v>1930</v>
      </c>
      <c r="E4633" s="40" t="s">
        <v>5337</v>
      </c>
      <c r="F4633" s="41">
        <v>21782.74</v>
      </c>
      <c r="G4633" s="42">
        <v>24810.54</v>
      </c>
      <c r="H4633" s="64">
        <f t="shared" si="434"/>
        <v>0.13899996051920002</v>
      </c>
      <c r="I4633" s="65">
        <f t="shared" si="435"/>
        <v>3027.7999999999993</v>
      </c>
      <c r="J4633" s="66" t="str">
        <f t="shared" si="436"/>
        <v>Pendente</v>
      </c>
      <c r="K4633" s="40" t="s">
        <v>15538</v>
      </c>
      <c r="L4633" s="69" t="str">
        <f t="shared" si="437"/>
        <v>Rendimento estável</v>
      </c>
    </row>
    <row r="4634" spans="1:12" ht="15" customHeight="1" x14ac:dyDescent="0.25">
      <c r="A4634" s="39">
        <v>44221</v>
      </c>
      <c r="B4634" s="61">
        <f t="shared" si="432"/>
        <v>2021</v>
      </c>
      <c r="C4634" s="60" t="str">
        <f t="shared" si="433"/>
        <v>Janeiro</v>
      </c>
      <c r="D4634" s="40" t="s">
        <v>1930</v>
      </c>
      <c r="E4634" s="40" t="s">
        <v>2356</v>
      </c>
      <c r="F4634" s="41">
        <v>41471.69</v>
      </c>
      <c r="G4634" s="42">
        <v>44271.03</v>
      </c>
      <c r="H4634" s="64">
        <f t="shared" si="434"/>
        <v>6.7500022304371882E-2</v>
      </c>
      <c r="I4634" s="65">
        <f t="shared" si="435"/>
        <v>2799.3399999999965</v>
      </c>
      <c r="J4634" s="66" t="str">
        <f t="shared" si="436"/>
        <v>Ativo</v>
      </c>
      <c r="K4634" s="40" t="s">
        <v>15538</v>
      </c>
      <c r="L4634" s="69" t="str">
        <f t="shared" si="437"/>
        <v>Aguardando rentabilidade</v>
      </c>
    </row>
    <row r="4635" spans="1:12" ht="15" customHeight="1" x14ac:dyDescent="0.25">
      <c r="A4635" s="39">
        <v>45034</v>
      </c>
      <c r="B4635" s="61">
        <f t="shared" si="432"/>
        <v>2023</v>
      </c>
      <c r="C4635" s="60" t="str">
        <f t="shared" si="433"/>
        <v>Abril</v>
      </c>
      <c r="D4635" s="40" t="s">
        <v>1924</v>
      </c>
      <c r="E4635" s="40" t="s">
        <v>5266</v>
      </c>
      <c r="F4635" s="41">
        <v>45863.63</v>
      </c>
      <c r="G4635" s="42">
        <v>43698.87</v>
      </c>
      <c r="H4635" s="64">
        <f t="shared" si="434"/>
        <v>-4.7199927262626069E-2</v>
      </c>
      <c r="I4635" s="65">
        <f t="shared" si="435"/>
        <v>-2164.7599999999948</v>
      </c>
      <c r="J4635" s="66" t="str">
        <f t="shared" si="436"/>
        <v>Ativo</v>
      </c>
      <c r="K4635" s="40" t="s">
        <v>15533</v>
      </c>
      <c r="L4635" s="69" t="str">
        <f t="shared" si="437"/>
        <v>Investimento de Longo Prazo</v>
      </c>
    </row>
    <row r="4636" spans="1:12" ht="15" customHeight="1" x14ac:dyDescent="0.25">
      <c r="A4636" s="39">
        <v>44688</v>
      </c>
      <c r="B4636" s="61">
        <f t="shared" si="432"/>
        <v>2022</v>
      </c>
      <c r="C4636" s="60" t="str">
        <f t="shared" si="433"/>
        <v>Maio</v>
      </c>
      <c r="D4636" s="40" t="s">
        <v>1924</v>
      </c>
      <c r="E4636" s="40" t="s">
        <v>5338</v>
      </c>
      <c r="F4636" s="41">
        <v>49809.81</v>
      </c>
      <c r="G4636" s="42">
        <v>50875.74</v>
      </c>
      <c r="H4636" s="64">
        <f t="shared" si="434"/>
        <v>2.1400001325040195E-2</v>
      </c>
      <c r="I4636" s="65">
        <f t="shared" si="435"/>
        <v>1065.9300000000003</v>
      </c>
      <c r="J4636" s="66" t="str">
        <f t="shared" si="436"/>
        <v>Ativo</v>
      </c>
      <c r="K4636" s="40" t="s">
        <v>15533</v>
      </c>
      <c r="L4636" s="69" t="str">
        <f t="shared" si="437"/>
        <v>Investimento de Longo Prazo</v>
      </c>
    </row>
    <row r="4637" spans="1:12" ht="15" customHeight="1" x14ac:dyDescent="0.25">
      <c r="A4637" s="39">
        <v>44530</v>
      </c>
      <c r="B4637" s="61">
        <f t="shared" si="432"/>
        <v>2021</v>
      </c>
      <c r="C4637" s="60" t="str">
        <f t="shared" si="433"/>
        <v>Novembro</v>
      </c>
      <c r="D4637" s="40" t="s">
        <v>1924</v>
      </c>
      <c r="E4637" s="40" t="s">
        <v>5339</v>
      </c>
      <c r="F4637" s="41">
        <v>32196.3</v>
      </c>
      <c r="G4637" s="42">
        <v>33629.040000000001</v>
      </c>
      <c r="H4637" s="64">
        <f t="shared" si="434"/>
        <v>4.4500144426533536E-2</v>
      </c>
      <c r="I4637" s="65">
        <f t="shared" si="435"/>
        <v>1432.7400000000016</v>
      </c>
      <c r="J4637" s="66" t="str">
        <f t="shared" si="436"/>
        <v>Ativo</v>
      </c>
      <c r="K4637" s="40" t="s">
        <v>15533</v>
      </c>
      <c r="L4637" s="69" t="str">
        <f t="shared" si="437"/>
        <v>Investimento de Longo Prazo</v>
      </c>
    </row>
    <row r="4638" spans="1:12" ht="15" customHeight="1" x14ac:dyDescent="0.25">
      <c r="A4638" s="39">
        <v>44390</v>
      </c>
      <c r="B4638" s="61">
        <f t="shared" si="432"/>
        <v>2021</v>
      </c>
      <c r="C4638" s="60" t="str">
        <f t="shared" si="433"/>
        <v>Julho</v>
      </c>
      <c r="D4638" s="40" t="s">
        <v>1925</v>
      </c>
      <c r="E4638" s="40" t="s">
        <v>5340</v>
      </c>
      <c r="F4638" s="41">
        <v>43908.35</v>
      </c>
      <c r="G4638" s="42">
        <v>45041.19</v>
      </c>
      <c r="H4638" s="64">
        <f t="shared" si="434"/>
        <v>2.5800104080431256E-2</v>
      </c>
      <c r="I4638" s="65">
        <f t="shared" si="435"/>
        <v>1132.8400000000038</v>
      </c>
      <c r="J4638" s="66" t="str">
        <f t="shared" si="436"/>
        <v>Ativo</v>
      </c>
      <c r="K4638" s="40" t="s">
        <v>15534</v>
      </c>
      <c r="L4638" s="69" t="str">
        <f t="shared" si="437"/>
        <v>Aguardando rentabilidade</v>
      </c>
    </row>
    <row r="4639" spans="1:12" ht="15" customHeight="1" x14ac:dyDescent="0.25">
      <c r="A4639" s="39">
        <v>45417</v>
      </c>
      <c r="B4639" s="61">
        <f t="shared" si="432"/>
        <v>2024</v>
      </c>
      <c r="C4639" s="60" t="str">
        <f t="shared" si="433"/>
        <v>Maio</v>
      </c>
      <c r="D4639" s="40" t="s">
        <v>1927</v>
      </c>
      <c r="E4639" s="40" t="s">
        <v>4679</v>
      </c>
      <c r="F4639" s="41">
        <v>48299.16</v>
      </c>
      <c r="G4639" s="42">
        <v>51172.959999999999</v>
      </c>
      <c r="H4639" s="64">
        <f t="shared" si="434"/>
        <v>5.949999958591403E-2</v>
      </c>
      <c r="I4639" s="65">
        <f t="shared" si="435"/>
        <v>2873.7999999999956</v>
      </c>
      <c r="J4639" s="66" t="str">
        <f t="shared" si="436"/>
        <v>Ativo</v>
      </c>
      <c r="K4639" s="40" t="s">
        <v>15536</v>
      </c>
      <c r="L4639" s="69" t="str">
        <f t="shared" si="437"/>
        <v>Aguardando rentabilidade</v>
      </c>
    </row>
    <row r="4640" spans="1:12" ht="15" customHeight="1" x14ac:dyDescent="0.25">
      <c r="A4640" s="39">
        <v>44508</v>
      </c>
      <c r="B4640" s="61">
        <f t="shared" si="432"/>
        <v>2021</v>
      </c>
      <c r="C4640" s="60" t="str">
        <f t="shared" si="433"/>
        <v>Novembro</v>
      </c>
      <c r="D4640" s="40" t="s">
        <v>1930</v>
      </c>
      <c r="E4640" s="40" t="s">
        <v>2565</v>
      </c>
      <c r="F4640" s="41">
        <v>49992.53</v>
      </c>
      <c r="G4640" s="42">
        <v>46678.03</v>
      </c>
      <c r="H4640" s="64">
        <f t="shared" si="434"/>
        <v>-6.6299905205837756E-2</v>
      </c>
      <c r="I4640" s="65">
        <f t="shared" si="435"/>
        <v>-3314.5</v>
      </c>
      <c r="J4640" s="66" t="str">
        <f t="shared" si="436"/>
        <v>Pendente</v>
      </c>
      <c r="K4640" s="40" t="s">
        <v>15538</v>
      </c>
      <c r="L4640" s="69" t="str">
        <f t="shared" si="437"/>
        <v>Aguardando rentabilidade</v>
      </c>
    </row>
    <row r="4641" spans="1:12" ht="15" customHeight="1" x14ac:dyDescent="0.25">
      <c r="A4641" s="39">
        <v>45051</v>
      </c>
      <c r="B4641" s="61">
        <f t="shared" si="432"/>
        <v>2023</v>
      </c>
      <c r="C4641" s="60" t="str">
        <f t="shared" si="433"/>
        <v>Maio</v>
      </c>
      <c r="D4641" s="40" t="s">
        <v>1925</v>
      </c>
      <c r="E4641" s="40" t="s">
        <v>5341</v>
      </c>
      <c r="F4641" s="41">
        <v>11107.94</v>
      </c>
      <c r="G4641" s="42">
        <v>10898</v>
      </c>
      <c r="H4641" s="64">
        <f t="shared" si="434"/>
        <v>-1.8899994058304285E-2</v>
      </c>
      <c r="I4641" s="65">
        <f t="shared" si="435"/>
        <v>-209.94000000000051</v>
      </c>
      <c r="J4641" s="66" t="str">
        <f t="shared" si="436"/>
        <v>Ativo</v>
      </c>
      <c r="K4641" s="40" t="s">
        <v>15534</v>
      </c>
      <c r="L4641" s="69" t="str">
        <f t="shared" si="437"/>
        <v>Aguardando rentabilidade</v>
      </c>
    </row>
    <row r="4642" spans="1:12" ht="15" customHeight="1" x14ac:dyDescent="0.25">
      <c r="A4642" s="39">
        <v>45105</v>
      </c>
      <c r="B4642" s="61">
        <f t="shared" si="432"/>
        <v>2023</v>
      </c>
      <c r="C4642" s="60" t="str">
        <f t="shared" si="433"/>
        <v>Junho</v>
      </c>
      <c r="D4642" s="40" t="s">
        <v>1925</v>
      </c>
      <c r="E4642" s="40" t="s">
        <v>5342</v>
      </c>
      <c r="F4642" s="41">
        <v>41294.6</v>
      </c>
      <c r="G4642" s="42">
        <v>38701.300000000003</v>
      </c>
      <c r="H4642" s="64">
        <f t="shared" si="434"/>
        <v>-6.2799978689707506E-2</v>
      </c>
      <c r="I4642" s="65">
        <f t="shared" si="435"/>
        <v>-2593.2999999999956</v>
      </c>
      <c r="J4642" s="66" t="str">
        <f t="shared" si="436"/>
        <v>Pendente</v>
      </c>
      <c r="K4642" s="40" t="s">
        <v>15534</v>
      </c>
      <c r="L4642" s="69" t="str">
        <f t="shared" si="437"/>
        <v>Aguardando rentabilidade</v>
      </c>
    </row>
    <row r="4643" spans="1:12" ht="15" customHeight="1" x14ac:dyDescent="0.25">
      <c r="A4643" s="39">
        <v>45528</v>
      </c>
      <c r="B4643" s="61">
        <f t="shared" si="432"/>
        <v>2024</v>
      </c>
      <c r="C4643" s="60" t="str">
        <f t="shared" si="433"/>
        <v>Agosto</v>
      </c>
      <c r="D4643" s="40" t="s">
        <v>1923</v>
      </c>
      <c r="E4643" s="40" t="s">
        <v>5343</v>
      </c>
      <c r="F4643" s="41">
        <v>41874.199999999997</v>
      </c>
      <c r="G4643" s="42">
        <v>38000.839999999997</v>
      </c>
      <c r="H4643" s="64">
        <f t="shared" si="434"/>
        <v>-9.2499916416313652E-2</v>
      </c>
      <c r="I4643" s="65">
        <f t="shared" si="435"/>
        <v>-3873.3600000000006</v>
      </c>
      <c r="J4643" s="66" t="str">
        <f t="shared" si="436"/>
        <v>Ativo</v>
      </c>
      <c r="K4643" s="40" t="s">
        <v>15532</v>
      </c>
      <c r="L4643" s="69" t="str">
        <f t="shared" si="437"/>
        <v>Investimento de Longo Prazo</v>
      </c>
    </row>
    <row r="4644" spans="1:12" ht="15" customHeight="1" x14ac:dyDescent="0.25">
      <c r="A4644" s="39">
        <v>45093</v>
      </c>
      <c r="B4644" s="61">
        <f t="shared" si="432"/>
        <v>2023</v>
      </c>
      <c r="C4644" s="60" t="str">
        <f t="shared" si="433"/>
        <v>Junho</v>
      </c>
      <c r="D4644" s="40" t="s">
        <v>1929</v>
      </c>
      <c r="E4644" s="40" t="s">
        <v>5344</v>
      </c>
      <c r="F4644" s="41">
        <v>30927.78</v>
      </c>
      <c r="G4644" s="42">
        <v>35455.61</v>
      </c>
      <c r="H4644" s="64">
        <f t="shared" si="434"/>
        <v>0.14640009725883985</v>
      </c>
      <c r="I4644" s="65">
        <f t="shared" si="435"/>
        <v>4527.8300000000017</v>
      </c>
      <c r="J4644" s="66" t="str">
        <f t="shared" si="436"/>
        <v>Pendente</v>
      </c>
      <c r="K4644" s="40" t="s">
        <v>15532</v>
      </c>
      <c r="L4644" s="69" t="str">
        <f t="shared" si="437"/>
        <v>Rendimento estável</v>
      </c>
    </row>
    <row r="4645" spans="1:12" ht="15" customHeight="1" x14ac:dyDescent="0.25">
      <c r="A4645" s="39">
        <v>45650</v>
      </c>
      <c r="B4645" s="61">
        <f t="shared" si="432"/>
        <v>2024</v>
      </c>
      <c r="C4645" s="60" t="str">
        <f t="shared" si="433"/>
        <v>Dezembro</v>
      </c>
      <c r="D4645" s="40" t="s">
        <v>1929</v>
      </c>
      <c r="E4645" s="40" t="s">
        <v>5345</v>
      </c>
      <c r="F4645" s="41">
        <v>16740.990000000002</v>
      </c>
      <c r="G4645" s="42">
        <v>17273.349999999999</v>
      </c>
      <c r="H4645" s="64">
        <f t="shared" si="434"/>
        <v>3.179979200752147E-2</v>
      </c>
      <c r="I4645" s="65">
        <f t="shared" si="435"/>
        <v>532.35999999999694</v>
      </c>
      <c r="J4645" s="66" t="str">
        <f t="shared" si="436"/>
        <v>Ativo</v>
      </c>
      <c r="K4645" s="40" t="s">
        <v>15532</v>
      </c>
      <c r="L4645" s="69" t="str">
        <f t="shared" si="437"/>
        <v>Investimento de Longo Prazo</v>
      </c>
    </row>
    <row r="4646" spans="1:12" ht="15" customHeight="1" x14ac:dyDescent="0.25">
      <c r="A4646" s="39">
        <v>44468</v>
      </c>
      <c r="B4646" s="61">
        <f t="shared" si="432"/>
        <v>2021</v>
      </c>
      <c r="C4646" s="60" t="str">
        <f t="shared" si="433"/>
        <v>Setembro</v>
      </c>
      <c r="D4646" s="40" t="s">
        <v>1923</v>
      </c>
      <c r="E4646" s="40" t="s">
        <v>4043</v>
      </c>
      <c r="F4646" s="41">
        <v>40092.230000000003</v>
      </c>
      <c r="G4646" s="42">
        <v>42830.53</v>
      </c>
      <c r="H4646" s="64">
        <f t="shared" si="434"/>
        <v>6.8300017235259691E-2</v>
      </c>
      <c r="I4646" s="65">
        <f t="shared" si="435"/>
        <v>2738.2999999999956</v>
      </c>
      <c r="J4646" s="66" t="str">
        <f t="shared" si="436"/>
        <v>Ativo</v>
      </c>
      <c r="K4646" s="40" t="s">
        <v>15532</v>
      </c>
      <c r="L4646" s="69" t="str">
        <f t="shared" si="437"/>
        <v>Investimento de Longo Prazo</v>
      </c>
    </row>
    <row r="4647" spans="1:12" ht="15" customHeight="1" x14ac:dyDescent="0.25">
      <c r="A4647" s="39">
        <v>44249</v>
      </c>
      <c r="B4647" s="61">
        <f t="shared" si="432"/>
        <v>2021</v>
      </c>
      <c r="C4647" s="60" t="str">
        <f t="shared" si="433"/>
        <v>Fevereiro</v>
      </c>
      <c r="D4647" s="40" t="s">
        <v>1923</v>
      </c>
      <c r="E4647" s="40" t="s">
        <v>5346</v>
      </c>
      <c r="F4647" s="41">
        <v>26825.1</v>
      </c>
      <c r="G4647" s="42">
        <v>25199.5</v>
      </c>
      <c r="H4647" s="64">
        <f t="shared" si="434"/>
        <v>-6.0599960484769809E-2</v>
      </c>
      <c r="I4647" s="65">
        <f t="shared" si="435"/>
        <v>-1625.5999999999985</v>
      </c>
      <c r="J4647" s="66" t="str">
        <f t="shared" si="436"/>
        <v>Ativo</v>
      </c>
      <c r="K4647" s="40" t="s">
        <v>15532</v>
      </c>
      <c r="L4647" s="69" t="str">
        <f t="shared" si="437"/>
        <v>Investimento de Longo Prazo</v>
      </c>
    </row>
    <row r="4648" spans="1:12" x14ac:dyDescent="0.25">
      <c r="A4648" s="39">
        <v>44139</v>
      </c>
      <c r="B4648" s="61">
        <f t="shared" si="432"/>
        <v>2020</v>
      </c>
      <c r="C4648" s="60" t="str">
        <f t="shared" si="433"/>
        <v>Novembro</v>
      </c>
      <c r="D4648" s="40" t="s">
        <v>1927</v>
      </c>
      <c r="E4648" s="40" t="s">
        <v>5347</v>
      </c>
      <c r="F4648" s="41">
        <v>40299.629999999997</v>
      </c>
      <c r="G4648" s="42">
        <v>41722.21</v>
      </c>
      <c r="H4648" s="64">
        <f t="shared" si="434"/>
        <v>3.5300075956032399E-2</v>
      </c>
      <c r="I4648" s="65">
        <f t="shared" si="435"/>
        <v>1422.5800000000017</v>
      </c>
      <c r="J4648" s="66" t="str">
        <f t="shared" si="436"/>
        <v>Ativo</v>
      </c>
      <c r="K4648" s="40" t="s">
        <v>15536</v>
      </c>
      <c r="L4648" s="69" t="str">
        <f t="shared" si="437"/>
        <v>Aguardando rentabilidade</v>
      </c>
    </row>
    <row r="4649" spans="1:12" x14ac:dyDescent="0.25">
      <c r="A4649" s="39">
        <v>44041</v>
      </c>
      <c r="B4649" s="61">
        <f t="shared" si="432"/>
        <v>2020</v>
      </c>
      <c r="C4649" s="60" t="str">
        <f t="shared" si="433"/>
        <v>Julho</v>
      </c>
      <c r="D4649" s="40" t="s">
        <v>1929</v>
      </c>
      <c r="E4649" s="40" t="s">
        <v>5348</v>
      </c>
      <c r="F4649" s="41">
        <v>33746.44</v>
      </c>
      <c r="G4649" s="42">
        <v>31718.28</v>
      </c>
      <c r="H4649" s="64">
        <f t="shared" si="434"/>
        <v>-6.0099969063403529E-2</v>
      </c>
      <c r="I4649" s="65">
        <f t="shared" si="435"/>
        <v>-2028.1600000000035</v>
      </c>
      <c r="J4649" s="66" t="str">
        <f t="shared" si="436"/>
        <v>Ativo</v>
      </c>
      <c r="K4649" s="40" t="s">
        <v>15532</v>
      </c>
      <c r="L4649" s="69" t="str">
        <f t="shared" si="437"/>
        <v>Investimento de Longo Prazo</v>
      </c>
    </row>
    <row r="4650" spans="1:12" ht="15" customHeight="1" x14ac:dyDescent="0.25">
      <c r="A4650" s="39">
        <v>44845</v>
      </c>
      <c r="B4650" s="61">
        <f t="shared" si="432"/>
        <v>2022</v>
      </c>
      <c r="C4650" s="60" t="str">
        <f t="shared" si="433"/>
        <v>Outubro</v>
      </c>
      <c r="D4650" s="40" t="s">
        <v>1928</v>
      </c>
      <c r="E4650" s="40" t="s">
        <v>2094</v>
      </c>
      <c r="F4650" s="41">
        <v>44466.3</v>
      </c>
      <c r="G4650" s="42">
        <v>45675.78</v>
      </c>
      <c r="H4650" s="64">
        <f t="shared" si="434"/>
        <v>2.7199924437157935E-2</v>
      </c>
      <c r="I4650" s="65">
        <f t="shared" si="435"/>
        <v>1209.4799999999959</v>
      </c>
      <c r="J4650" s="66" t="str">
        <f t="shared" si="436"/>
        <v>Ativo</v>
      </c>
      <c r="K4650" s="40" t="s">
        <v>15537</v>
      </c>
      <c r="L4650" s="69" t="str">
        <f t="shared" si="437"/>
        <v>Aguardando rentabilidade</v>
      </c>
    </row>
    <row r="4651" spans="1:12" x14ac:dyDescent="0.25">
      <c r="A4651" s="39">
        <v>44041</v>
      </c>
      <c r="B4651" s="61">
        <f t="shared" si="432"/>
        <v>2020</v>
      </c>
      <c r="C4651" s="60" t="str">
        <f t="shared" si="433"/>
        <v>Julho</v>
      </c>
      <c r="D4651" s="40" t="s">
        <v>1930</v>
      </c>
      <c r="E4651" s="40" t="s">
        <v>5349</v>
      </c>
      <c r="F4651" s="41">
        <v>23790.87</v>
      </c>
      <c r="G4651" s="42">
        <v>26983.599999999999</v>
      </c>
      <c r="H4651" s="64">
        <f t="shared" si="434"/>
        <v>0.13419980017544544</v>
      </c>
      <c r="I4651" s="65">
        <f t="shared" si="435"/>
        <v>3192.7299999999996</v>
      </c>
      <c r="J4651" s="66" t="str">
        <f t="shared" si="436"/>
        <v>Pendente</v>
      </c>
      <c r="K4651" s="40" t="s">
        <v>15538</v>
      </c>
      <c r="L4651" s="69" t="str">
        <f t="shared" si="437"/>
        <v>Rendimento estável</v>
      </c>
    </row>
    <row r="4652" spans="1:12" ht="15" customHeight="1" x14ac:dyDescent="0.25">
      <c r="A4652" s="39">
        <v>44304</v>
      </c>
      <c r="B4652" s="61">
        <f t="shared" si="432"/>
        <v>2021</v>
      </c>
      <c r="C4652" s="60" t="str">
        <f t="shared" si="433"/>
        <v>Abril</v>
      </c>
      <c r="D4652" s="40" t="s">
        <v>1930</v>
      </c>
      <c r="E4652" s="40" t="s">
        <v>4405</v>
      </c>
      <c r="F4652" s="41">
        <v>30180.5</v>
      </c>
      <c r="G4652" s="42">
        <v>28831.43</v>
      </c>
      <c r="H4652" s="64">
        <f t="shared" si="434"/>
        <v>-4.4700054671062431E-2</v>
      </c>
      <c r="I4652" s="65">
        <f t="shared" si="435"/>
        <v>-1349.0699999999997</v>
      </c>
      <c r="J4652" s="66" t="str">
        <f t="shared" si="436"/>
        <v>Ativo</v>
      </c>
      <c r="K4652" s="40" t="s">
        <v>15538</v>
      </c>
      <c r="L4652" s="69" t="str">
        <f t="shared" si="437"/>
        <v>Aguardando rentabilidade</v>
      </c>
    </row>
    <row r="4653" spans="1:12" ht="15" customHeight="1" x14ac:dyDescent="0.25">
      <c r="A4653" s="39">
        <v>45476</v>
      </c>
      <c r="B4653" s="61">
        <f t="shared" si="432"/>
        <v>2024</v>
      </c>
      <c r="C4653" s="60" t="str">
        <f t="shared" si="433"/>
        <v>Julho</v>
      </c>
      <c r="D4653" s="40" t="s">
        <v>1925</v>
      </c>
      <c r="E4653" s="40" t="s">
        <v>5350</v>
      </c>
      <c r="F4653" s="41">
        <v>45141.09</v>
      </c>
      <c r="G4653" s="42">
        <v>52034.13</v>
      </c>
      <c r="H4653" s="64">
        <f t="shared" si="434"/>
        <v>0.15269990157526106</v>
      </c>
      <c r="I4653" s="65">
        <f t="shared" si="435"/>
        <v>6893.0400000000009</v>
      </c>
      <c r="J4653" s="66" t="str">
        <f t="shared" si="436"/>
        <v>Resgatado</v>
      </c>
      <c r="K4653" s="40" t="s">
        <v>15534</v>
      </c>
      <c r="L4653" s="69" t="str">
        <f t="shared" si="437"/>
        <v>Aplicação de Curto Prazo</v>
      </c>
    </row>
    <row r="4654" spans="1:12" x14ac:dyDescent="0.25">
      <c r="A4654" s="39">
        <v>44168</v>
      </c>
      <c r="B4654" s="61">
        <f t="shared" si="432"/>
        <v>2020</v>
      </c>
      <c r="C4654" s="60" t="str">
        <f t="shared" si="433"/>
        <v>Dezembro</v>
      </c>
      <c r="D4654" s="40" t="s">
        <v>1925</v>
      </c>
      <c r="E4654" s="40" t="s">
        <v>2035</v>
      </c>
      <c r="F4654" s="41">
        <v>35933.9</v>
      </c>
      <c r="G4654" s="42">
        <v>35208.04</v>
      </c>
      <c r="H4654" s="64">
        <f t="shared" si="434"/>
        <v>-2.0199866977979028E-2</v>
      </c>
      <c r="I4654" s="65">
        <f t="shared" si="435"/>
        <v>-725.86000000000058</v>
      </c>
      <c r="J4654" s="66" t="str">
        <f t="shared" si="436"/>
        <v>Ativo</v>
      </c>
      <c r="K4654" s="40" t="s">
        <v>15534</v>
      </c>
      <c r="L4654" s="69" t="str">
        <f t="shared" si="437"/>
        <v>Aguardando rentabilidade</v>
      </c>
    </row>
    <row r="4655" spans="1:12" ht="15" customHeight="1" x14ac:dyDescent="0.25">
      <c r="A4655" s="39">
        <v>45856</v>
      </c>
      <c r="B4655" s="61">
        <f t="shared" si="432"/>
        <v>2025</v>
      </c>
      <c r="C4655" s="60" t="str">
        <f t="shared" si="433"/>
        <v>Julho</v>
      </c>
      <c r="D4655" s="40" t="s">
        <v>1925</v>
      </c>
      <c r="E4655" s="40" t="s">
        <v>3609</v>
      </c>
      <c r="F4655" s="41">
        <v>31076.93</v>
      </c>
      <c r="G4655" s="42">
        <v>36394.19</v>
      </c>
      <c r="H4655" s="64">
        <f t="shared" si="434"/>
        <v>0.17109991237873245</v>
      </c>
      <c r="I4655" s="65">
        <f t="shared" si="435"/>
        <v>5317.260000000002</v>
      </c>
      <c r="J4655" s="66" t="str">
        <f t="shared" si="436"/>
        <v>Resgatado</v>
      </c>
      <c r="K4655" s="40" t="s">
        <v>15534</v>
      </c>
      <c r="L4655" s="69" t="str">
        <f t="shared" si="437"/>
        <v>Aplicação de Curto Prazo</v>
      </c>
    </row>
    <row r="4656" spans="1:12" ht="15" customHeight="1" x14ac:dyDescent="0.25">
      <c r="A4656" s="39">
        <v>44305</v>
      </c>
      <c r="B4656" s="61">
        <f t="shared" si="432"/>
        <v>2021</v>
      </c>
      <c r="C4656" s="60" t="str">
        <f t="shared" si="433"/>
        <v>Abril</v>
      </c>
      <c r="D4656" s="40" t="s">
        <v>1926</v>
      </c>
      <c r="E4656" s="40" t="s">
        <v>4672</v>
      </c>
      <c r="F4656" s="41">
        <v>39545.230000000003</v>
      </c>
      <c r="G4656" s="42">
        <v>41447.360000000001</v>
      </c>
      <c r="H4656" s="64">
        <f t="shared" si="434"/>
        <v>4.8100112200637021E-2</v>
      </c>
      <c r="I4656" s="65">
        <f t="shared" si="435"/>
        <v>1902.1299999999974</v>
      </c>
      <c r="J4656" s="66" t="str">
        <f t="shared" si="436"/>
        <v>Ativo</v>
      </c>
      <c r="K4656" s="40" t="s">
        <v>15535</v>
      </c>
      <c r="L4656" s="69" t="str">
        <f t="shared" si="437"/>
        <v>Aguardando rentabilidade</v>
      </c>
    </row>
    <row r="4657" spans="1:12" x14ac:dyDescent="0.25">
      <c r="A4657" s="39">
        <v>44158</v>
      </c>
      <c r="B4657" s="61">
        <f t="shared" si="432"/>
        <v>2020</v>
      </c>
      <c r="C4657" s="60" t="str">
        <f t="shared" si="433"/>
        <v>Novembro</v>
      </c>
      <c r="D4657" s="40" t="s">
        <v>1925</v>
      </c>
      <c r="E4657" s="40" t="s">
        <v>5351</v>
      </c>
      <c r="F4657" s="41">
        <v>5876.08</v>
      </c>
      <c r="G4657" s="42">
        <v>5401.29</v>
      </c>
      <c r="H4657" s="64">
        <f t="shared" si="434"/>
        <v>-8.0800465616533465E-2</v>
      </c>
      <c r="I4657" s="65">
        <f t="shared" si="435"/>
        <v>-474.78999999999996</v>
      </c>
      <c r="J4657" s="66" t="str">
        <f t="shared" si="436"/>
        <v>Pendente</v>
      </c>
      <c r="K4657" s="40" t="s">
        <v>15534</v>
      </c>
      <c r="L4657" s="69" t="str">
        <f t="shared" si="437"/>
        <v>Aguardando rentabilidade</v>
      </c>
    </row>
    <row r="4658" spans="1:12" x14ac:dyDescent="0.25">
      <c r="A4658" s="39">
        <v>43961</v>
      </c>
      <c r="B4658" s="61">
        <f t="shared" si="432"/>
        <v>2020</v>
      </c>
      <c r="C4658" s="60" t="str">
        <f t="shared" si="433"/>
        <v>Maio</v>
      </c>
      <c r="D4658" s="40" t="s">
        <v>1924</v>
      </c>
      <c r="E4658" s="40" t="s">
        <v>5352</v>
      </c>
      <c r="F4658" s="41">
        <v>5002.7</v>
      </c>
      <c r="G4658" s="42">
        <v>5340.38</v>
      </c>
      <c r="H4658" s="64">
        <f t="shared" si="434"/>
        <v>6.7499550242868911E-2</v>
      </c>
      <c r="I4658" s="65">
        <f t="shared" si="435"/>
        <v>337.68000000000029</v>
      </c>
      <c r="J4658" s="66" t="str">
        <f t="shared" si="436"/>
        <v>Ativo</v>
      </c>
      <c r="K4658" s="40" t="s">
        <v>15533</v>
      </c>
      <c r="L4658" s="69" t="str">
        <f t="shared" si="437"/>
        <v>Investimento de Longo Prazo</v>
      </c>
    </row>
    <row r="4659" spans="1:12" ht="15" customHeight="1" x14ac:dyDescent="0.25">
      <c r="A4659" s="39">
        <v>44426</v>
      </c>
      <c r="B4659" s="61">
        <f t="shared" si="432"/>
        <v>2021</v>
      </c>
      <c r="C4659" s="60" t="str">
        <f t="shared" si="433"/>
        <v>Agosto</v>
      </c>
      <c r="D4659" s="40" t="s">
        <v>1930</v>
      </c>
      <c r="E4659" s="40" t="s">
        <v>5353</v>
      </c>
      <c r="F4659" s="41">
        <v>3913.74</v>
      </c>
      <c r="G4659" s="42">
        <v>3795.55</v>
      </c>
      <c r="H4659" s="64">
        <f t="shared" si="434"/>
        <v>-3.0198735736149975E-2</v>
      </c>
      <c r="I4659" s="65">
        <f t="shared" si="435"/>
        <v>-118.1899999999996</v>
      </c>
      <c r="J4659" s="66" t="str">
        <f t="shared" si="436"/>
        <v>Ativo</v>
      </c>
      <c r="K4659" s="40" t="s">
        <v>15538</v>
      </c>
      <c r="L4659" s="69" t="str">
        <f t="shared" si="437"/>
        <v>Aguardando rentabilidade</v>
      </c>
    </row>
    <row r="4660" spans="1:12" ht="15" customHeight="1" x14ac:dyDescent="0.25">
      <c r="A4660" s="39">
        <v>45566</v>
      </c>
      <c r="B4660" s="61">
        <f t="shared" si="432"/>
        <v>2024</v>
      </c>
      <c r="C4660" s="60" t="str">
        <f t="shared" si="433"/>
        <v>Outubro</v>
      </c>
      <c r="D4660" s="40" t="s">
        <v>1929</v>
      </c>
      <c r="E4660" s="40" t="s">
        <v>5354</v>
      </c>
      <c r="F4660" s="41">
        <v>4904.74</v>
      </c>
      <c r="G4660" s="42">
        <v>5688.52</v>
      </c>
      <c r="H4660" s="64">
        <f t="shared" si="434"/>
        <v>0.15980051949746585</v>
      </c>
      <c r="I4660" s="65">
        <f t="shared" si="435"/>
        <v>783.78000000000065</v>
      </c>
      <c r="J4660" s="66" t="str">
        <f t="shared" si="436"/>
        <v>Resgatado</v>
      </c>
      <c r="K4660" s="40" t="s">
        <v>15532</v>
      </c>
      <c r="L4660" s="69" t="str">
        <f t="shared" si="437"/>
        <v>Dividendos Recebidos</v>
      </c>
    </row>
    <row r="4661" spans="1:12" ht="15" customHeight="1" x14ac:dyDescent="0.25">
      <c r="A4661" s="39">
        <v>45026</v>
      </c>
      <c r="B4661" s="61">
        <f t="shared" si="432"/>
        <v>2023</v>
      </c>
      <c r="C4661" s="60" t="str">
        <f t="shared" si="433"/>
        <v>Abril</v>
      </c>
      <c r="D4661" s="40" t="s">
        <v>1928</v>
      </c>
      <c r="E4661" s="40" t="s">
        <v>3025</v>
      </c>
      <c r="F4661" s="41">
        <v>34698.39</v>
      </c>
      <c r="G4661" s="42">
        <v>38966.29</v>
      </c>
      <c r="H4661" s="64">
        <f t="shared" si="434"/>
        <v>0.12299994322503152</v>
      </c>
      <c r="I4661" s="65">
        <f t="shared" si="435"/>
        <v>4267.9000000000015</v>
      </c>
      <c r="J4661" s="66" t="str">
        <f t="shared" si="436"/>
        <v>Pendente</v>
      </c>
      <c r="K4661" s="40" t="s">
        <v>15537</v>
      </c>
      <c r="L4661" s="69" t="str">
        <f t="shared" si="437"/>
        <v>Rendimento estável</v>
      </c>
    </row>
    <row r="4662" spans="1:12" ht="15" customHeight="1" x14ac:dyDescent="0.25">
      <c r="A4662" s="39">
        <v>44363</v>
      </c>
      <c r="B4662" s="61">
        <f t="shared" si="432"/>
        <v>2021</v>
      </c>
      <c r="C4662" s="60" t="str">
        <f t="shared" si="433"/>
        <v>Junho</v>
      </c>
      <c r="D4662" s="40" t="s">
        <v>1927</v>
      </c>
      <c r="E4662" s="40" t="s">
        <v>2611</v>
      </c>
      <c r="F4662" s="41">
        <v>40523.870000000003</v>
      </c>
      <c r="G4662" s="42">
        <v>38096.49</v>
      </c>
      <c r="H4662" s="64">
        <f t="shared" si="434"/>
        <v>-5.9900004614564316E-2</v>
      </c>
      <c r="I4662" s="65">
        <f t="shared" si="435"/>
        <v>-2427.3800000000047</v>
      </c>
      <c r="J4662" s="66" t="str">
        <f t="shared" si="436"/>
        <v>Pendente</v>
      </c>
      <c r="K4662" s="40" t="s">
        <v>15536</v>
      </c>
      <c r="L4662" s="69" t="str">
        <f t="shared" si="437"/>
        <v>Aguardando rentabilidade</v>
      </c>
    </row>
    <row r="4663" spans="1:12" ht="15" customHeight="1" x14ac:dyDescent="0.25">
      <c r="A4663" s="39">
        <v>45370</v>
      </c>
      <c r="B4663" s="61">
        <f t="shared" si="432"/>
        <v>2024</v>
      </c>
      <c r="C4663" s="60" t="str">
        <f t="shared" si="433"/>
        <v>Março</v>
      </c>
      <c r="D4663" s="40" t="s">
        <v>1930</v>
      </c>
      <c r="E4663" s="40" t="s">
        <v>3090</v>
      </c>
      <c r="F4663" s="41">
        <v>40869.75</v>
      </c>
      <c r="G4663" s="42">
        <v>44756.46</v>
      </c>
      <c r="H4663" s="64">
        <f t="shared" si="434"/>
        <v>9.5099921090782275E-2</v>
      </c>
      <c r="I4663" s="65">
        <f t="shared" si="435"/>
        <v>3886.7099999999991</v>
      </c>
      <c r="J4663" s="66" t="str">
        <f t="shared" si="436"/>
        <v>Pendente</v>
      </c>
      <c r="K4663" s="40" t="s">
        <v>15538</v>
      </c>
      <c r="L4663" s="69" t="str">
        <f t="shared" si="437"/>
        <v>Rendimento estável</v>
      </c>
    </row>
    <row r="4664" spans="1:12" ht="15" customHeight="1" x14ac:dyDescent="0.25">
      <c r="A4664" s="39">
        <v>45312</v>
      </c>
      <c r="B4664" s="61">
        <f t="shared" si="432"/>
        <v>2024</v>
      </c>
      <c r="C4664" s="60" t="str">
        <f t="shared" si="433"/>
        <v>Janeiro</v>
      </c>
      <c r="D4664" s="40" t="s">
        <v>1924</v>
      </c>
      <c r="E4664" s="40" t="s">
        <v>4246</v>
      </c>
      <c r="F4664" s="41">
        <v>12025.62</v>
      </c>
      <c r="G4664" s="42">
        <v>13469.9</v>
      </c>
      <c r="H4664" s="64">
        <f t="shared" si="434"/>
        <v>0.12010025262730727</v>
      </c>
      <c r="I4664" s="65">
        <f t="shared" si="435"/>
        <v>1444.2799999999988</v>
      </c>
      <c r="J4664" s="66" t="str">
        <f t="shared" si="436"/>
        <v>Pendente</v>
      </c>
      <c r="K4664" s="40" t="s">
        <v>15533</v>
      </c>
      <c r="L4664" s="69" t="str">
        <f t="shared" si="437"/>
        <v>Rendimento estável</v>
      </c>
    </row>
    <row r="4665" spans="1:12" ht="15" customHeight="1" x14ac:dyDescent="0.25">
      <c r="A4665" s="39">
        <v>45317</v>
      </c>
      <c r="B4665" s="61">
        <f t="shared" si="432"/>
        <v>2024</v>
      </c>
      <c r="C4665" s="60" t="str">
        <f t="shared" si="433"/>
        <v>Janeiro</v>
      </c>
      <c r="D4665" s="40" t="s">
        <v>1924</v>
      </c>
      <c r="E4665" s="40" t="s">
        <v>5355</v>
      </c>
      <c r="F4665" s="41">
        <v>29010.66</v>
      </c>
      <c r="G4665" s="42">
        <v>27528.22</v>
      </c>
      <c r="H4665" s="64">
        <f t="shared" si="434"/>
        <v>-5.1099837094364581E-2</v>
      </c>
      <c r="I4665" s="65">
        <f t="shared" si="435"/>
        <v>-1482.4399999999987</v>
      </c>
      <c r="J4665" s="66" t="str">
        <f t="shared" si="436"/>
        <v>Ativo</v>
      </c>
      <c r="K4665" s="40" t="s">
        <v>15533</v>
      </c>
      <c r="L4665" s="69" t="str">
        <f t="shared" si="437"/>
        <v>Investimento de Longo Prazo</v>
      </c>
    </row>
    <row r="4666" spans="1:12" ht="15" customHeight="1" x14ac:dyDescent="0.25">
      <c r="A4666" s="39">
        <v>44793</v>
      </c>
      <c r="B4666" s="61">
        <f t="shared" si="432"/>
        <v>2022</v>
      </c>
      <c r="C4666" s="60" t="str">
        <f t="shared" si="433"/>
        <v>Agosto</v>
      </c>
      <c r="D4666" s="40" t="s">
        <v>1925</v>
      </c>
      <c r="E4666" s="40" t="s">
        <v>5356</v>
      </c>
      <c r="F4666" s="41">
        <v>29187.63</v>
      </c>
      <c r="G4666" s="42">
        <v>34126.18</v>
      </c>
      <c r="H4666" s="64">
        <f t="shared" si="434"/>
        <v>0.16920010292031246</v>
      </c>
      <c r="I4666" s="65">
        <f t="shared" si="435"/>
        <v>4938.5499999999993</v>
      </c>
      <c r="J4666" s="66" t="str">
        <f t="shared" si="436"/>
        <v>Resgatado</v>
      </c>
      <c r="K4666" s="40" t="s">
        <v>15534</v>
      </c>
      <c r="L4666" s="69" t="str">
        <f t="shared" si="437"/>
        <v>Aplicação de Curto Prazo</v>
      </c>
    </row>
    <row r="4667" spans="1:12" ht="15" customHeight="1" x14ac:dyDescent="0.25">
      <c r="A4667" s="39">
        <v>44542</v>
      </c>
      <c r="B4667" s="61">
        <f t="shared" si="432"/>
        <v>2021</v>
      </c>
      <c r="C4667" s="60" t="str">
        <f t="shared" si="433"/>
        <v>Dezembro</v>
      </c>
      <c r="D4667" s="40" t="s">
        <v>1927</v>
      </c>
      <c r="E4667" s="40" t="s">
        <v>3930</v>
      </c>
      <c r="F4667" s="41">
        <v>9181.4699999999993</v>
      </c>
      <c r="G4667" s="42">
        <v>8546.11</v>
      </c>
      <c r="H4667" s="64">
        <f t="shared" si="434"/>
        <v>-6.9200247890588193E-2</v>
      </c>
      <c r="I4667" s="65">
        <f t="shared" si="435"/>
        <v>-635.35999999999876</v>
      </c>
      <c r="J4667" s="66" t="str">
        <f t="shared" si="436"/>
        <v>Pendente</v>
      </c>
      <c r="K4667" s="40" t="s">
        <v>15536</v>
      </c>
      <c r="L4667" s="69" t="str">
        <f t="shared" si="437"/>
        <v>Aguardando rentabilidade</v>
      </c>
    </row>
    <row r="4668" spans="1:12" ht="15" customHeight="1" x14ac:dyDescent="0.25">
      <c r="A4668" s="39">
        <v>45851</v>
      </c>
      <c r="B4668" s="61">
        <f t="shared" si="432"/>
        <v>2025</v>
      </c>
      <c r="C4668" s="60" t="str">
        <f t="shared" si="433"/>
        <v>Julho</v>
      </c>
      <c r="D4668" s="40" t="s">
        <v>1928</v>
      </c>
      <c r="E4668" s="40" t="s">
        <v>5357</v>
      </c>
      <c r="F4668" s="41">
        <v>7173.66</v>
      </c>
      <c r="G4668" s="42">
        <v>8217.43</v>
      </c>
      <c r="H4668" s="64">
        <f t="shared" si="434"/>
        <v>0.14550034431517531</v>
      </c>
      <c r="I4668" s="65">
        <f t="shared" si="435"/>
        <v>1043.7700000000004</v>
      </c>
      <c r="J4668" s="66" t="str">
        <f t="shared" si="436"/>
        <v>Pendente</v>
      </c>
      <c r="K4668" s="40" t="s">
        <v>15537</v>
      </c>
      <c r="L4668" s="69" t="str">
        <f t="shared" si="437"/>
        <v>Rendimento estável</v>
      </c>
    </row>
    <row r="4669" spans="1:12" ht="15" customHeight="1" x14ac:dyDescent="0.25">
      <c r="A4669" s="39">
        <v>45316</v>
      </c>
      <c r="B4669" s="61">
        <f t="shared" si="432"/>
        <v>2024</v>
      </c>
      <c r="C4669" s="60" t="str">
        <f t="shared" si="433"/>
        <v>Janeiro</v>
      </c>
      <c r="D4669" s="40" t="s">
        <v>1925</v>
      </c>
      <c r="E4669" s="40" t="s">
        <v>5358</v>
      </c>
      <c r="F4669" s="41">
        <v>23067.87</v>
      </c>
      <c r="G4669" s="42">
        <v>27220.09</v>
      </c>
      <c r="H4669" s="64">
        <f t="shared" si="434"/>
        <v>0.18000014739115494</v>
      </c>
      <c r="I4669" s="65">
        <f t="shared" si="435"/>
        <v>4152.2200000000012</v>
      </c>
      <c r="J4669" s="66" t="str">
        <f t="shared" si="436"/>
        <v>Resgatado</v>
      </c>
      <c r="K4669" s="40" t="s">
        <v>15534</v>
      </c>
      <c r="L4669" s="69" t="str">
        <f t="shared" si="437"/>
        <v>Aplicação de Curto Prazo</v>
      </c>
    </row>
    <row r="4670" spans="1:12" x14ac:dyDescent="0.25">
      <c r="A4670" s="39">
        <v>44136</v>
      </c>
      <c r="B4670" s="61">
        <f t="shared" si="432"/>
        <v>2020</v>
      </c>
      <c r="C4670" s="60" t="str">
        <f t="shared" si="433"/>
        <v>Novembro</v>
      </c>
      <c r="D4670" s="40" t="s">
        <v>1924</v>
      </c>
      <c r="E4670" s="40" t="s">
        <v>5359</v>
      </c>
      <c r="F4670" s="41">
        <v>37964.26</v>
      </c>
      <c r="G4670" s="42">
        <v>42850.26</v>
      </c>
      <c r="H4670" s="64">
        <f t="shared" si="434"/>
        <v>0.12869999309877236</v>
      </c>
      <c r="I4670" s="65">
        <f t="shared" si="435"/>
        <v>4886</v>
      </c>
      <c r="J4670" s="66" t="str">
        <f t="shared" si="436"/>
        <v>Pendente</v>
      </c>
      <c r="K4670" s="40" t="s">
        <v>15533</v>
      </c>
      <c r="L4670" s="69" t="str">
        <f t="shared" si="437"/>
        <v>Rendimento estável</v>
      </c>
    </row>
    <row r="4671" spans="1:12" ht="15" customHeight="1" x14ac:dyDescent="0.25">
      <c r="A4671" s="39">
        <v>44606</v>
      </c>
      <c r="B4671" s="61">
        <f t="shared" si="432"/>
        <v>2022</v>
      </c>
      <c r="C4671" s="60" t="str">
        <f t="shared" si="433"/>
        <v>Fevereiro</v>
      </c>
      <c r="D4671" s="40" t="s">
        <v>1930</v>
      </c>
      <c r="E4671" s="40" t="s">
        <v>5360</v>
      </c>
      <c r="F4671" s="41">
        <v>861.95</v>
      </c>
      <c r="G4671" s="42">
        <v>954.52</v>
      </c>
      <c r="H4671" s="64">
        <f t="shared" si="434"/>
        <v>0.10739602065084974</v>
      </c>
      <c r="I4671" s="65">
        <f t="shared" si="435"/>
        <v>92.569999999999936</v>
      </c>
      <c r="J4671" s="66" t="str">
        <f t="shared" si="436"/>
        <v>Pendente</v>
      </c>
      <c r="K4671" s="40" t="s">
        <v>15538</v>
      </c>
      <c r="L4671" s="69" t="str">
        <f t="shared" si="437"/>
        <v>Rendimento estável</v>
      </c>
    </row>
    <row r="4672" spans="1:12" ht="15" customHeight="1" x14ac:dyDescent="0.25">
      <c r="A4672" s="39">
        <v>44966</v>
      </c>
      <c r="B4672" s="61">
        <f t="shared" si="432"/>
        <v>2023</v>
      </c>
      <c r="C4672" s="60" t="str">
        <f t="shared" si="433"/>
        <v>Fevereiro</v>
      </c>
      <c r="D4672" s="40" t="s">
        <v>1928</v>
      </c>
      <c r="E4672" s="40" t="s">
        <v>4866</v>
      </c>
      <c r="F4672" s="41">
        <v>4142.37</v>
      </c>
      <c r="G4672" s="42">
        <v>3972.12</v>
      </c>
      <c r="H4672" s="64">
        <f t="shared" si="434"/>
        <v>-4.1099660339370944E-2</v>
      </c>
      <c r="I4672" s="65">
        <f t="shared" si="435"/>
        <v>-170.25</v>
      </c>
      <c r="J4672" s="66" t="str">
        <f t="shared" si="436"/>
        <v>Ativo</v>
      </c>
      <c r="K4672" s="40" t="s">
        <v>15537</v>
      </c>
      <c r="L4672" s="69" t="str">
        <f t="shared" si="437"/>
        <v>Aguardando rentabilidade</v>
      </c>
    </row>
    <row r="4673" spans="1:12" ht="15" customHeight="1" x14ac:dyDescent="0.25">
      <c r="A4673" s="39">
        <v>45148</v>
      </c>
      <c r="B4673" s="61">
        <f t="shared" si="432"/>
        <v>2023</v>
      </c>
      <c r="C4673" s="60" t="str">
        <f t="shared" si="433"/>
        <v>Agosto</v>
      </c>
      <c r="D4673" s="40" t="s">
        <v>1928</v>
      </c>
      <c r="E4673" s="40" t="s">
        <v>5361</v>
      </c>
      <c r="F4673" s="41">
        <v>43566.57</v>
      </c>
      <c r="G4673" s="42">
        <v>48611.58</v>
      </c>
      <c r="H4673" s="64">
        <f t="shared" si="434"/>
        <v>0.11580002740633477</v>
      </c>
      <c r="I4673" s="65">
        <f t="shared" si="435"/>
        <v>5045.010000000002</v>
      </c>
      <c r="J4673" s="66" t="str">
        <f t="shared" si="436"/>
        <v>Pendente</v>
      </c>
      <c r="K4673" s="40" t="s">
        <v>15537</v>
      </c>
      <c r="L4673" s="69" t="str">
        <f t="shared" si="437"/>
        <v>Rendimento estável</v>
      </c>
    </row>
    <row r="4674" spans="1:12" x14ac:dyDescent="0.25">
      <c r="A4674" s="39">
        <v>44017</v>
      </c>
      <c r="B4674" s="61">
        <f t="shared" ref="B4674:B4737" si="438">YEAR(A4674)</f>
        <v>2020</v>
      </c>
      <c r="C4674" s="60" t="str">
        <f t="shared" ref="C4674:C4737" si="439">PROPER(TEXT(A4674,"mmmm"))</f>
        <v>Julho</v>
      </c>
      <c r="D4674" s="40" t="s">
        <v>1929</v>
      </c>
      <c r="E4674" s="40" t="s">
        <v>5362</v>
      </c>
      <c r="F4674" s="41">
        <v>40044.870000000003</v>
      </c>
      <c r="G4674" s="42">
        <v>46215.78</v>
      </c>
      <c r="H4674" s="64">
        <f t="shared" ref="H4674:H4737" si="440">(G4674-F4674)/F4674</f>
        <v>0.15409988845013095</v>
      </c>
      <c r="I4674" s="65">
        <f t="shared" ref="I4674:I4737" si="441">G4674-F4674</f>
        <v>6170.9099999999962</v>
      </c>
      <c r="J4674" s="66" t="str">
        <f t="shared" ref="J4674:J4737" si="442">IF(AND(OR($D4674="Ações",$D4674="Criptomoedas",$D4674="ETFs",$D4674="Fundos",$D4674="Imóveis"),$H4674&lt;=-10%),"Resgatado",IF(AND(OR($D4674="Ações",$D4674="Criptomoedas",$D4674="ETFs",$D4674="Fundos",$D4674="Imóveis"),$H4674&lt;=-5%),"Pendente",IF(AND(OR($D4674="Ações",$D4674="Criptomoedas",$D4674="ETFs",$D4674="Fundos",$D4674="Imóveis"),$H4674&lt;=-3%),"Ativo",IF(AND(OR($D4674="Ações",$D4674="Criptomoedas",$D4674="ETFs",$D4674="Fundos",$D4674="Imóveis"),$H4674&lt;=7%),"Ativo",IF(AND(OR($D4674="Ações",$D4674="Criptomoedas",$D4674="ETFs",$D4674="Fundos",$D4674="Imóveis"),$H4674&lt;=15%),"Pendente",IF(AND(OR($D4674="Ações",$D4674="Criptomoedas",$D4674="ETFs",$D4674="Fundos",$D4674="Imóveis"),$H4674&lt;=20%),"Resgatado",IF(AND(OR($D4674="Poupança",$D4674="Renda Fixa",$D4674="Tesouro Direto"),$H4674&lt;=7%),"Ativo",IF(AND(OR($D4674="Poupança",$D4674="Renda Fixa",$D4674="Tesouro Direto"),$H4674&lt;=15%),"Pendente",IF(AND(OR($D4674="Poupança",$D4674="Renda Fixa",$D4674="Tesouro Direto"),$H4674&lt;=20%),"Resgatado","")))))))))</f>
        <v>Resgatado</v>
      </c>
      <c r="K4674" s="40" t="s">
        <v>15532</v>
      </c>
      <c r="L4674" s="69" t="str">
        <f t="shared" ref="L4674:L4737" si="443">IF(AND(OR($D4674="Ações",$D4674="Criptomoedas",$D4674="ETFs",$D4674="Fundos",$D4674="Imóveis"),$H4674&lt;=-10%),"Resgate realizado",IF(AND(OR($D4674="Ações",$D4674="Criptomoedas",$D4674="ETFs",$D4674="Fundos",$D4674="Imóveis"),$H4674&lt;=-5%),"Aguardando rentabilidade",IF(AND(OR($D4674="Ações",$D4674="Criptomoedas",$D4674="ETFs",$D4674="Fundos",$D4674="Imóveis"),$H4674&lt;=-3%),"Aguardando rentabilidade",IF(AND(OR($D4674="Ações",$D4674="Criptomoedas",$D4674="ETFs",$D4674="Fundos",$D4674="Imóveis"),$H4674&lt;=7%),"Aguardando rentabilidade",IF(AND(OR($D4674="Ações",$D4674="Criptomoedas",$D4674="ETFs",$D4674="Fundos",$D4674="Imóveis"),$H4674&lt;=15%),"Rendimento estável",IF(AND(OR($D4674="Ações",$D4674="Criptomoedas",$D4674="ETFs",$D4674="Fundos",$D4674="Imóveis"),$H4674&lt;=20%),"Aplicação de Curto Prazo",IF(AND(OR($D4674="Poupança",$D4674="Renda Fixa",$D4674="Tesouro Direto"),$H4674&lt;=7%),"Investimento de Longo Prazo",IF(AND(OR($D4674="Poupança",$D4674="Renda Fixa",$D4674="Tesouro Direto"),$H4674&lt;=15%),"Rendimento estável",IF(AND(OR($D4674="Poupança",$D4674="Renda Fixa",$D4674="Tesouro Direto"),$H4674&lt;=20%),"Dividendos Recebidos","")))))))))</f>
        <v>Dividendos Recebidos</v>
      </c>
    </row>
    <row r="4675" spans="1:12" ht="15" customHeight="1" x14ac:dyDescent="0.25">
      <c r="A4675" s="39">
        <v>44254</v>
      </c>
      <c r="B4675" s="61">
        <f t="shared" si="438"/>
        <v>2021</v>
      </c>
      <c r="C4675" s="60" t="str">
        <f t="shared" si="439"/>
        <v>Fevereiro</v>
      </c>
      <c r="D4675" s="40" t="s">
        <v>1924</v>
      </c>
      <c r="E4675" s="40" t="s">
        <v>5363</v>
      </c>
      <c r="F4675" s="41">
        <v>24905.69</v>
      </c>
      <c r="G4675" s="42">
        <v>28472.18</v>
      </c>
      <c r="H4675" s="64">
        <f t="shared" si="440"/>
        <v>0.14319980695174483</v>
      </c>
      <c r="I4675" s="65">
        <f t="shared" si="441"/>
        <v>3566.4900000000016</v>
      </c>
      <c r="J4675" s="66" t="str">
        <f t="shared" si="442"/>
        <v>Pendente</v>
      </c>
      <c r="K4675" s="40" t="s">
        <v>15533</v>
      </c>
      <c r="L4675" s="69" t="str">
        <f t="shared" si="443"/>
        <v>Rendimento estável</v>
      </c>
    </row>
    <row r="4676" spans="1:12" ht="15" customHeight="1" x14ac:dyDescent="0.25">
      <c r="A4676" s="39">
        <v>44261</v>
      </c>
      <c r="B4676" s="61">
        <f t="shared" si="438"/>
        <v>2021</v>
      </c>
      <c r="C4676" s="60" t="str">
        <f t="shared" si="439"/>
        <v>Março</v>
      </c>
      <c r="D4676" s="40" t="s">
        <v>1930</v>
      </c>
      <c r="E4676" s="40" t="s">
        <v>5364</v>
      </c>
      <c r="F4676" s="41">
        <v>36785.160000000003</v>
      </c>
      <c r="G4676" s="42">
        <v>37484.080000000002</v>
      </c>
      <c r="H4676" s="64">
        <f t="shared" si="440"/>
        <v>1.9000053282356204E-2</v>
      </c>
      <c r="I4676" s="65">
        <f t="shared" si="441"/>
        <v>698.91999999999825</v>
      </c>
      <c r="J4676" s="66" t="str">
        <f t="shared" si="442"/>
        <v>Ativo</v>
      </c>
      <c r="K4676" s="40" t="s">
        <v>15538</v>
      </c>
      <c r="L4676" s="69" t="str">
        <f t="shared" si="443"/>
        <v>Aguardando rentabilidade</v>
      </c>
    </row>
    <row r="4677" spans="1:12" ht="15" customHeight="1" x14ac:dyDescent="0.25">
      <c r="A4677" s="39">
        <v>45501</v>
      </c>
      <c r="B4677" s="61">
        <f t="shared" si="438"/>
        <v>2024</v>
      </c>
      <c r="C4677" s="60" t="str">
        <f t="shared" si="439"/>
        <v>Julho</v>
      </c>
      <c r="D4677" s="40" t="s">
        <v>1928</v>
      </c>
      <c r="E4677" s="40" t="s">
        <v>4931</v>
      </c>
      <c r="F4677" s="41">
        <v>4111.6099999999997</v>
      </c>
      <c r="G4677" s="42">
        <v>4263.74</v>
      </c>
      <c r="H4677" s="64">
        <f t="shared" si="440"/>
        <v>3.7000104581903469E-2</v>
      </c>
      <c r="I4677" s="65">
        <f t="shared" si="441"/>
        <v>152.13000000000011</v>
      </c>
      <c r="J4677" s="66" t="str">
        <f t="shared" si="442"/>
        <v>Ativo</v>
      </c>
      <c r="K4677" s="40" t="s">
        <v>15537</v>
      </c>
      <c r="L4677" s="69" t="str">
        <f t="shared" si="443"/>
        <v>Aguardando rentabilidade</v>
      </c>
    </row>
    <row r="4678" spans="1:12" ht="15" customHeight="1" x14ac:dyDescent="0.25">
      <c r="A4678" s="39">
        <v>45926</v>
      </c>
      <c r="B4678" s="61">
        <f t="shared" si="438"/>
        <v>2025</v>
      </c>
      <c r="C4678" s="60" t="str">
        <f t="shared" si="439"/>
        <v>Setembro</v>
      </c>
      <c r="D4678" s="40" t="s">
        <v>1930</v>
      </c>
      <c r="E4678" s="40" t="s">
        <v>5365</v>
      </c>
      <c r="F4678" s="41">
        <v>7653.16</v>
      </c>
      <c r="G4678" s="42">
        <v>7018.71</v>
      </c>
      <c r="H4678" s="64">
        <f t="shared" si="440"/>
        <v>-8.2900396698879913E-2</v>
      </c>
      <c r="I4678" s="65">
        <f t="shared" si="441"/>
        <v>-634.44999999999982</v>
      </c>
      <c r="J4678" s="66" t="str">
        <f t="shared" si="442"/>
        <v>Pendente</v>
      </c>
      <c r="K4678" s="40" t="s">
        <v>15538</v>
      </c>
      <c r="L4678" s="69" t="str">
        <f t="shared" si="443"/>
        <v>Aguardando rentabilidade</v>
      </c>
    </row>
    <row r="4679" spans="1:12" ht="15" customHeight="1" x14ac:dyDescent="0.25">
      <c r="A4679" s="39">
        <v>45431</v>
      </c>
      <c r="B4679" s="61">
        <f t="shared" si="438"/>
        <v>2024</v>
      </c>
      <c r="C4679" s="60" t="str">
        <f t="shared" si="439"/>
        <v>Maio</v>
      </c>
      <c r="D4679" s="40" t="s">
        <v>1925</v>
      </c>
      <c r="E4679" s="40" t="s">
        <v>5366</v>
      </c>
      <c r="F4679" s="41">
        <v>18404.32</v>
      </c>
      <c r="G4679" s="42">
        <v>18610.45</v>
      </c>
      <c r="H4679" s="64">
        <f t="shared" si="440"/>
        <v>1.1200087805471815E-2</v>
      </c>
      <c r="I4679" s="65">
        <f t="shared" si="441"/>
        <v>206.13000000000102</v>
      </c>
      <c r="J4679" s="66" t="str">
        <f t="shared" si="442"/>
        <v>Ativo</v>
      </c>
      <c r="K4679" s="40" t="s">
        <v>15534</v>
      </c>
      <c r="L4679" s="69" t="str">
        <f t="shared" si="443"/>
        <v>Aguardando rentabilidade</v>
      </c>
    </row>
    <row r="4680" spans="1:12" ht="15" customHeight="1" x14ac:dyDescent="0.25">
      <c r="A4680" s="39">
        <v>45907</v>
      </c>
      <c r="B4680" s="61">
        <f t="shared" si="438"/>
        <v>2025</v>
      </c>
      <c r="C4680" s="60" t="str">
        <f t="shared" si="439"/>
        <v>Setembro</v>
      </c>
      <c r="D4680" s="40" t="s">
        <v>1927</v>
      </c>
      <c r="E4680" s="40" t="s">
        <v>5367</v>
      </c>
      <c r="F4680" s="41">
        <v>10899.16</v>
      </c>
      <c r="G4680" s="42">
        <v>11463.74</v>
      </c>
      <c r="H4680" s="64">
        <f t="shared" si="440"/>
        <v>5.1800322226667E-2</v>
      </c>
      <c r="I4680" s="65">
        <f t="shared" si="441"/>
        <v>564.57999999999993</v>
      </c>
      <c r="J4680" s="66" t="str">
        <f t="shared" si="442"/>
        <v>Ativo</v>
      </c>
      <c r="K4680" s="40" t="s">
        <v>15536</v>
      </c>
      <c r="L4680" s="69" t="str">
        <f t="shared" si="443"/>
        <v>Aguardando rentabilidade</v>
      </c>
    </row>
    <row r="4681" spans="1:12" ht="15" customHeight="1" x14ac:dyDescent="0.25">
      <c r="A4681" s="39">
        <v>45099</v>
      </c>
      <c r="B4681" s="61">
        <f t="shared" si="438"/>
        <v>2023</v>
      </c>
      <c r="C4681" s="60" t="str">
        <f t="shared" si="439"/>
        <v>Junho</v>
      </c>
      <c r="D4681" s="40" t="s">
        <v>1926</v>
      </c>
      <c r="E4681" s="40" t="s">
        <v>5368</v>
      </c>
      <c r="F4681" s="41">
        <v>31820.49</v>
      </c>
      <c r="G4681" s="42">
        <v>32033.69</v>
      </c>
      <c r="H4681" s="64">
        <f t="shared" si="440"/>
        <v>6.700085385234391E-3</v>
      </c>
      <c r="I4681" s="65">
        <f t="shared" si="441"/>
        <v>213.19999999999709</v>
      </c>
      <c r="J4681" s="66" t="str">
        <f t="shared" si="442"/>
        <v>Ativo</v>
      </c>
      <c r="K4681" s="40" t="s">
        <v>15535</v>
      </c>
      <c r="L4681" s="69" t="str">
        <f t="shared" si="443"/>
        <v>Aguardando rentabilidade</v>
      </c>
    </row>
    <row r="4682" spans="1:12" ht="15" customHeight="1" x14ac:dyDescent="0.25">
      <c r="A4682" s="39">
        <v>44589</v>
      </c>
      <c r="B4682" s="61">
        <f t="shared" si="438"/>
        <v>2022</v>
      </c>
      <c r="C4682" s="60" t="str">
        <f t="shared" si="439"/>
        <v>Janeiro</v>
      </c>
      <c r="D4682" s="40" t="s">
        <v>1927</v>
      </c>
      <c r="E4682" s="40" t="s">
        <v>5369</v>
      </c>
      <c r="F4682" s="41">
        <v>19878.03</v>
      </c>
      <c r="G4682" s="42">
        <v>19571.91</v>
      </c>
      <c r="H4682" s="64">
        <f t="shared" si="440"/>
        <v>-1.5399916390105005E-2</v>
      </c>
      <c r="I4682" s="65">
        <f t="shared" si="441"/>
        <v>-306.11999999999898</v>
      </c>
      <c r="J4682" s="66" t="str">
        <f t="shared" si="442"/>
        <v>Ativo</v>
      </c>
      <c r="K4682" s="40" t="s">
        <v>15536</v>
      </c>
      <c r="L4682" s="69" t="str">
        <f t="shared" si="443"/>
        <v>Aguardando rentabilidade</v>
      </c>
    </row>
    <row r="4683" spans="1:12" x14ac:dyDescent="0.25">
      <c r="A4683" s="39">
        <v>43933</v>
      </c>
      <c r="B4683" s="61">
        <f t="shared" si="438"/>
        <v>2020</v>
      </c>
      <c r="C4683" s="60" t="str">
        <f t="shared" si="439"/>
        <v>Abril</v>
      </c>
      <c r="D4683" s="40" t="s">
        <v>1929</v>
      </c>
      <c r="E4683" s="40" t="s">
        <v>2845</v>
      </c>
      <c r="F4683" s="41">
        <v>5374.48</v>
      </c>
      <c r="G4683" s="42">
        <v>5650.73</v>
      </c>
      <c r="H4683" s="64">
        <f t="shared" si="440"/>
        <v>5.1400321519477238E-2</v>
      </c>
      <c r="I4683" s="65">
        <f t="shared" si="441"/>
        <v>276.25</v>
      </c>
      <c r="J4683" s="66" t="str">
        <f t="shared" si="442"/>
        <v>Ativo</v>
      </c>
      <c r="K4683" s="40" t="s">
        <v>15532</v>
      </c>
      <c r="L4683" s="69" t="str">
        <f t="shared" si="443"/>
        <v>Investimento de Longo Prazo</v>
      </c>
    </row>
    <row r="4684" spans="1:12" ht="15" customHeight="1" x14ac:dyDescent="0.25">
      <c r="A4684" s="39">
        <v>45570</v>
      </c>
      <c r="B4684" s="61">
        <f t="shared" si="438"/>
        <v>2024</v>
      </c>
      <c r="C4684" s="60" t="str">
        <f t="shared" si="439"/>
        <v>Outubro</v>
      </c>
      <c r="D4684" s="40" t="s">
        <v>1927</v>
      </c>
      <c r="E4684" s="40" t="s">
        <v>5370</v>
      </c>
      <c r="F4684" s="41">
        <v>31346.74</v>
      </c>
      <c r="G4684" s="42">
        <v>36901.379999999997</v>
      </c>
      <c r="H4684" s="64">
        <f t="shared" si="440"/>
        <v>0.17719992573390392</v>
      </c>
      <c r="I4684" s="65">
        <f t="shared" si="441"/>
        <v>5554.6399999999958</v>
      </c>
      <c r="J4684" s="66" t="str">
        <f t="shared" si="442"/>
        <v>Resgatado</v>
      </c>
      <c r="K4684" s="40" t="s">
        <v>15536</v>
      </c>
      <c r="L4684" s="69" t="str">
        <f t="shared" si="443"/>
        <v>Aplicação de Curto Prazo</v>
      </c>
    </row>
    <row r="4685" spans="1:12" x14ac:dyDescent="0.25">
      <c r="A4685" s="39">
        <v>43918</v>
      </c>
      <c r="B4685" s="61">
        <f t="shared" si="438"/>
        <v>2020</v>
      </c>
      <c r="C4685" s="60" t="str">
        <f t="shared" si="439"/>
        <v>Março</v>
      </c>
      <c r="D4685" s="40" t="s">
        <v>1930</v>
      </c>
      <c r="E4685" s="40" t="s">
        <v>3111</v>
      </c>
      <c r="F4685" s="41">
        <v>16683.93</v>
      </c>
      <c r="G4685" s="42">
        <v>15691.24</v>
      </c>
      <c r="H4685" s="64">
        <f t="shared" si="440"/>
        <v>-5.9499770138090997E-2</v>
      </c>
      <c r="I4685" s="65">
        <f t="shared" si="441"/>
        <v>-992.69000000000051</v>
      </c>
      <c r="J4685" s="66" t="str">
        <f t="shared" si="442"/>
        <v>Pendente</v>
      </c>
      <c r="K4685" s="40" t="s">
        <v>15538</v>
      </c>
      <c r="L4685" s="69" t="str">
        <f t="shared" si="443"/>
        <v>Aguardando rentabilidade</v>
      </c>
    </row>
    <row r="4686" spans="1:12" ht="15" customHeight="1" x14ac:dyDescent="0.25">
      <c r="A4686" s="39">
        <v>44930</v>
      </c>
      <c r="B4686" s="61">
        <f t="shared" si="438"/>
        <v>2023</v>
      </c>
      <c r="C4686" s="60" t="str">
        <f t="shared" si="439"/>
        <v>Janeiro</v>
      </c>
      <c r="D4686" s="40" t="s">
        <v>1926</v>
      </c>
      <c r="E4686" s="40" t="s">
        <v>5371</v>
      </c>
      <c r="F4686" s="41">
        <v>18990.830000000002</v>
      </c>
      <c r="G4686" s="42">
        <v>18907.27</v>
      </c>
      <c r="H4686" s="64">
        <f t="shared" si="440"/>
        <v>-4.4000183246335894E-3</v>
      </c>
      <c r="I4686" s="65">
        <f t="shared" si="441"/>
        <v>-83.56000000000131</v>
      </c>
      <c r="J4686" s="66" t="str">
        <f t="shared" si="442"/>
        <v>Ativo</v>
      </c>
      <c r="K4686" s="40" t="s">
        <v>15535</v>
      </c>
      <c r="L4686" s="69" t="str">
        <f t="shared" si="443"/>
        <v>Aguardando rentabilidade</v>
      </c>
    </row>
    <row r="4687" spans="1:12" ht="15" customHeight="1" x14ac:dyDescent="0.25">
      <c r="A4687" s="39">
        <v>44467</v>
      </c>
      <c r="B4687" s="61">
        <f t="shared" si="438"/>
        <v>2021</v>
      </c>
      <c r="C4687" s="60" t="str">
        <f t="shared" si="439"/>
        <v>Setembro</v>
      </c>
      <c r="D4687" s="40" t="s">
        <v>1926</v>
      </c>
      <c r="E4687" s="40" t="s">
        <v>4386</v>
      </c>
      <c r="F4687" s="41">
        <v>766.2</v>
      </c>
      <c r="G4687" s="42">
        <v>862.43</v>
      </c>
      <c r="H4687" s="64">
        <f t="shared" si="440"/>
        <v>0.12559383972853028</v>
      </c>
      <c r="I4687" s="65">
        <f t="shared" si="441"/>
        <v>96.229999999999905</v>
      </c>
      <c r="J4687" s="66" t="str">
        <f t="shared" si="442"/>
        <v>Pendente</v>
      </c>
      <c r="K4687" s="40" t="s">
        <v>15535</v>
      </c>
      <c r="L4687" s="69" t="str">
        <f t="shared" si="443"/>
        <v>Rendimento estável</v>
      </c>
    </row>
    <row r="4688" spans="1:12" ht="15" customHeight="1" x14ac:dyDescent="0.25">
      <c r="A4688" s="39">
        <v>45617</v>
      </c>
      <c r="B4688" s="61">
        <f t="shared" si="438"/>
        <v>2024</v>
      </c>
      <c r="C4688" s="60" t="str">
        <f t="shared" si="439"/>
        <v>Novembro</v>
      </c>
      <c r="D4688" s="40" t="s">
        <v>1925</v>
      </c>
      <c r="E4688" s="40" t="s">
        <v>4324</v>
      </c>
      <c r="F4688" s="41">
        <v>23041.48</v>
      </c>
      <c r="G4688" s="42">
        <v>20972.36</v>
      </c>
      <c r="H4688" s="64">
        <f t="shared" si="440"/>
        <v>-8.9799787166449332E-2</v>
      </c>
      <c r="I4688" s="65">
        <f t="shared" si="441"/>
        <v>-2069.119999999999</v>
      </c>
      <c r="J4688" s="66" t="str">
        <f t="shared" si="442"/>
        <v>Pendente</v>
      </c>
      <c r="K4688" s="40" t="s">
        <v>15534</v>
      </c>
      <c r="L4688" s="69" t="str">
        <f t="shared" si="443"/>
        <v>Aguardando rentabilidade</v>
      </c>
    </row>
    <row r="4689" spans="1:12" ht="15" customHeight="1" x14ac:dyDescent="0.25">
      <c r="A4689" s="39">
        <v>44574</v>
      </c>
      <c r="B4689" s="61">
        <f t="shared" si="438"/>
        <v>2022</v>
      </c>
      <c r="C4689" s="60" t="str">
        <f t="shared" si="439"/>
        <v>Janeiro</v>
      </c>
      <c r="D4689" s="40" t="s">
        <v>1930</v>
      </c>
      <c r="E4689" s="40" t="s">
        <v>3382</v>
      </c>
      <c r="F4689" s="41">
        <v>41427.39</v>
      </c>
      <c r="G4689" s="42">
        <v>45180.71</v>
      </c>
      <c r="H4689" s="64">
        <f t="shared" si="440"/>
        <v>9.0599962971357834E-2</v>
      </c>
      <c r="I4689" s="65">
        <f t="shared" si="441"/>
        <v>3753.3199999999997</v>
      </c>
      <c r="J4689" s="66" t="str">
        <f t="shared" si="442"/>
        <v>Pendente</v>
      </c>
      <c r="K4689" s="40" t="s">
        <v>15538</v>
      </c>
      <c r="L4689" s="69" t="str">
        <f t="shared" si="443"/>
        <v>Rendimento estável</v>
      </c>
    </row>
    <row r="4690" spans="1:12" x14ac:dyDescent="0.25">
      <c r="A4690" s="39">
        <v>43858</v>
      </c>
      <c r="B4690" s="61">
        <f t="shared" si="438"/>
        <v>2020</v>
      </c>
      <c r="C4690" s="60" t="str">
        <f t="shared" si="439"/>
        <v>Janeiro</v>
      </c>
      <c r="D4690" s="40" t="s">
        <v>1924</v>
      </c>
      <c r="E4690" s="40" t="s">
        <v>5372</v>
      </c>
      <c r="F4690" s="41">
        <v>24823.57</v>
      </c>
      <c r="G4690" s="42">
        <v>23286.99</v>
      </c>
      <c r="H4690" s="64">
        <f t="shared" si="440"/>
        <v>-6.1900040969127247E-2</v>
      </c>
      <c r="I4690" s="65">
        <f t="shared" si="441"/>
        <v>-1536.5799999999981</v>
      </c>
      <c r="J4690" s="66" t="str">
        <f t="shared" si="442"/>
        <v>Ativo</v>
      </c>
      <c r="K4690" s="40" t="s">
        <v>15533</v>
      </c>
      <c r="L4690" s="69" t="str">
        <f t="shared" si="443"/>
        <v>Investimento de Longo Prazo</v>
      </c>
    </row>
    <row r="4691" spans="1:12" x14ac:dyDescent="0.25">
      <c r="A4691" s="39">
        <v>44052</v>
      </c>
      <c r="B4691" s="61">
        <f t="shared" si="438"/>
        <v>2020</v>
      </c>
      <c r="C4691" s="60" t="str">
        <f t="shared" si="439"/>
        <v>Agosto</v>
      </c>
      <c r="D4691" s="40" t="s">
        <v>1923</v>
      </c>
      <c r="E4691" s="40" t="s">
        <v>2305</v>
      </c>
      <c r="F4691" s="41">
        <v>33883.129999999997</v>
      </c>
      <c r="G4691" s="42">
        <v>37535.730000000003</v>
      </c>
      <c r="H4691" s="64">
        <f t="shared" si="440"/>
        <v>0.10779995826831837</v>
      </c>
      <c r="I4691" s="65">
        <f t="shared" si="441"/>
        <v>3652.6000000000058</v>
      </c>
      <c r="J4691" s="66" t="str">
        <f t="shared" si="442"/>
        <v>Pendente</v>
      </c>
      <c r="K4691" s="40" t="s">
        <v>15532</v>
      </c>
      <c r="L4691" s="69" t="str">
        <f t="shared" si="443"/>
        <v>Rendimento estável</v>
      </c>
    </row>
    <row r="4692" spans="1:12" ht="15" customHeight="1" x14ac:dyDescent="0.25">
      <c r="A4692" s="39">
        <v>45148</v>
      </c>
      <c r="B4692" s="61">
        <f t="shared" si="438"/>
        <v>2023</v>
      </c>
      <c r="C4692" s="60" t="str">
        <f t="shared" si="439"/>
        <v>Agosto</v>
      </c>
      <c r="D4692" s="40" t="s">
        <v>1926</v>
      </c>
      <c r="E4692" s="40" t="s">
        <v>2608</v>
      </c>
      <c r="F4692" s="41">
        <v>47017.56</v>
      </c>
      <c r="G4692" s="42">
        <v>48884.160000000003</v>
      </c>
      <c r="H4692" s="64">
        <f t="shared" si="440"/>
        <v>3.970006099848665E-2</v>
      </c>
      <c r="I4692" s="65">
        <f t="shared" si="441"/>
        <v>1866.6000000000058</v>
      </c>
      <c r="J4692" s="66" t="str">
        <f t="shared" si="442"/>
        <v>Ativo</v>
      </c>
      <c r="K4692" s="40" t="s">
        <v>15535</v>
      </c>
      <c r="L4692" s="69" t="str">
        <f t="shared" si="443"/>
        <v>Aguardando rentabilidade</v>
      </c>
    </row>
    <row r="4693" spans="1:12" x14ac:dyDescent="0.25">
      <c r="A4693" s="39">
        <v>44068</v>
      </c>
      <c r="B4693" s="61">
        <f t="shared" si="438"/>
        <v>2020</v>
      </c>
      <c r="C4693" s="60" t="str">
        <f t="shared" si="439"/>
        <v>Agosto</v>
      </c>
      <c r="D4693" s="40" t="s">
        <v>1928</v>
      </c>
      <c r="E4693" s="40" t="s">
        <v>5011</v>
      </c>
      <c r="F4693" s="41">
        <v>26187.24</v>
      </c>
      <c r="G4693" s="42">
        <v>26082.49</v>
      </c>
      <c r="H4693" s="64">
        <f t="shared" si="440"/>
        <v>-4.0000397139981145E-3</v>
      </c>
      <c r="I4693" s="65">
        <f t="shared" si="441"/>
        <v>-104.75</v>
      </c>
      <c r="J4693" s="66" t="str">
        <f t="shared" si="442"/>
        <v>Ativo</v>
      </c>
      <c r="K4693" s="40" t="s">
        <v>15537</v>
      </c>
      <c r="L4693" s="69" t="str">
        <f t="shared" si="443"/>
        <v>Aguardando rentabilidade</v>
      </c>
    </row>
    <row r="4694" spans="1:12" x14ac:dyDescent="0.25">
      <c r="A4694" s="39">
        <v>44112</v>
      </c>
      <c r="B4694" s="61">
        <f t="shared" si="438"/>
        <v>2020</v>
      </c>
      <c r="C4694" s="60" t="str">
        <f t="shared" si="439"/>
        <v>Outubro</v>
      </c>
      <c r="D4694" s="40" t="s">
        <v>1929</v>
      </c>
      <c r="E4694" s="40" t="s">
        <v>5373</v>
      </c>
      <c r="F4694" s="41">
        <v>42665.45</v>
      </c>
      <c r="G4694" s="42">
        <v>49867.38</v>
      </c>
      <c r="H4694" s="64">
        <f t="shared" si="440"/>
        <v>0.16880004781386346</v>
      </c>
      <c r="I4694" s="65">
        <f t="shared" si="441"/>
        <v>7201.93</v>
      </c>
      <c r="J4694" s="66" t="str">
        <f t="shared" si="442"/>
        <v>Resgatado</v>
      </c>
      <c r="K4694" s="40" t="s">
        <v>15532</v>
      </c>
      <c r="L4694" s="69" t="str">
        <f t="shared" si="443"/>
        <v>Dividendos Recebidos</v>
      </c>
    </row>
    <row r="4695" spans="1:12" ht="15" customHeight="1" x14ac:dyDescent="0.25">
      <c r="A4695" s="39">
        <v>44402</v>
      </c>
      <c r="B4695" s="61">
        <f t="shared" si="438"/>
        <v>2021</v>
      </c>
      <c r="C4695" s="60" t="str">
        <f t="shared" si="439"/>
        <v>Julho</v>
      </c>
      <c r="D4695" s="40" t="s">
        <v>1926</v>
      </c>
      <c r="E4695" s="40" t="s">
        <v>5374</v>
      </c>
      <c r="F4695" s="41">
        <v>38850.18</v>
      </c>
      <c r="G4695" s="42">
        <v>37521.5</v>
      </c>
      <c r="H4695" s="64">
        <f t="shared" si="440"/>
        <v>-3.4200098944200522E-2</v>
      </c>
      <c r="I4695" s="65">
        <f t="shared" si="441"/>
        <v>-1328.6800000000003</v>
      </c>
      <c r="J4695" s="66" t="str">
        <f t="shared" si="442"/>
        <v>Ativo</v>
      </c>
      <c r="K4695" s="40" t="s">
        <v>15535</v>
      </c>
      <c r="L4695" s="69" t="str">
        <f t="shared" si="443"/>
        <v>Aguardando rentabilidade</v>
      </c>
    </row>
    <row r="4696" spans="1:12" ht="15" customHeight="1" x14ac:dyDescent="0.25">
      <c r="A4696" s="39">
        <v>44650</v>
      </c>
      <c r="B4696" s="61">
        <f t="shared" si="438"/>
        <v>2022</v>
      </c>
      <c r="C4696" s="60" t="str">
        <f t="shared" si="439"/>
        <v>Março</v>
      </c>
      <c r="D4696" s="40" t="s">
        <v>1923</v>
      </c>
      <c r="E4696" s="40" t="s">
        <v>2082</v>
      </c>
      <c r="F4696" s="41">
        <v>37263.68</v>
      </c>
      <c r="G4696" s="42">
        <v>39480.870000000003</v>
      </c>
      <c r="H4696" s="64">
        <f t="shared" si="440"/>
        <v>5.9500027909213535E-2</v>
      </c>
      <c r="I4696" s="65">
        <f t="shared" si="441"/>
        <v>2217.1900000000023</v>
      </c>
      <c r="J4696" s="66" t="str">
        <f t="shared" si="442"/>
        <v>Ativo</v>
      </c>
      <c r="K4696" s="40" t="s">
        <v>15532</v>
      </c>
      <c r="L4696" s="69" t="str">
        <f t="shared" si="443"/>
        <v>Investimento de Longo Prazo</v>
      </c>
    </row>
    <row r="4697" spans="1:12" ht="15" customHeight="1" x14ac:dyDescent="0.25">
      <c r="A4697" s="39">
        <v>45590</v>
      </c>
      <c r="B4697" s="61">
        <f t="shared" si="438"/>
        <v>2024</v>
      </c>
      <c r="C4697" s="60" t="str">
        <f t="shared" si="439"/>
        <v>Outubro</v>
      </c>
      <c r="D4697" s="40" t="s">
        <v>1930</v>
      </c>
      <c r="E4697" s="40" t="s">
        <v>5375</v>
      </c>
      <c r="F4697" s="41">
        <v>23921.78</v>
      </c>
      <c r="G4697" s="42">
        <v>27261.26</v>
      </c>
      <c r="H4697" s="64">
        <f t="shared" si="440"/>
        <v>0.13959997960018025</v>
      </c>
      <c r="I4697" s="65">
        <f t="shared" si="441"/>
        <v>3339.4799999999996</v>
      </c>
      <c r="J4697" s="66" t="str">
        <f t="shared" si="442"/>
        <v>Pendente</v>
      </c>
      <c r="K4697" s="40" t="s">
        <v>15538</v>
      </c>
      <c r="L4697" s="69" t="str">
        <f t="shared" si="443"/>
        <v>Rendimento estável</v>
      </c>
    </row>
    <row r="4698" spans="1:12" ht="15" customHeight="1" x14ac:dyDescent="0.25">
      <c r="A4698" s="39">
        <v>44478</v>
      </c>
      <c r="B4698" s="61">
        <f t="shared" si="438"/>
        <v>2021</v>
      </c>
      <c r="C4698" s="60" t="str">
        <f t="shared" si="439"/>
        <v>Outubro</v>
      </c>
      <c r="D4698" s="40" t="s">
        <v>1927</v>
      </c>
      <c r="E4698" s="40" t="s">
        <v>3930</v>
      </c>
      <c r="F4698" s="41">
        <v>7572.3</v>
      </c>
      <c r="G4698" s="42">
        <v>7160.37</v>
      </c>
      <c r="H4698" s="64">
        <f t="shared" si="440"/>
        <v>-5.4399587971950436E-2</v>
      </c>
      <c r="I4698" s="65">
        <f t="shared" si="441"/>
        <v>-411.93000000000029</v>
      </c>
      <c r="J4698" s="66" t="str">
        <f t="shared" si="442"/>
        <v>Pendente</v>
      </c>
      <c r="K4698" s="40" t="s">
        <v>15536</v>
      </c>
      <c r="L4698" s="69" t="str">
        <f t="shared" si="443"/>
        <v>Aguardando rentabilidade</v>
      </c>
    </row>
    <row r="4699" spans="1:12" ht="15" customHeight="1" x14ac:dyDescent="0.25">
      <c r="A4699" s="39">
        <v>44908</v>
      </c>
      <c r="B4699" s="61">
        <f t="shared" si="438"/>
        <v>2022</v>
      </c>
      <c r="C4699" s="60" t="str">
        <f t="shared" si="439"/>
        <v>Dezembro</v>
      </c>
      <c r="D4699" s="40" t="s">
        <v>1929</v>
      </c>
      <c r="E4699" s="40" t="s">
        <v>5376</v>
      </c>
      <c r="F4699" s="41">
        <v>42641.4</v>
      </c>
      <c r="G4699" s="42">
        <v>41536.99</v>
      </c>
      <c r="H4699" s="64">
        <f t="shared" si="440"/>
        <v>-2.5899946999864063E-2</v>
      </c>
      <c r="I4699" s="65">
        <f t="shared" si="441"/>
        <v>-1104.4100000000035</v>
      </c>
      <c r="J4699" s="66" t="str">
        <f t="shared" si="442"/>
        <v>Ativo</v>
      </c>
      <c r="K4699" s="40" t="s">
        <v>15532</v>
      </c>
      <c r="L4699" s="69" t="str">
        <f t="shared" si="443"/>
        <v>Investimento de Longo Prazo</v>
      </c>
    </row>
    <row r="4700" spans="1:12" x14ac:dyDescent="0.25">
      <c r="A4700" s="39">
        <v>44075</v>
      </c>
      <c r="B4700" s="61">
        <f t="shared" si="438"/>
        <v>2020</v>
      </c>
      <c r="C4700" s="60" t="str">
        <f t="shared" si="439"/>
        <v>Setembro</v>
      </c>
      <c r="D4700" s="40" t="s">
        <v>1925</v>
      </c>
      <c r="E4700" s="40" t="s">
        <v>5377</v>
      </c>
      <c r="F4700" s="41">
        <v>10248.44</v>
      </c>
      <c r="G4700" s="42">
        <v>11101.11</v>
      </c>
      <c r="H4700" s="64">
        <f t="shared" si="440"/>
        <v>8.3199979704228155E-2</v>
      </c>
      <c r="I4700" s="65">
        <f t="shared" si="441"/>
        <v>852.67000000000007</v>
      </c>
      <c r="J4700" s="66" t="str">
        <f t="shared" si="442"/>
        <v>Pendente</v>
      </c>
      <c r="K4700" s="40" t="s">
        <v>15534</v>
      </c>
      <c r="L4700" s="69" t="str">
        <f t="shared" si="443"/>
        <v>Rendimento estável</v>
      </c>
    </row>
    <row r="4701" spans="1:12" ht="15" customHeight="1" x14ac:dyDescent="0.25">
      <c r="A4701" s="39">
        <v>45031</v>
      </c>
      <c r="B4701" s="61">
        <f t="shared" si="438"/>
        <v>2023</v>
      </c>
      <c r="C4701" s="60" t="str">
        <f t="shared" si="439"/>
        <v>Abril</v>
      </c>
      <c r="D4701" s="40" t="s">
        <v>1929</v>
      </c>
      <c r="E4701" s="40" t="s">
        <v>2820</v>
      </c>
      <c r="F4701" s="41">
        <v>30281.63</v>
      </c>
      <c r="G4701" s="42">
        <v>31526.2</v>
      </c>
      <c r="H4701" s="64">
        <f t="shared" si="440"/>
        <v>4.1099835114556241E-2</v>
      </c>
      <c r="I4701" s="65">
        <f t="shared" si="441"/>
        <v>1244.5699999999997</v>
      </c>
      <c r="J4701" s="66" t="str">
        <f t="shared" si="442"/>
        <v>Ativo</v>
      </c>
      <c r="K4701" s="40" t="s">
        <v>15532</v>
      </c>
      <c r="L4701" s="69" t="str">
        <f t="shared" si="443"/>
        <v>Investimento de Longo Prazo</v>
      </c>
    </row>
    <row r="4702" spans="1:12" ht="15" customHeight="1" x14ac:dyDescent="0.25">
      <c r="A4702" s="39">
        <v>45716</v>
      </c>
      <c r="B4702" s="61">
        <f t="shared" si="438"/>
        <v>2025</v>
      </c>
      <c r="C4702" s="60" t="str">
        <f t="shared" si="439"/>
        <v>Fevereiro</v>
      </c>
      <c r="D4702" s="40" t="s">
        <v>1925</v>
      </c>
      <c r="E4702" s="40" t="s">
        <v>3070</v>
      </c>
      <c r="F4702" s="41">
        <v>43895.360000000001</v>
      </c>
      <c r="G4702" s="42">
        <v>51480.480000000003</v>
      </c>
      <c r="H4702" s="64">
        <f t="shared" si="440"/>
        <v>0.17280004082436054</v>
      </c>
      <c r="I4702" s="65">
        <f t="shared" si="441"/>
        <v>7585.1200000000026</v>
      </c>
      <c r="J4702" s="66" t="str">
        <f t="shared" si="442"/>
        <v>Resgatado</v>
      </c>
      <c r="K4702" s="40" t="s">
        <v>15534</v>
      </c>
      <c r="L4702" s="69" t="str">
        <f t="shared" si="443"/>
        <v>Aplicação de Curto Prazo</v>
      </c>
    </row>
    <row r="4703" spans="1:12" ht="15" customHeight="1" x14ac:dyDescent="0.25">
      <c r="A4703" s="39">
        <v>44530</v>
      </c>
      <c r="B4703" s="61">
        <f t="shared" si="438"/>
        <v>2021</v>
      </c>
      <c r="C4703" s="60" t="str">
        <f t="shared" si="439"/>
        <v>Novembro</v>
      </c>
      <c r="D4703" s="40" t="s">
        <v>1924</v>
      </c>
      <c r="E4703" s="40" t="s">
        <v>4622</v>
      </c>
      <c r="F4703" s="41">
        <v>23726.02</v>
      </c>
      <c r="G4703" s="42">
        <v>28345.48</v>
      </c>
      <c r="H4703" s="64">
        <f t="shared" si="440"/>
        <v>0.19470016462938153</v>
      </c>
      <c r="I4703" s="65">
        <f t="shared" si="441"/>
        <v>4619.4599999999991</v>
      </c>
      <c r="J4703" s="66" t="str">
        <f t="shared" si="442"/>
        <v>Resgatado</v>
      </c>
      <c r="K4703" s="40" t="s">
        <v>15533</v>
      </c>
      <c r="L4703" s="69" t="str">
        <f t="shared" si="443"/>
        <v>Dividendos Recebidos</v>
      </c>
    </row>
    <row r="4704" spans="1:12" ht="15" customHeight="1" x14ac:dyDescent="0.25">
      <c r="A4704" s="39">
        <v>45271</v>
      </c>
      <c r="B4704" s="61">
        <f t="shared" si="438"/>
        <v>2023</v>
      </c>
      <c r="C4704" s="60" t="str">
        <f t="shared" si="439"/>
        <v>Dezembro</v>
      </c>
      <c r="D4704" s="40" t="s">
        <v>1924</v>
      </c>
      <c r="E4704" s="40" t="s">
        <v>4556</v>
      </c>
      <c r="F4704" s="41">
        <v>38858.47</v>
      </c>
      <c r="G4704" s="42">
        <v>38920.639999999999</v>
      </c>
      <c r="H4704" s="64">
        <f t="shared" si="440"/>
        <v>1.5999085913572576E-3</v>
      </c>
      <c r="I4704" s="65">
        <f t="shared" si="441"/>
        <v>62.169999999998254</v>
      </c>
      <c r="J4704" s="66" t="str">
        <f t="shared" si="442"/>
        <v>Ativo</v>
      </c>
      <c r="K4704" s="40" t="s">
        <v>15533</v>
      </c>
      <c r="L4704" s="69" t="str">
        <f t="shared" si="443"/>
        <v>Investimento de Longo Prazo</v>
      </c>
    </row>
    <row r="4705" spans="1:12" ht="15" customHeight="1" x14ac:dyDescent="0.25">
      <c r="A4705" s="39">
        <v>44300</v>
      </c>
      <c r="B4705" s="61">
        <f t="shared" si="438"/>
        <v>2021</v>
      </c>
      <c r="C4705" s="60" t="str">
        <f t="shared" si="439"/>
        <v>Abril</v>
      </c>
      <c r="D4705" s="40" t="s">
        <v>1929</v>
      </c>
      <c r="E4705" s="40" t="s">
        <v>4031</v>
      </c>
      <c r="F4705" s="41">
        <v>25253.54</v>
      </c>
      <c r="G4705" s="42">
        <v>23869.65</v>
      </c>
      <c r="H4705" s="64">
        <f t="shared" si="440"/>
        <v>-5.4799841923152133E-2</v>
      </c>
      <c r="I4705" s="65">
        <f t="shared" si="441"/>
        <v>-1383.8899999999994</v>
      </c>
      <c r="J4705" s="66" t="str">
        <f t="shared" si="442"/>
        <v>Ativo</v>
      </c>
      <c r="K4705" s="40" t="s">
        <v>15532</v>
      </c>
      <c r="L4705" s="69" t="str">
        <f t="shared" si="443"/>
        <v>Investimento de Longo Prazo</v>
      </c>
    </row>
    <row r="4706" spans="1:12" ht="15" customHeight="1" x14ac:dyDescent="0.25">
      <c r="A4706" s="39">
        <v>45367</v>
      </c>
      <c r="B4706" s="61">
        <f t="shared" si="438"/>
        <v>2024</v>
      </c>
      <c r="C4706" s="60" t="str">
        <f t="shared" si="439"/>
        <v>Março</v>
      </c>
      <c r="D4706" s="40" t="s">
        <v>1928</v>
      </c>
      <c r="E4706" s="40" t="s">
        <v>2583</v>
      </c>
      <c r="F4706" s="41">
        <v>12821.53</v>
      </c>
      <c r="G4706" s="42">
        <v>14151.12</v>
      </c>
      <c r="H4706" s="64">
        <f t="shared" si="440"/>
        <v>0.10369979245846635</v>
      </c>
      <c r="I4706" s="65">
        <f t="shared" si="441"/>
        <v>1329.5900000000001</v>
      </c>
      <c r="J4706" s="66" t="str">
        <f t="shared" si="442"/>
        <v>Pendente</v>
      </c>
      <c r="K4706" s="40" t="s">
        <v>15537</v>
      </c>
      <c r="L4706" s="69" t="str">
        <f t="shared" si="443"/>
        <v>Rendimento estável</v>
      </c>
    </row>
    <row r="4707" spans="1:12" ht="15" customHeight="1" x14ac:dyDescent="0.25">
      <c r="A4707" s="39">
        <v>44626</v>
      </c>
      <c r="B4707" s="61">
        <f t="shared" si="438"/>
        <v>2022</v>
      </c>
      <c r="C4707" s="60" t="str">
        <f t="shared" si="439"/>
        <v>Março</v>
      </c>
      <c r="D4707" s="40" t="s">
        <v>1927</v>
      </c>
      <c r="E4707" s="40" t="s">
        <v>5378</v>
      </c>
      <c r="F4707" s="41">
        <v>48419.05</v>
      </c>
      <c r="G4707" s="42">
        <v>50525.279999999999</v>
      </c>
      <c r="H4707" s="64">
        <f t="shared" si="440"/>
        <v>4.3500027365262137E-2</v>
      </c>
      <c r="I4707" s="65">
        <f t="shared" si="441"/>
        <v>2106.2299999999959</v>
      </c>
      <c r="J4707" s="66" t="str">
        <f t="shared" si="442"/>
        <v>Ativo</v>
      </c>
      <c r="K4707" s="40" t="s">
        <v>15536</v>
      </c>
      <c r="L4707" s="69" t="str">
        <f t="shared" si="443"/>
        <v>Aguardando rentabilidade</v>
      </c>
    </row>
    <row r="4708" spans="1:12" ht="15" customHeight="1" x14ac:dyDescent="0.25">
      <c r="A4708" s="39">
        <v>45907</v>
      </c>
      <c r="B4708" s="61">
        <f t="shared" si="438"/>
        <v>2025</v>
      </c>
      <c r="C4708" s="60" t="str">
        <f t="shared" si="439"/>
        <v>Setembro</v>
      </c>
      <c r="D4708" s="40" t="s">
        <v>1924</v>
      </c>
      <c r="E4708" s="40" t="s">
        <v>4077</v>
      </c>
      <c r="F4708" s="41">
        <v>17024.84</v>
      </c>
      <c r="G4708" s="42">
        <v>18975.89</v>
      </c>
      <c r="H4708" s="64">
        <f t="shared" si="440"/>
        <v>0.11460019594897804</v>
      </c>
      <c r="I4708" s="65">
        <f t="shared" si="441"/>
        <v>1951.0499999999993</v>
      </c>
      <c r="J4708" s="66" t="str">
        <f t="shared" si="442"/>
        <v>Pendente</v>
      </c>
      <c r="K4708" s="40" t="s">
        <v>15533</v>
      </c>
      <c r="L4708" s="69" t="str">
        <f t="shared" si="443"/>
        <v>Rendimento estável</v>
      </c>
    </row>
    <row r="4709" spans="1:12" ht="15" customHeight="1" x14ac:dyDescent="0.25">
      <c r="A4709" s="39">
        <v>45619</v>
      </c>
      <c r="B4709" s="61">
        <f t="shared" si="438"/>
        <v>2024</v>
      </c>
      <c r="C4709" s="60" t="str">
        <f t="shared" si="439"/>
        <v>Novembro</v>
      </c>
      <c r="D4709" s="40" t="s">
        <v>1928</v>
      </c>
      <c r="E4709" s="40" t="s">
        <v>2562</v>
      </c>
      <c r="F4709" s="41">
        <v>8912.43</v>
      </c>
      <c r="G4709" s="42">
        <v>8554.15</v>
      </c>
      <c r="H4709" s="64">
        <f t="shared" si="440"/>
        <v>-4.0200035231693333E-2</v>
      </c>
      <c r="I4709" s="65">
        <f t="shared" si="441"/>
        <v>-358.28000000000065</v>
      </c>
      <c r="J4709" s="66" t="str">
        <f t="shared" si="442"/>
        <v>Ativo</v>
      </c>
      <c r="K4709" s="40" t="s">
        <v>15537</v>
      </c>
      <c r="L4709" s="69" t="str">
        <f t="shared" si="443"/>
        <v>Aguardando rentabilidade</v>
      </c>
    </row>
    <row r="4710" spans="1:12" x14ac:dyDescent="0.25">
      <c r="A4710" s="39">
        <v>43919</v>
      </c>
      <c r="B4710" s="61">
        <f t="shared" si="438"/>
        <v>2020</v>
      </c>
      <c r="C4710" s="60" t="str">
        <f t="shared" si="439"/>
        <v>Março</v>
      </c>
      <c r="D4710" s="40" t="s">
        <v>1929</v>
      </c>
      <c r="E4710" s="40" t="s">
        <v>3106</v>
      </c>
      <c r="F4710" s="41">
        <v>12738.82</v>
      </c>
      <c r="G4710" s="42">
        <v>14129.9</v>
      </c>
      <c r="H4710" s="64">
        <f t="shared" si="440"/>
        <v>0.10920006719617673</v>
      </c>
      <c r="I4710" s="65">
        <f t="shared" si="441"/>
        <v>1391.08</v>
      </c>
      <c r="J4710" s="66" t="str">
        <f t="shared" si="442"/>
        <v>Pendente</v>
      </c>
      <c r="K4710" s="40" t="s">
        <v>15532</v>
      </c>
      <c r="L4710" s="69" t="str">
        <f t="shared" si="443"/>
        <v>Rendimento estável</v>
      </c>
    </row>
    <row r="4711" spans="1:12" ht="15" customHeight="1" x14ac:dyDescent="0.25">
      <c r="A4711" s="39">
        <v>45635</v>
      </c>
      <c r="B4711" s="61">
        <f t="shared" si="438"/>
        <v>2024</v>
      </c>
      <c r="C4711" s="60" t="str">
        <f t="shared" si="439"/>
        <v>Dezembro</v>
      </c>
      <c r="D4711" s="40" t="s">
        <v>1926</v>
      </c>
      <c r="E4711" s="40" t="s">
        <v>5379</v>
      </c>
      <c r="F4711" s="41">
        <v>32754.11</v>
      </c>
      <c r="G4711" s="42">
        <v>29802.959999999999</v>
      </c>
      <c r="H4711" s="64">
        <f t="shared" si="440"/>
        <v>-9.0100143157606824E-2</v>
      </c>
      <c r="I4711" s="65">
        <f t="shared" si="441"/>
        <v>-2951.1500000000015</v>
      </c>
      <c r="J4711" s="66" t="str">
        <f t="shared" si="442"/>
        <v>Pendente</v>
      </c>
      <c r="K4711" s="40" t="s">
        <v>15535</v>
      </c>
      <c r="L4711" s="69" t="str">
        <f t="shared" si="443"/>
        <v>Aguardando rentabilidade</v>
      </c>
    </row>
    <row r="4712" spans="1:12" x14ac:dyDescent="0.25">
      <c r="A4712" s="39">
        <v>44062</v>
      </c>
      <c r="B4712" s="61">
        <f t="shared" si="438"/>
        <v>2020</v>
      </c>
      <c r="C4712" s="60" t="str">
        <f t="shared" si="439"/>
        <v>Agosto</v>
      </c>
      <c r="D4712" s="40" t="s">
        <v>1926</v>
      </c>
      <c r="E4712" s="40" t="s">
        <v>4287</v>
      </c>
      <c r="F4712" s="41">
        <v>36349.85</v>
      </c>
      <c r="G4712" s="42">
        <v>39017.93</v>
      </c>
      <c r="H4712" s="64">
        <f t="shared" si="440"/>
        <v>7.3400027785534241E-2</v>
      </c>
      <c r="I4712" s="65">
        <f t="shared" si="441"/>
        <v>2668.0800000000017</v>
      </c>
      <c r="J4712" s="66" t="str">
        <f t="shared" si="442"/>
        <v>Pendente</v>
      </c>
      <c r="K4712" s="40" t="s">
        <v>15535</v>
      </c>
      <c r="L4712" s="69" t="str">
        <f t="shared" si="443"/>
        <v>Rendimento estável</v>
      </c>
    </row>
    <row r="4713" spans="1:12" ht="15" customHeight="1" x14ac:dyDescent="0.25">
      <c r="A4713" s="39">
        <v>45105</v>
      </c>
      <c r="B4713" s="61">
        <f t="shared" si="438"/>
        <v>2023</v>
      </c>
      <c r="C4713" s="60" t="str">
        <f t="shared" si="439"/>
        <v>Junho</v>
      </c>
      <c r="D4713" s="40" t="s">
        <v>1929</v>
      </c>
      <c r="E4713" s="40" t="s">
        <v>2576</v>
      </c>
      <c r="F4713" s="41">
        <v>5417.56</v>
      </c>
      <c r="G4713" s="42">
        <v>6497.28</v>
      </c>
      <c r="H4713" s="64">
        <f t="shared" si="440"/>
        <v>0.19930005389880301</v>
      </c>
      <c r="I4713" s="65">
        <f t="shared" si="441"/>
        <v>1079.7199999999993</v>
      </c>
      <c r="J4713" s="66" t="str">
        <f t="shared" si="442"/>
        <v>Resgatado</v>
      </c>
      <c r="K4713" s="40" t="s">
        <v>15532</v>
      </c>
      <c r="L4713" s="69" t="str">
        <f t="shared" si="443"/>
        <v>Dividendos Recebidos</v>
      </c>
    </row>
    <row r="4714" spans="1:12" ht="15" customHeight="1" x14ac:dyDescent="0.25">
      <c r="A4714" s="39">
        <v>45041</v>
      </c>
      <c r="B4714" s="61">
        <f t="shared" si="438"/>
        <v>2023</v>
      </c>
      <c r="C4714" s="60" t="str">
        <f t="shared" si="439"/>
        <v>Abril</v>
      </c>
      <c r="D4714" s="40" t="s">
        <v>1926</v>
      </c>
      <c r="E4714" s="40" t="s">
        <v>5380</v>
      </c>
      <c r="F4714" s="41">
        <v>15272.37</v>
      </c>
      <c r="G4714" s="42">
        <v>14137.63</v>
      </c>
      <c r="H4714" s="64">
        <f t="shared" si="440"/>
        <v>-7.4300190474693939E-2</v>
      </c>
      <c r="I4714" s="65">
        <f t="shared" si="441"/>
        <v>-1134.7400000000016</v>
      </c>
      <c r="J4714" s="66" t="str">
        <f t="shared" si="442"/>
        <v>Pendente</v>
      </c>
      <c r="K4714" s="40" t="s">
        <v>15535</v>
      </c>
      <c r="L4714" s="69" t="str">
        <f t="shared" si="443"/>
        <v>Aguardando rentabilidade</v>
      </c>
    </row>
    <row r="4715" spans="1:12" ht="15" customHeight="1" x14ac:dyDescent="0.25">
      <c r="A4715" s="39">
        <v>44668</v>
      </c>
      <c r="B4715" s="61">
        <f t="shared" si="438"/>
        <v>2022</v>
      </c>
      <c r="C4715" s="60" t="str">
        <f t="shared" si="439"/>
        <v>Abril</v>
      </c>
      <c r="D4715" s="40" t="s">
        <v>1928</v>
      </c>
      <c r="E4715" s="40" t="s">
        <v>5381</v>
      </c>
      <c r="F4715" s="41">
        <v>35946.959999999999</v>
      </c>
      <c r="G4715" s="42">
        <v>35220.83</v>
      </c>
      <c r="H4715" s="64">
        <f t="shared" si="440"/>
        <v>-2.0200039168819767E-2</v>
      </c>
      <c r="I4715" s="65">
        <f t="shared" si="441"/>
        <v>-726.12999999999738</v>
      </c>
      <c r="J4715" s="66" t="str">
        <f t="shared" si="442"/>
        <v>Ativo</v>
      </c>
      <c r="K4715" s="40" t="s">
        <v>15537</v>
      </c>
      <c r="L4715" s="69" t="str">
        <f t="shared" si="443"/>
        <v>Aguardando rentabilidade</v>
      </c>
    </row>
    <row r="4716" spans="1:12" ht="15" customHeight="1" x14ac:dyDescent="0.25">
      <c r="A4716" s="39">
        <v>45199</v>
      </c>
      <c r="B4716" s="61">
        <f t="shared" si="438"/>
        <v>2023</v>
      </c>
      <c r="C4716" s="60" t="str">
        <f t="shared" si="439"/>
        <v>Setembro</v>
      </c>
      <c r="D4716" s="40" t="s">
        <v>1923</v>
      </c>
      <c r="E4716" s="40" t="s">
        <v>5382</v>
      </c>
      <c r="F4716" s="41">
        <v>10251.98</v>
      </c>
      <c r="G4716" s="42">
        <v>10702.04</v>
      </c>
      <c r="H4716" s="64">
        <f t="shared" si="440"/>
        <v>4.3899812524019879E-2</v>
      </c>
      <c r="I4716" s="65">
        <f t="shared" si="441"/>
        <v>450.06000000000131</v>
      </c>
      <c r="J4716" s="66" t="str">
        <f t="shared" si="442"/>
        <v>Ativo</v>
      </c>
      <c r="K4716" s="40" t="s">
        <v>15532</v>
      </c>
      <c r="L4716" s="69" t="str">
        <f t="shared" si="443"/>
        <v>Investimento de Longo Prazo</v>
      </c>
    </row>
    <row r="4717" spans="1:12" ht="15" customHeight="1" x14ac:dyDescent="0.25">
      <c r="A4717" s="39">
        <v>45499</v>
      </c>
      <c r="B4717" s="61">
        <f t="shared" si="438"/>
        <v>2024</v>
      </c>
      <c r="C4717" s="60" t="str">
        <f t="shared" si="439"/>
        <v>Julho</v>
      </c>
      <c r="D4717" s="40" t="s">
        <v>1930</v>
      </c>
      <c r="E4717" s="40" t="s">
        <v>5383</v>
      </c>
      <c r="F4717" s="41">
        <v>48767.8</v>
      </c>
      <c r="G4717" s="42">
        <v>58521.36</v>
      </c>
      <c r="H4717" s="64">
        <f t="shared" si="440"/>
        <v>0.19999999999999993</v>
      </c>
      <c r="I4717" s="65">
        <f t="shared" si="441"/>
        <v>9753.5599999999977</v>
      </c>
      <c r="J4717" s="66" t="str">
        <f t="shared" si="442"/>
        <v>Resgatado</v>
      </c>
      <c r="K4717" s="40" t="s">
        <v>15538</v>
      </c>
      <c r="L4717" s="69" t="str">
        <f t="shared" si="443"/>
        <v>Aplicação de Curto Prazo</v>
      </c>
    </row>
    <row r="4718" spans="1:12" ht="15" customHeight="1" x14ac:dyDescent="0.25">
      <c r="A4718" s="39">
        <v>44345</v>
      </c>
      <c r="B4718" s="61">
        <f t="shared" si="438"/>
        <v>2021</v>
      </c>
      <c r="C4718" s="60" t="str">
        <f t="shared" si="439"/>
        <v>Maio</v>
      </c>
      <c r="D4718" s="40" t="s">
        <v>1926</v>
      </c>
      <c r="E4718" s="40" t="s">
        <v>5384</v>
      </c>
      <c r="F4718" s="41">
        <v>45544.1</v>
      </c>
      <c r="G4718" s="42">
        <v>50098.51</v>
      </c>
      <c r="H4718" s="64">
        <f t="shared" si="440"/>
        <v>0.10000000000000007</v>
      </c>
      <c r="I4718" s="65">
        <f t="shared" si="441"/>
        <v>4554.4100000000035</v>
      </c>
      <c r="J4718" s="66" t="str">
        <f t="shared" si="442"/>
        <v>Pendente</v>
      </c>
      <c r="K4718" s="40" t="s">
        <v>15535</v>
      </c>
      <c r="L4718" s="69" t="str">
        <f t="shared" si="443"/>
        <v>Rendimento estável</v>
      </c>
    </row>
    <row r="4719" spans="1:12" ht="15" customHeight="1" x14ac:dyDescent="0.25">
      <c r="A4719" s="39">
        <v>44642</v>
      </c>
      <c r="B4719" s="61">
        <f t="shared" si="438"/>
        <v>2022</v>
      </c>
      <c r="C4719" s="60" t="str">
        <f t="shared" si="439"/>
        <v>Março</v>
      </c>
      <c r="D4719" s="40" t="s">
        <v>1925</v>
      </c>
      <c r="E4719" s="40" t="s">
        <v>5385</v>
      </c>
      <c r="F4719" s="41">
        <v>28801.47</v>
      </c>
      <c r="G4719" s="42">
        <v>30650.52</v>
      </c>
      <c r="H4719" s="64">
        <f t="shared" si="440"/>
        <v>6.4199848132751536E-2</v>
      </c>
      <c r="I4719" s="65">
        <f t="shared" si="441"/>
        <v>1849.0499999999993</v>
      </c>
      <c r="J4719" s="66" t="str">
        <f t="shared" si="442"/>
        <v>Ativo</v>
      </c>
      <c r="K4719" s="40" t="s">
        <v>15534</v>
      </c>
      <c r="L4719" s="69" t="str">
        <f t="shared" si="443"/>
        <v>Aguardando rentabilidade</v>
      </c>
    </row>
    <row r="4720" spans="1:12" ht="15" customHeight="1" x14ac:dyDescent="0.25">
      <c r="A4720" s="39">
        <v>44520</v>
      </c>
      <c r="B4720" s="61">
        <f t="shared" si="438"/>
        <v>2021</v>
      </c>
      <c r="C4720" s="60" t="str">
        <f t="shared" si="439"/>
        <v>Novembro</v>
      </c>
      <c r="D4720" s="40" t="s">
        <v>1923</v>
      </c>
      <c r="E4720" s="40" t="s">
        <v>3967</v>
      </c>
      <c r="F4720" s="41">
        <v>11528.01</v>
      </c>
      <c r="G4720" s="42">
        <v>13657.23</v>
      </c>
      <c r="H4720" s="64">
        <f t="shared" si="440"/>
        <v>0.18469970098915592</v>
      </c>
      <c r="I4720" s="65">
        <f t="shared" si="441"/>
        <v>2129.2199999999993</v>
      </c>
      <c r="J4720" s="66" t="str">
        <f t="shared" si="442"/>
        <v>Resgatado</v>
      </c>
      <c r="K4720" s="40" t="s">
        <v>15532</v>
      </c>
      <c r="L4720" s="69" t="str">
        <f t="shared" si="443"/>
        <v>Dividendos Recebidos</v>
      </c>
    </row>
    <row r="4721" spans="1:12" x14ac:dyDescent="0.25">
      <c r="A4721" s="39">
        <v>43950</v>
      </c>
      <c r="B4721" s="61">
        <f t="shared" si="438"/>
        <v>2020</v>
      </c>
      <c r="C4721" s="60" t="str">
        <f t="shared" si="439"/>
        <v>Abril</v>
      </c>
      <c r="D4721" s="40" t="s">
        <v>1923</v>
      </c>
      <c r="E4721" s="40" t="s">
        <v>5386</v>
      </c>
      <c r="F4721" s="41">
        <v>20512.580000000002</v>
      </c>
      <c r="G4721" s="42">
        <v>22455.119999999999</v>
      </c>
      <c r="H4721" s="64">
        <f t="shared" si="440"/>
        <v>9.4699935356741913E-2</v>
      </c>
      <c r="I4721" s="65">
        <f t="shared" si="441"/>
        <v>1942.5399999999972</v>
      </c>
      <c r="J4721" s="66" t="str">
        <f t="shared" si="442"/>
        <v>Pendente</v>
      </c>
      <c r="K4721" s="40" t="s">
        <v>15532</v>
      </c>
      <c r="L4721" s="69" t="str">
        <f t="shared" si="443"/>
        <v>Rendimento estável</v>
      </c>
    </row>
    <row r="4722" spans="1:12" ht="15" customHeight="1" x14ac:dyDescent="0.25">
      <c r="A4722" s="39">
        <v>45809</v>
      </c>
      <c r="B4722" s="61">
        <f t="shared" si="438"/>
        <v>2025</v>
      </c>
      <c r="C4722" s="60" t="str">
        <f t="shared" si="439"/>
        <v>Junho</v>
      </c>
      <c r="D4722" s="40" t="s">
        <v>1923</v>
      </c>
      <c r="E4722" s="40" t="s">
        <v>2457</v>
      </c>
      <c r="F4722" s="41">
        <v>1291.28</v>
      </c>
      <c r="G4722" s="42">
        <v>1536.36</v>
      </c>
      <c r="H4722" s="64">
        <f t="shared" si="440"/>
        <v>0.18979617124093917</v>
      </c>
      <c r="I4722" s="65">
        <f t="shared" si="441"/>
        <v>245.07999999999993</v>
      </c>
      <c r="J4722" s="66" t="str">
        <f t="shared" si="442"/>
        <v>Resgatado</v>
      </c>
      <c r="K4722" s="40" t="s">
        <v>15532</v>
      </c>
      <c r="L4722" s="69" t="str">
        <f t="shared" si="443"/>
        <v>Dividendos Recebidos</v>
      </c>
    </row>
    <row r="4723" spans="1:12" ht="15" customHeight="1" x14ac:dyDescent="0.25">
      <c r="A4723" s="39">
        <v>44491</v>
      </c>
      <c r="B4723" s="61">
        <f t="shared" si="438"/>
        <v>2021</v>
      </c>
      <c r="C4723" s="60" t="str">
        <f t="shared" si="439"/>
        <v>Outubro</v>
      </c>
      <c r="D4723" s="40" t="s">
        <v>1923</v>
      </c>
      <c r="E4723" s="40" t="s">
        <v>3596</v>
      </c>
      <c r="F4723" s="41">
        <v>39719.230000000003</v>
      </c>
      <c r="G4723" s="42">
        <v>46749.53</v>
      </c>
      <c r="H4723" s="64">
        <f t="shared" si="440"/>
        <v>0.17699990659436235</v>
      </c>
      <c r="I4723" s="65">
        <f t="shared" si="441"/>
        <v>7030.2999999999956</v>
      </c>
      <c r="J4723" s="66" t="str">
        <f t="shared" si="442"/>
        <v>Resgatado</v>
      </c>
      <c r="K4723" s="40" t="s">
        <v>15532</v>
      </c>
      <c r="L4723" s="69" t="str">
        <f t="shared" si="443"/>
        <v>Dividendos Recebidos</v>
      </c>
    </row>
    <row r="4724" spans="1:12" ht="15" customHeight="1" x14ac:dyDescent="0.25">
      <c r="A4724" s="39">
        <v>44249</v>
      </c>
      <c r="B4724" s="61">
        <f t="shared" si="438"/>
        <v>2021</v>
      </c>
      <c r="C4724" s="60" t="str">
        <f t="shared" si="439"/>
        <v>Fevereiro</v>
      </c>
      <c r="D4724" s="40" t="s">
        <v>1924</v>
      </c>
      <c r="E4724" s="40" t="s">
        <v>5275</v>
      </c>
      <c r="F4724" s="41">
        <v>38770.589999999997</v>
      </c>
      <c r="G4724" s="42">
        <v>41980.79</v>
      </c>
      <c r="H4724" s="64">
        <f t="shared" si="440"/>
        <v>8.2799874853594038E-2</v>
      </c>
      <c r="I4724" s="65">
        <f t="shared" si="441"/>
        <v>3210.2000000000044</v>
      </c>
      <c r="J4724" s="66" t="str">
        <f t="shared" si="442"/>
        <v>Pendente</v>
      </c>
      <c r="K4724" s="40" t="s">
        <v>15533</v>
      </c>
      <c r="L4724" s="69" t="str">
        <f t="shared" si="443"/>
        <v>Rendimento estável</v>
      </c>
    </row>
    <row r="4725" spans="1:12" ht="15" customHeight="1" x14ac:dyDescent="0.25">
      <c r="A4725" s="39">
        <v>44803</v>
      </c>
      <c r="B4725" s="61">
        <f t="shared" si="438"/>
        <v>2022</v>
      </c>
      <c r="C4725" s="60" t="str">
        <f t="shared" si="439"/>
        <v>Agosto</v>
      </c>
      <c r="D4725" s="40" t="s">
        <v>1928</v>
      </c>
      <c r="E4725" s="40" t="s">
        <v>3480</v>
      </c>
      <c r="F4725" s="41">
        <v>47787.31</v>
      </c>
      <c r="G4725" s="42">
        <v>54993.64</v>
      </c>
      <c r="H4725" s="64">
        <f t="shared" si="440"/>
        <v>0.15080007642196228</v>
      </c>
      <c r="I4725" s="65">
        <f t="shared" si="441"/>
        <v>7206.3300000000017</v>
      </c>
      <c r="J4725" s="66" t="str">
        <f t="shared" si="442"/>
        <v>Resgatado</v>
      </c>
      <c r="K4725" s="40" t="s">
        <v>15537</v>
      </c>
      <c r="L4725" s="69" t="str">
        <f t="shared" si="443"/>
        <v>Aplicação de Curto Prazo</v>
      </c>
    </row>
    <row r="4726" spans="1:12" ht="15" customHeight="1" x14ac:dyDescent="0.25">
      <c r="A4726" s="39">
        <v>45031</v>
      </c>
      <c r="B4726" s="61">
        <f t="shared" si="438"/>
        <v>2023</v>
      </c>
      <c r="C4726" s="60" t="str">
        <f t="shared" si="439"/>
        <v>Abril</v>
      </c>
      <c r="D4726" s="40" t="s">
        <v>1930</v>
      </c>
      <c r="E4726" s="40" t="s">
        <v>5387</v>
      </c>
      <c r="F4726" s="41">
        <v>8079.74</v>
      </c>
      <c r="G4726" s="42">
        <v>8789.14</v>
      </c>
      <c r="H4726" s="64">
        <f t="shared" si="440"/>
        <v>8.7799854945827427E-2</v>
      </c>
      <c r="I4726" s="65">
        <f t="shared" si="441"/>
        <v>709.39999999999964</v>
      </c>
      <c r="J4726" s="66" t="str">
        <f t="shared" si="442"/>
        <v>Pendente</v>
      </c>
      <c r="K4726" s="40" t="s">
        <v>15538</v>
      </c>
      <c r="L4726" s="69" t="str">
        <f t="shared" si="443"/>
        <v>Rendimento estável</v>
      </c>
    </row>
    <row r="4727" spans="1:12" ht="15" customHeight="1" x14ac:dyDescent="0.25">
      <c r="A4727" s="39">
        <v>44863</v>
      </c>
      <c r="B4727" s="61">
        <f t="shared" si="438"/>
        <v>2022</v>
      </c>
      <c r="C4727" s="60" t="str">
        <f t="shared" si="439"/>
        <v>Outubro</v>
      </c>
      <c r="D4727" s="40" t="s">
        <v>1927</v>
      </c>
      <c r="E4727" s="40" t="s">
        <v>2767</v>
      </c>
      <c r="F4727" s="41">
        <v>47383.11</v>
      </c>
      <c r="G4727" s="42">
        <v>50903.68</v>
      </c>
      <c r="H4727" s="64">
        <f t="shared" si="440"/>
        <v>7.4300103982199564E-2</v>
      </c>
      <c r="I4727" s="65">
        <f t="shared" si="441"/>
        <v>3520.5699999999997</v>
      </c>
      <c r="J4727" s="66" t="str">
        <f t="shared" si="442"/>
        <v>Pendente</v>
      </c>
      <c r="K4727" s="40" t="s">
        <v>15536</v>
      </c>
      <c r="L4727" s="69" t="str">
        <f t="shared" si="443"/>
        <v>Rendimento estável</v>
      </c>
    </row>
    <row r="4728" spans="1:12" ht="15" customHeight="1" x14ac:dyDescent="0.25">
      <c r="A4728" s="39">
        <v>44884</v>
      </c>
      <c r="B4728" s="61">
        <f t="shared" si="438"/>
        <v>2022</v>
      </c>
      <c r="C4728" s="60" t="str">
        <f t="shared" si="439"/>
        <v>Novembro</v>
      </c>
      <c r="D4728" s="40" t="s">
        <v>1926</v>
      </c>
      <c r="E4728" s="40" t="s">
        <v>3719</v>
      </c>
      <c r="F4728" s="41">
        <v>42565.71</v>
      </c>
      <c r="G4728" s="42">
        <v>41399.410000000003</v>
      </c>
      <c r="H4728" s="64">
        <f t="shared" si="440"/>
        <v>-2.7399989334137634E-2</v>
      </c>
      <c r="I4728" s="65">
        <f t="shared" si="441"/>
        <v>-1166.2999999999956</v>
      </c>
      <c r="J4728" s="66" t="str">
        <f t="shared" si="442"/>
        <v>Ativo</v>
      </c>
      <c r="K4728" s="40" t="s">
        <v>15535</v>
      </c>
      <c r="L4728" s="69" t="str">
        <f t="shared" si="443"/>
        <v>Aguardando rentabilidade</v>
      </c>
    </row>
    <row r="4729" spans="1:12" ht="15" customHeight="1" x14ac:dyDescent="0.25">
      <c r="A4729" s="39">
        <v>44217</v>
      </c>
      <c r="B4729" s="61">
        <f t="shared" si="438"/>
        <v>2021</v>
      </c>
      <c r="C4729" s="60" t="str">
        <f t="shared" si="439"/>
        <v>Janeiro</v>
      </c>
      <c r="D4729" s="40" t="s">
        <v>1923</v>
      </c>
      <c r="E4729" s="40" t="s">
        <v>5388</v>
      </c>
      <c r="F4729" s="41">
        <v>45714.87</v>
      </c>
      <c r="G4729" s="42">
        <v>44178.85</v>
      </c>
      <c r="H4729" s="64">
        <f t="shared" si="440"/>
        <v>-3.3600008049897198E-2</v>
      </c>
      <c r="I4729" s="65">
        <f t="shared" si="441"/>
        <v>-1536.0200000000041</v>
      </c>
      <c r="J4729" s="66" t="str">
        <f t="shared" si="442"/>
        <v>Ativo</v>
      </c>
      <c r="K4729" s="40" t="s">
        <v>15532</v>
      </c>
      <c r="L4729" s="69" t="str">
        <f t="shared" si="443"/>
        <v>Investimento de Longo Prazo</v>
      </c>
    </row>
    <row r="4730" spans="1:12" ht="15" customHeight="1" x14ac:dyDescent="0.25">
      <c r="A4730" s="39">
        <v>45568</v>
      </c>
      <c r="B4730" s="61">
        <f t="shared" si="438"/>
        <v>2024</v>
      </c>
      <c r="C4730" s="60" t="str">
        <f t="shared" si="439"/>
        <v>Outubro</v>
      </c>
      <c r="D4730" s="40" t="s">
        <v>1925</v>
      </c>
      <c r="E4730" s="40" t="s">
        <v>3783</v>
      </c>
      <c r="F4730" s="41">
        <v>49092.35</v>
      </c>
      <c r="G4730" s="42">
        <v>48321.599999999999</v>
      </c>
      <c r="H4730" s="64">
        <f t="shared" si="440"/>
        <v>-1.5700002138826111E-2</v>
      </c>
      <c r="I4730" s="65">
        <f t="shared" si="441"/>
        <v>-770.75</v>
      </c>
      <c r="J4730" s="66" t="str">
        <f t="shared" si="442"/>
        <v>Ativo</v>
      </c>
      <c r="K4730" s="40" t="s">
        <v>15534</v>
      </c>
      <c r="L4730" s="69" t="str">
        <f t="shared" si="443"/>
        <v>Aguardando rentabilidade</v>
      </c>
    </row>
    <row r="4731" spans="1:12" ht="15" customHeight="1" x14ac:dyDescent="0.25">
      <c r="A4731" s="39">
        <v>45537</v>
      </c>
      <c r="B4731" s="61">
        <f t="shared" si="438"/>
        <v>2024</v>
      </c>
      <c r="C4731" s="60" t="str">
        <f t="shared" si="439"/>
        <v>Setembro</v>
      </c>
      <c r="D4731" s="40" t="s">
        <v>1930</v>
      </c>
      <c r="E4731" s="40" t="s">
        <v>5389</v>
      </c>
      <c r="F4731" s="41">
        <v>34246.01</v>
      </c>
      <c r="G4731" s="42">
        <v>38126.080000000002</v>
      </c>
      <c r="H4731" s="64">
        <f t="shared" si="440"/>
        <v>0.11329991435498615</v>
      </c>
      <c r="I4731" s="65">
        <f t="shared" si="441"/>
        <v>3880.0699999999997</v>
      </c>
      <c r="J4731" s="66" t="str">
        <f t="shared" si="442"/>
        <v>Pendente</v>
      </c>
      <c r="K4731" s="40" t="s">
        <v>15538</v>
      </c>
      <c r="L4731" s="69" t="str">
        <f t="shared" si="443"/>
        <v>Rendimento estável</v>
      </c>
    </row>
    <row r="4732" spans="1:12" ht="15" customHeight="1" x14ac:dyDescent="0.25">
      <c r="A4732" s="39">
        <v>44216</v>
      </c>
      <c r="B4732" s="61">
        <f t="shared" si="438"/>
        <v>2021</v>
      </c>
      <c r="C4732" s="60" t="str">
        <f t="shared" si="439"/>
        <v>Janeiro</v>
      </c>
      <c r="D4732" s="40" t="s">
        <v>1926</v>
      </c>
      <c r="E4732" s="40" t="s">
        <v>2302</v>
      </c>
      <c r="F4732" s="41">
        <v>34260.93</v>
      </c>
      <c r="G4732" s="42">
        <v>37786.379999999997</v>
      </c>
      <c r="H4732" s="64">
        <f t="shared" si="440"/>
        <v>0.10290000884389294</v>
      </c>
      <c r="I4732" s="65">
        <f t="shared" si="441"/>
        <v>3525.4499999999971</v>
      </c>
      <c r="J4732" s="66" t="str">
        <f t="shared" si="442"/>
        <v>Pendente</v>
      </c>
      <c r="K4732" s="40" t="s">
        <v>15535</v>
      </c>
      <c r="L4732" s="69" t="str">
        <f t="shared" si="443"/>
        <v>Rendimento estável</v>
      </c>
    </row>
    <row r="4733" spans="1:12" x14ac:dyDescent="0.25">
      <c r="A4733" s="39">
        <v>43940</v>
      </c>
      <c r="B4733" s="61">
        <f t="shared" si="438"/>
        <v>2020</v>
      </c>
      <c r="C4733" s="60" t="str">
        <f t="shared" si="439"/>
        <v>Abril</v>
      </c>
      <c r="D4733" s="40" t="s">
        <v>1925</v>
      </c>
      <c r="E4733" s="40" t="s">
        <v>5390</v>
      </c>
      <c r="F4733" s="41">
        <v>35444.44</v>
      </c>
      <c r="G4733" s="42">
        <v>41540.879999999997</v>
      </c>
      <c r="H4733" s="64">
        <f t="shared" si="440"/>
        <v>0.17199989617553543</v>
      </c>
      <c r="I4733" s="65">
        <f t="shared" si="441"/>
        <v>6096.4399999999951</v>
      </c>
      <c r="J4733" s="66" t="str">
        <f t="shared" si="442"/>
        <v>Resgatado</v>
      </c>
      <c r="K4733" s="40" t="s">
        <v>15534</v>
      </c>
      <c r="L4733" s="69" t="str">
        <f t="shared" si="443"/>
        <v>Aplicação de Curto Prazo</v>
      </c>
    </row>
    <row r="4734" spans="1:12" x14ac:dyDescent="0.25">
      <c r="A4734" s="39">
        <v>43959</v>
      </c>
      <c r="B4734" s="61">
        <f t="shared" si="438"/>
        <v>2020</v>
      </c>
      <c r="C4734" s="60" t="str">
        <f t="shared" si="439"/>
        <v>Maio</v>
      </c>
      <c r="D4734" s="40" t="s">
        <v>1930</v>
      </c>
      <c r="E4734" s="40" t="s">
        <v>5391</v>
      </c>
      <c r="F4734" s="41">
        <v>23695.61</v>
      </c>
      <c r="G4734" s="42">
        <v>26396.91</v>
      </c>
      <c r="H4734" s="64">
        <f t="shared" si="440"/>
        <v>0.11400001941287856</v>
      </c>
      <c r="I4734" s="65">
        <f t="shared" si="441"/>
        <v>2701.2999999999993</v>
      </c>
      <c r="J4734" s="66" t="str">
        <f t="shared" si="442"/>
        <v>Pendente</v>
      </c>
      <c r="K4734" s="40" t="s">
        <v>15538</v>
      </c>
      <c r="L4734" s="69" t="str">
        <f t="shared" si="443"/>
        <v>Rendimento estável</v>
      </c>
    </row>
    <row r="4735" spans="1:12" ht="15" customHeight="1" x14ac:dyDescent="0.25">
      <c r="A4735" s="39">
        <v>44535</v>
      </c>
      <c r="B4735" s="61">
        <f t="shared" si="438"/>
        <v>2021</v>
      </c>
      <c r="C4735" s="60" t="str">
        <f t="shared" si="439"/>
        <v>Dezembro</v>
      </c>
      <c r="D4735" s="40" t="s">
        <v>1923</v>
      </c>
      <c r="E4735" s="40" t="s">
        <v>5392</v>
      </c>
      <c r="F4735" s="41">
        <v>32948.199999999997</v>
      </c>
      <c r="G4735" s="42">
        <v>34477</v>
      </c>
      <c r="H4735" s="64">
        <f t="shared" si="440"/>
        <v>4.6400106834364338E-2</v>
      </c>
      <c r="I4735" s="65">
        <f t="shared" si="441"/>
        <v>1528.8000000000029</v>
      </c>
      <c r="J4735" s="66" t="str">
        <f t="shared" si="442"/>
        <v>Ativo</v>
      </c>
      <c r="K4735" s="40" t="s">
        <v>15532</v>
      </c>
      <c r="L4735" s="69" t="str">
        <f t="shared" si="443"/>
        <v>Investimento de Longo Prazo</v>
      </c>
    </row>
    <row r="4736" spans="1:12" ht="15" customHeight="1" x14ac:dyDescent="0.25">
      <c r="A4736" s="39">
        <v>45886</v>
      </c>
      <c r="B4736" s="61">
        <f t="shared" si="438"/>
        <v>2025</v>
      </c>
      <c r="C4736" s="60" t="str">
        <f t="shared" si="439"/>
        <v>Agosto</v>
      </c>
      <c r="D4736" s="40" t="s">
        <v>1927</v>
      </c>
      <c r="E4736" s="40" t="s">
        <v>5393</v>
      </c>
      <c r="F4736" s="41">
        <v>18803.71</v>
      </c>
      <c r="G4736" s="42">
        <v>21291.439999999999</v>
      </c>
      <c r="H4736" s="64">
        <f t="shared" si="440"/>
        <v>0.13229995570023148</v>
      </c>
      <c r="I4736" s="65">
        <f t="shared" si="441"/>
        <v>2487.7299999999996</v>
      </c>
      <c r="J4736" s="66" t="str">
        <f t="shared" si="442"/>
        <v>Pendente</v>
      </c>
      <c r="K4736" s="40" t="s">
        <v>15536</v>
      </c>
      <c r="L4736" s="69" t="str">
        <f t="shared" si="443"/>
        <v>Rendimento estável</v>
      </c>
    </row>
    <row r="4737" spans="1:12" ht="15" customHeight="1" x14ac:dyDescent="0.25">
      <c r="A4737" s="39">
        <v>45692</v>
      </c>
      <c r="B4737" s="61">
        <f t="shared" si="438"/>
        <v>2025</v>
      </c>
      <c r="C4737" s="60" t="str">
        <f t="shared" si="439"/>
        <v>Fevereiro</v>
      </c>
      <c r="D4737" s="40" t="s">
        <v>1924</v>
      </c>
      <c r="E4737" s="40" t="s">
        <v>3100</v>
      </c>
      <c r="F4737" s="41">
        <v>35776.94</v>
      </c>
      <c r="G4737" s="42">
        <v>35254.6</v>
      </c>
      <c r="H4737" s="64">
        <f t="shared" si="440"/>
        <v>-1.4599907090992235E-2</v>
      </c>
      <c r="I4737" s="65">
        <f t="shared" si="441"/>
        <v>-522.34000000000378</v>
      </c>
      <c r="J4737" s="66" t="str">
        <f t="shared" si="442"/>
        <v>Ativo</v>
      </c>
      <c r="K4737" s="40" t="s">
        <v>15533</v>
      </c>
      <c r="L4737" s="69" t="str">
        <f t="shared" si="443"/>
        <v>Investimento de Longo Prazo</v>
      </c>
    </row>
    <row r="4738" spans="1:12" ht="15" customHeight="1" x14ac:dyDescent="0.25">
      <c r="A4738" s="39">
        <v>45764</v>
      </c>
      <c r="B4738" s="61">
        <f t="shared" ref="B4738:B4801" si="444">YEAR(A4738)</f>
        <v>2025</v>
      </c>
      <c r="C4738" s="60" t="str">
        <f t="shared" ref="C4738:C4801" si="445">PROPER(TEXT(A4738,"mmmm"))</f>
        <v>Abril</v>
      </c>
      <c r="D4738" s="40" t="s">
        <v>1929</v>
      </c>
      <c r="E4738" s="40" t="s">
        <v>5394</v>
      </c>
      <c r="F4738" s="41">
        <v>48592.32</v>
      </c>
      <c r="G4738" s="42">
        <v>56906.47</v>
      </c>
      <c r="H4738" s="64">
        <f t="shared" ref="H4738:H4801" si="446">(G4738-F4738)/F4738</f>
        <v>0.1711000833053454</v>
      </c>
      <c r="I4738" s="65">
        <f t="shared" ref="I4738:I4801" si="447">G4738-F4738</f>
        <v>8314.1500000000015</v>
      </c>
      <c r="J4738" s="66" t="str">
        <f t="shared" ref="J4738:J4801" si="448">IF(AND(OR($D4738="Ações",$D4738="Criptomoedas",$D4738="ETFs",$D4738="Fundos",$D4738="Imóveis"),$H4738&lt;=-10%),"Resgatado",IF(AND(OR($D4738="Ações",$D4738="Criptomoedas",$D4738="ETFs",$D4738="Fundos",$D4738="Imóveis"),$H4738&lt;=-5%),"Pendente",IF(AND(OR($D4738="Ações",$D4738="Criptomoedas",$D4738="ETFs",$D4738="Fundos",$D4738="Imóveis"),$H4738&lt;=-3%),"Ativo",IF(AND(OR($D4738="Ações",$D4738="Criptomoedas",$D4738="ETFs",$D4738="Fundos",$D4738="Imóveis"),$H4738&lt;=7%),"Ativo",IF(AND(OR($D4738="Ações",$D4738="Criptomoedas",$D4738="ETFs",$D4738="Fundos",$D4738="Imóveis"),$H4738&lt;=15%),"Pendente",IF(AND(OR($D4738="Ações",$D4738="Criptomoedas",$D4738="ETFs",$D4738="Fundos",$D4738="Imóveis"),$H4738&lt;=20%),"Resgatado",IF(AND(OR($D4738="Poupança",$D4738="Renda Fixa",$D4738="Tesouro Direto"),$H4738&lt;=7%),"Ativo",IF(AND(OR($D4738="Poupança",$D4738="Renda Fixa",$D4738="Tesouro Direto"),$H4738&lt;=15%),"Pendente",IF(AND(OR($D4738="Poupança",$D4738="Renda Fixa",$D4738="Tesouro Direto"),$H4738&lt;=20%),"Resgatado","")))))))))</f>
        <v>Resgatado</v>
      </c>
      <c r="K4738" s="40" t="s">
        <v>15532</v>
      </c>
      <c r="L4738" s="69" t="str">
        <f t="shared" ref="L4738:L4801" si="449">IF(AND(OR($D4738="Ações",$D4738="Criptomoedas",$D4738="ETFs",$D4738="Fundos",$D4738="Imóveis"),$H4738&lt;=-10%),"Resgate realizado",IF(AND(OR($D4738="Ações",$D4738="Criptomoedas",$D4738="ETFs",$D4738="Fundos",$D4738="Imóveis"),$H4738&lt;=-5%),"Aguardando rentabilidade",IF(AND(OR($D4738="Ações",$D4738="Criptomoedas",$D4738="ETFs",$D4738="Fundos",$D4738="Imóveis"),$H4738&lt;=-3%),"Aguardando rentabilidade",IF(AND(OR($D4738="Ações",$D4738="Criptomoedas",$D4738="ETFs",$D4738="Fundos",$D4738="Imóveis"),$H4738&lt;=7%),"Aguardando rentabilidade",IF(AND(OR($D4738="Ações",$D4738="Criptomoedas",$D4738="ETFs",$D4738="Fundos",$D4738="Imóveis"),$H4738&lt;=15%),"Rendimento estável",IF(AND(OR($D4738="Ações",$D4738="Criptomoedas",$D4738="ETFs",$D4738="Fundos",$D4738="Imóveis"),$H4738&lt;=20%),"Aplicação de Curto Prazo",IF(AND(OR($D4738="Poupança",$D4738="Renda Fixa",$D4738="Tesouro Direto"),$H4738&lt;=7%),"Investimento de Longo Prazo",IF(AND(OR($D4738="Poupança",$D4738="Renda Fixa",$D4738="Tesouro Direto"),$H4738&lt;=15%),"Rendimento estável",IF(AND(OR($D4738="Poupança",$D4738="Renda Fixa",$D4738="Tesouro Direto"),$H4738&lt;=20%),"Dividendos Recebidos","")))))))))</f>
        <v>Dividendos Recebidos</v>
      </c>
    </row>
    <row r="4739" spans="1:12" ht="15" customHeight="1" x14ac:dyDescent="0.25">
      <c r="A4739" s="39">
        <v>44428</v>
      </c>
      <c r="B4739" s="61">
        <f t="shared" si="444"/>
        <v>2021</v>
      </c>
      <c r="C4739" s="60" t="str">
        <f t="shared" si="445"/>
        <v>Agosto</v>
      </c>
      <c r="D4739" s="40" t="s">
        <v>1924</v>
      </c>
      <c r="E4739" s="40" t="s">
        <v>3712</v>
      </c>
      <c r="F4739" s="41">
        <v>22460.95</v>
      </c>
      <c r="G4739" s="42">
        <v>24033.22</v>
      </c>
      <c r="H4739" s="64">
        <f t="shared" si="446"/>
        <v>7.0000155826000249E-2</v>
      </c>
      <c r="I4739" s="65">
        <f t="shared" si="447"/>
        <v>1572.2700000000004</v>
      </c>
      <c r="J4739" s="66" t="str">
        <f t="shared" si="448"/>
        <v>Pendente</v>
      </c>
      <c r="K4739" s="40" t="s">
        <v>15533</v>
      </c>
      <c r="L4739" s="69" t="str">
        <f t="shared" si="449"/>
        <v>Rendimento estável</v>
      </c>
    </row>
    <row r="4740" spans="1:12" ht="15" customHeight="1" x14ac:dyDescent="0.25">
      <c r="A4740" s="39">
        <v>45814</v>
      </c>
      <c r="B4740" s="61">
        <f t="shared" si="444"/>
        <v>2025</v>
      </c>
      <c r="C4740" s="60" t="str">
        <f t="shared" si="445"/>
        <v>Junho</v>
      </c>
      <c r="D4740" s="40" t="s">
        <v>1929</v>
      </c>
      <c r="E4740" s="40" t="s">
        <v>4473</v>
      </c>
      <c r="F4740" s="41">
        <v>12743.39</v>
      </c>
      <c r="G4740" s="42">
        <v>13148.63</v>
      </c>
      <c r="H4740" s="64">
        <f t="shared" si="446"/>
        <v>3.1800015537466857E-2</v>
      </c>
      <c r="I4740" s="65">
        <f t="shared" si="447"/>
        <v>405.23999999999978</v>
      </c>
      <c r="J4740" s="66" t="str">
        <f t="shared" si="448"/>
        <v>Ativo</v>
      </c>
      <c r="K4740" s="40" t="s">
        <v>15532</v>
      </c>
      <c r="L4740" s="69" t="str">
        <f t="shared" si="449"/>
        <v>Investimento de Longo Prazo</v>
      </c>
    </row>
    <row r="4741" spans="1:12" ht="15" customHeight="1" x14ac:dyDescent="0.25">
      <c r="A4741" s="39">
        <v>45637</v>
      </c>
      <c r="B4741" s="61">
        <f t="shared" si="444"/>
        <v>2024</v>
      </c>
      <c r="C4741" s="60" t="str">
        <f t="shared" si="445"/>
        <v>Dezembro</v>
      </c>
      <c r="D4741" s="40" t="s">
        <v>1924</v>
      </c>
      <c r="E4741" s="40" t="s">
        <v>3733</v>
      </c>
      <c r="F4741" s="41">
        <v>14933.56</v>
      </c>
      <c r="G4741" s="42">
        <v>17745.55</v>
      </c>
      <c r="H4741" s="64">
        <f t="shared" si="446"/>
        <v>0.18830004366005157</v>
      </c>
      <c r="I4741" s="65">
        <f t="shared" si="447"/>
        <v>2811.99</v>
      </c>
      <c r="J4741" s="66" t="str">
        <f t="shared" si="448"/>
        <v>Resgatado</v>
      </c>
      <c r="K4741" s="40" t="s">
        <v>15533</v>
      </c>
      <c r="L4741" s="69" t="str">
        <f t="shared" si="449"/>
        <v>Dividendos Recebidos</v>
      </c>
    </row>
    <row r="4742" spans="1:12" ht="15" customHeight="1" x14ac:dyDescent="0.25">
      <c r="A4742" s="39">
        <v>45666</v>
      </c>
      <c r="B4742" s="61">
        <f t="shared" si="444"/>
        <v>2025</v>
      </c>
      <c r="C4742" s="60" t="str">
        <f t="shared" si="445"/>
        <v>Janeiro</v>
      </c>
      <c r="D4742" s="40" t="s">
        <v>1928</v>
      </c>
      <c r="E4742" s="40" t="s">
        <v>5395</v>
      </c>
      <c r="F4742" s="41">
        <v>23503.11</v>
      </c>
      <c r="G4742" s="42">
        <v>24647.71</v>
      </c>
      <c r="H4742" s="64">
        <f t="shared" si="446"/>
        <v>4.8699938008203957E-2</v>
      </c>
      <c r="I4742" s="65">
        <f t="shared" si="447"/>
        <v>1144.5999999999985</v>
      </c>
      <c r="J4742" s="66" t="str">
        <f t="shared" si="448"/>
        <v>Ativo</v>
      </c>
      <c r="K4742" s="40" t="s">
        <v>15537</v>
      </c>
      <c r="L4742" s="69" t="str">
        <f t="shared" si="449"/>
        <v>Aguardando rentabilidade</v>
      </c>
    </row>
    <row r="4743" spans="1:12" ht="15" customHeight="1" x14ac:dyDescent="0.25">
      <c r="A4743" s="39">
        <v>45170</v>
      </c>
      <c r="B4743" s="61">
        <f t="shared" si="444"/>
        <v>2023</v>
      </c>
      <c r="C4743" s="60" t="str">
        <f t="shared" si="445"/>
        <v>Setembro</v>
      </c>
      <c r="D4743" s="40" t="s">
        <v>1930</v>
      </c>
      <c r="E4743" s="40" t="s">
        <v>5396</v>
      </c>
      <c r="F4743" s="41">
        <v>11524.29</v>
      </c>
      <c r="G4743" s="42">
        <v>11465.52</v>
      </c>
      <c r="H4743" s="64">
        <f t="shared" si="446"/>
        <v>-5.0996634065960189E-3</v>
      </c>
      <c r="I4743" s="65">
        <f t="shared" si="447"/>
        <v>-58.770000000000437</v>
      </c>
      <c r="J4743" s="66" t="str">
        <f t="shared" si="448"/>
        <v>Ativo</v>
      </c>
      <c r="K4743" s="40" t="s">
        <v>15538</v>
      </c>
      <c r="L4743" s="69" t="str">
        <f t="shared" si="449"/>
        <v>Aguardando rentabilidade</v>
      </c>
    </row>
    <row r="4744" spans="1:12" ht="15" customHeight="1" x14ac:dyDescent="0.25">
      <c r="A4744" s="39">
        <v>45251</v>
      </c>
      <c r="B4744" s="61">
        <f t="shared" si="444"/>
        <v>2023</v>
      </c>
      <c r="C4744" s="60" t="str">
        <f t="shared" si="445"/>
        <v>Novembro</v>
      </c>
      <c r="D4744" s="40" t="s">
        <v>1928</v>
      </c>
      <c r="E4744" s="40" t="s">
        <v>5397</v>
      </c>
      <c r="F4744" s="41">
        <v>21209.5</v>
      </c>
      <c r="G4744" s="42">
        <v>22505.4</v>
      </c>
      <c r="H4744" s="64">
        <f t="shared" si="446"/>
        <v>6.1099978783092548E-2</v>
      </c>
      <c r="I4744" s="65">
        <f t="shared" si="447"/>
        <v>1295.9000000000015</v>
      </c>
      <c r="J4744" s="66" t="str">
        <f t="shared" si="448"/>
        <v>Ativo</v>
      </c>
      <c r="K4744" s="40" t="s">
        <v>15537</v>
      </c>
      <c r="L4744" s="69" t="str">
        <f t="shared" si="449"/>
        <v>Aguardando rentabilidade</v>
      </c>
    </row>
    <row r="4745" spans="1:12" ht="15" customHeight="1" x14ac:dyDescent="0.25">
      <c r="A4745" s="39">
        <v>44510</v>
      </c>
      <c r="B4745" s="61">
        <f t="shared" si="444"/>
        <v>2021</v>
      </c>
      <c r="C4745" s="60" t="str">
        <f t="shared" si="445"/>
        <v>Novembro</v>
      </c>
      <c r="D4745" s="40" t="s">
        <v>1928</v>
      </c>
      <c r="E4745" s="40" t="s">
        <v>5398</v>
      </c>
      <c r="F4745" s="41">
        <v>17720.900000000001</v>
      </c>
      <c r="G4745" s="42">
        <v>17841.400000000001</v>
      </c>
      <c r="H4745" s="64">
        <f t="shared" si="446"/>
        <v>6.7998803672499695E-3</v>
      </c>
      <c r="I4745" s="65">
        <f t="shared" si="447"/>
        <v>120.5</v>
      </c>
      <c r="J4745" s="66" t="str">
        <f t="shared" si="448"/>
        <v>Ativo</v>
      </c>
      <c r="K4745" s="40" t="s">
        <v>15537</v>
      </c>
      <c r="L4745" s="69" t="str">
        <f t="shared" si="449"/>
        <v>Aguardando rentabilidade</v>
      </c>
    </row>
    <row r="4746" spans="1:12" ht="15" customHeight="1" x14ac:dyDescent="0.25">
      <c r="A4746" s="39">
        <v>45685</v>
      </c>
      <c r="B4746" s="61">
        <f t="shared" si="444"/>
        <v>2025</v>
      </c>
      <c r="C4746" s="60" t="str">
        <f t="shared" si="445"/>
        <v>Janeiro</v>
      </c>
      <c r="D4746" s="40" t="s">
        <v>1925</v>
      </c>
      <c r="E4746" s="40" t="s">
        <v>5399</v>
      </c>
      <c r="F4746" s="41">
        <v>46162.8</v>
      </c>
      <c r="G4746" s="42">
        <v>46176.65</v>
      </c>
      <c r="H4746" s="64">
        <f t="shared" si="446"/>
        <v>3.0002512845838086E-4</v>
      </c>
      <c r="I4746" s="65">
        <f t="shared" si="447"/>
        <v>13.849999999998545</v>
      </c>
      <c r="J4746" s="66" t="str">
        <f t="shared" si="448"/>
        <v>Ativo</v>
      </c>
      <c r="K4746" s="40" t="s">
        <v>15534</v>
      </c>
      <c r="L4746" s="69" t="str">
        <f t="shared" si="449"/>
        <v>Aguardando rentabilidade</v>
      </c>
    </row>
    <row r="4747" spans="1:12" ht="15" customHeight="1" x14ac:dyDescent="0.25">
      <c r="A4747" s="39">
        <v>44366</v>
      </c>
      <c r="B4747" s="61">
        <f t="shared" si="444"/>
        <v>2021</v>
      </c>
      <c r="C4747" s="60" t="str">
        <f t="shared" si="445"/>
        <v>Junho</v>
      </c>
      <c r="D4747" s="40" t="s">
        <v>1925</v>
      </c>
      <c r="E4747" s="40" t="s">
        <v>5400</v>
      </c>
      <c r="F4747" s="41">
        <v>48009.93</v>
      </c>
      <c r="G4747" s="42">
        <v>55557.09</v>
      </c>
      <c r="H4747" s="64">
        <f t="shared" si="446"/>
        <v>0.15719997925429169</v>
      </c>
      <c r="I4747" s="65">
        <f t="shared" si="447"/>
        <v>7547.1599999999962</v>
      </c>
      <c r="J4747" s="66" t="str">
        <f t="shared" si="448"/>
        <v>Resgatado</v>
      </c>
      <c r="K4747" s="40" t="s">
        <v>15534</v>
      </c>
      <c r="L4747" s="69" t="str">
        <f t="shared" si="449"/>
        <v>Aplicação de Curto Prazo</v>
      </c>
    </row>
    <row r="4748" spans="1:12" ht="15" customHeight="1" x14ac:dyDescent="0.25">
      <c r="A4748" s="39">
        <v>45271</v>
      </c>
      <c r="B4748" s="61">
        <f t="shared" si="444"/>
        <v>2023</v>
      </c>
      <c r="C4748" s="60" t="str">
        <f t="shared" si="445"/>
        <v>Dezembro</v>
      </c>
      <c r="D4748" s="40" t="s">
        <v>1927</v>
      </c>
      <c r="E4748" s="40" t="s">
        <v>5401</v>
      </c>
      <c r="F4748" s="41">
        <v>5950.26</v>
      </c>
      <c r="G4748" s="42">
        <v>6655.37</v>
      </c>
      <c r="H4748" s="64">
        <f t="shared" si="446"/>
        <v>0.11850070417091012</v>
      </c>
      <c r="I4748" s="65">
        <f t="shared" si="447"/>
        <v>705.10999999999967</v>
      </c>
      <c r="J4748" s="66" t="str">
        <f t="shared" si="448"/>
        <v>Pendente</v>
      </c>
      <c r="K4748" s="40" t="s">
        <v>15536</v>
      </c>
      <c r="L4748" s="69" t="str">
        <f t="shared" si="449"/>
        <v>Rendimento estável</v>
      </c>
    </row>
    <row r="4749" spans="1:12" ht="15" customHeight="1" x14ac:dyDescent="0.25">
      <c r="A4749" s="39">
        <v>45675</v>
      </c>
      <c r="B4749" s="61">
        <f t="shared" si="444"/>
        <v>2025</v>
      </c>
      <c r="C4749" s="60" t="str">
        <f t="shared" si="445"/>
        <v>Janeiro</v>
      </c>
      <c r="D4749" s="40" t="s">
        <v>1924</v>
      </c>
      <c r="E4749" s="40" t="s">
        <v>2498</v>
      </c>
      <c r="F4749" s="41">
        <v>20616.099999999999</v>
      </c>
      <c r="G4749" s="42">
        <v>21131.5</v>
      </c>
      <c r="H4749" s="64">
        <f t="shared" si="446"/>
        <v>2.4999878735551415E-2</v>
      </c>
      <c r="I4749" s="65">
        <f t="shared" si="447"/>
        <v>515.40000000000146</v>
      </c>
      <c r="J4749" s="66" t="str">
        <f t="shared" si="448"/>
        <v>Ativo</v>
      </c>
      <c r="K4749" s="40" t="s">
        <v>15533</v>
      </c>
      <c r="L4749" s="69" t="str">
        <f t="shared" si="449"/>
        <v>Investimento de Longo Prazo</v>
      </c>
    </row>
    <row r="4750" spans="1:12" ht="15" customHeight="1" x14ac:dyDescent="0.25">
      <c r="A4750" s="39">
        <v>45303</v>
      </c>
      <c r="B4750" s="61">
        <f t="shared" si="444"/>
        <v>2024</v>
      </c>
      <c r="C4750" s="60" t="str">
        <f t="shared" si="445"/>
        <v>Janeiro</v>
      </c>
      <c r="D4750" s="40" t="s">
        <v>1926</v>
      </c>
      <c r="E4750" s="40" t="s">
        <v>5402</v>
      </c>
      <c r="F4750" s="41">
        <v>35822.300000000003</v>
      </c>
      <c r="G4750" s="42">
        <v>33902.22</v>
      </c>
      <c r="H4750" s="64">
        <f t="shared" si="446"/>
        <v>-5.3600131761500559E-2</v>
      </c>
      <c r="I4750" s="65">
        <f t="shared" si="447"/>
        <v>-1920.0800000000017</v>
      </c>
      <c r="J4750" s="66" t="str">
        <f t="shared" si="448"/>
        <v>Pendente</v>
      </c>
      <c r="K4750" s="40" t="s">
        <v>15535</v>
      </c>
      <c r="L4750" s="69" t="str">
        <f t="shared" si="449"/>
        <v>Aguardando rentabilidade</v>
      </c>
    </row>
    <row r="4751" spans="1:12" ht="15" customHeight="1" x14ac:dyDescent="0.25">
      <c r="A4751" s="39">
        <v>45630</v>
      </c>
      <c r="B4751" s="61">
        <f t="shared" si="444"/>
        <v>2024</v>
      </c>
      <c r="C4751" s="60" t="str">
        <f t="shared" si="445"/>
        <v>Dezembro</v>
      </c>
      <c r="D4751" s="40" t="s">
        <v>1924</v>
      </c>
      <c r="E4751" s="40" t="s">
        <v>5403</v>
      </c>
      <c r="F4751" s="41">
        <v>25791</v>
      </c>
      <c r="G4751" s="42">
        <v>27498.36</v>
      </c>
      <c r="H4751" s="64">
        <f t="shared" si="446"/>
        <v>6.6199837152495083E-2</v>
      </c>
      <c r="I4751" s="65">
        <f t="shared" si="447"/>
        <v>1707.3600000000006</v>
      </c>
      <c r="J4751" s="66" t="str">
        <f t="shared" si="448"/>
        <v>Ativo</v>
      </c>
      <c r="K4751" s="40" t="s">
        <v>15533</v>
      </c>
      <c r="L4751" s="69" t="str">
        <f t="shared" si="449"/>
        <v>Investimento de Longo Prazo</v>
      </c>
    </row>
    <row r="4752" spans="1:12" ht="15" customHeight="1" x14ac:dyDescent="0.25">
      <c r="A4752" s="39">
        <v>45739</v>
      </c>
      <c r="B4752" s="61">
        <f t="shared" si="444"/>
        <v>2025</v>
      </c>
      <c r="C4752" s="60" t="str">
        <f t="shared" si="445"/>
        <v>Março</v>
      </c>
      <c r="D4752" s="40" t="s">
        <v>1925</v>
      </c>
      <c r="E4752" s="40" t="s">
        <v>5404</v>
      </c>
      <c r="F4752" s="41">
        <v>48184.92</v>
      </c>
      <c r="G4752" s="42">
        <v>50647.17</v>
      </c>
      <c r="H4752" s="64">
        <f t="shared" si="446"/>
        <v>5.1100012202987988E-2</v>
      </c>
      <c r="I4752" s="65">
        <f t="shared" si="447"/>
        <v>2462.25</v>
      </c>
      <c r="J4752" s="66" t="str">
        <f t="shared" si="448"/>
        <v>Ativo</v>
      </c>
      <c r="K4752" s="40" t="s">
        <v>15534</v>
      </c>
      <c r="L4752" s="69" t="str">
        <f t="shared" si="449"/>
        <v>Aguardando rentabilidade</v>
      </c>
    </row>
    <row r="4753" spans="1:12" ht="15" customHeight="1" x14ac:dyDescent="0.25">
      <c r="A4753" s="39">
        <v>44747</v>
      </c>
      <c r="B4753" s="61">
        <f t="shared" si="444"/>
        <v>2022</v>
      </c>
      <c r="C4753" s="60" t="str">
        <f t="shared" si="445"/>
        <v>Julho</v>
      </c>
      <c r="D4753" s="40" t="s">
        <v>1927</v>
      </c>
      <c r="E4753" s="40" t="s">
        <v>5405</v>
      </c>
      <c r="F4753" s="41">
        <v>44790.1</v>
      </c>
      <c r="G4753" s="42">
        <v>52534.31</v>
      </c>
      <c r="H4753" s="64">
        <f t="shared" si="446"/>
        <v>0.17290003817807953</v>
      </c>
      <c r="I4753" s="65">
        <f t="shared" si="447"/>
        <v>7744.2099999999991</v>
      </c>
      <c r="J4753" s="66" t="str">
        <f t="shared" si="448"/>
        <v>Resgatado</v>
      </c>
      <c r="K4753" s="40" t="s">
        <v>15536</v>
      </c>
      <c r="L4753" s="69" t="str">
        <f t="shared" si="449"/>
        <v>Aplicação de Curto Prazo</v>
      </c>
    </row>
    <row r="4754" spans="1:12" ht="15" customHeight="1" x14ac:dyDescent="0.25">
      <c r="A4754" s="39">
        <v>44838</v>
      </c>
      <c r="B4754" s="61">
        <f t="shared" si="444"/>
        <v>2022</v>
      </c>
      <c r="C4754" s="60" t="str">
        <f t="shared" si="445"/>
        <v>Outubro</v>
      </c>
      <c r="D4754" s="40" t="s">
        <v>1930</v>
      </c>
      <c r="E4754" s="40" t="s">
        <v>5406</v>
      </c>
      <c r="F4754" s="41">
        <v>30466.37</v>
      </c>
      <c r="G4754" s="42">
        <v>28422.080000000002</v>
      </c>
      <c r="H4754" s="64">
        <f t="shared" si="446"/>
        <v>-6.7099887515315981E-2</v>
      </c>
      <c r="I4754" s="65">
        <f t="shared" si="447"/>
        <v>-2044.2899999999972</v>
      </c>
      <c r="J4754" s="66" t="str">
        <f t="shared" si="448"/>
        <v>Pendente</v>
      </c>
      <c r="K4754" s="40" t="s">
        <v>15538</v>
      </c>
      <c r="L4754" s="69" t="str">
        <f t="shared" si="449"/>
        <v>Aguardando rentabilidade</v>
      </c>
    </row>
    <row r="4755" spans="1:12" ht="15" customHeight="1" x14ac:dyDescent="0.25">
      <c r="A4755" s="39">
        <v>45379</v>
      </c>
      <c r="B4755" s="61">
        <f t="shared" si="444"/>
        <v>2024</v>
      </c>
      <c r="C4755" s="60" t="str">
        <f t="shared" si="445"/>
        <v>Março</v>
      </c>
      <c r="D4755" s="40" t="s">
        <v>1925</v>
      </c>
      <c r="E4755" s="40" t="s">
        <v>3783</v>
      </c>
      <c r="F4755" s="41">
        <v>12134.42</v>
      </c>
      <c r="G4755" s="42">
        <v>12886.75</v>
      </c>
      <c r="H4755" s="64">
        <f t="shared" si="446"/>
        <v>6.1999667062785029E-2</v>
      </c>
      <c r="I4755" s="65">
        <f t="shared" si="447"/>
        <v>752.32999999999993</v>
      </c>
      <c r="J4755" s="66" t="str">
        <f t="shared" si="448"/>
        <v>Ativo</v>
      </c>
      <c r="K4755" s="40" t="s">
        <v>15534</v>
      </c>
      <c r="L4755" s="69" t="str">
        <f t="shared" si="449"/>
        <v>Aguardando rentabilidade</v>
      </c>
    </row>
    <row r="4756" spans="1:12" ht="15" customHeight="1" x14ac:dyDescent="0.25">
      <c r="A4756" s="39">
        <v>44642</v>
      </c>
      <c r="B4756" s="61">
        <f t="shared" si="444"/>
        <v>2022</v>
      </c>
      <c r="C4756" s="60" t="str">
        <f t="shared" si="445"/>
        <v>Março</v>
      </c>
      <c r="D4756" s="40" t="s">
        <v>1923</v>
      </c>
      <c r="E4756" s="40" t="s">
        <v>3201</v>
      </c>
      <c r="F4756" s="41">
        <v>2699.94</v>
      </c>
      <c r="G4756" s="42">
        <v>2499.6</v>
      </c>
      <c r="H4756" s="64">
        <f t="shared" si="446"/>
        <v>-7.420164892553173E-2</v>
      </c>
      <c r="I4756" s="65">
        <f t="shared" si="447"/>
        <v>-200.34000000000015</v>
      </c>
      <c r="J4756" s="66" t="str">
        <f t="shared" si="448"/>
        <v>Ativo</v>
      </c>
      <c r="K4756" s="40" t="s">
        <v>15532</v>
      </c>
      <c r="L4756" s="69" t="str">
        <f t="shared" si="449"/>
        <v>Investimento de Longo Prazo</v>
      </c>
    </row>
    <row r="4757" spans="1:12" ht="15" customHeight="1" x14ac:dyDescent="0.25">
      <c r="A4757" s="39">
        <v>44928</v>
      </c>
      <c r="B4757" s="61">
        <f t="shared" si="444"/>
        <v>2023</v>
      </c>
      <c r="C4757" s="60" t="str">
        <f t="shared" si="445"/>
        <v>Janeiro</v>
      </c>
      <c r="D4757" s="40" t="s">
        <v>1928</v>
      </c>
      <c r="E4757" s="40" t="s">
        <v>3732</v>
      </c>
      <c r="F4757" s="41">
        <v>22942.91</v>
      </c>
      <c r="G4757" s="42">
        <v>25675.41</v>
      </c>
      <c r="H4757" s="64">
        <f t="shared" si="446"/>
        <v>0.11909997467627254</v>
      </c>
      <c r="I4757" s="65">
        <f t="shared" si="447"/>
        <v>2732.5</v>
      </c>
      <c r="J4757" s="66" t="str">
        <f t="shared" si="448"/>
        <v>Pendente</v>
      </c>
      <c r="K4757" s="40" t="s">
        <v>15537</v>
      </c>
      <c r="L4757" s="69" t="str">
        <f t="shared" si="449"/>
        <v>Rendimento estável</v>
      </c>
    </row>
    <row r="4758" spans="1:12" x14ac:dyDescent="0.25">
      <c r="A4758" s="39">
        <v>43991</v>
      </c>
      <c r="B4758" s="61">
        <f t="shared" si="444"/>
        <v>2020</v>
      </c>
      <c r="C4758" s="60" t="str">
        <f t="shared" si="445"/>
        <v>Junho</v>
      </c>
      <c r="D4758" s="40" t="s">
        <v>1924</v>
      </c>
      <c r="E4758" s="40" t="s">
        <v>4619</v>
      </c>
      <c r="F4758" s="41">
        <v>15158.82</v>
      </c>
      <c r="G4758" s="42">
        <v>17144.63</v>
      </c>
      <c r="H4758" s="64">
        <f t="shared" si="446"/>
        <v>0.13100030213433508</v>
      </c>
      <c r="I4758" s="65">
        <f t="shared" si="447"/>
        <v>1985.8100000000013</v>
      </c>
      <c r="J4758" s="66" t="str">
        <f t="shared" si="448"/>
        <v>Pendente</v>
      </c>
      <c r="K4758" s="40" t="s">
        <v>15533</v>
      </c>
      <c r="L4758" s="69" t="str">
        <f t="shared" si="449"/>
        <v>Rendimento estável</v>
      </c>
    </row>
    <row r="4759" spans="1:12" ht="15" customHeight="1" x14ac:dyDescent="0.25">
      <c r="A4759" s="39">
        <v>44335</v>
      </c>
      <c r="B4759" s="61">
        <f t="shared" si="444"/>
        <v>2021</v>
      </c>
      <c r="C4759" s="60" t="str">
        <f t="shared" si="445"/>
        <v>Maio</v>
      </c>
      <c r="D4759" s="40" t="s">
        <v>1928</v>
      </c>
      <c r="E4759" s="40" t="s">
        <v>5407</v>
      </c>
      <c r="F4759" s="41">
        <v>7367.65</v>
      </c>
      <c r="G4759" s="42">
        <v>7062.63</v>
      </c>
      <c r="H4759" s="64">
        <f t="shared" si="446"/>
        <v>-4.139990363277294E-2</v>
      </c>
      <c r="I4759" s="65">
        <f t="shared" si="447"/>
        <v>-305.01999999999953</v>
      </c>
      <c r="J4759" s="66" t="str">
        <f t="shared" si="448"/>
        <v>Ativo</v>
      </c>
      <c r="K4759" s="40" t="s">
        <v>15537</v>
      </c>
      <c r="L4759" s="69" t="str">
        <f t="shared" si="449"/>
        <v>Aguardando rentabilidade</v>
      </c>
    </row>
    <row r="4760" spans="1:12" x14ac:dyDescent="0.25">
      <c r="A4760" s="39">
        <v>44144</v>
      </c>
      <c r="B4760" s="61">
        <f t="shared" si="444"/>
        <v>2020</v>
      </c>
      <c r="C4760" s="60" t="str">
        <f t="shared" si="445"/>
        <v>Novembro</v>
      </c>
      <c r="D4760" s="40" t="s">
        <v>1929</v>
      </c>
      <c r="E4760" s="40" t="s">
        <v>5408</v>
      </c>
      <c r="F4760" s="41">
        <v>5071.37</v>
      </c>
      <c r="G4760" s="42">
        <v>4972.99</v>
      </c>
      <c r="H4760" s="64">
        <f t="shared" si="446"/>
        <v>-1.939909728534895E-2</v>
      </c>
      <c r="I4760" s="65">
        <f t="shared" si="447"/>
        <v>-98.380000000000109</v>
      </c>
      <c r="J4760" s="66" t="str">
        <f t="shared" si="448"/>
        <v>Ativo</v>
      </c>
      <c r="K4760" s="40" t="s">
        <v>15532</v>
      </c>
      <c r="L4760" s="69" t="str">
        <f t="shared" si="449"/>
        <v>Investimento de Longo Prazo</v>
      </c>
    </row>
    <row r="4761" spans="1:12" ht="15" customHeight="1" x14ac:dyDescent="0.25">
      <c r="A4761" s="39">
        <v>45660</v>
      </c>
      <c r="B4761" s="61">
        <f t="shared" si="444"/>
        <v>2025</v>
      </c>
      <c r="C4761" s="60" t="str">
        <f t="shared" si="445"/>
        <v>Janeiro</v>
      </c>
      <c r="D4761" s="40" t="s">
        <v>1927</v>
      </c>
      <c r="E4761" s="40" t="s">
        <v>5409</v>
      </c>
      <c r="F4761" s="41">
        <v>17143.11</v>
      </c>
      <c r="G4761" s="42">
        <v>15432.23</v>
      </c>
      <c r="H4761" s="64">
        <f t="shared" si="446"/>
        <v>-9.9799861285379432E-2</v>
      </c>
      <c r="I4761" s="65">
        <f t="shared" si="447"/>
        <v>-1710.880000000001</v>
      </c>
      <c r="J4761" s="66" t="str">
        <f t="shared" si="448"/>
        <v>Pendente</v>
      </c>
      <c r="K4761" s="40" t="s">
        <v>15536</v>
      </c>
      <c r="L4761" s="69" t="str">
        <f t="shared" si="449"/>
        <v>Aguardando rentabilidade</v>
      </c>
    </row>
    <row r="4762" spans="1:12" x14ac:dyDescent="0.25">
      <c r="A4762" s="39">
        <v>44116</v>
      </c>
      <c r="B4762" s="61">
        <f t="shared" si="444"/>
        <v>2020</v>
      </c>
      <c r="C4762" s="60" t="str">
        <f t="shared" si="445"/>
        <v>Outubro</v>
      </c>
      <c r="D4762" s="40" t="s">
        <v>1926</v>
      </c>
      <c r="E4762" s="40" t="s">
        <v>5410</v>
      </c>
      <c r="F4762" s="41">
        <v>28419.279999999999</v>
      </c>
      <c r="G4762" s="42">
        <v>32594.07</v>
      </c>
      <c r="H4762" s="64">
        <f t="shared" si="446"/>
        <v>0.14689992146176825</v>
      </c>
      <c r="I4762" s="65">
        <f t="shared" si="447"/>
        <v>4174.7900000000009</v>
      </c>
      <c r="J4762" s="66" t="str">
        <f t="shared" si="448"/>
        <v>Pendente</v>
      </c>
      <c r="K4762" s="40" t="s">
        <v>15535</v>
      </c>
      <c r="L4762" s="69" t="str">
        <f t="shared" si="449"/>
        <v>Rendimento estável</v>
      </c>
    </row>
    <row r="4763" spans="1:12" ht="15" customHeight="1" x14ac:dyDescent="0.25">
      <c r="A4763" s="39">
        <v>45304</v>
      </c>
      <c r="B4763" s="61">
        <f t="shared" si="444"/>
        <v>2024</v>
      </c>
      <c r="C4763" s="60" t="str">
        <f t="shared" si="445"/>
        <v>Janeiro</v>
      </c>
      <c r="D4763" s="40" t="s">
        <v>1925</v>
      </c>
      <c r="E4763" s="40" t="s">
        <v>5217</v>
      </c>
      <c r="F4763" s="41">
        <v>19714.240000000002</v>
      </c>
      <c r="G4763" s="42">
        <v>18237.64</v>
      </c>
      <c r="H4763" s="64">
        <f t="shared" si="446"/>
        <v>-7.4900173681562265E-2</v>
      </c>
      <c r="I4763" s="65">
        <f t="shared" si="447"/>
        <v>-1476.6000000000022</v>
      </c>
      <c r="J4763" s="66" t="str">
        <f t="shared" si="448"/>
        <v>Pendente</v>
      </c>
      <c r="K4763" s="40" t="s">
        <v>15534</v>
      </c>
      <c r="L4763" s="69" t="str">
        <f t="shared" si="449"/>
        <v>Aguardando rentabilidade</v>
      </c>
    </row>
    <row r="4764" spans="1:12" ht="15" customHeight="1" x14ac:dyDescent="0.25">
      <c r="A4764" s="39">
        <v>45145</v>
      </c>
      <c r="B4764" s="61">
        <f t="shared" si="444"/>
        <v>2023</v>
      </c>
      <c r="C4764" s="60" t="str">
        <f t="shared" si="445"/>
        <v>Agosto</v>
      </c>
      <c r="D4764" s="40" t="s">
        <v>1924</v>
      </c>
      <c r="E4764" s="40" t="s">
        <v>5411</v>
      </c>
      <c r="F4764" s="41">
        <v>43775.8</v>
      </c>
      <c r="G4764" s="42">
        <v>46988.94</v>
      </c>
      <c r="H4764" s="64">
        <f t="shared" si="446"/>
        <v>7.339991502154157E-2</v>
      </c>
      <c r="I4764" s="65">
        <f t="shared" si="447"/>
        <v>3213.1399999999994</v>
      </c>
      <c r="J4764" s="66" t="str">
        <f t="shared" si="448"/>
        <v>Pendente</v>
      </c>
      <c r="K4764" s="40" t="s">
        <v>15533</v>
      </c>
      <c r="L4764" s="69" t="str">
        <f t="shared" si="449"/>
        <v>Rendimento estável</v>
      </c>
    </row>
    <row r="4765" spans="1:12" ht="15" customHeight="1" x14ac:dyDescent="0.25">
      <c r="A4765" s="39">
        <v>44264</v>
      </c>
      <c r="B4765" s="61">
        <f t="shared" si="444"/>
        <v>2021</v>
      </c>
      <c r="C4765" s="60" t="str">
        <f t="shared" si="445"/>
        <v>Março</v>
      </c>
      <c r="D4765" s="40" t="s">
        <v>1928</v>
      </c>
      <c r="E4765" s="40" t="s">
        <v>5412</v>
      </c>
      <c r="F4765" s="41">
        <v>26707.17</v>
      </c>
      <c r="G4765" s="42">
        <v>30147.05</v>
      </c>
      <c r="H4765" s="64">
        <f t="shared" si="446"/>
        <v>0.12879986909882257</v>
      </c>
      <c r="I4765" s="65">
        <f t="shared" si="447"/>
        <v>3439.880000000001</v>
      </c>
      <c r="J4765" s="66" t="str">
        <f t="shared" si="448"/>
        <v>Pendente</v>
      </c>
      <c r="K4765" s="40" t="s">
        <v>15537</v>
      </c>
      <c r="L4765" s="69" t="str">
        <f t="shared" si="449"/>
        <v>Rendimento estável</v>
      </c>
    </row>
    <row r="4766" spans="1:12" ht="15" customHeight="1" x14ac:dyDescent="0.25">
      <c r="A4766" s="39">
        <v>44280</v>
      </c>
      <c r="B4766" s="61">
        <f t="shared" si="444"/>
        <v>2021</v>
      </c>
      <c r="C4766" s="60" t="str">
        <f t="shared" si="445"/>
        <v>Março</v>
      </c>
      <c r="D4766" s="40" t="s">
        <v>1930</v>
      </c>
      <c r="E4766" s="40" t="s">
        <v>3111</v>
      </c>
      <c r="F4766" s="41">
        <v>41151.72</v>
      </c>
      <c r="G4766" s="42">
        <v>41324.559999999998</v>
      </c>
      <c r="H4766" s="64">
        <f t="shared" si="446"/>
        <v>4.2000674576906268E-3</v>
      </c>
      <c r="I4766" s="65">
        <f t="shared" si="447"/>
        <v>172.83999999999651</v>
      </c>
      <c r="J4766" s="66" t="str">
        <f t="shared" si="448"/>
        <v>Ativo</v>
      </c>
      <c r="K4766" s="40" t="s">
        <v>15538</v>
      </c>
      <c r="L4766" s="69" t="str">
        <f t="shared" si="449"/>
        <v>Aguardando rentabilidade</v>
      </c>
    </row>
    <row r="4767" spans="1:12" ht="15" customHeight="1" x14ac:dyDescent="0.25">
      <c r="A4767" s="39">
        <v>45171</v>
      </c>
      <c r="B4767" s="61">
        <f t="shared" si="444"/>
        <v>2023</v>
      </c>
      <c r="C4767" s="60" t="str">
        <f t="shared" si="445"/>
        <v>Setembro</v>
      </c>
      <c r="D4767" s="40" t="s">
        <v>1925</v>
      </c>
      <c r="E4767" s="40" t="s">
        <v>5413</v>
      </c>
      <c r="F4767" s="41">
        <v>47959.03</v>
      </c>
      <c r="G4767" s="42">
        <v>46683.32</v>
      </c>
      <c r="H4767" s="64">
        <f t="shared" si="446"/>
        <v>-2.6599995871476115E-2</v>
      </c>
      <c r="I4767" s="65">
        <f t="shared" si="447"/>
        <v>-1275.7099999999991</v>
      </c>
      <c r="J4767" s="66" t="str">
        <f t="shared" si="448"/>
        <v>Ativo</v>
      </c>
      <c r="K4767" s="40" t="s">
        <v>15534</v>
      </c>
      <c r="L4767" s="69" t="str">
        <f t="shared" si="449"/>
        <v>Aguardando rentabilidade</v>
      </c>
    </row>
    <row r="4768" spans="1:12" x14ac:dyDescent="0.25">
      <c r="A4768" s="39">
        <v>44055</v>
      </c>
      <c r="B4768" s="61">
        <f t="shared" si="444"/>
        <v>2020</v>
      </c>
      <c r="C4768" s="60" t="str">
        <f t="shared" si="445"/>
        <v>Agosto</v>
      </c>
      <c r="D4768" s="40" t="s">
        <v>1926</v>
      </c>
      <c r="E4768" s="40" t="s">
        <v>5181</v>
      </c>
      <c r="F4768" s="41">
        <v>31966.55</v>
      </c>
      <c r="G4768" s="42">
        <v>36371.54</v>
      </c>
      <c r="H4768" s="64">
        <f t="shared" si="446"/>
        <v>0.13779998154320694</v>
      </c>
      <c r="I4768" s="65">
        <f t="shared" si="447"/>
        <v>4404.9900000000016</v>
      </c>
      <c r="J4768" s="66" t="str">
        <f t="shared" si="448"/>
        <v>Pendente</v>
      </c>
      <c r="K4768" s="40" t="s">
        <v>15535</v>
      </c>
      <c r="L4768" s="69" t="str">
        <f t="shared" si="449"/>
        <v>Rendimento estável</v>
      </c>
    </row>
    <row r="4769" spans="1:12" x14ac:dyDescent="0.25">
      <c r="A4769" s="39">
        <v>44195</v>
      </c>
      <c r="B4769" s="61">
        <f t="shared" si="444"/>
        <v>2020</v>
      </c>
      <c r="C4769" s="60" t="str">
        <f t="shared" si="445"/>
        <v>Dezembro</v>
      </c>
      <c r="D4769" s="40" t="s">
        <v>1926</v>
      </c>
      <c r="E4769" s="40" t="s">
        <v>5414</v>
      </c>
      <c r="F4769" s="41">
        <v>2998.18</v>
      </c>
      <c r="G4769" s="42">
        <v>3098.32</v>
      </c>
      <c r="H4769" s="64">
        <f t="shared" si="446"/>
        <v>3.3400262826114621E-2</v>
      </c>
      <c r="I4769" s="65">
        <f t="shared" si="447"/>
        <v>100.14000000000033</v>
      </c>
      <c r="J4769" s="66" t="str">
        <f t="shared" si="448"/>
        <v>Ativo</v>
      </c>
      <c r="K4769" s="40" t="s">
        <v>15535</v>
      </c>
      <c r="L4769" s="69" t="str">
        <f t="shared" si="449"/>
        <v>Aguardando rentabilidade</v>
      </c>
    </row>
    <row r="4770" spans="1:12" x14ac:dyDescent="0.25">
      <c r="A4770" s="39">
        <v>44147</v>
      </c>
      <c r="B4770" s="61">
        <f t="shared" si="444"/>
        <v>2020</v>
      </c>
      <c r="C4770" s="60" t="str">
        <f t="shared" si="445"/>
        <v>Novembro</v>
      </c>
      <c r="D4770" s="40" t="s">
        <v>1929</v>
      </c>
      <c r="E4770" s="40" t="s">
        <v>3855</v>
      </c>
      <c r="F4770" s="41">
        <v>30713.3</v>
      </c>
      <c r="G4770" s="42">
        <v>35034.660000000003</v>
      </c>
      <c r="H4770" s="64">
        <f t="shared" si="446"/>
        <v>0.14069995734746851</v>
      </c>
      <c r="I4770" s="65">
        <f t="shared" si="447"/>
        <v>4321.3600000000042</v>
      </c>
      <c r="J4770" s="66" t="str">
        <f t="shared" si="448"/>
        <v>Pendente</v>
      </c>
      <c r="K4770" s="40" t="s">
        <v>15532</v>
      </c>
      <c r="L4770" s="69" t="str">
        <f t="shared" si="449"/>
        <v>Rendimento estável</v>
      </c>
    </row>
    <row r="4771" spans="1:12" ht="15" customHeight="1" x14ac:dyDescent="0.25">
      <c r="A4771" s="39">
        <v>44935</v>
      </c>
      <c r="B4771" s="61">
        <f t="shared" si="444"/>
        <v>2023</v>
      </c>
      <c r="C4771" s="60" t="str">
        <f t="shared" si="445"/>
        <v>Janeiro</v>
      </c>
      <c r="D4771" s="40" t="s">
        <v>1923</v>
      </c>
      <c r="E4771" s="40" t="s">
        <v>2775</v>
      </c>
      <c r="F4771" s="41">
        <v>32358.45</v>
      </c>
      <c r="G4771" s="42">
        <v>33303.32</v>
      </c>
      <c r="H4771" s="64">
        <f t="shared" si="446"/>
        <v>2.9200100746481952E-2</v>
      </c>
      <c r="I4771" s="65">
        <f t="shared" si="447"/>
        <v>944.86999999999898</v>
      </c>
      <c r="J4771" s="66" t="str">
        <f t="shared" si="448"/>
        <v>Ativo</v>
      </c>
      <c r="K4771" s="40" t="s">
        <v>15532</v>
      </c>
      <c r="L4771" s="69" t="str">
        <f t="shared" si="449"/>
        <v>Investimento de Longo Prazo</v>
      </c>
    </row>
    <row r="4772" spans="1:12" ht="15" customHeight="1" x14ac:dyDescent="0.25">
      <c r="A4772" s="39">
        <v>44388</v>
      </c>
      <c r="B4772" s="61">
        <f t="shared" si="444"/>
        <v>2021</v>
      </c>
      <c r="C4772" s="60" t="str">
        <f t="shared" si="445"/>
        <v>Julho</v>
      </c>
      <c r="D4772" s="40" t="s">
        <v>1925</v>
      </c>
      <c r="E4772" s="40" t="s">
        <v>4960</v>
      </c>
      <c r="F4772" s="41">
        <v>23766.11</v>
      </c>
      <c r="G4772" s="42">
        <v>21441.78</v>
      </c>
      <c r="H4772" s="64">
        <f t="shared" si="446"/>
        <v>-9.7800186904798539E-2</v>
      </c>
      <c r="I4772" s="65">
        <f t="shared" si="447"/>
        <v>-2324.3300000000017</v>
      </c>
      <c r="J4772" s="66" t="str">
        <f t="shared" si="448"/>
        <v>Pendente</v>
      </c>
      <c r="K4772" s="40" t="s">
        <v>15534</v>
      </c>
      <c r="L4772" s="69" t="str">
        <f t="shared" si="449"/>
        <v>Aguardando rentabilidade</v>
      </c>
    </row>
    <row r="4773" spans="1:12" x14ac:dyDescent="0.25">
      <c r="A4773" s="39">
        <v>43878</v>
      </c>
      <c r="B4773" s="61">
        <f t="shared" si="444"/>
        <v>2020</v>
      </c>
      <c r="C4773" s="60" t="str">
        <f t="shared" si="445"/>
        <v>Fevereiro</v>
      </c>
      <c r="D4773" s="40" t="s">
        <v>1930</v>
      </c>
      <c r="E4773" s="40" t="s">
        <v>2080</v>
      </c>
      <c r="F4773" s="41">
        <v>10972.88</v>
      </c>
      <c r="G4773" s="42">
        <v>13044.56</v>
      </c>
      <c r="H4773" s="64">
        <f t="shared" si="446"/>
        <v>0.18880002333024698</v>
      </c>
      <c r="I4773" s="65">
        <f t="shared" si="447"/>
        <v>2071.6800000000003</v>
      </c>
      <c r="J4773" s="66" t="str">
        <f t="shared" si="448"/>
        <v>Resgatado</v>
      </c>
      <c r="K4773" s="40" t="s">
        <v>15538</v>
      </c>
      <c r="L4773" s="69" t="str">
        <f t="shared" si="449"/>
        <v>Aplicação de Curto Prazo</v>
      </c>
    </row>
    <row r="4774" spans="1:12" ht="15" customHeight="1" x14ac:dyDescent="0.25">
      <c r="A4774" s="39">
        <v>45220</v>
      </c>
      <c r="B4774" s="61">
        <f t="shared" si="444"/>
        <v>2023</v>
      </c>
      <c r="C4774" s="60" t="str">
        <f t="shared" si="445"/>
        <v>Outubro</v>
      </c>
      <c r="D4774" s="40" t="s">
        <v>1927</v>
      </c>
      <c r="E4774" s="40" t="s">
        <v>5415</v>
      </c>
      <c r="F4774" s="41">
        <v>18113.849999999999</v>
      </c>
      <c r="G4774" s="42">
        <v>18832.97</v>
      </c>
      <c r="H4774" s="64">
        <f t="shared" si="446"/>
        <v>3.9700008556988312E-2</v>
      </c>
      <c r="I4774" s="65">
        <f t="shared" si="447"/>
        <v>719.12000000000262</v>
      </c>
      <c r="J4774" s="66" t="str">
        <f t="shared" si="448"/>
        <v>Ativo</v>
      </c>
      <c r="K4774" s="40" t="s">
        <v>15536</v>
      </c>
      <c r="L4774" s="69" t="str">
        <f t="shared" si="449"/>
        <v>Aguardando rentabilidade</v>
      </c>
    </row>
    <row r="4775" spans="1:12" ht="15" customHeight="1" x14ac:dyDescent="0.25">
      <c r="A4775" s="39">
        <v>45904</v>
      </c>
      <c r="B4775" s="61">
        <f t="shared" si="444"/>
        <v>2025</v>
      </c>
      <c r="C4775" s="60" t="str">
        <f t="shared" si="445"/>
        <v>Setembro</v>
      </c>
      <c r="D4775" s="40" t="s">
        <v>1928</v>
      </c>
      <c r="E4775" s="40" t="s">
        <v>5416</v>
      </c>
      <c r="F4775" s="41">
        <v>3464.07</v>
      </c>
      <c r="G4775" s="42">
        <v>3270.08</v>
      </c>
      <c r="H4775" s="64">
        <f t="shared" si="446"/>
        <v>-5.6000600449760032E-2</v>
      </c>
      <c r="I4775" s="65">
        <f t="shared" si="447"/>
        <v>-193.99000000000024</v>
      </c>
      <c r="J4775" s="66" t="str">
        <f t="shared" si="448"/>
        <v>Pendente</v>
      </c>
      <c r="K4775" s="40" t="s">
        <v>15537</v>
      </c>
      <c r="L4775" s="69" t="str">
        <f t="shared" si="449"/>
        <v>Aguardando rentabilidade</v>
      </c>
    </row>
    <row r="4776" spans="1:12" ht="15" customHeight="1" x14ac:dyDescent="0.25">
      <c r="A4776" s="39">
        <v>44590</v>
      </c>
      <c r="B4776" s="61">
        <f t="shared" si="444"/>
        <v>2022</v>
      </c>
      <c r="C4776" s="60" t="str">
        <f t="shared" si="445"/>
        <v>Janeiro</v>
      </c>
      <c r="D4776" s="40" t="s">
        <v>1926</v>
      </c>
      <c r="E4776" s="40" t="s">
        <v>2846</v>
      </c>
      <c r="F4776" s="41">
        <v>30747.9</v>
      </c>
      <c r="G4776" s="42">
        <v>36365.54</v>
      </c>
      <c r="H4776" s="64">
        <f t="shared" si="446"/>
        <v>0.18269995674501346</v>
      </c>
      <c r="I4776" s="65">
        <f t="shared" si="447"/>
        <v>5617.6399999999994</v>
      </c>
      <c r="J4776" s="66" t="str">
        <f t="shared" si="448"/>
        <v>Resgatado</v>
      </c>
      <c r="K4776" s="40" t="s">
        <v>15535</v>
      </c>
      <c r="L4776" s="69" t="str">
        <f t="shared" si="449"/>
        <v>Aplicação de Curto Prazo</v>
      </c>
    </row>
    <row r="4777" spans="1:12" ht="15" customHeight="1" x14ac:dyDescent="0.25">
      <c r="A4777" s="39">
        <v>45276</v>
      </c>
      <c r="B4777" s="61">
        <f t="shared" si="444"/>
        <v>2023</v>
      </c>
      <c r="C4777" s="60" t="str">
        <f t="shared" si="445"/>
        <v>Dezembro</v>
      </c>
      <c r="D4777" s="40" t="s">
        <v>1923</v>
      </c>
      <c r="E4777" s="40" t="s">
        <v>5417</v>
      </c>
      <c r="F4777" s="41">
        <v>3750.6</v>
      </c>
      <c r="G4777" s="42">
        <v>4285.8100000000004</v>
      </c>
      <c r="H4777" s="64">
        <f t="shared" si="446"/>
        <v>0.1426998346931159</v>
      </c>
      <c r="I4777" s="65">
        <f t="shared" si="447"/>
        <v>535.21000000000049</v>
      </c>
      <c r="J4777" s="66" t="str">
        <f t="shared" si="448"/>
        <v>Pendente</v>
      </c>
      <c r="K4777" s="40" t="s">
        <v>15532</v>
      </c>
      <c r="L4777" s="69" t="str">
        <f t="shared" si="449"/>
        <v>Rendimento estável</v>
      </c>
    </row>
    <row r="4778" spans="1:12" x14ac:dyDescent="0.25">
      <c r="A4778" s="39">
        <v>44092</v>
      </c>
      <c r="B4778" s="61">
        <f t="shared" si="444"/>
        <v>2020</v>
      </c>
      <c r="C4778" s="60" t="str">
        <f t="shared" si="445"/>
        <v>Setembro</v>
      </c>
      <c r="D4778" s="40" t="s">
        <v>1929</v>
      </c>
      <c r="E4778" s="40" t="s">
        <v>3304</v>
      </c>
      <c r="F4778" s="41">
        <v>47315.88</v>
      </c>
      <c r="G4778" s="42">
        <v>49771.57</v>
      </c>
      <c r="H4778" s="64">
        <f t="shared" si="446"/>
        <v>5.1899911826642608E-2</v>
      </c>
      <c r="I4778" s="65">
        <f t="shared" si="447"/>
        <v>2455.6900000000023</v>
      </c>
      <c r="J4778" s="66" t="str">
        <f t="shared" si="448"/>
        <v>Ativo</v>
      </c>
      <c r="K4778" s="40" t="s">
        <v>15532</v>
      </c>
      <c r="L4778" s="69" t="str">
        <f t="shared" si="449"/>
        <v>Investimento de Longo Prazo</v>
      </c>
    </row>
    <row r="4779" spans="1:12" ht="15" customHeight="1" x14ac:dyDescent="0.25">
      <c r="A4779" s="39">
        <v>45280</v>
      </c>
      <c r="B4779" s="61">
        <f t="shared" si="444"/>
        <v>2023</v>
      </c>
      <c r="C4779" s="60" t="str">
        <f t="shared" si="445"/>
        <v>Dezembro</v>
      </c>
      <c r="D4779" s="40" t="s">
        <v>1929</v>
      </c>
      <c r="E4779" s="40" t="s">
        <v>2525</v>
      </c>
      <c r="F4779" s="41">
        <v>25258.01</v>
      </c>
      <c r="G4779" s="42">
        <v>28953.26</v>
      </c>
      <c r="H4779" s="64">
        <f t="shared" si="446"/>
        <v>0.14630012419822466</v>
      </c>
      <c r="I4779" s="65">
        <f t="shared" si="447"/>
        <v>3695.25</v>
      </c>
      <c r="J4779" s="66" t="str">
        <f t="shared" si="448"/>
        <v>Pendente</v>
      </c>
      <c r="K4779" s="40" t="s">
        <v>15532</v>
      </c>
      <c r="L4779" s="69" t="str">
        <f t="shared" si="449"/>
        <v>Rendimento estável</v>
      </c>
    </row>
    <row r="4780" spans="1:12" ht="15" customHeight="1" x14ac:dyDescent="0.25">
      <c r="A4780" s="39">
        <v>45291</v>
      </c>
      <c r="B4780" s="61">
        <f t="shared" si="444"/>
        <v>2023</v>
      </c>
      <c r="C4780" s="60" t="str">
        <f t="shared" si="445"/>
        <v>Dezembro</v>
      </c>
      <c r="D4780" s="40" t="s">
        <v>1928</v>
      </c>
      <c r="E4780" s="40" t="s">
        <v>5418</v>
      </c>
      <c r="F4780" s="41">
        <v>19111.29</v>
      </c>
      <c r="G4780" s="42">
        <v>21920.65</v>
      </c>
      <c r="H4780" s="64">
        <f t="shared" si="446"/>
        <v>0.14700001936028392</v>
      </c>
      <c r="I4780" s="65">
        <f t="shared" si="447"/>
        <v>2809.3600000000006</v>
      </c>
      <c r="J4780" s="66" t="str">
        <f t="shared" si="448"/>
        <v>Pendente</v>
      </c>
      <c r="K4780" s="40" t="s">
        <v>15537</v>
      </c>
      <c r="L4780" s="69" t="str">
        <f t="shared" si="449"/>
        <v>Rendimento estável</v>
      </c>
    </row>
    <row r="4781" spans="1:12" ht="15" customHeight="1" x14ac:dyDescent="0.25">
      <c r="A4781" s="39">
        <v>44272</v>
      </c>
      <c r="B4781" s="61">
        <f t="shared" si="444"/>
        <v>2021</v>
      </c>
      <c r="C4781" s="60" t="str">
        <f t="shared" si="445"/>
        <v>Março</v>
      </c>
      <c r="D4781" s="40" t="s">
        <v>1924</v>
      </c>
      <c r="E4781" s="40" t="s">
        <v>5419</v>
      </c>
      <c r="F4781" s="41">
        <v>15904.86</v>
      </c>
      <c r="G4781" s="42">
        <v>16952.990000000002</v>
      </c>
      <c r="H4781" s="64">
        <f t="shared" si="446"/>
        <v>6.58999827725614E-2</v>
      </c>
      <c r="I4781" s="65">
        <f t="shared" si="447"/>
        <v>1048.130000000001</v>
      </c>
      <c r="J4781" s="66" t="str">
        <f t="shared" si="448"/>
        <v>Ativo</v>
      </c>
      <c r="K4781" s="40" t="s">
        <v>15533</v>
      </c>
      <c r="L4781" s="69" t="str">
        <f t="shared" si="449"/>
        <v>Investimento de Longo Prazo</v>
      </c>
    </row>
    <row r="4782" spans="1:12" ht="15" customHeight="1" x14ac:dyDescent="0.25">
      <c r="A4782" s="39">
        <v>45515</v>
      </c>
      <c r="B4782" s="61">
        <f t="shared" si="444"/>
        <v>2024</v>
      </c>
      <c r="C4782" s="60" t="str">
        <f t="shared" si="445"/>
        <v>Agosto</v>
      </c>
      <c r="D4782" s="40" t="s">
        <v>1924</v>
      </c>
      <c r="E4782" s="40" t="s">
        <v>1997</v>
      </c>
      <c r="F4782" s="41">
        <v>33428.720000000001</v>
      </c>
      <c r="G4782" s="42">
        <v>35287.360000000001</v>
      </c>
      <c r="H4782" s="64">
        <f t="shared" si="446"/>
        <v>5.5600094768809553E-2</v>
      </c>
      <c r="I4782" s="65">
        <f t="shared" si="447"/>
        <v>1858.6399999999994</v>
      </c>
      <c r="J4782" s="66" t="str">
        <f t="shared" si="448"/>
        <v>Ativo</v>
      </c>
      <c r="K4782" s="40" t="s">
        <v>15533</v>
      </c>
      <c r="L4782" s="69" t="str">
        <f t="shared" si="449"/>
        <v>Investimento de Longo Prazo</v>
      </c>
    </row>
    <row r="4783" spans="1:12" ht="15" customHeight="1" x14ac:dyDescent="0.25">
      <c r="A4783" s="39">
        <v>44559</v>
      </c>
      <c r="B4783" s="61">
        <f t="shared" si="444"/>
        <v>2021</v>
      </c>
      <c r="C4783" s="60" t="str">
        <f t="shared" si="445"/>
        <v>Dezembro</v>
      </c>
      <c r="D4783" s="40" t="s">
        <v>1930</v>
      </c>
      <c r="E4783" s="40" t="s">
        <v>5420</v>
      </c>
      <c r="F4783" s="41">
        <v>17288.650000000001</v>
      </c>
      <c r="G4783" s="42">
        <v>17089.830000000002</v>
      </c>
      <c r="H4783" s="64">
        <f t="shared" si="446"/>
        <v>-1.1500030366743481E-2</v>
      </c>
      <c r="I4783" s="65">
        <f t="shared" si="447"/>
        <v>-198.81999999999971</v>
      </c>
      <c r="J4783" s="66" t="str">
        <f t="shared" si="448"/>
        <v>Ativo</v>
      </c>
      <c r="K4783" s="40" t="s">
        <v>15538</v>
      </c>
      <c r="L4783" s="69" t="str">
        <f t="shared" si="449"/>
        <v>Aguardando rentabilidade</v>
      </c>
    </row>
    <row r="4784" spans="1:12" ht="15" customHeight="1" x14ac:dyDescent="0.25">
      <c r="A4784" s="39">
        <v>45904</v>
      </c>
      <c r="B4784" s="61">
        <f t="shared" si="444"/>
        <v>2025</v>
      </c>
      <c r="C4784" s="60" t="str">
        <f t="shared" si="445"/>
        <v>Setembro</v>
      </c>
      <c r="D4784" s="40" t="s">
        <v>1923</v>
      </c>
      <c r="E4784" s="40" t="s">
        <v>5421</v>
      </c>
      <c r="F4784" s="41">
        <v>24744.959999999999</v>
      </c>
      <c r="G4784" s="42">
        <v>28174.61</v>
      </c>
      <c r="H4784" s="64">
        <f t="shared" si="446"/>
        <v>0.13859994115973523</v>
      </c>
      <c r="I4784" s="65">
        <f t="shared" si="447"/>
        <v>3429.6500000000015</v>
      </c>
      <c r="J4784" s="66" t="str">
        <f t="shared" si="448"/>
        <v>Pendente</v>
      </c>
      <c r="K4784" s="40" t="s">
        <v>15532</v>
      </c>
      <c r="L4784" s="69" t="str">
        <f t="shared" si="449"/>
        <v>Rendimento estável</v>
      </c>
    </row>
    <row r="4785" spans="1:12" ht="15" customHeight="1" x14ac:dyDescent="0.25">
      <c r="A4785" s="39">
        <v>45133</v>
      </c>
      <c r="B4785" s="61">
        <f t="shared" si="444"/>
        <v>2023</v>
      </c>
      <c r="C4785" s="60" t="str">
        <f t="shared" si="445"/>
        <v>Julho</v>
      </c>
      <c r="D4785" s="40" t="s">
        <v>1927</v>
      </c>
      <c r="E4785" s="40" t="s">
        <v>3813</v>
      </c>
      <c r="F4785" s="41">
        <v>29078.37</v>
      </c>
      <c r="G4785" s="42">
        <v>31317.4</v>
      </c>
      <c r="H4785" s="64">
        <f t="shared" si="446"/>
        <v>7.6999845589694416E-2</v>
      </c>
      <c r="I4785" s="65">
        <f t="shared" si="447"/>
        <v>2239.0300000000025</v>
      </c>
      <c r="J4785" s="66" t="str">
        <f t="shared" si="448"/>
        <v>Pendente</v>
      </c>
      <c r="K4785" s="40" t="s">
        <v>15536</v>
      </c>
      <c r="L4785" s="69" t="str">
        <f t="shared" si="449"/>
        <v>Rendimento estável</v>
      </c>
    </row>
    <row r="4786" spans="1:12" ht="15" customHeight="1" x14ac:dyDescent="0.25">
      <c r="A4786" s="39">
        <v>44719</v>
      </c>
      <c r="B4786" s="61">
        <f t="shared" si="444"/>
        <v>2022</v>
      </c>
      <c r="C4786" s="60" t="str">
        <f t="shared" si="445"/>
        <v>Junho</v>
      </c>
      <c r="D4786" s="40" t="s">
        <v>1926</v>
      </c>
      <c r="E4786" s="40" t="s">
        <v>5422</v>
      </c>
      <c r="F4786" s="41">
        <v>45111.61</v>
      </c>
      <c r="G4786" s="42">
        <v>53962.51</v>
      </c>
      <c r="H4786" s="64">
        <f t="shared" si="446"/>
        <v>0.19620004695021973</v>
      </c>
      <c r="I4786" s="65">
        <f t="shared" si="447"/>
        <v>8850.9000000000015</v>
      </c>
      <c r="J4786" s="66" t="str">
        <f t="shared" si="448"/>
        <v>Resgatado</v>
      </c>
      <c r="K4786" s="40" t="s">
        <v>15535</v>
      </c>
      <c r="L4786" s="69" t="str">
        <f t="shared" si="449"/>
        <v>Aplicação de Curto Prazo</v>
      </c>
    </row>
    <row r="4787" spans="1:12" ht="15" customHeight="1" x14ac:dyDescent="0.25">
      <c r="A4787" s="39">
        <v>44939</v>
      </c>
      <c r="B4787" s="61">
        <f t="shared" si="444"/>
        <v>2023</v>
      </c>
      <c r="C4787" s="60" t="str">
        <f t="shared" si="445"/>
        <v>Janeiro</v>
      </c>
      <c r="D4787" s="40" t="s">
        <v>1927</v>
      </c>
      <c r="E4787" s="40" t="s">
        <v>5423</v>
      </c>
      <c r="F4787" s="41">
        <v>5136.4799999999996</v>
      </c>
      <c r="G4787" s="42">
        <v>5383.03</v>
      </c>
      <c r="H4787" s="64">
        <f t="shared" si="446"/>
        <v>4.7999797526710936E-2</v>
      </c>
      <c r="I4787" s="65">
        <f t="shared" si="447"/>
        <v>246.55000000000018</v>
      </c>
      <c r="J4787" s="66" t="str">
        <f t="shared" si="448"/>
        <v>Ativo</v>
      </c>
      <c r="K4787" s="40" t="s">
        <v>15536</v>
      </c>
      <c r="L4787" s="69" t="str">
        <f t="shared" si="449"/>
        <v>Aguardando rentabilidade</v>
      </c>
    </row>
    <row r="4788" spans="1:12" ht="15" customHeight="1" x14ac:dyDescent="0.25">
      <c r="A4788" s="39">
        <v>44286</v>
      </c>
      <c r="B4788" s="61">
        <f t="shared" si="444"/>
        <v>2021</v>
      </c>
      <c r="C4788" s="60" t="str">
        <f t="shared" si="445"/>
        <v>Março</v>
      </c>
      <c r="D4788" s="40" t="s">
        <v>1929</v>
      </c>
      <c r="E4788" s="40" t="s">
        <v>5001</v>
      </c>
      <c r="F4788" s="41">
        <v>22849.72</v>
      </c>
      <c r="G4788" s="42">
        <v>21078.87</v>
      </c>
      <c r="H4788" s="64">
        <f t="shared" si="446"/>
        <v>-7.7499855578099075E-2</v>
      </c>
      <c r="I4788" s="65">
        <f t="shared" si="447"/>
        <v>-1770.8500000000022</v>
      </c>
      <c r="J4788" s="66" t="str">
        <f t="shared" si="448"/>
        <v>Ativo</v>
      </c>
      <c r="K4788" s="40" t="s">
        <v>15532</v>
      </c>
      <c r="L4788" s="69" t="str">
        <f t="shared" si="449"/>
        <v>Investimento de Longo Prazo</v>
      </c>
    </row>
    <row r="4789" spans="1:12" ht="15" customHeight="1" x14ac:dyDescent="0.25">
      <c r="A4789" s="39">
        <v>44783</v>
      </c>
      <c r="B4789" s="61">
        <f t="shared" si="444"/>
        <v>2022</v>
      </c>
      <c r="C4789" s="60" t="str">
        <f t="shared" si="445"/>
        <v>Agosto</v>
      </c>
      <c r="D4789" s="40" t="s">
        <v>1929</v>
      </c>
      <c r="E4789" s="40" t="s">
        <v>4476</v>
      </c>
      <c r="F4789" s="41">
        <v>46019.05</v>
      </c>
      <c r="G4789" s="42">
        <v>54656.83</v>
      </c>
      <c r="H4789" s="64">
        <f t="shared" si="446"/>
        <v>0.18770009376551663</v>
      </c>
      <c r="I4789" s="65">
        <f t="shared" si="447"/>
        <v>8637.7799999999988</v>
      </c>
      <c r="J4789" s="66" t="str">
        <f t="shared" si="448"/>
        <v>Resgatado</v>
      </c>
      <c r="K4789" s="40" t="s">
        <v>15532</v>
      </c>
      <c r="L4789" s="69" t="str">
        <f t="shared" si="449"/>
        <v>Dividendos Recebidos</v>
      </c>
    </row>
    <row r="4790" spans="1:12" x14ac:dyDescent="0.25">
      <c r="A4790" s="39">
        <v>44000</v>
      </c>
      <c r="B4790" s="61">
        <f t="shared" si="444"/>
        <v>2020</v>
      </c>
      <c r="C4790" s="60" t="str">
        <f t="shared" si="445"/>
        <v>Junho</v>
      </c>
      <c r="D4790" s="40" t="s">
        <v>1926</v>
      </c>
      <c r="E4790" s="40" t="s">
        <v>4750</v>
      </c>
      <c r="F4790" s="41">
        <v>39469.910000000003</v>
      </c>
      <c r="G4790" s="42">
        <v>40638.22</v>
      </c>
      <c r="H4790" s="64">
        <f t="shared" si="446"/>
        <v>2.960001682294177E-2</v>
      </c>
      <c r="I4790" s="65">
        <f t="shared" si="447"/>
        <v>1168.3099999999977</v>
      </c>
      <c r="J4790" s="66" t="str">
        <f t="shared" si="448"/>
        <v>Ativo</v>
      </c>
      <c r="K4790" s="40" t="s">
        <v>15535</v>
      </c>
      <c r="L4790" s="69" t="str">
        <f t="shared" si="449"/>
        <v>Aguardando rentabilidade</v>
      </c>
    </row>
    <row r="4791" spans="1:12" ht="15" customHeight="1" x14ac:dyDescent="0.25">
      <c r="A4791" s="39">
        <v>44276</v>
      </c>
      <c r="B4791" s="61">
        <f t="shared" si="444"/>
        <v>2021</v>
      </c>
      <c r="C4791" s="60" t="str">
        <f t="shared" si="445"/>
        <v>Março</v>
      </c>
      <c r="D4791" s="40" t="s">
        <v>1926</v>
      </c>
      <c r="E4791" s="40" t="s">
        <v>5424</v>
      </c>
      <c r="F4791" s="41">
        <v>27099.75</v>
      </c>
      <c r="G4791" s="42">
        <v>31815.11</v>
      </c>
      <c r="H4791" s="64">
        <f t="shared" si="446"/>
        <v>0.17400012915248297</v>
      </c>
      <c r="I4791" s="65">
        <f t="shared" si="447"/>
        <v>4715.3600000000006</v>
      </c>
      <c r="J4791" s="66" t="str">
        <f t="shared" si="448"/>
        <v>Resgatado</v>
      </c>
      <c r="K4791" s="40" t="s">
        <v>15535</v>
      </c>
      <c r="L4791" s="69" t="str">
        <f t="shared" si="449"/>
        <v>Aplicação de Curto Prazo</v>
      </c>
    </row>
    <row r="4792" spans="1:12" x14ac:dyDescent="0.25">
      <c r="A4792" s="39">
        <v>44160</v>
      </c>
      <c r="B4792" s="61">
        <f t="shared" si="444"/>
        <v>2020</v>
      </c>
      <c r="C4792" s="60" t="str">
        <f t="shared" si="445"/>
        <v>Novembro</v>
      </c>
      <c r="D4792" s="40" t="s">
        <v>1923</v>
      </c>
      <c r="E4792" s="40" t="s">
        <v>5425</v>
      </c>
      <c r="F4792" s="41">
        <v>5969.05</v>
      </c>
      <c r="G4792" s="42">
        <v>6791.59</v>
      </c>
      <c r="H4792" s="64">
        <f t="shared" si="446"/>
        <v>0.13780082257645687</v>
      </c>
      <c r="I4792" s="65">
        <f t="shared" si="447"/>
        <v>822.54</v>
      </c>
      <c r="J4792" s="66" t="str">
        <f t="shared" si="448"/>
        <v>Pendente</v>
      </c>
      <c r="K4792" s="40" t="s">
        <v>15532</v>
      </c>
      <c r="L4792" s="69" t="str">
        <f t="shared" si="449"/>
        <v>Rendimento estável</v>
      </c>
    </row>
    <row r="4793" spans="1:12" ht="15" customHeight="1" x14ac:dyDescent="0.25">
      <c r="A4793" s="39">
        <v>44596</v>
      </c>
      <c r="B4793" s="61">
        <f t="shared" si="444"/>
        <v>2022</v>
      </c>
      <c r="C4793" s="60" t="str">
        <f t="shared" si="445"/>
        <v>Fevereiro</v>
      </c>
      <c r="D4793" s="40" t="s">
        <v>1924</v>
      </c>
      <c r="E4793" s="40" t="s">
        <v>5426</v>
      </c>
      <c r="F4793" s="41">
        <v>17231.18</v>
      </c>
      <c r="G4793" s="42">
        <v>16169.74</v>
      </c>
      <c r="H4793" s="64">
        <f t="shared" si="446"/>
        <v>-6.1599960072380444E-2</v>
      </c>
      <c r="I4793" s="65">
        <f t="shared" si="447"/>
        <v>-1061.4400000000005</v>
      </c>
      <c r="J4793" s="66" t="str">
        <f t="shared" si="448"/>
        <v>Ativo</v>
      </c>
      <c r="K4793" s="40" t="s">
        <v>15533</v>
      </c>
      <c r="L4793" s="69" t="str">
        <f t="shared" si="449"/>
        <v>Investimento de Longo Prazo</v>
      </c>
    </row>
    <row r="4794" spans="1:12" ht="15" customHeight="1" x14ac:dyDescent="0.25">
      <c r="A4794" s="39">
        <v>45119</v>
      </c>
      <c r="B4794" s="61">
        <f t="shared" si="444"/>
        <v>2023</v>
      </c>
      <c r="C4794" s="60" t="str">
        <f t="shared" si="445"/>
        <v>Julho</v>
      </c>
      <c r="D4794" s="40" t="s">
        <v>1927</v>
      </c>
      <c r="E4794" s="40" t="s">
        <v>5427</v>
      </c>
      <c r="F4794" s="41">
        <v>10684.36</v>
      </c>
      <c r="G4794" s="42">
        <v>10512.34</v>
      </c>
      <c r="H4794" s="64">
        <f t="shared" si="446"/>
        <v>-1.6100168844928514E-2</v>
      </c>
      <c r="I4794" s="65">
        <f t="shared" si="447"/>
        <v>-172.02000000000044</v>
      </c>
      <c r="J4794" s="66" t="str">
        <f t="shared" si="448"/>
        <v>Ativo</v>
      </c>
      <c r="K4794" s="40" t="s">
        <v>15536</v>
      </c>
      <c r="L4794" s="69" t="str">
        <f t="shared" si="449"/>
        <v>Aguardando rentabilidade</v>
      </c>
    </row>
    <row r="4795" spans="1:12" ht="15" customHeight="1" x14ac:dyDescent="0.25">
      <c r="A4795" s="39">
        <v>44473</v>
      </c>
      <c r="B4795" s="61">
        <f t="shared" si="444"/>
        <v>2021</v>
      </c>
      <c r="C4795" s="60" t="str">
        <f t="shared" si="445"/>
        <v>Outubro</v>
      </c>
      <c r="D4795" s="40" t="s">
        <v>1930</v>
      </c>
      <c r="E4795" s="40" t="s">
        <v>5428</v>
      </c>
      <c r="F4795" s="41">
        <v>16139.4</v>
      </c>
      <c r="G4795" s="42">
        <v>19054.18</v>
      </c>
      <c r="H4795" s="64">
        <f t="shared" si="446"/>
        <v>0.18060027014634997</v>
      </c>
      <c r="I4795" s="65">
        <f t="shared" si="447"/>
        <v>2914.7800000000007</v>
      </c>
      <c r="J4795" s="66" t="str">
        <f t="shared" si="448"/>
        <v>Resgatado</v>
      </c>
      <c r="K4795" s="40" t="s">
        <v>15538</v>
      </c>
      <c r="L4795" s="69" t="str">
        <f t="shared" si="449"/>
        <v>Aplicação de Curto Prazo</v>
      </c>
    </row>
    <row r="4796" spans="1:12" ht="15" customHeight="1" x14ac:dyDescent="0.25">
      <c r="A4796" s="39">
        <v>44889</v>
      </c>
      <c r="B4796" s="61">
        <f t="shared" si="444"/>
        <v>2022</v>
      </c>
      <c r="C4796" s="60" t="str">
        <f t="shared" si="445"/>
        <v>Novembro</v>
      </c>
      <c r="D4796" s="40" t="s">
        <v>1929</v>
      </c>
      <c r="E4796" s="40" t="s">
        <v>5429</v>
      </c>
      <c r="F4796" s="41">
        <v>49174.879999999997</v>
      </c>
      <c r="G4796" s="42">
        <v>52587.62</v>
      </c>
      <c r="H4796" s="64">
        <f t="shared" si="446"/>
        <v>6.9400067676830227E-2</v>
      </c>
      <c r="I4796" s="65">
        <f t="shared" si="447"/>
        <v>3412.7400000000052</v>
      </c>
      <c r="J4796" s="66" t="str">
        <f t="shared" si="448"/>
        <v>Ativo</v>
      </c>
      <c r="K4796" s="40" t="s">
        <v>15532</v>
      </c>
      <c r="L4796" s="69" t="str">
        <f t="shared" si="449"/>
        <v>Investimento de Longo Prazo</v>
      </c>
    </row>
    <row r="4797" spans="1:12" ht="15" customHeight="1" x14ac:dyDescent="0.25">
      <c r="A4797" s="39">
        <v>45646</v>
      </c>
      <c r="B4797" s="61">
        <f t="shared" si="444"/>
        <v>2024</v>
      </c>
      <c r="C4797" s="60" t="str">
        <f t="shared" si="445"/>
        <v>Dezembro</v>
      </c>
      <c r="D4797" s="40" t="s">
        <v>1929</v>
      </c>
      <c r="E4797" s="40" t="s">
        <v>5430</v>
      </c>
      <c r="F4797" s="41">
        <v>37098.32</v>
      </c>
      <c r="G4797" s="42">
        <v>41082.68</v>
      </c>
      <c r="H4797" s="64">
        <f t="shared" si="446"/>
        <v>0.10740001164473217</v>
      </c>
      <c r="I4797" s="65">
        <f t="shared" si="447"/>
        <v>3984.3600000000006</v>
      </c>
      <c r="J4797" s="66" t="str">
        <f t="shared" si="448"/>
        <v>Pendente</v>
      </c>
      <c r="K4797" s="40" t="s">
        <v>15532</v>
      </c>
      <c r="L4797" s="69" t="str">
        <f t="shared" si="449"/>
        <v>Rendimento estável</v>
      </c>
    </row>
    <row r="4798" spans="1:12" x14ac:dyDescent="0.25">
      <c r="A4798" s="39">
        <v>43900</v>
      </c>
      <c r="B4798" s="61">
        <f t="shared" si="444"/>
        <v>2020</v>
      </c>
      <c r="C4798" s="60" t="str">
        <f t="shared" si="445"/>
        <v>Março</v>
      </c>
      <c r="D4798" s="40" t="s">
        <v>1929</v>
      </c>
      <c r="E4798" s="40" t="s">
        <v>2831</v>
      </c>
      <c r="F4798" s="41">
        <v>12026.53</v>
      </c>
      <c r="G4798" s="42">
        <v>11672.95</v>
      </c>
      <c r="H4798" s="64">
        <f t="shared" si="446"/>
        <v>-2.9400001496691058E-2</v>
      </c>
      <c r="I4798" s="65">
        <f t="shared" si="447"/>
        <v>-353.57999999999993</v>
      </c>
      <c r="J4798" s="66" t="str">
        <f t="shared" si="448"/>
        <v>Ativo</v>
      </c>
      <c r="K4798" s="40" t="s">
        <v>15532</v>
      </c>
      <c r="L4798" s="69" t="str">
        <f t="shared" si="449"/>
        <v>Investimento de Longo Prazo</v>
      </c>
    </row>
    <row r="4799" spans="1:12" ht="15" customHeight="1" x14ac:dyDescent="0.25">
      <c r="A4799" s="39">
        <v>45363</v>
      </c>
      <c r="B4799" s="61">
        <f t="shared" si="444"/>
        <v>2024</v>
      </c>
      <c r="C4799" s="60" t="str">
        <f t="shared" si="445"/>
        <v>Março</v>
      </c>
      <c r="D4799" s="40" t="s">
        <v>1925</v>
      </c>
      <c r="E4799" s="40" t="s">
        <v>5431</v>
      </c>
      <c r="F4799" s="41">
        <v>1022.17</v>
      </c>
      <c r="G4799" s="42">
        <v>1025.44</v>
      </c>
      <c r="H4799" s="64">
        <f t="shared" si="446"/>
        <v>3.1990764745591198E-3</v>
      </c>
      <c r="I4799" s="65">
        <f t="shared" si="447"/>
        <v>3.2700000000000955</v>
      </c>
      <c r="J4799" s="66" t="str">
        <f t="shared" si="448"/>
        <v>Ativo</v>
      </c>
      <c r="K4799" s="40" t="s">
        <v>15534</v>
      </c>
      <c r="L4799" s="69" t="str">
        <f t="shared" si="449"/>
        <v>Aguardando rentabilidade</v>
      </c>
    </row>
    <row r="4800" spans="1:12" x14ac:dyDescent="0.25">
      <c r="A4800" s="39">
        <v>44060</v>
      </c>
      <c r="B4800" s="61">
        <f t="shared" si="444"/>
        <v>2020</v>
      </c>
      <c r="C4800" s="60" t="str">
        <f t="shared" si="445"/>
        <v>Agosto</v>
      </c>
      <c r="D4800" s="40" t="s">
        <v>1924</v>
      </c>
      <c r="E4800" s="40" t="s">
        <v>5432</v>
      </c>
      <c r="F4800" s="41">
        <v>39338.199999999997</v>
      </c>
      <c r="G4800" s="42">
        <v>43366.43</v>
      </c>
      <c r="H4800" s="64">
        <f t="shared" si="446"/>
        <v>0.10239995729341972</v>
      </c>
      <c r="I4800" s="65">
        <f t="shared" si="447"/>
        <v>4028.2300000000032</v>
      </c>
      <c r="J4800" s="66" t="str">
        <f t="shared" si="448"/>
        <v>Pendente</v>
      </c>
      <c r="K4800" s="40" t="s">
        <v>15533</v>
      </c>
      <c r="L4800" s="69" t="str">
        <f t="shared" si="449"/>
        <v>Rendimento estável</v>
      </c>
    </row>
    <row r="4801" spans="1:12" ht="15" customHeight="1" x14ac:dyDescent="0.25">
      <c r="A4801" s="39">
        <v>45637</v>
      </c>
      <c r="B4801" s="61">
        <f t="shared" si="444"/>
        <v>2024</v>
      </c>
      <c r="C4801" s="60" t="str">
        <f t="shared" si="445"/>
        <v>Dezembro</v>
      </c>
      <c r="D4801" s="40" t="s">
        <v>1924</v>
      </c>
      <c r="E4801" s="40" t="s">
        <v>2349</v>
      </c>
      <c r="F4801" s="41">
        <v>2599.98</v>
      </c>
      <c r="G4801" s="42">
        <v>2645.74</v>
      </c>
      <c r="H4801" s="64">
        <f t="shared" si="446"/>
        <v>1.7600135385656721E-2</v>
      </c>
      <c r="I4801" s="65">
        <f t="shared" si="447"/>
        <v>45.759999999999764</v>
      </c>
      <c r="J4801" s="66" t="str">
        <f t="shared" si="448"/>
        <v>Ativo</v>
      </c>
      <c r="K4801" s="40" t="s">
        <v>15533</v>
      </c>
      <c r="L4801" s="69" t="str">
        <f t="shared" si="449"/>
        <v>Investimento de Longo Prazo</v>
      </c>
    </row>
    <row r="4802" spans="1:12" ht="15" customHeight="1" x14ac:dyDescent="0.25">
      <c r="A4802" s="39">
        <v>44205</v>
      </c>
      <c r="B4802" s="61">
        <f t="shared" ref="B4802:B4865" si="450">YEAR(A4802)</f>
        <v>2021</v>
      </c>
      <c r="C4802" s="60" t="str">
        <f t="shared" ref="C4802:C4865" si="451">PROPER(TEXT(A4802,"mmmm"))</f>
        <v>Janeiro</v>
      </c>
      <c r="D4802" s="40" t="s">
        <v>1924</v>
      </c>
      <c r="E4802" s="40" t="s">
        <v>5433</v>
      </c>
      <c r="F4802" s="41">
        <v>17153.84</v>
      </c>
      <c r="G4802" s="42">
        <v>16543.16</v>
      </c>
      <c r="H4802" s="64">
        <f t="shared" ref="H4802:H4865" si="452">(G4802-F4802)/F4802</f>
        <v>-3.5600192143566703E-2</v>
      </c>
      <c r="I4802" s="65">
        <f t="shared" ref="I4802:I4865" si="453">G4802-F4802</f>
        <v>-610.68000000000029</v>
      </c>
      <c r="J4802" s="66" t="str">
        <f t="shared" ref="J4802:J4865" si="454">IF(AND(OR($D4802="Ações",$D4802="Criptomoedas",$D4802="ETFs",$D4802="Fundos",$D4802="Imóveis"),$H4802&lt;=-10%),"Resgatado",IF(AND(OR($D4802="Ações",$D4802="Criptomoedas",$D4802="ETFs",$D4802="Fundos",$D4802="Imóveis"),$H4802&lt;=-5%),"Pendente",IF(AND(OR($D4802="Ações",$D4802="Criptomoedas",$D4802="ETFs",$D4802="Fundos",$D4802="Imóveis"),$H4802&lt;=-3%),"Ativo",IF(AND(OR($D4802="Ações",$D4802="Criptomoedas",$D4802="ETFs",$D4802="Fundos",$D4802="Imóveis"),$H4802&lt;=7%),"Ativo",IF(AND(OR($D4802="Ações",$D4802="Criptomoedas",$D4802="ETFs",$D4802="Fundos",$D4802="Imóveis"),$H4802&lt;=15%),"Pendente",IF(AND(OR($D4802="Ações",$D4802="Criptomoedas",$D4802="ETFs",$D4802="Fundos",$D4802="Imóveis"),$H4802&lt;=20%),"Resgatado",IF(AND(OR($D4802="Poupança",$D4802="Renda Fixa",$D4802="Tesouro Direto"),$H4802&lt;=7%),"Ativo",IF(AND(OR($D4802="Poupança",$D4802="Renda Fixa",$D4802="Tesouro Direto"),$H4802&lt;=15%),"Pendente",IF(AND(OR($D4802="Poupança",$D4802="Renda Fixa",$D4802="Tesouro Direto"),$H4802&lt;=20%),"Resgatado","")))))))))</f>
        <v>Ativo</v>
      </c>
      <c r="K4802" s="40" t="s">
        <v>15533</v>
      </c>
      <c r="L4802" s="69" t="str">
        <f t="shared" ref="L4802:L4865" si="455">IF(AND(OR($D4802="Ações",$D4802="Criptomoedas",$D4802="ETFs",$D4802="Fundos",$D4802="Imóveis"),$H4802&lt;=-10%),"Resgate realizado",IF(AND(OR($D4802="Ações",$D4802="Criptomoedas",$D4802="ETFs",$D4802="Fundos",$D4802="Imóveis"),$H4802&lt;=-5%),"Aguardando rentabilidade",IF(AND(OR($D4802="Ações",$D4802="Criptomoedas",$D4802="ETFs",$D4802="Fundos",$D4802="Imóveis"),$H4802&lt;=-3%),"Aguardando rentabilidade",IF(AND(OR($D4802="Ações",$D4802="Criptomoedas",$D4802="ETFs",$D4802="Fundos",$D4802="Imóveis"),$H4802&lt;=7%),"Aguardando rentabilidade",IF(AND(OR($D4802="Ações",$D4802="Criptomoedas",$D4802="ETFs",$D4802="Fundos",$D4802="Imóveis"),$H4802&lt;=15%),"Rendimento estável",IF(AND(OR($D4802="Ações",$D4802="Criptomoedas",$D4802="ETFs",$D4802="Fundos",$D4802="Imóveis"),$H4802&lt;=20%),"Aplicação de Curto Prazo",IF(AND(OR($D4802="Poupança",$D4802="Renda Fixa",$D4802="Tesouro Direto"),$H4802&lt;=7%),"Investimento de Longo Prazo",IF(AND(OR($D4802="Poupança",$D4802="Renda Fixa",$D4802="Tesouro Direto"),$H4802&lt;=15%),"Rendimento estável",IF(AND(OR($D4802="Poupança",$D4802="Renda Fixa",$D4802="Tesouro Direto"),$H4802&lt;=20%),"Dividendos Recebidos","")))))))))</f>
        <v>Investimento de Longo Prazo</v>
      </c>
    </row>
    <row r="4803" spans="1:12" ht="15" customHeight="1" x14ac:dyDescent="0.25">
      <c r="A4803" s="39">
        <v>45491</v>
      </c>
      <c r="B4803" s="61">
        <f t="shared" si="450"/>
        <v>2024</v>
      </c>
      <c r="C4803" s="60" t="str">
        <f t="shared" si="451"/>
        <v>Julho</v>
      </c>
      <c r="D4803" s="40" t="s">
        <v>1923</v>
      </c>
      <c r="E4803" s="40" t="s">
        <v>4376</v>
      </c>
      <c r="F4803" s="41">
        <v>16598</v>
      </c>
      <c r="G4803" s="42">
        <v>19837.93</v>
      </c>
      <c r="H4803" s="64">
        <f t="shared" si="452"/>
        <v>0.19520002409928908</v>
      </c>
      <c r="I4803" s="65">
        <f t="shared" si="453"/>
        <v>3239.9300000000003</v>
      </c>
      <c r="J4803" s="66" t="str">
        <f t="shared" si="454"/>
        <v>Resgatado</v>
      </c>
      <c r="K4803" s="40" t="s">
        <v>15532</v>
      </c>
      <c r="L4803" s="69" t="str">
        <f t="shared" si="455"/>
        <v>Dividendos Recebidos</v>
      </c>
    </row>
    <row r="4804" spans="1:12" x14ac:dyDescent="0.25">
      <c r="A4804" s="39">
        <v>43943</v>
      </c>
      <c r="B4804" s="61">
        <f t="shared" si="450"/>
        <v>2020</v>
      </c>
      <c r="C4804" s="60" t="str">
        <f t="shared" si="451"/>
        <v>Abril</v>
      </c>
      <c r="D4804" s="40" t="s">
        <v>1929</v>
      </c>
      <c r="E4804" s="40" t="s">
        <v>1996</v>
      </c>
      <c r="F4804" s="41">
        <v>30739.83</v>
      </c>
      <c r="G4804" s="42">
        <v>33112.94</v>
      </c>
      <c r="H4804" s="64">
        <f t="shared" si="452"/>
        <v>7.7199841378433137E-2</v>
      </c>
      <c r="I4804" s="65">
        <f t="shared" si="453"/>
        <v>2373.1100000000006</v>
      </c>
      <c r="J4804" s="66" t="str">
        <f t="shared" si="454"/>
        <v>Pendente</v>
      </c>
      <c r="K4804" s="40" t="s">
        <v>15532</v>
      </c>
      <c r="L4804" s="69" t="str">
        <f t="shared" si="455"/>
        <v>Rendimento estável</v>
      </c>
    </row>
    <row r="4805" spans="1:12" x14ac:dyDescent="0.25">
      <c r="A4805" s="39">
        <v>44175</v>
      </c>
      <c r="B4805" s="61">
        <f t="shared" si="450"/>
        <v>2020</v>
      </c>
      <c r="C4805" s="60" t="str">
        <f t="shared" si="451"/>
        <v>Dezembro</v>
      </c>
      <c r="D4805" s="40" t="s">
        <v>1925</v>
      </c>
      <c r="E4805" s="40" t="s">
        <v>5434</v>
      </c>
      <c r="F4805" s="41">
        <v>26240.46</v>
      </c>
      <c r="G4805" s="42">
        <v>30089.94</v>
      </c>
      <c r="H4805" s="64">
        <f t="shared" si="452"/>
        <v>0.14670017217685968</v>
      </c>
      <c r="I4805" s="65">
        <f t="shared" si="453"/>
        <v>3849.4799999999996</v>
      </c>
      <c r="J4805" s="66" t="str">
        <f t="shared" si="454"/>
        <v>Pendente</v>
      </c>
      <c r="K4805" s="40" t="s">
        <v>15534</v>
      </c>
      <c r="L4805" s="69" t="str">
        <f t="shared" si="455"/>
        <v>Rendimento estável</v>
      </c>
    </row>
    <row r="4806" spans="1:12" ht="15" customHeight="1" x14ac:dyDescent="0.25">
      <c r="A4806" s="39">
        <v>45620</v>
      </c>
      <c r="B4806" s="61">
        <f t="shared" si="450"/>
        <v>2024</v>
      </c>
      <c r="C4806" s="60" t="str">
        <f t="shared" si="451"/>
        <v>Novembro</v>
      </c>
      <c r="D4806" s="40" t="s">
        <v>1924</v>
      </c>
      <c r="E4806" s="40" t="s">
        <v>3533</v>
      </c>
      <c r="F4806" s="41">
        <v>11930.19</v>
      </c>
      <c r="G4806" s="42">
        <v>13570.59</v>
      </c>
      <c r="H4806" s="64">
        <f t="shared" si="452"/>
        <v>0.13749990570141796</v>
      </c>
      <c r="I4806" s="65">
        <f t="shared" si="453"/>
        <v>1640.3999999999996</v>
      </c>
      <c r="J4806" s="66" t="str">
        <f t="shared" si="454"/>
        <v>Pendente</v>
      </c>
      <c r="K4806" s="40" t="s">
        <v>15533</v>
      </c>
      <c r="L4806" s="69" t="str">
        <f t="shared" si="455"/>
        <v>Rendimento estável</v>
      </c>
    </row>
    <row r="4807" spans="1:12" ht="15" customHeight="1" x14ac:dyDescent="0.25">
      <c r="A4807" s="39">
        <v>45858</v>
      </c>
      <c r="B4807" s="61">
        <f t="shared" si="450"/>
        <v>2025</v>
      </c>
      <c r="C4807" s="60" t="str">
        <f t="shared" si="451"/>
        <v>Julho</v>
      </c>
      <c r="D4807" s="40" t="s">
        <v>1925</v>
      </c>
      <c r="E4807" s="40" t="s">
        <v>4702</v>
      </c>
      <c r="F4807" s="41">
        <v>28803.759999999998</v>
      </c>
      <c r="G4807" s="42">
        <v>28417.79</v>
      </c>
      <c r="H4807" s="64">
        <f t="shared" si="452"/>
        <v>-1.3399986668407094E-2</v>
      </c>
      <c r="I4807" s="65">
        <f t="shared" si="453"/>
        <v>-385.96999999999753</v>
      </c>
      <c r="J4807" s="66" t="str">
        <f t="shared" si="454"/>
        <v>Ativo</v>
      </c>
      <c r="K4807" s="40" t="s">
        <v>15534</v>
      </c>
      <c r="L4807" s="69" t="str">
        <f t="shared" si="455"/>
        <v>Aguardando rentabilidade</v>
      </c>
    </row>
    <row r="4808" spans="1:12" ht="15" customHeight="1" x14ac:dyDescent="0.25">
      <c r="A4808" s="39">
        <v>45367</v>
      </c>
      <c r="B4808" s="61">
        <f t="shared" si="450"/>
        <v>2024</v>
      </c>
      <c r="C4808" s="60" t="str">
        <f t="shared" si="451"/>
        <v>Março</v>
      </c>
      <c r="D4808" s="40" t="s">
        <v>1930</v>
      </c>
      <c r="E4808" s="40" t="s">
        <v>4011</v>
      </c>
      <c r="F4808" s="41">
        <v>6608.32</v>
      </c>
      <c r="G4808" s="42">
        <v>5965.33</v>
      </c>
      <c r="H4808" s="64">
        <f t="shared" si="452"/>
        <v>-9.7300070214517434E-2</v>
      </c>
      <c r="I4808" s="65">
        <f t="shared" si="453"/>
        <v>-642.98999999999978</v>
      </c>
      <c r="J4808" s="66" t="str">
        <f t="shared" si="454"/>
        <v>Pendente</v>
      </c>
      <c r="K4808" s="40" t="s">
        <v>15538</v>
      </c>
      <c r="L4808" s="69" t="str">
        <f t="shared" si="455"/>
        <v>Aguardando rentabilidade</v>
      </c>
    </row>
    <row r="4809" spans="1:12" ht="15" customHeight="1" x14ac:dyDescent="0.25">
      <c r="A4809" s="39">
        <v>45679</v>
      </c>
      <c r="B4809" s="61">
        <f t="shared" si="450"/>
        <v>2025</v>
      </c>
      <c r="C4809" s="60" t="str">
        <f t="shared" si="451"/>
        <v>Janeiro</v>
      </c>
      <c r="D4809" s="40" t="s">
        <v>1929</v>
      </c>
      <c r="E4809" s="40" t="s">
        <v>3954</v>
      </c>
      <c r="F4809" s="41">
        <v>16618.97</v>
      </c>
      <c r="G4809" s="42">
        <v>17852.099999999999</v>
      </c>
      <c r="H4809" s="64">
        <f t="shared" si="452"/>
        <v>7.4200145977758994E-2</v>
      </c>
      <c r="I4809" s="65">
        <f t="shared" si="453"/>
        <v>1233.1299999999974</v>
      </c>
      <c r="J4809" s="66" t="str">
        <f t="shared" si="454"/>
        <v>Pendente</v>
      </c>
      <c r="K4809" s="40" t="s">
        <v>15532</v>
      </c>
      <c r="L4809" s="69" t="str">
        <f t="shared" si="455"/>
        <v>Rendimento estável</v>
      </c>
    </row>
    <row r="4810" spans="1:12" ht="15" customHeight="1" x14ac:dyDescent="0.25">
      <c r="A4810" s="39">
        <v>45580</v>
      </c>
      <c r="B4810" s="61">
        <f t="shared" si="450"/>
        <v>2024</v>
      </c>
      <c r="C4810" s="60" t="str">
        <f t="shared" si="451"/>
        <v>Outubro</v>
      </c>
      <c r="D4810" s="40" t="s">
        <v>1929</v>
      </c>
      <c r="E4810" s="40" t="s">
        <v>4813</v>
      </c>
      <c r="F4810" s="41">
        <v>7581.57</v>
      </c>
      <c r="G4810" s="42">
        <v>7442.83</v>
      </c>
      <c r="H4810" s="64">
        <f t="shared" si="452"/>
        <v>-1.829963978437181E-2</v>
      </c>
      <c r="I4810" s="65">
        <f t="shared" si="453"/>
        <v>-138.73999999999978</v>
      </c>
      <c r="J4810" s="66" t="str">
        <f t="shared" si="454"/>
        <v>Ativo</v>
      </c>
      <c r="K4810" s="40" t="s">
        <v>15532</v>
      </c>
      <c r="L4810" s="69" t="str">
        <f t="shared" si="455"/>
        <v>Investimento de Longo Prazo</v>
      </c>
    </row>
    <row r="4811" spans="1:12" ht="15" customHeight="1" x14ac:dyDescent="0.25">
      <c r="A4811" s="39">
        <v>44921</v>
      </c>
      <c r="B4811" s="61">
        <f t="shared" si="450"/>
        <v>2022</v>
      </c>
      <c r="C4811" s="60" t="str">
        <f t="shared" si="451"/>
        <v>Dezembro</v>
      </c>
      <c r="D4811" s="40" t="s">
        <v>1929</v>
      </c>
      <c r="E4811" s="40" t="s">
        <v>4874</v>
      </c>
      <c r="F4811" s="41">
        <v>36846.1</v>
      </c>
      <c r="G4811" s="42">
        <v>36083.39</v>
      </c>
      <c r="H4811" s="64">
        <f t="shared" si="452"/>
        <v>-2.0699884112565486E-2</v>
      </c>
      <c r="I4811" s="65">
        <f t="shared" si="453"/>
        <v>-762.70999999999913</v>
      </c>
      <c r="J4811" s="66" t="str">
        <f t="shared" si="454"/>
        <v>Ativo</v>
      </c>
      <c r="K4811" s="40" t="s">
        <v>15532</v>
      </c>
      <c r="L4811" s="69" t="str">
        <f t="shared" si="455"/>
        <v>Investimento de Longo Prazo</v>
      </c>
    </row>
    <row r="4812" spans="1:12" ht="15" customHeight="1" x14ac:dyDescent="0.25">
      <c r="A4812" s="39">
        <v>44279</v>
      </c>
      <c r="B4812" s="61">
        <f t="shared" si="450"/>
        <v>2021</v>
      </c>
      <c r="C4812" s="60" t="str">
        <f t="shared" si="451"/>
        <v>Março</v>
      </c>
      <c r="D4812" s="40" t="s">
        <v>1924</v>
      </c>
      <c r="E4812" s="40" t="s">
        <v>5435</v>
      </c>
      <c r="F4812" s="41">
        <v>49155.35</v>
      </c>
      <c r="G4812" s="42">
        <v>46117.55</v>
      </c>
      <c r="H4812" s="64">
        <f t="shared" si="452"/>
        <v>-6.1799987183490619E-2</v>
      </c>
      <c r="I4812" s="65">
        <f t="shared" si="453"/>
        <v>-3037.7999999999956</v>
      </c>
      <c r="J4812" s="66" t="str">
        <f t="shared" si="454"/>
        <v>Ativo</v>
      </c>
      <c r="K4812" s="40" t="s">
        <v>15533</v>
      </c>
      <c r="L4812" s="69" t="str">
        <f t="shared" si="455"/>
        <v>Investimento de Longo Prazo</v>
      </c>
    </row>
    <row r="4813" spans="1:12" ht="15" customHeight="1" x14ac:dyDescent="0.25">
      <c r="A4813" s="39">
        <v>44844</v>
      </c>
      <c r="B4813" s="61">
        <f t="shared" si="450"/>
        <v>2022</v>
      </c>
      <c r="C4813" s="60" t="str">
        <f t="shared" si="451"/>
        <v>Outubro</v>
      </c>
      <c r="D4813" s="40" t="s">
        <v>1930</v>
      </c>
      <c r="E4813" s="40" t="s">
        <v>5436</v>
      </c>
      <c r="F4813" s="41">
        <v>44058.52</v>
      </c>
      <c r="G4813" s="42">
        <v>41829.160000000003</v>
      </c>
      <c r="H4813" s="64">
        <f t="shared" si="452"/>
        <v>-5.059997476084066E-2</v>
      </c>
      <c r="I4813" s="65">
        <f t="shared" si="453"/>
        <v>-2229.3599999999933</v>
      </c>
      <c r="J4813" s="66" t="str">
        <f t="shared" si="454"/>
        <v>Pendente</v>
      </c>
      <c r="K4813" s="40" t="s">
        <v>15538</v>
      </c>
      <c r="L4813" s="69" t="str">
        <f t="shared" si="455"/>
        <v>Aguardando rentabilidade</v>
      </c>
    </row>
    <row r="4814" spans="1:12" ht="15" customHeight="1" x14ac:dyDescent="0.25">
      <c r="A4814" s="39">
        <v>45311</v>
      </c>
      <c r="B4814" s="61">
        <f t="shared" si="450"/>
        <v>2024</v>
      </c>
      <c r="C4814" s="60" t="str">
        <f t="shared" si="451"/>
        <v>Janeiro</v>
      </c>
      <c r="D4814" s="40" t="s">
        <v>1927</v>
      </c>
      <c r="E4814" s="40" t="s">
        <v>5437</v>
      </c>
      <c r="F4814" s="41">
        <v>3375.82</v>
      </c>
      <c r="G4814" s="42">
        <v>3781.93</v>
      </c>
      <c r="H4814" s="64">
        <f t="shared" si="452"/>
        <v>0.12029966052692373</v>
      </c>
      <c r="I4814" s="65">
        <f t="shared" si="453"/>
        <v>406.10999999999967</v>
      </c>
      <c r="J4814" s="66" t="str">
        <f t="shared" si="454"/>
        <v>Pendente</v>
      </c>
      <c r="K4814" s="40" t="s">
        <v>15536</v>
      </c>
      <c r="L4814" s="69" t="str">
        <f t="shared" si="455"/>
        <v>Rendimento estável</v>
      </c>
    </row>
    <row r="4815" spans="1:12" x14ac:dyDescent="0.25">
      <c r="A4815" s="39">
        <v>43927</v>
      </c>
      <c r="B4815" s="61">
        <f t="shared" si="450"/>
        <v>2020</v>
      </c>
      <c r="C4815" s="60" t="str">
        <f t="shared" si="451"/>
        <v>Abril</v>
      </c>
      <c r="D4815" s="40" t="s">
        <v>1923</v>
      </c>
      <c r="E4815" s="40" t="s">
        <v>5232</v>
      </c>
      <c r="F4815" s="41">
        <v>24668.83</v>
      </c>
      <c r="G4815" s="42">
        <v>26161.29</v>
      </c>
      <c r="H4815" s="64">
        <f t="shared" si="452"/>
        <v>6.0499829136606766E-2</v>
      </c>
      <c r="I4815" s="65">
        <f t="shared" si="453"/>
        <v>1492.4599999999991</v>
      </c>
      <c r="J4815" s="66" t="str">
        <f t="shared" si="454"/>
        <v>Ativo</v>
      </c>
      <c r="K4815" s="40" t="s">
        <v>15532</v>
      </c>
      <c r="L4815" s="69" t="str">
        <f t="shared" si="455"/>
        <v>Investimento de Longo Prazo</v>
      </c>
    </row>
    <row r="4816" spans="1:12" ht="15" customHeight="1" x14ac:dyDescent="0.25">
      <c r="A4816" s="39">
        <v>45269</v>
      </c>
      <c r="B4816" s="61">
        <f t="shared" si="450"/>
        <v>2023</v>
      </c>
      <c r="C4816" s="60" t="str">
        <f t="shared" si="451"/>
        <v>Dezembro</v>
      </c>
      <c r="D4816" s="40" t="s">
        <v>1929</v>
      </c>
      <c r="E4816" s="40" t="s">
        <v>5438</v>
      </c>
      <c r="F4816" s="41">
        <v>6372.02</v>
      </c>
      <c r="G4816" s="42">
        <v>6474.61</v>
      </c>
      <c r="H4816" s="64">
        <f t="shared" si="452"/>
        <v>1.6100075015458085E-2</v>
      </c>
      <c r="I4816" s="65">
        <f t="shared" si="453"/>
        <v>102.58999999999924</v>
      </c>
      <c r="J4816" s="66" t="str">
        <f t="shared" si="454"/>
        <v>Ativo</v>
      </c>
      <c r="K4816" s="40" t="s">
        <v>15532</v>
      </c>
      <c r="L4816" s="69" t="str">
        <f t="shared" si="455"/>
        <v>Investimento de Longo Prazo</v>
      </c>
    </row>
    <row r="4817" spans="1:12" ht="15" customHeight="1" x14ac:dyDescent="0.25">
      <c r="A4817" s="39">
        <v>45759</v>
      </c>
      <c r="B4817" s="61">
        <f t="shared" si="450"/>
        <v>2025</v>
      </c>
      <c r="C4817" s="60" t="str">
        <f t="shared" si="451"/>
        <v>Abril</v>
      </c>
      <c r="D4817" s="40" t="s">
        <v>1927</v>
      </c>
      <c r="E4817" s="40" t="s">
        <v>4839</v>
      </c>
      <c r="F4817" s="41">
        <v>5298.3</v>
      </c>
      <c r="G4817" s="42">
        <v>5964.3</v>
      </c>
      <c r="H4817" s="64">
        <f t="shared" si="452"/>
        <v>0.12570069644980464</v>
      </c>
      <c r="I4817" s="65">
        <f t="shared" si="453"/>
        <v>666</v>
      </c>
      <c r="J4817" s="66" t="str">
        <f t="shared" si="454"/>
        <v>Pendente</v>
      </c>
      <c r="K4817" s="40" t="s">
        <v>15536</v>
      </c>
      <c r="L4817" s="69" t="str">
        <f t="shared" si="455"/>
        <v>Rendimento estável</v>
      </c>
    </row>
    <row r="4818" spans="1:12" ht="15" customHeight="1" x14ac:dyDescent="0.25">
      <c r="A4818" s="39">
        <v>44545</v>
      </c>
      <c r="B4818" s="61">
        <f t="shared" si="450"/>
        <v>2021</v>
      </c>
      <c r="C4818" s="60" t="str">
        <f t="shared" si="451"/>
        <v>Dezembro</v>
      </c>
      <c r="D4818" s="40" t="s">
        <v>1923</v>
      </c>
      <c r="E4818" s="40" t="s">
        <v>4236</v>
      </c>
      <c r="F4818" s="41">
        <v>48727.4</v>
      </c>
      <c r="G4818" s="42">
        <v>46534.67</v>
      </c>
      <c r="H4818" s="64">
        <f t="shared" si="452"/>
        <v>-4.4999938432996697E-2</v>
      </c>
      <c r="I4818" s="65">
        <f t="shared" si="453"/>
        <v>-2192.7300000000032</v>
      </c>
      <c r="J4818" s="66" t="str">
        <f t="shared" si="454"/>
        <v>Ativo</v>
      </c>
      <c r="K4818" s="40" t="s">
        <v>15532</v>
      </c>
      <c r="L4818" s="69" t="str">
        <f t="shared" si="455"/>
        <v>Investimento de Longo Prazo</v>
      </c>
    </row>
    <row r="4819" spans="1:12" ht="15" customHeight="1" x14ac:dyDescent="0.25">
      <c r="A4819" s="39">
        <v>44229</v>
      </c>
      <c r="B4819" s="61">
        <f t="shared" si="450"/>
        <v>2021</v>
      </c>
      <c r="C4819" s="60" t="str">
        <f t="shared" si="451"/>
        <v>Fevereiro</v>
      </c>
      <c r="D4819" s="40" t="s">
        <v>1927</v>
      </c>
      <c r="E4819" s="40" t="s">
        <v>2463</v>
      </c>
      <c r="F4819" s="41">
        <v>33987.93</v>
      </c>
      <c r="G4819" s="42">
        <v>31632.57</v>
      </c>
      <c r="H4819" s="64">
        <f t="shared" si="452"/>
        <v>-6.9299895580578183E-2</v>
      </c>
      <c r="I4819" s="65">
        <f t="shared" si="453"/>
        <v>-2355.3600000000006</v>
      </c>
      <c r="J4819" s="66" t="str">
        <f t="shared" si="454"/>
        <v>Pendente</v>
      </c>
      <c r="K4819" s="40" t="s">
        <v>15536</v>
      </c>
      <c r="L4819" s="69" t="str">
        <f t="shared" si="455"/>
        <v>Aguardando rentabilidade</v>
      </c>
    </row>
    <row r="4820" spans="1:12" ht="15" customHeight="1" x14ac:dyDescent="0.25">
      <c r="A4820" s="39">
        <v>45039</v>
      </c>
      <c r="B4820" s="61">
        <f t="shared" si="450"/>
        <v>2023</v>
      </c>
      <c r="C4820" s="60" t="str">
        <f t="shared" si="451"/>
        <v>Abril</v>
      </c>
      <c r="D4820" s="40" t="s">
        <v>1927</v>
      </c>
      <c r="E4820" s="40" t="s">
        <v>4732</v>
      </c>
      <c r="F4820" s="41">
        <v>16680.12</v>
      </c>
      <c r="G4820" s="42">
        <v>15372.4</v>
      </c>
      <c r="H4820" s="64">
        <f t="shared" si="452"/>
        <v>-7.839991558813722E-2</v>
      </c>
      <c r="I4820" s="65">
        <f t="shared" si="453"/>
        <v>-1307.7199999999993</v>
      </c>
      <c r="J4820" s="66" t="str">
        <f t="shared" si="454"/>
        <v>Pendente</v>
      </c>
      <c r="K4820" s="40" t="s">
        <v>15536</v>
      </c>
      <c r="L4820" s="69" t="str">
        <f t="shared" si="455"/>
        <v>Aguardando rentabilidade</v>
      </c>
    </row>
    <row r="4821" spans="1:12" x14ac:dyDescent="0.25">
      <c r="A4821" s="39">
        <v>43948</v>
      </c>
      <c r="B4821" s="61">
        <f t="shared" si="450"/>
        <v>2020</v>
      </c>
      <c r="C4821" s="60" t="str">
        <f t="shared" si="451"/>
        <v>Abril</v>
      </c>
      <c r="D4821" s="40" t="s">
        <v>1929</v>
      </c>
      <c r="E4821" s="40" t="s">
        <v>5439</v>
      </c>
      <c r="F4821" s="41">
        <v>10252.25</v>
      </c>
      <c r="G4821" s="42">
        <v>9255.73</v>
      </c>
      <c r="H4821" s="64">
        <f t="shared" si="452"/>
        <v>-9.7200126801433875E-2</v>
      </c>
      <c r="I4821" s="65">
        <f t="shared" si="453"/>
        <v>-996.52000000000044</v>
      </c>
      <c r="J4821" s="66" t="str">
        <f t="shared" si="454"/>
        <v>Ativo</v>
      </c>
      <c r="K4821" s="40" t="s">
        <v>15532</v>
      </c>
      <c r="L4821" s="69" t="str">
        <f t="shared" si="455"/>
        <v>Investimento de Longo Prazo</v>
      </c>
    </row>
    <row r="4822" spans="1:12" ht="15" customHeight="1" x14ac:dyDescent="0.25">
      <c r="A4822" s="39">
        <v>44988</v>
      </c>
      <c r="B4822" s="61">
        <f t="shared" si="450"/>
        <v>2023</v>
      </c>
      <c r="C4822" s="60" t="str">
        <f t="shared" si="451"/>
        <v>Março</v>
      </c>
      <c r="D4822" s="40" t="s">
        <v>1927</v>
      </c>
      <c r="E4822" s="40" t="s">
        <v>5440</v>
      </c>
      <c r="F4822" s="41">
        <v>31810.95</v>
      </c>
      <c r="G4822" s="42">
        <v>34101.339999999997</v>
      </c>
      <c r="H4822" s="64">
        <f t="shared" si="452"/>
        <v>7.200005029714597E-2</v>
      </c>
      <c r="I4822" s="65">
        <f t="shared" si="453"/>
        <v>2290.3899999999958</v>
      </c>
      <c r="J4822" s="66" t="str">
        <f t="shared" si="454"/>
        <v>Pendente</v>
      </c>
      <c r="K4822" s="40" t="s">
        <v>15536</v>
      </c>
      <c r="L4822" s="69" t="str">
        <f t="shared" si="455"/>
        <v>Rendimento estável</v>
      </c>
    </row>
    <row r="4823" spans="1:12" ht="15" customHeight="1" x14ac:dyDescent="0.25">
      <c r="A4823" s="39">
        <v>44470</v>
      </c>
      <c r="B4823" s="61">
        <f t="shared" si="450"/>
        <v>2021</v>
      </c>
      <c r="C4823" s="60" t="str">
        <f t="shared" si="451"/>
        <v>Outubro</v>
      </c>
      <c r="D4823" s="40" t="s">
        <v>1926</v>
      </c>
      <c r="E4823" s="40" t="s">
        <v>5441</v>
      </c>
      <c r="F4823" s="41">
        <v>24860.86</v>
      </c>
      <c r="G4823" s="42">
        <v>28005.759999999998</v>
      </c>
      <c r="H4823" s="64">
        <f t="shared" si="452"/>
        <v>0.12650004867088258</v>
      </c>
      <c r="I4823" s="65">
        <f t="shared" si="453"/>
        <v>3144.8999999999978</v>
      </c>
      <c r="J4823" s="66" t="str">
        <f t="shared" si="454"/>
        <v>Pendente</v>
      </c>
      <c r="K4823" s="40" t="s">
        <v>15535</v>
      </c>
      <c r="L4823" s="69" t="str">
        <f t="shared" si="455"/>
        <v>Rendimento estável</v>
      </c>
    </row>
    <row r="4824" spans="1:12" ht="15" customHeight="1" x14ac:dyDescent="0.25">
      <c r="A4824" s="39">
        <v>45454</v>
      </c>
      <c r="B4824" s="61">
        <f t="shared" si="450"/>
        <v>2024</v>
      </c>
      <c r="C4824" s="60" t="str">
        <f t="shared" si="451"/>
        <v>Junho</v>
      </c>
      <c r="D4824" s="40" t="s">
        <v>1928</v>
      </c>
      <c r="E4824" s="40" t="s">
        <v>3415</v>
      </c>
      <c r="F4824" s="41">
        <v>38568.28</v>
      </c>
      <c r="G4824" s="42">
        <v>41626.74</v>
      </c>
      <c r="H4824" s="64">
        <f t="shared" si="452"/>
        <v>7.9299880627292665E-2</v>
      </c>
      <c r="I4824" s="65">
        <f t="shared" si="453"/>
        <v>3058.4599999999991</v>
      </c>
      <c r="J4824" s="66" t="str">
        <f t="shared" si="454"/>
        <v>Pendente</v>
      </c>
      <c r="K4824" s="40" t="s">
        <v>15537</v>
      </c>
      <c r="L4824" s="69" t="str">
        <f t="shared" si="455"/>
        <v>Rendimento estável</v>
      </c>
    </row>
    <row r="4825" spans="1:12" ht="15" customHeight="1" x14ac:dyDescent="0.25">
      <c r="A4825" s="39">
        <v>45848</v>
      </c>
      <c r="B4825" s="61">
        <f t="shared" si="450"/>
        <v>2025</v>
      </c>
      <c r="C4825" s="60" t="str">
        <f t="shared" si="451"/>
        <v>Julho</v>
      </c>
      <c r="D4825" s="40" t="s">
        <v>1924</v>
      </c>
      <c r="E4825" s="40" t="s">
        <v>5442</v>
      </c>
      <c r="F4825" s="41">
        <v>24982.53</v>
      </c>
      <c r="G4825" s="42">
        <v>27183.49</v>
      </c>
      <c r="H4825" s="64">
        <f t="shared" si="452"/>
        <v>8.8099964255021521E-2</v>
      </c>
      <c r="I4825" s="65">
        <f t="shared" si="453"/>
        <v>2200.9600000000028</v>
      </c>
      <c r="J4825" s="66" t="str">
        <f t="shared" si="454"/>
        <v>Pendente</v>
      </c>
      <c r="K4825" s="40" t="s">
        <v>15533</v>
      </c>
      <c r="L4825" s="69" t="str">
        <f t="shared" si="455"/>
        <v>Rendimento estável</v>
      </c>
    </row>
    <row r="4826" spans="1:12" x14ac:dyDescent="0.25">
      <c r="A4826" s="39">
        <v>43892</v>
      </c>
      <c r="B4826" s="61">
        <f t="shared" si="450"/>
        <v>2020</v>
      </c>
      <c r="C4826" s="60" t="str">
        <f t="shared" si="451"/>
        <v>Março</v>
      </c>
      <c r="D4826" s="40" t="s">
        <v>1923</v>
      </c>
      <c r="E4826" s="40" t="s">
        <v>5443</v>
      </c>
      <c r="F4826" s="41">
        <v>12236.45</v>
      </c>
      <c r="G4826" s="42">
        <v>12448.14</v>
      </c>
      <c r="H4826" s="64">
        <f t="shared" si="452"/>
        <v>1.7299952192016368E-2</v>
      </c>
      <c r="I4826" s="65">
        <f t="shared" si="453"/>
        <v>211.68999999999869</v>
      </c>
      <c r="J4826" s="66" t="str">
        <f t="shared" si="454"/>
        <v>Ativo</v>
      </c>
      <c r="K4826" s="40" t="s">
        <v>15532</v>
      </c>
      <c r="L4826" s="69" t="str">
        <f t="shared" si="455"/>
        <v>Investimento de Longo Prazo</v>
      </c>
    </row>
    <row r="4827" spans="1:12" ht="15" customHeight="1" x14ac:dyDescent="0.25">
      <c r="A4827" s="39">
        <v>45659</v>
      </c>
      <c r="B4827" s="61">
        <f t="shared" si="450"/>
        <v>2025</v>
      </c>
      <c r="C4827" s="60" t="str">
        <f t="shared" si="451"/>
        <v>Janeiro</v>
      </c>
      <c r="D4827" s="40" t="s">
        <v>1925</v>
      </c>
      <c r="E4827" s="40" t="s">
        <v>5444</v>
      </c>
      <c r="F4827" s="41">
        <v>35182.36</v>
      </c>
      <c r="G4827" s="42">
        <v>33627.300000000003</v>
      </c>
      <c r="H4827" s="64">
        <f t="shared" si="452"/>
        <v>-4.4199991131919449E-2</v>
      </c>
      <c r="I4827" s="65">
        <f t="shared" si="453"/>
        <v>-1555.0599999999977</v>
      </c>
      <c r="J4827" s="66" t="str">
        <f t="shared" si="454"/>
        <v>Ativo</v>
      </c>
      <c r="K4827" s="40" t="s">
        <v>15534</v>
      </c>
      <c r="L4827" s="69" t="str">
        <f t="shared" si="455"/>
        <v>Aguardando rentabilidade</v>
      </c>
    </row>
    <row r="4828" spans="1:12" ht="15" customHeight="1" x14ac:dyDescent="0.25">
      <c r="A4828" s="39">
        <v>45646</v>
      </c>
      <c r="B4828" s="61">
        <f t="shared" si="450"/>
        <v>2024</v>
      </c>
      <c r="C4828" s="60" t="str">
        <f t="shared" si="451"/>
        <v>Dezembro</v>
      </c>
      <c r="D4828" s="40" t="s">
        <v>1927</v>
      </c>
      <c r="E4828" s="40" t="s">
        <v>5445</v>
      </c>
      <c r="F4828" s="41">
        <v>44474.17</v>
      </c>
      <c r="G4828" s="42">
        <v>51363.22</v>
      </c>
      <c r="H4828" s="64">
        <f t="shared" si="452"/>
        <v>0.154900023991454</v>
      </c>
      <c r="I4828" s="65">
        <f t="shared" si="453"/>
        <v>6889.0500000000029</v>
      </c>
      <c r="J4828" s="66" t="str">
        <f t="shared" si="454"/>
        <v>Resgatado</v>
      </c>
      <c r="K4828" s="40" t="s">
        <v>15536</v>
      </c>
      <c r="L4828" s="69" t="str">
        <f t="shared" si="455"/>
        <v>Aplicação de Curto Prazo</v>
      </c>
    </row>
    <row r="4829" spans="1:12" ht="15" customHeight="1" x14ac:dyDescent="0.25">
      <c r="A4829" s="39">
        <v>44827</v>
      </c>
      <c r="B4829" s="61">
        <f t="shared" si="450"/>
        <v>2022</v>
      </c>
      <c r="C4829" s="60" t="str">
        <f t="shared" si="451"/>
        <v>Setembro</v>
      </c>
      <c r="D4829" s="40" t="s">
        <v>1928</v>
      </c>
      <c r="E4829" s="40" t="s">
        <v>5446</v>
      </c>
      <c r="F4829" s="41">
        <v>4824.71</v>
      </c>
      <c r="G4829" s="42">
        <v>5504.51</v>
      </c>
      <c r="H4829" s="64">
        <f t="shared" si="452"/>
        <v>0.14089966029046308</v>
      </c>
      <c r="I4829" s="65">
        <f t="shared" si="453"/>
        <v>679.80000000000018</v>
      </c>
      <c r="J4829" s="66" t="str">
        <f t="shared" si="454"/>
        <v>Pendente</v>
      </c>
      <c r="K4829" s="40" t="s">
        <v>15537</v>
      </c>
      <c r="L4829" s="69" t="str">
        <f t="shared" si="455"/>
        <v>Rendimento estável</v>
      </c>
    </row>
    <row r="4830" spans="1:12" ht="15" customHeight="1" x14ac:dyDescent="0.25">
      <c r="A4830" s="39">
        <v>44916</v>
      </c>
      <c r="B4830" s="61">
        <f t="shared" si="450"/>
        <v>2022</v>
      </c>
      <c r="C4830" s="60" t="str">
        <f t="shared" si="451"/>
        <v>Dezembro</v>
      </c>
      <c r="D4830" s="40" t="s">
        <v>1927</v>
      </c>
      <c r="E4830" s="40" t="s">
        <v>5447</v>
      </c>
      <c r="F4830" s="41">
        <v>49938.12</v>
      </c>
      <c r="G4830" s="42">
        <v>52474.98</v>
      </c>
      <c r="H4830" s="64">
        <f t="shared" si="452"/>
        <v>5.080007016683849E-2</v>
      </c>
      <c r="I4830" s="65">
        <f t="shared" si="453"/>
        <v>2536.8600000000006</v>
      </c>
      <c r="J4830" s="66" t="str">
        <f t="shared" si="454"/>
        <v>Ativo</v>
      </c>
      <c r="K4830" s="40" t="s">
        <v>15536</v>
      </c>
      <c r="L4830" s="69" t="str">
        <f t="shared" si="455"/>
        <v>Aguardando rentabilidade</v>
      </c>
    </row>
    <row r="4831" spans="1:12" ht="15" customHeight="1" x14ac:dyDescent="0.25">
      <c r="A4831" s="39">
        <v>44718</v>
      </c>
      <c r="B4831" s="61">
        <f t="shared" si="450"/>
        <v>2022</v>
      </c>
      <c r="C4831" s="60" t="str">
        <f t="shared" si="451"/>
        <v>Junho</v>
      </c>
      <c r="D4831" s="40" t="s">
        <v>1923</v>
      </c>
      <c r="E4831" s="40" t="s">
        <v>5448</v>
      </c>
      <c r="F4831" s="41">
        <v>36703.07</v>
      </c>
      <c r="G4831" s="42">
        <v>35176.22</v>
      </c>
      <c r="H4831" s="64">
        <f t="shared" si="452"/>
        <v>-4.1600062338109554E-2</v>
      </c>
      <c r="I4831" s="65">
        <f t="shared" si="453"/>
        <v>-1526.8499999999985</v>
      </c>
      <c r="J4831" s="66" t="str">
        <f t="shared" si="454"/>
        <v>Ativo</v>
      </c>
      <c r="K4831" s="40" t="s">
        <v>15532</v>
      </c>
      <c r="L4831" s="69" t="str">
        <f t="shared" si="455"/>
        <v>Investimento de Longo Prazo</v>
      </c>
    </row>
    <row r="4832" spans="1:12" ht="15" customHeight="1" x14ac:dyDescent="0.25">
      <c r="A4832" s="39">
        <v>45318</v>
      </c>
      <c r="B4832" s="61">
        <f t="shared" si="450"/>
        <v>2024</v>
      </c>
      <c r="C4832" s="60" t="str">
        <f t="shared" si="451"/>
        <v>Janeiro</v>
      </c>
      <c r="D4832" s="40" t="s">
        <v>1927</v>
      </c>
      <c r="E4832" s="40" t="s">
        <v>5449</v>
      </c>
      <c r="F4832" s="41">
        <v>10750.56</v>
      </c>
      <c r="G4832" s="42">
        <v>11462.25</v>
      </c>
      <c r="H4832" s="64">
        <f t="shared" si="452"/>
        <v>6.6200272357905127E-2</v>
      </c>
      <c r="I4832" s="65">
        <f t="shared" si="453"/>
        <v>711.69000000000051</v>
      </c>
      <c r="J4832" s="66" t="str">
        <f t="shared" si="454"/>
        <v>Ativo</v>
      </c>
      <c r="K4832" s="40" t="s">
        <v>15536</v>
      </c>
      <c r="L4832" s="69" t="str">
        <f t="shared" si="455"/>
        <v>Aguardando rentabilidade</v>
      </c>
    </row>
    <row r="4833" spans="1:12" ht="15" customHeight="1" x14ac:dyDescent="0.25">
      <c r="A4833" s="39">
        <v>45436</v>
      </c>
      <c r="B4833" s="61">
        <f t="shared" si="450"/>
        <v>2024</v>
      </c>
      <c r="C4833" s="60" t="str">
        <f t="shared" si="451"/>
        <v>Maio</v>
      </c>
      <c r="D4833" s="40" t="s">
        <v>1927</v>
      </c>
      <c r="E4833" s="40" t="s">
        <v>3371</v>
      </c>
      <c r="F4833" s="41">
        <v>42238.87</v>
      </c>
      <c r="G4833" s="42">
        <v>47417.36</v>
      </c>
      <c r="H4833" s="64">
        <f t="shared" si="452"/>
        <v>0.1226001074365862</v>
      </c>
      <c r="I4833" s="65">
        <f t="shared" si="453"/>
        <v>5178.489999999998</v>
      </c>
      <c r="J4833" s="66" t="str">
        <f t="shared" si="454"/>
        <v>Pendente</v>
      </c>
      <c r="K4833" s="40" t="s">
        <v>15536</v>
      </c>
      <c r="L4833" s="69" t="str">
        <f t="shared" si="455"/>
        <v>Rendimento estável</v>
      </c>
    </row>
    <row r="4834" spans="1:12" ht="15" customHeight="1" x14ac:dyDescent="0.25">
      <c r="A4834" s="39">
        <v>45159</v>
      </c>
      <c r="B4834" s="61">
        <f t="shared" si="450"/>
        <v>2023</v>
      </c>
      <c r="C4834" s="60" t="str">
        <f t="shared" si="451"/>
        <v>Agosto</v>
      </c>
      <c r="D4834" s="40" t="s">
        <v>1927</v>
      </c>
      <c r="E4834" s="40" t="s">
        <v>5450</v>
      </c>
      <c r="F4834" s="41">
        <v>37192.660000000003</v>
      </c>
      <c r="G4834" s="42">
        <v>43463.34</v>
      </c>
      <c r="H4834" s="64">
        <f t="shared" si="452"/>
        <v>0.1685999334277245</v>
      </c>
      <c r="I4834" s="65">
        <f t="shared" si="453"/>
        <v>6270.679999999993</v>
      </c>
      <c r="J4834" s="66" t="str">
        <f t="shared" si="454"/>
        <v>Resgatado</v>
      </c>
      <c r="K4834" s="40" t="s">
        <v>15536</v>
      </c>
      <c r="L4834" s="69" t="str">
        <f t="shared" si="455"/>
        <v>Aplicação de Curto Prazo</v>
      </c>
    </row>
    <row r="4835" spans="1:12" ht="15" customHeight="1" x14ac:dyDescent="0.25">
      <c r="A4835" s="39">
        <v>45084</v>
      </c>
      <c r="B4835" s="61">
        <f t="shared" si="450"/>
        <v>2023</v>
      </c>
      <c r="C4835" s="60" t="str">
        <f t="shared" si="451"/>
        <v>Junho</v>
      </c>
      <c r="D4835" s="40" t="s">
        <v>1928</v>
      </c>
      <c r="E4835" s="40" t="s">
        <v>5451</v>
      </c>
      <c r="F4835" s="41">
        <v>26066.14</v>
      </c>
      <c r="G4835" s="42">
        <v>23860.94</v>
      </c>
      <c r="H4835" s="64">
        <f t="shared" si="452"/>
        <v>-8.4600174786140209E-2</v>
      </c>
      <c r="I4835" s="65">
        <f t="shared" si="453"/>
        <v>-2205.2000000000007</v>
      </c>
      <c r="J4835" s="66" t="str">
        <f t="shared" si="454"/>
        <v>Pendente</v>
      </c>
      <c r="K4835" s="40" t="s">
        <v>15537</v>
      </c>
      <c r="L4835" s="69" t="str">
        <f t="shared" si="455"/>
        <v>Aguardando rentabilidade</v>
      </c>
    </row>
    <row r="4836" spans="1:12" ht="15" customHeight="1" x14ac:dyDescent="0.25">
      <c r="A4836" s="39">
        <v>44568</v>
      </c>
      <c r="B4836" s="61">
        <f t="shared" si="450"/>
        <v>2022</v>
      </c>
      <c r="C4836" s="60" t="str">
        <f t="shared" si="451"/>
        <v>Janeiro</v>
      </c>
      <c r="D4836" s="40" t="s">
        <v>1927</v>
      </c>
      <c r="E4836" s="40" t="s">
        <v>5452</v>
      </c>
      <c r="F4836" s="41">
        <v>7038.68</v>
      </c>
      <c r="G4836" s="42">
        <v>7972.01</v>
      </c>
      <c r="H4836" s="64">
        <f t="shared" si="452"/>
        <v>0.13260014661840003</v>
      </c>
      <c r="I4836" s="65">
        <f t="shared" si="453"/>
        <v>933.32999999999993</v>
      </c>
      <c r="J4836" s="66" t="str">
        <f t="shared" si="454"/>
        <v>Pendente</v>
      </c>
      <c r="K4836" s="40" t="s">
        <v>15536</v>
      </c>
      <c r="L4836" s="69" t="str">
        <f t="shared" si="455"/>
        <v>Rendimento estável</v>
      </c>
    </row>
    <row r="4837" spans="1:12" x14ac:dyDescent="0.25">
      <c r="A4837" s="39">
        <v>44148</v>
      </c>
      <c r="B4837" s="61">
        <f t="shared" si="450"/>
        <v>2020</v>
      </c>
      <c r="C4837" s="60" t="str">
        <f t="shared" si="451"/>
        <v>Novembro</v>
      </c>
      <c r="D4837" s="40" t="s">
        <v>1930</v>
      </c>
      <c r="E4837" s="40" t="s">
        <v>3522</v>
      </c>
      <c r="F4837" s="41">
        <v>36176.35</v>
      </c>
      <c r="G4837" s="42">
        <v>39667.370000000003</v>
      </c>
      <c r="H4837" s="64">
        <f t="shared" si="452"/>
        <v>9.6500061504270165E-2</v>
      </c>
      <c r="I4837" s="65">
        <f t="shared" si="453"/>
        <v>3491.0200000000041</v>
      </c>
      <c r="J4837" s="66" t="str">
        <f t="shared" si="454"/>
        <v>Pendente</v>
      </c>
      <c r="K4837" s="40" t="s">
        <v>15538</v>
      </c>
      <c r="L4837" s="69" t="str">
        <f t="shared" si="455"/>
        <v>Rendimento estável</v>
      </c>
    </row>
    <row r="4838" spans="1:12" ht="15" customHeight="1" x14ac:dyDescent="0.25">
      <c r="A4838" s="39">
        <v>45222</v>
      </c>
      <c r="B4838" s="61">
        <f t="shared" si="450"/>
        <v>2023</v>
      </c>
      <c r="C4838" s="60" t="str">
        <f t="shared" si="451"/>
        <v>Outubro</v>
      </c>
      <c r="D4838" s="40" t="s">
        <v>1928</v>
      </c>
      <c r="E4838" s="40" t="s">
        <v>5453</v>
      </c>
      <c r="F4838" s="41">
        <v>39275.46</v>
      </c>
      <c r="G4838" s="42">
        <v>38992.68</v>
      </c>
      <c r="H4838" s="64">
        <f t="shared" si="452"/>
        <v>-7.1999156725344234E-3</v>
      </c>
      <c r="I4838" s="65">
        <f t="shared" si="453"/>
        <v>-282.77999999999884</v>
      </c>
      <c r="J4838" s="66" t="str">
        <f t="shared" si="454"/>
        <v>Ativo</v>
      </c>
      <c r="K4838" s="40" t="s">
        <v>15537</v>
      </c>
      <c r="L4838" s="69" t="str">
        <f t="shared" si="455"/>
        <v>Aguardando rentabilidade</v>
      </c>
    </row>
    <row r="4839" spans="1:12" x14ac:dyDescent="0.25">
      <c r="A4839" s="39">
        <v>44062</v>
      </c>
      <c r="B4839" s="61">
        <f t="shared" si="450"/>
        <v>2020</v>
      </c>
      <c r="C4839" s="60" t="str">
        <f t="shared" si="451"/>
        <v>Agosto</v>
      </c>
      <c r="D4839" s="40" t="s">
        <v>1924</v>
      </c>
      <c r="E4839" s="40" t="s">
        <v>5454</v>
      </c>
      <c r="F4839" s="41">
        <v>48261.58</v>
      </c>
      <c r="G4839" s="42">
        <v>56345.39</v>
      </c>
      <c r="H4839" s="64">
        <f t="shared" si="452"/>
        <v>0.16749990365006692</v>
      </c>
      <c r="I4839" s="65">
        <f t="shared" si="453"/>
        <v>8083.8099999999977</v>
      </c>
      <c r="J4839" s="66" t="str">
        <f t="shared" si="454"/>
        <v>Resgatado</v>
      </c>
      <c r="K4839" s="40" t="s">
        <v>15533</v>
      </c>
      <c r="L4839" s="69" t="str">
        <f t="shared" si="455"/>
        <v>Dividendos Recebidos</v>
      </c>
    </row>
    <row r="4840" spans="1:12" x14ac:dyDescent="0.25">
      <c r="A4840" s="39">
        <v>43865</v>
      </c>
      <c r="B4840" s="61">
        <f t="shared" si="450"/>
        <v>2020</v>
      </c>
      <c r="C4840" s="60" t="str">
        <f t="shared" si="451"/>
        <v>Fevereiro</v>
      </c>
      <c r="D4840" s="40" t="s">
        <v>1929</v>
      </c>
      <c r="E4840" s="40" t="s">
        <v>2161</v>
      </c>
      <c r="F4840" s="41">
        <v>48924.67</v>
      </c>
      <c r="G4840" s="42">
        <v>46698.6</v>
      </c>
      <c r="H4840" s="64">
        <f t="shared" si="452"/>
        <v>-4.5499949207628787E-2</v>
      </c>
      <c r="I4840" s="65">
        <f t="shared" si="453"/>
        <v>-2226.0699999999997</v>
      </c>
      <c r="J4840" s="66" t="str">
        <f t="shared" si="454"/>
        <v>Ativo</v>
      </c>
      <c r="K4840" s="40" t="s">
        <v>15532</v>
      </c>
      <c r="L4840" s="69" t="str">
        <f t="shared" si="455"/>
        <v>Investimento de Longo Prazo</v>
      </c>
    </row>
    <row r="4841" spans="1:12" ht="15" customHeight="1" x14ac:dyDescent="0.25">
      <c r="A4841" s="39">
        <v>44846</v>
      </c>
      <c r="B4841" s="61">
        <f t="shared" si="450"/>
        <v>2022</v>
      </c>
      <c r="C4841" s="60" t="str">
        <f t="shared" si="451"/>
        <v>Outubro</v>
      </c>
      <c r="D4841" s="40" t="s">
        <v>1926</v>
      </c>
      <c r="E4841" s="40" t="s">
        <v>2091</v>
      </c>
      <c r="F4841" s="41">
        <v>22033.02</v>
      </c>
      <c r="G4841" s="42">
        <v>21224.41</v>
      </c>
      <c r="H4841" s="64">
        <f t="shared" si="452"/>
        <v>-3.6699916761297385E-2</v>
      </c>
      <c r="I4841" s="65">
        <f t="shared" si="453"/>
        <v>-808.61000000000058</v>
      </c>
      <c r="J4841" s="66" t="str">
        <f t="shared" si="454"/>
        <v>Ativo</v>
      </c>
      <c r="K4841" s="40" t="s">
        <v>15535</v>
      </c>
      <c r="L4841" s="69" t="str">
        <f t="shared" si="455"/>
        <v>Aguardando rentabilidade</v>
      </c>
    </row>
    <row r="4842" spans="1:12" ht="15" customHeight="1" x14ac:dyDescent="0.25">
      <c r="A4842" s="39">
        <v>44324</v>
      </c>
      <c r="B4842" s="61">
        <f t="shared" si="450"/>
        <v>2021</v>
      </c>
      <c r="C4842" s="60" t="str">
        <f t="shared" si="451"/>
        <v>Maio</v>
      </c>
      <c r="D4842" s="40" t="s">
        <v>1927</v>
      </c>
      <c r="E4842" s="40" t="s">
        <v>5455</v>
      </c>
      <c r="F4842" s="41">
        <v>2465.58</v>
      </c>
      <c r="G4842" s="42">
        <v>2817.91</v>
      </c>
      <c r="H4842" s="64">
        <f t="shared" si="452"/>
        <v>0.14289943948279915</v>
      </c>
      <c r="I4842" s="65">
        <f t="shared" si="453"/>
        <v>352.32999999999993</v>
      </c>
      <c r="J4842" s="66" t="str">
        <f t="shared" si="454"/>
        <v>Pendente</v>
      </c>
      <c r="K4842" s="40" t="s">
        <v>15536</v>
      </c>
      <c r="L4842" s="69" t="str">
        <f t="shared" si="455"/>
        <v>Rendimento estável</v>
      </c>
    </row>
    <row r="4843" spans="1:12" ht="15" customHeight="1" x14ac:dyDescent="0.25">
      <c r="A4843" s="39">
        <v>44731</v>
      </c>
      <c r="B4843" s="61">
        <f t="shared" si="450"/>
        <v>2022</v>
      </c>
      <c r="C4843" s="60" t="str">
        <f t="shared" si="451"/>
        <v>Junho</v>
      </c>
      <c r="D4843" s="40" t="s">
        <v>1927</v>
      </c>
      <c r="E4843" s="40" t="s">
        <v>4782</v>
      </c>
      <c r="F4843" s="41">
        <v>49149.39</v>
      </c>
      <c r="G4843" s="42">
        <v>54924.44</v>
      </c>
      <c r="H4843" s="64">
        <f t="shared" si="452"/>
        <v>0.11749993234910958</v>
      </c>
      <c r="I4843" s="65">
        <f t="shared" si="453"/>
        <v>5775.0500000000029</v>
      </c>
      <c r="J4843" s="66" t="str">
        <f t="shared" si="454"/>
        <v>Pendente</v>
      </c>
      <c r="K4843" s="40" t="s">
        <v>15536</v>
      </c>
      <c r="L4843" s="69" t="str">
        <f t="shared" si="455"/>
        <v>Rendimento estável</v>
      </c>
    </row>
    <row r="4844" spans="1:12" ht="15" customHeight="1" x14ac:dyDescent="0.25">
      <c r="A4844" s="39">
        <v>45085</v>
      </c>
      <c r="B4844" s="61">
        <f t="shared" si="450"/>
        <v>2023</v>
      </c>
      <c r="C4844" s="60" t="str">
        <f t="shared" si="451"/>
        <v>Junho</v>
      </c>
      <c r="D4844" s="40" t="s">
        <v>1927</v>
      </c>
      <c r="E4844" s="40" t="s">
        <v>5456</v>
      </c>
      <c r="F4844" s="41">
        <v>16821.43</v>
      </c>
      <c r="G4844" s="42">
        <v>19842.560000000001</v>
      </c>
      <c r="H4844" s="64">
        <f t="shared" si="452"/>
        <v>0.17960006967303024</v>
      </c>
      <c r="I4844" s="65">
        <f t="shared" si="453"/>
        <v>3021.130000000001</v>
      </c>
      <c r="J4844" s="66" t="str">
        <f t="shared" si="454"/>
        <v>Resgatado</v>
      </c>
      <c r="K4844" s="40" t="s">
        <v>15536</v>
      </c>
      <c r="L4844" s="69" t="str">
        <f t="shared" si="455"/>
        <v>Aplicação de Curto Prazo</v>
      </c>
    </row>
    <row r="4845" spans="1:12" ht="15" customHeight="1" x14ac:dyDescent="0.25">
      <c r="A4845" s="39">
        <v>45678</v>
      </c>
      <c r="B4845" s="61">
        <f t="shared" si="450"/>
        <v>2025</v>
      </c>
      <c r="C4845" s="60" t="str">
        <f t="shared" si="451"/>
        <v>Janeiro</v>
      </c>
      <c r="D4845" s="40" t="s">
        <v>1929</v>
      </c>
      <c r="E4845" s="40" t="s">
        <v>2254</v>
      </c>
      <c r="F4845" s="41">
        <v>10933.47</v>
      </c>
      <c r="G4845" s="42">
        <v>12844.64</v>
      </c>
      <c r="H4845" s="64">
        <f t="shared" si="452"/>
        <v>0.17479994914697713</v>
      </c>
      <c r="I4845" s="65">
        <f t="shared" si="453"/>
        <v>1911.17</v>
      </c>
      <c r="J4845" s="66" t="str">
        <f t="shared" si="454"/>
        <v>Resgatado</v>
      </c>
      <c r="K4845" s="40" t="s">
        <v>15532</v>
      </c>
      <c r="L4845" s="69" t="str">
        <f t="shared" si="455"/>
        <v>Dividendos Recebidos</v>
      </c>
    </row>
    <row r="4846" spans="1:12" ht="15" customHeight="1" x14ac:dyDescent="0.25">
      <c r="A4846" s="39">
        <v>44727</v>
      </c>
      <c r="B4846" s="61">
        <f t="shared" si="450"/>
        <v>2022</v>
      </c>
      <c r="C4846" s="60" t="str">
        <f t="shared" si="451"/>
        <v>Junho</v>
      </c>
      <c r="D4846" s="40" t="s">
        <v>1926</v>
      </c>
      <c r="E4846" s="40" t="s">
        <v>5457</v>
      </c>
      <c r="F4846" s="41">
        <v>45024.32</v>
      </c>
      <c r="G4846" s="42">
        <v>48594.75</v>
      </c>
      <c r="H4846" s="64">
        <f t="shared" si="452"/>
        <v>7.9300031627351622E-2</v>
      </c>
      <c r="I4846" s="65">
        <f t="shared" si="453"/>
        <v>3570.4300000000003</v>
      </c>
      <c r="J4846" s="66" t="str">
        <f t="shared" si="454"/>
        <v>Pendente</v>
      </c>
      <c r="K4846" s="40" t="s">
        <v>15535</v>
      </c>
      <c r="L4846" s="69" t="str">
        <f t="shared" si="455"/>
        <v>Rendimento estável</v>
      </c>
    </row>
    <row r="4847" spans="1:12" x14ac:dyDescent="0.25">
      <c r="A4847" s="39">
        <v>44129</v>
      </c>
      <c r="B4847" s="61">
        <f t="shared" si="450"/>
        <v>2020</v>
      </c>
      <c r="C4847" s="60" t="str">
        <f t="shared" si="451"/>
        <v>Outubro</v>
      </c>
      <c r="D4847" s="40" t="s">
        <v>1924</v>
      </c>
      <c r="E4847" s="40" t="s">
        <v>5458</v>
      </c>
      <c r="F4847" s="41">
        <v>35855.300000000003</v>
      </c>
      <c r="G4847" s="42">
        <v>36945.300000000003</v>
      </c>
      <c r="H4847" s="64">
        <f t="shared" si="452"/>
        <v>3.0399968763334846E-2</v>
      </c>
      <c r="I4847" s="65">
        <f t="shared" si="453"/>
        <v>1090</v>
      </c>
      <c r="J4847" s="66" t="str">
        <f t="shared" si="454"/>
        <v>Ativo</v>
      </c>
      <c r="K4847" s="40" t="s">
        <v>15533</v>
      </c>
      <c r="L4847" s="69" t="str">
        <f t="shared" si="455"/>
        <v>Investimento de Longo Prazo</v>
      </c>
    </row>
    <row r="4848" spans="1:12" ht="15" customHeight="1" x14ac:dyDescent="0.25">
      <c r="A4848" s="39">
        <v>45219</v>
      </c>
      <c r="B4848" s="61">
        <f t="shared" si="450"/>
        <v>2023</v>
      </c>
      <c r="C4848" s="60" t="str">
        <f t="shared" si="451"/>
        <v>Outubro</v>
      </c>
      <c r="D4848" s="40" t="s">
        <v>1927</v>
      </c>
      <c r="E4848" s="40" t="s">
        <v>2480</v>
      </c>
      <c r="F4848" s="41">
        <v>29797.46</v>
      </c>
      <c r="G4848" s="42">
        <v>29439.89</v>
      </c>
      <c r="H4848" s="64">
        <f t="shared" si="452"/>
        <v>-1.2000016108755569E-2</v>
      </c>
      <c r="I4848" s="65">
        <f t="shared" si="453"/>
        <v>-357.56999999999971</v>
      </c>
      <c r="J4848" s="66" t="str">
        <f t="shared" si="454"/>
        <v>Ativo</v>
      </c>
      <c r="K4848" s="40" t="s">
        <v>15536</v>
      </c>
      <c r="L4848" s="69" t="str">
        <f t="shared" si="455"/>
        <v>Aguardando rentabilidade</v>
      </c>
    </row>
    <row r="4849" spans="1:12" ht="15" customHeight="1" x14ac:dyDescent="0.25">
      <c r="A4849" s="39">
        <v>44299</v>
      </c>
      <c r="B4849" s="61">
        <f t="shared" si="450"/>
        <v>2021</v>
      </c>
      <c r="C4849" s="60" t="str">
        <f t="shared" si="451"/>
        <v>Abril</v>
      </c>
      <c r="D4849" s="40" t="s">
        <v>1927</v>
      </c>
      <c r="E4849" s="40" t="s">
        <v>5459</v>
      </c>
      <c r="F4849" s="41">
        <v>34544.79</v>
      </c>
      <c r="G4849" s="42">
        <v>32928.089999999997</v>
      </c>
      <c r="H4849" s="64">
        <f t="shared" si="452"/>
        <v>-4.6800110812658127E-2</v>
      </c>
      <c r="I4849" s="65">
        <f t="shared" si="453"/>
        <v>-1616.7000000000044</v>
      </c>
      <c r="J4849" s="66" t="str">
        <f t="shared" si="454"/>
        <v>Ativo</v>
      </c>
      <c r="K4849" s="40" t="s">
        <v>15536</v>
      </c>
      <c r="L4849" s="69" t="str">
        <f t="shared" si="455"/>
        <v>Aguardando rentabilidade</v>
      </c>
    </row>
    <row r="4850" spans="1:12" ht="15" customHeight="1" x14ac:dyDescent="0.25">
      <c r="A4850" s="39">
        <v>44401</v>
      </c>
      <c r="B4850" s="61">
        <f t="shared" si="450"/>
        <v>2021</v>
      </c>
      <c r="C4850" s="60" t="str">
        <f t="shared" si="451"/>
        <v>Julho</v>
      </c>
      <c r="D4850" s="40" t="s">
        <v>1926</v>
      </c>
      <c r="E4850" s="40" t="s">
        <v>3284</v>
      </c>
      <c r="F4850" s="41">
        <v>5515.26</v>
      </c>
      <c r="G4850" s="42">
        <v>6434.1</v>
      </c>
      <c r="H4850" s="64">
        <f t="shared" si="452"/>
        <v>0.16659958007419418</v>
      </c>
      <c r="I4850" s="65">
        <f t="shared" si="453"/>
        <v>918.84000000000015</v>
      </c>
      <c r="J4850" s="66" t="str">
        <f t="shared" si="454"/>
        <v>Resgatado</v>
      </c>
      <c r="K4850" s="40" t="s">
        <v>15535</v>
      </c>
      <c r="L4850" s="69" t="str">
        <f t="shared" si="455"/>
        <v>Aplicação de Curto Prazo</v>
      </c>
    </row>
    <row r="4851" spans="1:12" x14ac:dyDescent="0.25">
      <c r="A4851" s="39">
        <v>44155</v>
      </c>
      <c r="B4851" s="61">
        <f t="shared" si="450"/>
        <v>2020</v>
      </c>
      <c r="C4851" s="60" t="str">
        <f t="shared" si="451"/>
        <v>Novembro</v>
      </c>
      <c r="D4851" s="40" t="s">
        <v>1923</v>
      </c>
      <c r="E4851" s="40" t="s">
        <v>5460</v>
      </c>
      <c r="F4851" s="41">
        <v>31353.34</v>
      </c>
      <c r="G4851" s="42">
        <v>36037.53</v>
      </c>
      <c r="H4851" s="64">
        <f t="shared" si="452"/>
        <v>0.14940003202210669</v>
      </c>
      <c r="I4851" s="65">
        <f t="shared" si="453"/>
        <v>4684.1899999999987</v>
      </c>
      <c r="J4851" s="66" t="str">
        <f t="shared" si="454"/>
        <v>Pendente</v>
      </c>
      <c r="K4851" s="40" t="s">
        <v>15532</v>
      </c>
      <c r="L4851" s="69" t="str">
        <f t="shared" si="455"/>
        <v>Rendimento estável</v>
      </c>
    </row>
    <row r="4852" spans="1:12" ht="15" customHeight="1" x14ac:dyDescent="0.25">
      <c r="A4852" s="39">
        <v>45576</v>
      </c>
      <c r="B4852" s="61">
        <f t="shared" si="450"/>
        <v>2024</v>
      </c>
      <c r="C4852" s="60" t="str">
        <f t="shared" si="451"/>
        <v>Outubro</v>
      </c>
      <c r="D4852" s="40" t="s">
        <v>1925</v>
      </c>
      <c r="E4852" s="40" t="s">
        <v>5461</v>
      </c>
      <c r="F4852" s="41">
        <v>33370.43</v>
      </c>
      <c r="G4852" s="42">
        <v>38993.35</v>
      </c>
      <c r="H4852" s="64">
        <f t="shared" si="452"/>
        <v>0.16850007626512448</v>
      </c>
      <c r="I4852" s="65">
        <f t="shared" si="453"/>
        <v>5622.9199999999983</v>
      </c>
      <c r="J4852" s="66" t="str">
        <f t="shared" si="454"/>
        <v>Resgatado</v>
      </c>
      <c r="K4852" s="40" t="s">
        <v>15534</v>
      </c>
      <c r="L4852" s="69" t="str">
        <f t="shared" si="455"/>
        <v>Aplicação de Curto Prazo</v>
      </c>
    </row>
    <row r="4853" spans="1:12" ht="15" customHeight="1" x14ac:dyDescent="0.25">
      <c r="A4853" s="39">
        <v>45245</v>
      </c>
      <c r="B4853" s="61">
        <f t="shared" si="450"/>
        <v>2023</v>
      </c>
      <c r="C4853" s="60" t="str">
        <f t="shared" si="451"/>
        <v>Novembro</v>
      </c>
      <c r="D4853" s="40" t="s">
        <v>1928</v>
      </c>
      <c r="E4853" s="40" t="s">
        <v>2957</v>
      </c>
      <c r="F4853" s="41">
        <v>35736.379999999997</v>
      </c>
      <c r="G4853" s="42">
        <v>33284.86</v>
      </c>
      <c r="H4853" s="64">
        <f t="shared" si="452"/>
        <v>-6.8600121221007754E-2</v>
      </c>
      <c r="I4853" s="65">
        <f t="shared" si="453"/>
        <v>-2451.5199999999968</v>
      </c>
      <c r="J4853" s="66" t="str">
        <f t="shared" si="454"/>
        <v>Pendente</v>
      </c>
      <c r="K4853" s="40" t="s">
        <v>15537</v>
      </c>
      <c r="L4853" s="69" t="str">
        <f t="shared" si="455"/>
        <v>Aguardando rentabilidade</v>
      </c>
    </row>
    <row r="4854" spans="1:12" x14ac:dyDescent="0.25">
      <c r="A4854" s="39">
        <v>44085</v>
      </c>
      <c r="B4854" s="61">
        <f t="shared" si="450"/>
        <v>2020</v>
      </c>
      <c r="C4854" s="60" t="str">
        <f t="shared" si="451"/>
        <v>Setembro</v>
      </c>
      <c r="D4854" s="40" t="s">
        <v>1925</v>
      </c>
      <c r="E4854" s="40" t="s">
        <v>5462</v>
      </c>
      <c r="F4854" s="41">
        <v>26245.279999999999</v>
      </c>
      <c r="G4854" s="42">
        <v>31187.27</v>
      </c>
      <c r="H4854" s="64">
        <f t="shared" si="452"/>
        <v>0.18830014387348895</v>
      </c>
      <c r="I4854" s="65">
        <f t="shared" si="453"/>
        <v>4941.9900000000016</v>
      </c>
      <c r="J4854" s="66" t="str">
        <f t="shared" si="454"/>
        <v>Resgatado</v>
      </c>
      <c r="K4854" s="40" t="s">
        <v>15534</v>
      </c>
      <c r="L4854" s="69" t="str">
        <f t="shared" si="455"/>
        <v>Aplicação de Curto Prazo</v>
      </c>
    </row>
    <row r="4855" spans="1:12" ht="15" customHeight="1" x14ac:dyDescent="0.25">
      <c r="A4855" s="39">
        <v>45778</v>
      </c>
      <c r="B4855" s="61">
        <f t="shared" si="450"/>
        <v>2025</v>
      </c>
      <c r="C4855" s="60" t="str">
        <f t="shared" si="451"/>
        <v>Maio</v>
      </c>
      <c r="D4855" s="40" t="s">
        <v>1927</v>
      </c>
      <c r="E4855" s="40" t="s">
        <v>3359</v>
      </c>
      <c r="F4855" s="41">
        <v>11443.15</v>
      </c>
      <c r="G4855" s="42">
        <v>12405.52</v>
      </c>
      <c r="H4855" s="64">
        <f t="shared" si="452"/>
        <v>8.4100094816549717E-2</v>
      </c>
      <c r="I4855" s="65">
        <f t="shared" si="453"/>
        <v>962.3700000000008</v>
      </c>
      <c r="J4855" s="66" t="str">
        <f t="shared" si="454"/>
        <v>Pendente</v>
      </c>
      <c r="K4855" s="40" t="s">
        <v>15536</v>
      </c>
      <c r="L4855" s="69" t="str">
        <f t="shared" si="455"/>
        <v>Rendimento estável</v>
      </c>
    </row>
    <row r="4856" spans="1:12" ht="15" customHeight="1" x14ac:dyDescent="0.25">
      <c r="A4856" s="39">
        <v>45328</v>
      </c>
      <c r="B4856" s="61">
        <f t="shared" si="450"/>
        <v>2024</v>
      </c>
      <c r="C4856" s="60" t="str">
        <f t="shared" si="451"/>
        <v>Fevereiro</v>
      </c>
      <c r="D4856" s="40" t="s">
        <v>1930</v>
      </c>
      <c r="E4856" s="40" t="s">
        <v>5463</v>
      </c>
      <c r="F4856" s="41">
        <v>5829.04</v>
      </c>
      <c r="G4856" s="42">
        <v>5928.72</v>
      </c>
      <c r="H4856" s="64">
        <f t="shared" si="452"/>
        <v>1.7100586031319101E-2</v>
      </c>
      <c r="I4856" s="65">
        <f t="shared" si="453"/>
        <v>99.680000000000291</v>
      </c>
      <c r="J4856" s="66" t="str">
        <f t="shared" si="454"/>
        <v>Ativo</v>
      </c>
      <c r="K4856" s="40" t="s">
        <v>15538</v>
      </c>
      <c r="L4856" s="69" t="str">
        <f t="shared" si="455"/>
        <v>Aguardando rentabilidade</v>
      </c>
    </row>
    <row r="4857" spans="1:12" ht="15" customHeight="1" x14ac:dyDescent="0.25">
      <c r="A4857" s="39">
        <v>44665</v>
      </c>
      <c r="B4857" s="61">
        <f t="shared" si="450"/>
        <v>2022</v>
      </c>
      <c r="C4857" s="60" t="str">
        <f t="shared" si="451"/>
        <v>Abril</v>
      </c>
      <c r="D4857" s="40" t="s">
        <v>1930</v>
      </c>
      <c r="E4857" s="40" t="s">
        <v>5464</v>
      </c>
      <c r="F4857" s="41">
        <v>19446.990000000002</v>
      </c>
      <c r="G4857" s="42">
        <v>20985.25</v>
      </c>
      <c r="H4857" s="64">
        <f t="shared" si="452"/>
        <v>7.9100158944906032E-2</v>
      </c>
      <c r="I4857" s="65">
        <f t="shared" si="453"/>
        <v>1538.2599999999984</v>
      </c>
      <c r="J4857" s="66" t="str">
        <f t="shared" si="454"/>
        <v>Pendente</v>
      </c>
      <c r="K4857" s="40" t="s">
        <v>15538</v>
      </c>
      <c r="L4857" s="69" t="str">
        <f t="shared" si="455"/>
        <v>Rendimento estável</v>
      </c>
    </row>
    <row r="4858" spans="1:12" ht="15" customHeight="1" x14ac:dyDescent="0.25">
      <c r="A4858" s="39">
        <v>44678</v>
      </c>
      <c r="B4858" s="61">
        <f t="shared" si="450"/>
        <v>2022</v>
      </c>
      <c r="C4858" s="60" t="str">
        <f t="shared" si="451"/>
        <v>Abril</v>
      </c>
      <c r="D4858" s="40" t="s">
        <v>1925</v>
      </c>
      <c r="E4858" s="40" t="s">
        <v>2414</v>
      </c>
      <c r="F4858" s="41">
        <v>18995.34</v>
      </c>
      <c r="G4858" s="42">
        <v>20203.439999999999</v>
      </c>
      <c r="H4858" s="64">
        <f t="shared" si="452"/>
        <v>6.3599809216365627E-2</v>
      </c>
      <c r="I4858" s="65">
        <f t="shared" si="453"/>
        <v>1208.0999999999985</v>
      </c>
      <c r="J4858" s="66" t="str">
        <f t="shared" si="454"/>
        <v>Ativo</v>
      </c>
      <c r="K4858" s="40" t="s">
        <v>15534</v>
      </c>
      <c r="L4858" s="69" t="str">
        <f t="shared" si="455"/>
        <v>Aguardando rentabilidade</v>
      </c>
    </row>
    <row r="4859" spans="1:12" ht="15" customHeight="1" x14ac:dyDescent="0.25">
      <c r="A4859" s="39">
        <v>44594</v>
      </c>
      <c r="B4859" s="61">
        <f t="shared" si="450"/>
        <v>2022</v>
      </c>
      <c r="C4859" s="60" t="str">
        <f t="shared" si="451"/>
        <v>Fevereiro</v>
      </c>
      <c r="D4859" s="40" t="s">
        <v>1928</v>
      </c>
      <c r="E4859" s="40" t="s">
        <v>3688</v>
      </c>
      <c r="F4859" s="41">
        <v>23773.86</v>
      </c>
      <c r="G4859" s="42">
        <v>28046.02</v>
      </c>
      <c r="H4859" s="64">
        <f t="shared" si="452"/>
        <v>0.17969988886953989</v>
      </c>
      <c r="I4859" s="65">
        <f t="shared" si="453"/>
        <v>4272.16</v>
      </c>
      <c r="J4859" s="66" t="str">
        <f t="shared" si="454"/>
        <v>Resgatado</v>
      </c>
      <c r="K4859" s="40" t="s">
        <v>15537</v>
      </c>
      <c r="L4859" s="69" t="str">
        <f t="shared" si="455"/>
        <v>Aplicação de Curto Prazo</v>
      </c>
    </row>
    <row r="4860" spans="1:12" ht="15" customHeight="1" x14ac:dyDescent="0.25">
      <c r="A4860" s="39">
        <v>44887</v>
      </c>
      <c r="B4860" s="61">
        <f t="shared" si="450"/>
        <v>2022</v>
      </c>
      <c r="C4860" s="60" t="str">
        <f t="shared" si="451"/>
        <v>Novembro</v>
      </c>
      <c r="D4860" s="40" t="s">
        <v>1927</v>
      </c>
      <c r="E4860" s="40" t="s">
        <v>5465</v>
      </c>
      <c r="F4860" s="41">
        <v>37830.839999999997</v>
      </c>
      <c r="G4860" s="42">
        <v>34513.08</v>
      </c>
      <c r="H4860" s="64">
        <f t="shared" si="452"/>
        <v>-8.7699876608608091E-2</v>
      </c>
      <c r="I4860" s="65">
        <f t="shared" si="453"/>
        <v>-3317.7599999999948</v>
      </c>
      <c r="J4860" s="66" t="str">
        <f t="shared" si="454"/>
        <v>Pendente</v>
      </c>
      <c r="K4860" s="40" t="s">
        <v>15536</v>
      </c>
      <c r="L4860" s="69" t="str">
        <f t="shared" si="455"/>
        <v>Aguardando rentabilidade</v>
      </c>
    </row>
    <row r="4861" spans="1:12" ht="15" customHeight="1" x14ac:dyDescent="0.25">
      <c r="A4861" s="39">
        <v>45008</v>
      </c>
      <c r="B4861" s="61">
        <f t="shared" si="450"/>
        <v>2023</v>
      </c>
      <c r="C4861" s="60" t="str">
        <f t="shared" si="451"/>
        <v>Março</v>
      </c>
      <c r="D4861" s="40" t="s">
        <v>1924</v>
      </c>
      <c r="E4861" s="40" t="s">
        <v>3530</v>
      </c>
      <c r="F4861" s="41">
        <v>2423.2600000000002</v>
      </c>
      <c r="G4861" s="42">
        <v>2593.62</v>
      </c>
      <c r="H4861" s="64">
        <f t="shared" si="452"/>
        <v>7.0301989881399296E-2</v>
      </c>
      <c r="I4861" s="65">
        <f t="shared" si="453"/>
        <v>170.35999999999967</v>
      </c>
      <c r="J4861" s="66" t="str">
        <f t="shared" si="454"/>
        <v>Pendente</v>
      </c>
      <c r="K4861" s="40" t="s">
        <v>15533</v>
      </c>
      <c r="L4861" s="69" t="str">
        <f t="shared" si="455"/>
        <v>Rendimento estável</v>
      </c>
    </row>
    <row r="4862" spans="1:12" x14ac:dyDescent="0.25">
      <c r="A4862" s="39">
        <v>44181</v>
      </c>
      <c r="B4862" s="61">
        <f t="shared" si="450"/>
        <v>2020</v>
      </c>
      <c r="C4862" s="60" t="str">
        <f t="shared" si="451"/>
        <v>Dezembro</v>
      </c>
      <c r="D4862" s="40" t="s">
        <v>1923</v>
      </c>
      <c r="E4862" s="40" t="s">
        <v>4906</v>
      </c>
      <c r="F4862" s="41">
        <v>19673.599999999999</v>
      </c>
      <c r="G4862" s="42">
        <v>20854.02</v>
      </c>
      <c r="H4862" s="64">
        <f t="shared" si="452"/>
        <v>6.0000203318152347E-2</v>
      </c>
      <c r="I4862" s="65">
        <f t="shared" si="453"/>
        <v>1180.4200000000019</v>
      </c>
      <c r="J4862" s="66" t="str">
        <f t="shared" si="454"/>
        <v>Ativo</v>
      </c>
      <c r="K4862" s="40" t="s">
        <v>15532</v>
      </c>
      <c r="L4862" s="69" t="str">
        <f t="shared" si="455"/>
        <v>Investimento de Longo Prazo</v>
      </c>
    </row>
    <row r="4863" spans="1:12" ht="15" customHeight="1" x14ac:dyDescent="0.25">
      <c r="A4863" s="39">
        <v>45608</v>
      </c>
      <c r="B4863" s="61">
        <f t="shared" si="450"/>
        <v>2024</v>
      </c>
      <c r="C4863" s="60" t="str">
        <f t="shared" si="451"/>
        <v>Novembro</v>
      </c>
      <c r="D4863" s="40" t="s">
        <v>1923</v>
      </c>
      <c r="E4863" s="40" t="s">
        <v>4733</v>
      </c>
      <c r="F4863" s="41">
        <v>31757.64</v>
      </c>
      <c r="G4863" s="42">
        <v>36972.239999999998</v>
      </c>
      <c r="H4863" s="64">
        <f t="shared" si="452"/>
        <v>0.16419985867967515</v>
      </c>
      <c r="I4863" s="65">
        <f t="shared" si="453"/>
        <v>5214.5999999999985</v>
      </c>
      <c r="J4863" s="66" t="str">
        <f t="shared" si="454"/>
        <v>Resgatado</v>
      </c>
      <c r="K4863" s="40" t="s">
        <v>15532</v>
      </c>
      <c r="L4863" s="69" t="str">
        <f t="shared" si="455"/>
        <v>Dividendos Recebidos</v>
      </c>
    </row>
    <row r="4864" spans="1:12" ht="15" customHeight="1" x14ac:dyDescent="0.25">
      <c r="A4864" s="39">
        <v>44651</v>
      </c>
      <c r="B4864" s="61">
        <f t="shared" si="450"/>
        <v>2022</v>
      </c>
      <c r="C4864" s="60" t="str">
        <f t="shared" si="451"/>
        <v>Março</v>
      </c>
      <c r="D4864" s="40" t="s">
        <v>1927</v>
      </c>
      <c r="E4864" s="40" t="s">
        <v>2260</v>
      </c>
      <c r="F4864" s="41">
        <v>8757.61</v>
      </c>
      <c r="G4864" s="42">
        <v>8288.2000000000007</v>
      </c>
      <c r="H4864" s="64">
        <f t="shared" si="452"/>
        <v>-5.3600240248195548E-2</v>
      </c>
      <c r="I4864" s="65">
        <f t="shared" si="453"/>
        <v>-469.40999999999985</v>
      </c>
      <c r="J4864" s="66" t="str">
        <f t="shared" si="454"/>
        <v>Pendente</v>
      </c>
      <c r="K4864" s="40" t="s">
        <v>15536</v>
      </c>
      <c r="L4864" s="69" t="str">
        <f t="shared" si="455"/>
        <v>Aguardando rentabilidade</v>
      </c>
    </row>
    <row r="4865" spans="1:12" x14ac:dyDescent="0.25">
      <c r="A4865" s="39">
        <v>43859</v>
      </c>
      <c r="B4865" s="61">
        <f t="shared" si="450"/>
        <v>2020</v>
      </c>
      <c r="C4865" s="60" t="str">
        <f t="shared" si="451"/>
        <v>Janeiro</v>
      </c>
      <c r="D4865" s="40" t="s">
        <v>1924</v>
      </c>
      <c r="E4865" s="40" t="s">
        <v>5466</v>
      </c>
      <c r="F4865" s="41">
        <v>17081.97</v>
      </c>
      <c r="G4865" s="42">
        <v>17143.47</v>
      </c>
      <c r="H4865" s="64">
        <f t="shared" si="452"/>
        <v>3.6002873204905523E-3</v>
      </c>
      <c r="I4865" s="65">
        <f t="shared" si="453"/>
        <v>61.5</v>
      </c>
      <c r="J4865" s="66" t="str">
        <f t="shared" si="454"/>
        <v>Ativo</v>
      </c>
      <c r="K4865" s="40" t="s">
        <v>15533</v>
      </c>
      <c r="L4865" s="69" t="str">
        <f t="shared" si="455"/>
        <v>Investimento de Longo Prazo</v>
      </c>
    </row>
    <row r="4866" spans="1:12" x14ac:dyDescent="0.25">
      <c r="A4866" s="39">
        <v>43968</v>
      </c>
      <c r="B4866" s="61">
        <f t="shared" ref="B4866:B4929" si="456">YEAR(A4866)</f>
        <v>2020</v>
      </c>
      <c r="C4866" s="60" t="str">
        <f t="shared" ref="C4866:C4929" si="457">PROPER(TEXT(A4866,"mmmm"))</f>
        <v>Maio</v>
      </c>
      <c r="D4866" s="40" t="s">
        <v>1927</v>
      </c>
      <c r="E4866" s="40" t="s">
        <v>4270</v>
      </c>
      <c r="F4866" s="41">
        <v>18529.89</v>
      </c>
      <c r="G4866" s="42">
        <v>16717.669999999998</v>
      </c>
      <c r="H4866" s="64">
        <f t="shared" ref="H4866:H4929" si="458">(G4866-F4866)/F4866</f>
        <v>-9.779982503943635E-2</v>
      </c>
      <c r="I4866" s="65">
        <f t="shared" ref="I4866:I4929" si="459">G4866-F4866</f>
        <v>-1812.2200000000012</v>
      </c>
      <c r="J4866" s="66" t="str">
        <f t="shared" ref="J4866:J4929" si="460">IF(AND(OR($D4866="Ações",$D4866="Criptomoedas",$D4866="ETFs",$D4866="Fundos",$D4866="Imóveis"),$H4866&lt;=-10%),"Resgatado",IF(AND(OR($D4866="Ações",$D4866="Criptomoedas",$D4866="ETFs",$D4866="Fundos",$D4866="Imóveis"),$H4866&lt;=-5%),"Pendente",IF(AND(OR($D4866="Ações",$D4866="Criptomoedas",$D4866="ETFs",$D4866="Fundos",$D4866="Imóveis"),$H4866&lt;=-3%),"Ativo",IF(AND(OR($D4866="Ações",$D4866="Criptomoedas",$D4866="ETFs",$D4866="Fundos",$D4866="Imóveis"),$H4866&lt;=7%),"Ativo",IF(AND(OR($D4866="Ações",$D4866="Criptomoedas",$D4866="ETFs",$D4866="Fundos",$D4866="Imóveis"),$H4866&lt;=15%),"Pendente",IF(AND(OR($D4866="Ações",$D4866="Criptomoedas",$D4866="ETFs",$D4866="Fundos",$D4866="Imóveis"),$H4866&lt;=20%),"Resgatado",IF(AND(OR($D4866="Poupança",$D4866="Renda Fixa",$D4866="Tesouro Direto"),$H4866&lt;=7%),"Ativo",IF(AND(OR($D4866="Poupança",$D4866="Renda Fixa",$D4866="Tesouro Direto"),$H4866&lt;=15%),"Pendente",IF(AND(OR($D4866="Poupança",$D4866="Renda Fixa",$D4866="Tesouro Direto"),$H4866&lt;=20%),"Resgatado","")))))))))</f>
        <v>Pendente</v>
      </c>
      <c r="K4866" s="40" t="s">
        <v>15536</v>
      </c>
      <c r="L4866" s="69" t="str">
        <f t="shared" ref="L4866:L4929" si="461">IF(AND(OR($D4866="Ações",$D4866="Criptomoedas",$D4866="ETFs",$D4866="Fundos",$D4866="Imóveis"),$H4866&lt;=-10%),"Resgate realizado",IF(AND(OR($D4866="Ações",$D4866="Criptomoedas",$D4866="ETFs",$D4866="Fundos",$D4866="Imóveis"),$H4866&lt;=-5%),"Aguardando rentabilidade",IF(AND(OR($D4866="Ações",$D4866="Criptomoedas",$D4866="ETFs",$D4866="Fundos",$D4866="Imóveis"),$H4866&lt;=-3%),"Aguardando rentabilidade",IF(AND(OR($D4866="Ações",$D4866="Criptomoedas",$D4866="ETFs",$D4866="Fundos",$D4866="Imóveis"),$H4866&lt;=7%),"Aguardando rentabilidade",IF(AND(OR($D4866="Ações",$D4866="Criptomoedas",$D4866="ETFs",$D4866="Fundos",$D4866="Imóveis"),$H4866&lt;=15%),"Rendimento estável",IF(AND(OR($D4866="Ações",$D4866="Criptomoedas",$D4866="ETFs",$D4866="Fundos",$D4866="Imóveis"),$H4866&lt;=20%),"Aplicação de Curto Prazo",IF(AND(OR($D4866="Poupança",$D4866="Renda Fixa",$D4866="Tesouro Direto"),$H4866&lt;=7%),"Investimento de Longo Prazo",IF(AND(OR($D4866="Poupança",$D4866="Renda Fixa",$D4866="Tesouro Direto"),$H4866&lt;=15%),"Rendimento estável",IF(AND(OR($D4866="Poupança",$D4866="Renda Fixa",$D4866="Tesouro Direto"),$H4866&lt;=20%),"Dividendos Recebidos","")))))))))</f>
        <v>Aguardando rentabilidade</v>
      </c>
    </row>
    <row r="4867" spans="1:12" ht="15" customHeight="1" x14ac:dyDescent="0.25">
      <c r="A4867" s="39">
        <v>44420</v>
      </c>
      <c r="B4867" s="61">
        <f t="shared" si="456"/>
        <v>2021</v>
      </c>
      <c r="C4867" s="60" t="str">
        <f t="shared" si="457"/>
        <v>Agosto</v>
      </c>
      <c r="D4867" s="40" t="s">
        <v>1930</v>
      </c>
      <c r="E4867" s="40" t="s">
        <v>4840</v>
      </c>
      <c r="F4867" s="41">
        <v>5302.57</v>
      </c>
      <c r="G4867" s="42">
        <v>5238.41</v>
      </c>
      <c r="H4867" s="64">
        <f t="shared" si="458"/>
        <v>-1.2099793119185576E-2</v>
      </c>
      <c r="I4867" s="65">
        <f t="shared" si="459"/>
        <v>-64.159999999999854</v>
      </c>
      <c r="J4867" s="66" t="str">
        <f t="shared" si="460"/>
        <v>Ativo</v>
      </c>
      <c r="K4867" s="40" t="s">
        <v>15538</v>
      </c>
      <c r="L4867" s="69" t="str">
        <f t="shared" si="461"/>
        <v>Aguardando rentabilidade</v>
      </c>
    </row>
    <row r="4868" spans="1:12" ht="15" customHeight="1" x14ac:dyDescent="0.25">
      <c r="A4868" s="39">
        <v>45321</v>
      </c>
      <c r="B4868" s="61">
        <f t="shared" si="456"/>
        <v>2024</v>
      </c>
      <c r="C4868" s="60" t="str">
        <f t="shared" si="457"/>
        <v>Janeiro</v>
      </c>
      <c r="D4868" s="40" t="s">
        <v>1924</v>
      </c>
      <c r="E4868" s="40" t="s">
        <v>2679</v>
      </c>
      <c r="F4868" s="41">
        <v>31522.14</v>
      </c>
      <c r="G4868" s="42">
        <v>29082.33</v>
      </c>
      <c r="H4868" s="64">
        <f t="shared" si="458"/>
        <v>-7.7399884652501319E-2</v>
      </c>
      <c r="I4868" s="65">
        <f t="shared" si="459"/>
        <v>-2439.8099999999977</v>
      </c>
      <c r="J4868" s="66" t="str">
        <f t="shared" si="460"/>
        <v>Ativo</v>
      </c>
      <c r="K4868" s="40" t="s">
        <v>15533</v>
      </c>
      <c r="L4868" s="69" t="str">
        <f t="shared" si="461"/>
        <v>Investimento de Longo Prazo</v>
      </c>
    </row>
    <row r="4869" spans="1:12" ht="15" customHeight="1" x14ac:dyDescent="0.25">
      <c r="A4869" s="39">
        <v>45485</v>
      </c>
      <c r="B4869" s="61">
        <f t="shared" si="456"/>
        <v>2024</v>
      </c>
      <c r="C4869" s="60" t="str">
        <f t="shared" si="457"/>
        <v>Julho</v>
      </c>
      <c r="D4869" s="40" t="s">
        <v>1928</v>
      </c>
      <c r="E4869" s="40" t="s">
        <v>5467</v>
      </c>
      <c r="F4869" s="41">
        <v>7338.39</v>
      </c>
      <c r="G4869" s="42">
        <v>6697.75</v>
      </c>
      <c r="H4869" s="64">
        <f t="shared" si="458"/>
        <v>-8.7299802817784322E-2</v>
      </c>
      <c r="I4869" s="65">
        <f t="shared" si="459"/>
        <v>-640.64000000000033</v>
      </c>
      <c r="J4869" s="66" t="str">
        <f t="shared" si="460"/>
        <v>Pendente</v>
      </c>
      <c r="K4869" s="40" t="s">
        <v>15537</v>
      </c>
      <c r="L4869" s="69" t="str">
        <f t="shared" si="461"/>
        <v>Aguardando rentabilidade</v>
      </c>
    </row>
    <row r="4870" spans="1:12" ht="15" customHeight="1" x14ac:dyDescent="0.25">
      <c r="A4870" s="39">
        <v>44579</v>
      </c>
      <c r="B4870" s="61">
        <f t="shared" si="456"/>
        <v>2022</v>
      </c>
      <c r="C4870" s="60" t="str">
        <f t="shared" si="457"/>
        <v>Janeiro</v>
      </c>
      <c r="D4870" s="40" t="s">
        <v>1930</v>
      </c>
      <c r="E4870" s="40" t="s">
        <v>3602</v>
      </c>
      <c r="F4870" s="41">
        <v>40215.53</v>
      </c>
      <c r="G4870" s="42">
        <v>48109.84</v>
      </c>
      <c r="H4870" s="64">
        <f t="shared" si="458"/>
        <v>0.19630003632924886</v>
      </c>
      <c r="I4870" s="65">
        <f t="shared" si="459"/>
        <v>7894.3099999999977</v>
      </c>
      <c r="J4870" s="66" t="str">
        <f t="shared" si="460"/>
        <v>Resgatado</v>
      </c>
      <c r="K4870" s="40" t="s">
        <v>15538</v>
      </c>
      <c r="L4870" s="69" t="str">
        <f t="shared" si="461"/>
        <v>Aplicação de Curto Prazo</v>
      </c>
    </row>
    <row r="4871" spans="1:12" ht="15" customHeight="1" x14ac:dyDescent="0.25">
      <c r="A4871" s="39">
        <v>44420</v>
      </c>
      <c r="B4871" s="61">
        <f t="shared" si="456"/>
        <v>2021</v>
      </c>
      <c r="C4871" s="60" t="str">
        <f t="shared" si="457"/>
        <v>Agosto</v>
      </c>
      <c r="D4871" s="40" t="s">
        <v>1928</v>
      </c>
      <c r="E4871" s="40" t="s">
        <v>5468</v>
      </c>
      <c r="F4871" s="41">
        <v>19469.2</v>
      </c>
      <c r="G4871" s="42">
        <v>21663.38</v>
      </c>
      <c r="H4871" s="64">
        <f t="shared" si="458"/>
        <v>0.11270005958128737</v>
      </c>
      <c r="I4871" s="65">
        <f t="shared" si="459"/>
        <v>2194.1800000000003</v>
      </c>
      <c r="J4871" s="66" t="str">
        <f t="shared" si="460"/>
        <v>Pendente</v>
      </c>
      <c r="K4871" s="40" t="s">
        <v>15537</v>
      </c>
      <c r="L4871" s="69" t="str">
        <f t="shared" si="461"/>
        <v>Rendimento estável</v>
      </c>
    </row>
    <row r="4872" spans="1:12" ht="15" customHeight="1" x14ac:dyDescent="0.25">
      <c r="A4872" s="39">
        <v>44695</v>
      </c>
      <c r="B4872" s="61">
        <f t="shared" si="456"/>
        <v>2022</v>
      </c>
      <c r="C4872" s="60" t="str">
        <f t="shared" si="457"/>
        <v>Maio</v>
      </c>
      <c r="D4872" s="40" t="s">
        <v>1925</v>
      </c>
      <c r="E4872" s="40" t="s">
        <v>3587</v>
      </c>
      <c r="F4872" s="41">
        <v>43959.69</v>
      </c>
      <c r="G4872" s="42">
        <v>50052.5</v>
      </c>
      <c r="H4872" s="64">
        <f t="shared" si="458"/>
        <v>0.13859993098222478</v>
      </c>
      <c r="I4872" s="65">
        <f t="shared" si="459"/>
        <v>6092.8099999999977</v>
      </c>
      <c r="J4872" s="66" t="str">
        <f t="shared" si="460"/>
        <v>Pendente</v>
      </c>
      <c r="K4872" s="40" t="s">
        <v>15534</v>
      </c>
      <c r="L4872" s="69" t="str">
        <f t="shared" si="461"/>
        <v>Rendimento estável</v>
      </c>
    </row>
    <row r="4873" spans="1:12" ht="15" customHeight="1" x14ac:dyDescent="0.25">
      <c r="A4873" s="39">
        <v>45674</v>
      </c>
      <c r="B4873" s="61">
        <f t="shared" si="456"/>
        <v>2025</v>
      </c>
      <c r="C4873" s="60" t="str">
        <f t="shared" si="457"/>
        <v>Janeiro</v>
      </c>
      <c r="D4873" s="40" t="s">
        <v>1927</v>
      </c>
      <c r="E4873" s="40" t="s">
        <v>5469</v>
      </c>
      <c r="F4873" s="41">
        <v>20229.240000000002</v>
      </c>
      <c r="G4873" s="42">
        <v>20182.71</v>
      </c>
      <c r="H4873" s="64">
        <f t="shared" si="458"/>
        <v>-2.300135842968024E-3</v>
      </c>
      <c r="I4873" s="65">
        <f t="shared" si="459"/>
        <v>-46.530000000002474</v>
      </c>
      <c r="J4873" s="66" t="str">
        <f t="shared" si="460"/>
        <v>Ativo</v>
      </c>
      <c r="K4873" s="40" t="s">
        <v>15536</v>
      </c>
      <c r="L4873" s="69" t="str">
        <f t="shared" si="461"/>
        <v>Aguardando rentabilidade</v>
      </c>
    </row>
    <row r="4874" spans="1:12" ht="15" customHeight="1" x14ac:dyDescent="0.25">
      <c r="A4874" s="39">
        <v>45423</v>
      </c>
      <c r="B4874" s="61">
        <f t="shared" si="456"/>
        <v>2024</v>
      </c>
      <c r="C4874" s="60" t="str">
        <f t="shared" si="457"/>
        <v>Maio</v>
      </c>
      <c r="D4874" s="40" t="s">
        <v>1926</v>
      </c>
      <c r="E4874" s="40" t="s">
        <v>5470</v>
      </c>
      <c r="F4874" s="41">
        <v>42306.86</v>
      </c>
      <c r="G4874" s="42">
        <v>42488.78</v>
      </c>
      <c r="H4874" s="64">
        <f t="shared" si="458"/>
        <v>4.3000118656879348E-3</v>
      </c>
      <c r="I4874" s="65">
        <f t="shared" si="459"/>
        <v>181.91999999999825</v>
      </c>
      <c r="J4874" s="66" t="str">
        <f t="shared" si="460"/>
        <v>Ativo</v>
      </c>
      <c r="K4874" s="40" t="s">
        <v>15535</v>
      </c>
      <c r="L4874" s="69" t="str">
        <f t="shared" si="461"/>
        <v>Aguardando rentabilidade</v>
      </c>
    </row>
    <row r="4875" spans="1:12" ht="15" customHeight="1" x14ac:dyDescent="0.25">
      <c r="A4875" s="39">
        <v>45712</v>
      </c>
      <c r="B4875" s="61">
        <f t="shared" si="456"/>
        <v>2025</v>
      </c>
      <c r="C4875" s="60" t="str">
        <f t="shared" si="457"/>
        <v>Fevereiro</v>
      </c>
      <c r="D4875" s="40" t="s">
        <v>1929</v>
      </c>
      <c r="E4875" s="40" t="s">
        <v>3249</v>
      </c>
      <c r="F4875" s="41">
        <v>15737.14</v>
      </c>
      <c r="G4875" s="42">
        <v>14294.04</v>
      </c>
      <c r="H4875" s="64">
        <f t="shared" si="458"/>
        <v>-9.1700270824304708E-2</v>
      </c>
      <c r="I4875" s="65">
        <f t="shared" si="459"/>
        <v>-1443.0999999999985</v>
      </c>
      <c r="J4875" s="66" t="str">
        <f t="shared" si="460"/>
        <v>Ativo</v>
      </c>
      <c r="K4875" s="40" t="s">
        <v>15532</v>
      </c>
      <c r="L4875" s="69" t="str">
        <f t="shared" si="461"/>
        <v>Investimento de Longo Prazo</v>
      </c>
    </row>
    <row r="4876" spans="1:12" ht="15" customHeight="1" x14ac:dyDescent="0.25">
      <c r="A4876" s="39">
        <v>45543</v>
      </c>
      <c r="B4876" s="61">
        <f t="shared" si="456"/>
        <v>2024</v>
      </c>
      <c r="C4876" s="60" t="str">
        <f t="shared" si="457"/>
        <v>Setembro</v>
      </c>
      <c r="D4876" s="40" t="s">
        <v>1924</v>
      </c>
      <c r="E4876" s="40" t="s">
        <v>5471</v>
      </c>
      <c r="F4876" s="41">
        <v>36945.120000000003</v>
      </c>
      <c r="G4876" s="42">
        <v>36058.44</v>
      </c>
      <c r="H4876" s="64">
        <f t="shared" si="458"/>
        <v>-2.3999922046538225E-2</v>
      </c>
      <c r="I4876" s="65">
        <f t="shared" si="459"/>
        <v>-886.68000000000029</v>
      </c>
      <c r="J4876" s="66" t="str">
        <f t="shared" si="460"/>
        <v>Ativo</v>
      </c>
      <c r="K4876" s="40" t="s">
        <v>15533</v>
      </c>
      <c r="L4876" s="69" t="str">
        <f t="shared" si="461"/>
        <v>Investimento de Longo Prazo</v>
      </c>
    </row>
    <row r="4877" spans="1:12" x14ac:dyDescent="0.25">
      <c r="A4877" s="39">
        <v>44101</v>
      </c>
      <c r="B4877" s="61">
        <f t="shared" si="456"/>
        <v>2020</v>
      </c>
      <c r="C4877" s="60" t="str">
        <f t="shared" si="457"/>
        <v>Setembro</v>
      </c>
      <c r="D4877" s="40" t="s">
        <v>1925</v>
      </c>
      <c r="E4877" s="40" t="s">
        <v>5472</v>
      </c>
      <c r="F4877" s="41">
        <v>5276.95</v>
      </c>
      <c r="G4877" s="42">
        <v>6077.99</v>
      </c>
      <c r="H4877" s="64">
        <f t="shared" si="458"/>
        <v>0.15179980860155962</v>
      </c>
      <c r="I4877" s="65">
        <f t="shared" si="459"/>
        <v>801.04</v>
      </c>
      <c r="J4877" s="66" t="str">
        <f t="shared" si="460"/>
        <v>Resgatado</v>
      </c>
      <c r="K4877" s="40" t="s">
        <v>15534</v>
      </c>
      <c r="L4877" s="69" t="str">
        <f t="shared" si="461"/>
        <v>Aplicação de Curto Prazo</v>
      </c>
    </row>
    <row r="4878" spans="1:12" ht="15" customHeight="1" x14ac:dyDescent="0.25">
      <c r="A4878" s="39">
        <v>45489</v>
      </c>
      <c r="B4878" s="61">
        <f t="shared" si="456"/>
        <v>2024</v>
      </c>
      <c r="C4878" s="60" t="str">
        <f t="shared" si="457"/>
        <v>Julho</v>
      </c>
      <c r="D4878" s="40" t="s">
        <v>1924</v>
      </c>
      <c r="E4878" s="40" t="s">
        <v>4246</v>
      </c>
      <c r="F4878" s="41">
        <v>44377.68</v>
      </c>
      <c r="G4878" s="42">
        <v>47870.2</v>
      </c>
      <c r="H4878" s="64">
        <f t="shared" si="458"/>
        <v>7.8699923024367138E-2</v>
      </c>
      <c r="I4878" s="65">
        <f t="shared" si="459"/>
        <v>3492.5199999999968</v>
      </c>
      <c r="J4878" s="66" t="str">
        <f t="shared" si="460"/>
        <v>Pendente</v>
      </c>
      <c r="K4878" s="40" t="s">
        <v>15533</v>
      </c>
      <c r="L4878" s="69" t="str">
        <f t="shared" si="461"/>
        <v>Rendimento estável</v>
      </c>
    </row>
    <row r="4879" spans="1:12" ht="15" customHeight="1" x14ac:dyDescent="0.25">
      <c r="A4879" s="39">
        <v>45021</v>
      </c>
      <c r="B4879" s="61">
        <f t="shared" si="456"/>
        <v>2023</v>
      </c>
      <c r="C4879" s="60" t="str">
        <f t="shared" si="457"/>
        <v>Abril</v>
      </c>
      <c r="D4879" s="40" t="s">
        <v>1924</v>
      </c>
      <c r="E4879" s="40" t="s">
        <v>3048</v>
      </c>
      <c r="F4879" s="41">
        <v>3931.76</v>
      </c>
      <c r="G4879" s="42">
        <v>4473.95</v>
      </c>
      <c r="H4879" s="64">
        <f t="shared" si="458"/>
        <v>0.13790007528435091</v>
      </c>
      <c r="I4879" s="65">
        <f t="shared" si="459"/>
        <v>542.1899999999996</v>
      </c>
      <c r="J4879" s="66" t="str">
        <f t="shared" si="460"/>
        <v>Pendente</v>
      </c>
      <c r="K4879" s="40" t="s">
        <v>15533</v>
      </c>
      <c r="L4879" s="69" t="str">
        <f t="shared" si="461"/>
        <v>Rendimento estável</v>
      </c>
    </row>
    <row r="4880" spans="1:12" x14ac:dyDescent="0.25">
      <c r="A4880" s="39">
        <v>43886</v>
      </c>
      <c r="B4880" s="61">
        <f t="shared" si="456"/>
        <v>2020</v>
      </c>
      <c r="C4880" s="60" t="str">
        <f t="shared" si="457"/>
        <v>Fevereiro</v>
      </c>
      <c r="D4880" s="40" t="s">
        <v>1925</v>
      </c>
      <c r="E4880" s="40" t="s">
        <v>5473</v>
      </c>
      <c r="F4880" s="41">
        <v>14245.2</v>
      </c>
      <c r="G4880" s="42">
        <v>16964.61</v>
      </c>
      <c r="H4880" s="64">
        <f t="shared" si="458"/>
        <v>0.19090009266279165</v>
      </c>
      <c r="I4880" s="65">
        <f t="shared" si="459"/>
        <v>2719.41</v>
      </c>
      <c r="J4880" s="66" t="str">
        <f t="shared" si="460"/>
        <v>Resgatado</v>
      </c>
      <c r="K4880" s="40" t="s">
        <v>15534</v>
      </c>
      <c r="L4880" s="69" t="str">
        <f t="shared" si="461"/>
        <v>Aplicação de Curto Prazo</v>
      </c>
    </row>
    <row r="4881" spans="1:12" ht="15" customHeight="1" x14ac:dyDescent="0.25">
      <c r="A4881" s="39">
        <v>45015</v>
      </c>
      <c r="B4881" s="61">
        <f t="shared" si="456"/>
        <v>2023</v>
      </c>
      <c r="C4881" s="60" t="str">
        <f t="shared" si="457"/>
        <v>Março</v>
      </c>
      <c r="D4881" s="40" t="s">
        <v>1924</v>
      </c>
      <c r="E4881" s="40" t="s">
        <v>4426</v>
      </c>
      <c r="F4881" s="41">
        <v>5087.3</v>
      </c>
      <c r="G4881" s="42">
        <v>6086.95</v>
      </c>
      <c r="H4881" s="64">
        <f t="shared" si="458"/>
        <v>0.19649912527273791</v>
      </c>
      <c r="I4881" s="65">
        <f t="shared" si="459"/>
        <v>999.64999999999964</v>
      </c>
      <c r="J4881" s="66" t="str">
        <f t="shared" si="460"/>
        <v>Resgatado</v>
      </c>
      <c r="K4881" s="40" t="s">
        <v>15533</v>
      </c>
      <c r="L4881" s="69" t="str">
        <f t="shared" si="461"/>
        <v>Dividendos Recebidos</v>
      </c>
    </row>
    <row r="4882" spans="1:12" x14ac:dyDescent="0.25">
      <c r="A4882" s="39">
        <v>43832</v>
      </c>
      <c r="B4882" s="61">
        <f t="shared" si="456"/>
        <v>2020</v>
      </c>
      <c r="C4882" s="60" t="str">
        <f t="shared" si="457"/>
        <v>Janeiro</v>
      </c>
      <c r="D4882" s="40" t="s">
        <v>1924</v>
      </c>
      <c r="E4882" s="40" t="s">
        <v>5474</v>
      </c>
      <c r="F4882" s="41">
        <v>27728.79</v>
      </c>
      <c r="G4882" s="42">
        <v>27437.64</v>
      </c>
      <c r="H4882" s="64">
        <f t="shared" si="458"/>
        <v>-1.0499917234037311E-2</v>
      </c>
      <c r="I4882" s="65">
        <f t="shared" si="459"/>
        <v>-291.15000000000146</v>
      </c>
      <c r="J4882" s="66" t="str">
        <f t="shared" si="460"/>
        <v>Ativo</v>
      </c>
      <c r="K4882" s="40" t="s">
        <v>15533</v>
      </c>
      <c r="L4882" s="69" t="str">
        <f t="shared" si="461"/>
        <v>Investimento de Longo Prazo</v>
      </c>
    </row>
    <row r="4883" spans="1:12" ht="15" customHeight="1" x14ac:dyDescent="0.25">
      <c r="A4883" s="39">
        <v>44420</v>
      </c>
      <c r="B4883" s="61">
        <f t="shared" si="456"/>
        <v>2021</v>
      </c>
      <c r="C4883" s="60" t="str">
        <f t="shared" si="457"/>
        <v>Agosto</v>
      </c>
      <c r="D4883" s="40" t="s">
        <v>1930</v>
      </c>
      <c r="E4883" s="40" t="s">
        <v>5475</v>
      </c>
      <c r="F4883" s="41">
        <v>37439.870000000003</v>
      </c>
      <c r="G4883" s="42">
        <v>36253.03</v>
      </c>
      <c r="H4883" s="64">
        <f t="shared" si="458"/>
        <v>-3.1699896393871121E-2</v>
      </c>
      <c r="I4883" s="65">
        <f t="shared" si="459"/>
        <v>-1186.8400000000038</v>
      </c>
      <c r="J4883" s="66" t="str">
        <f t="shared" si="460"/>
        <v>Ativo</v>
      </c>
      <c r="K4883" s="40" t="s">
        <v>15538</v>
      </c>
      <c r="L4883" s="69" t="str">
        <f t="shared" si="461"/>
        <v>Aguardando rentabilidade</v>
      </c>
    </row>
    <row r="4884" spans="1:12" x14ac:dyDescent="0.25">
      <c r="A4884" s="39">
        <v>43995</v>
      </c>
      <c r="B4884" s="61">
        <f t="shared" si="456"/>
        <v>2020</v>
      </c>
      <c r="C4884" s="60" t="str">
        <f t="shared" si="457"/>
        <v>Junho</v>
      </c>
      <c r="D4884" s="40" t="s">
        <v>1928</v>
      </c>
      <c r="E4884" s="40" t="s">
        <v>3929</v>
      </c>
      <c r="F4884" s="41">
        <v>33408.400000000001</v>
      </c>
      <c r="G4884" s="42">
        <v>38636.81</v>
      </c>
      <c r="H4884" s="64">
        <f t="shared" si="458"/>
        <v>0.15649986231007759</v>
      </c>
      <c r="I4884" s="65">
        <f t="shared" si="459"/>
        <v>5228.4099999999962</v>
      </c>
      <c r="J4884" s="66" t="str">
        <f t="shared" si="460"/>
        <v>Resgatado</v>
      </c>
      <c r="K4884" s="40" t="s">
        <v>15537</v>
      </c>
      <c r="L4884" s="69" t="str">
        <f t="shared" si="461"/>
        <v>Aplicação de Curto Prazo</v>
      </c>
    </row>
    <row r="4885" spans="1:12" ht="15" customHeight="1" x14ac:dyDescent="0.25">
      <c r="A4885" s="39">
        <v>44441</v>
      </c>
      <c r="B4885" s="61">
        <f t="shared" si="456"/>
        <v>2021</v>
      </c>
      <c r="C4885" s="60" t="str">
        <f t="shared" si="457"/>
        <v>Setembro</v>
      </c>
      <c r="D4885" s="40" t="s">
        <v>1924</v>
      </c>
      <c r="E4885" s="40" t="s">
        <v>5476</v>
      </c>
      <c r="F4885" s="41">
        <v>13714.66</v>
      </c>
      <c r="G4885" s="42">
        <v>14721.32</v>
      </c>
      <c r="H4885" s="64">
        <f t="shared" si="458"/>
        <v>7.3400288450461024E-2</v>
      </c>
      <c r="I4885" s="65">
        <f t="shared" si="459"/>
        <v>1006.6599999999999</v>
      </c>
      <c r="J4885" s="66" t="str">
        <f t="shared" si="460"/>
        <v>Pendente</v>
      </c>
      <c r="K4885" s="40" t="s">
        <v>15533</v>
      </c>
      <c r="L4885" s="69" t="str">
        <f t="shared" si="461"/>
        <v>Rendimento estável</v>
      </c>
    </row>
    <row r="4886" spans="1:12" x14ac:dyDescent="0.25">
      <c r="A4886" s="39">
        <v>44097</v>
      </c>
      <c r="B4886" s="61">
        <f t="shared" si="456"/>
        <v>2020</v>
      </c>
      <c r="C4886" s="60" t="str">
        <f t="shared" si="457"/>
        <v>Setembro</v>
      </c>
      <c r="D4886" s="40" t="s">
        <v>1929</v>
      </c>
      <c r="E4886" s="40" t="s">
        <v>5477</v>
      </c>
      <c r="F4886" s="41">
        <v>16562.740000000002</v>
      </c>
      <c r="G4886" s="42">
        <v>18859.990000000002</v>
      </c>
      <c r="H4886" s="64">
        <f t="shared" si="458"/>
        <v>0.1386998769527264</v>
      </c>
      <c r="I4886" s="65">
        <f t="shared" si="459"/>
        <v>2297.25</v>
      </c>
      <c r="J4886" s="66" t="str">
        <f t="shared" si="460"/>
        <v>Pendente</v>
      </c>
      <c r="K4886" s="40" t="s">
        <v>15532</v>
      </c>
      <c r="L4886" s="69" t="str">
        <f t="shared" si="461"/>
        <v>Rendimento estável</v>
      </c>
    </row>
    <row r="4887" spans="1:12" ht="15" customHeight="1" x14ac:dyDescent="0.25">
      <c r="A4887" s="39">
        <v>44649</v>
      </c>
      <c r="B4887" s="61">
        <f t="shared" si="456"/>
        <v>2022</v>
      </c>
      <c r="C4887" s="60" t="str">
        <f t="shared" si="457"/>
        <v>Março</v>
      </c>
      <c r="D4887" s="40" t="s">
        <v>1929</v>
      </c>
      <c r="E4887" s="40" t="s">
        <v>5478</v>
      </c>
      <c r="F4887" s="41">
        <v>11288.08</v>
      </c>
      <c r="G4887" s="42">
        <v>12748.76</v>
      </c>
      <c r="H4887" s="64">
        <f t="shared" si="458"/>
        <v>0.12940021686593295</v>
      </c>
      <c r="I4887" s="65">
        <f t="shared" si="459"/>
        <v>1460.6800000000003</v>
      </c>
      <c r="J4887" s="66" t="str">
        <f t="shared" si="460"/>
        <v>Pendente</v>
      </c>
      <c r="K4887" s="40" t="s">
        <v>15532</v>
      </c>
      <c r="L4887" s="69" t="str">
        <f t="shared" si="461"/>
        <v>Rendimento estável</v>
      </c>
    </row>
    <row r="4888" spans="1:12" ht="15" customHeight="1" x14ac:dyDescent="0.25">
      <c r="A4888" s="39">
        <v>45602</v>
      </c>
      <c r="B4888" s="61">
        <f t="shared" si="456"/>
        <v>2024</v>
      </c>
      <c r="C4888" s="60" t="str">
        <f t="shared" si="457"/>
        <v>Novembro</v>
      </c>
      <c r="D4888" s="40" t="s">
        <v>1928</v>
      </c>
      <c r="E4888" s="40" t="s">
        <v>2422</v>
      </c>
      <c r="F4888" s="41">
        <v>5986.52</v>
      </c>
      <c r="G4888" s="42">
        <v>5456.71</v>
      </c>
      <c r="H4888" s="64">
        <f t="shared" si="458"/>
        <v>-8.8500497785023752E-2</v>
      </c>
      <c r="I4888" s="65">
        <f t="shared" si="459"/>
        <v>-529.8100000000004</v>
      </c>
      <c r="J4888" s="66" t="str">
        <f t="shared" si="460"/>
        <v>Pendente</v>
      </c>
      <c r="K4888" s="40" t="s">
        <v>15537</v>
      </c>
      <c r="L4888" s="69" t="str">
        <f t="shared" si="461"/>
        <v>Aguardando rentabilidade</v>
      </c>
    </row>
    <row r="4889" spans="1:12" ht="15" customHeight="1" x14ac:dyDescent="0.25">
      <c r="A4889" s="39">
        <v>45097</v>
      </c>
      <c r="B4889" s="61">
        <f t="shared" si="456"/>
        <v>2023</v>
      </c>
      <c r="C4889" s="60" t="str">
        <f t="shared" si="457"/>
        <v>Junho</v>
      </c>
      <c r="D4889" s="40" t="s">
        <v>1930</v>
      </c>
      <c r="E4889" s="40" t="s">
        <v>2080</v>
      </c>
      <c r="F4889" s="41">
        <v>22030.21</v>
      </c>
      <c r="G4889" s="42">
        <v>25581.48</v>
      </c>
      <c r="H4889" s="64">
        <f t="shared" si="458"/>
        <v>0.16120000671804766</v>
      </c>
      <c r="I4889" s="65">
        <f t="shared" si="459"/>
        <v>3551.2700000000004</v>
      </c>
      <c r="J4889" s="66" t="str">
        <f t="shared" si="460"/>
        <v>Resgatado</v>
      </c>
      <c r="K4889" s="40" t="s">
        <v>15538</v>
      </c>
      <c r="L4889" s="69" t="str">
        <f t="shared" si="461"/>
        <v>Aplicação de Curto Prazo</v>
      </c>
    </row>
    <row r="4890" spans="1:12" ht="15" customHeight="1" x14ac:dyDescent="0.25">
      <c r="A4890" s="39">
        <v>44876</v>
      </c>
      <c r="B4890" s="61">
        <f t="shared" si="456"/>
        <v>2022</v>
      </c>
      <c r="C4890" s="60" t="str">
        <f t="shared" si="457"/>
        <v>Novembro</v>
      </c>
      <c r="D4890" s="40" t="s">
        <v>1926</v>
      </c>
      <c r="E4890" s="40" t="s">
        <v>5479</v>
      </c>
      <c r="F4890" s="41">
        <v>7062.04</v>
      </c>
      <c r="G4890" s="42">
        <v>7298.62</v>
      </c>
      <c r="H4890" s="64">
        <f t="shared" si="458"/>
        <v>3.3500235059557848E-2</v>
      </c>
      <c r="I4890" s="65">
        <f t="shared" si="459"/>
        <v>236.57999999999993</v>
      </c>
      <c r="J4890" s="66" t="str">
        <f t="shared" si="460"/>
        <v>Ativo</v>
      </c>
      <c r="K4890" s="40" t="s">
        <v>15535</v>
      </c>
      <c r="L4890" s="69" t="str">
        <f t="shared" si="461"/>
        <v>Aguardando rentabilidade</v>
      </c>
    </row>
    <row r="4891" spans="1:12" x14ac:dyDescent="0.25">
      <c r="A4891" s="39">
        <v>43907</v>
      </c>
      <c r="B4891" s="61">
        <f t="shared" si="456"/>
        <v>2020</v>
      </c>
      <c r="C4891" s="60" t="str">
        <f t="shared" si="457"/>
        <v>Março</v>
      </c>
      <c r="D4891" s="40" t="s">
        <v>1926</v>
      </c>
      <c r="E4891" s="40" t="s">
        <v>3295</v>
      </c>
      <c r="F4891" s="41">
        <v>42754.39</v>
      </c>
      <c r="G4891" s="42">
        <v>44597.1</v>
      </c>
      <c r="H4891" s="64">
        <f t="shared" si="458"/>
        <v>4.3099901553969061E-2</v>
      </c>
      <c r="I4891" s="65">
        <f t="shared" si="459"/>
        <v>1842.7099999999991</v>
      </c>
      <c r="J4891" s="66" t="str">
        <f t="shared" si="460"/>
        <v>Ativo</v>
      </c>
      <c r="K4891" s="40" t="s">
        <v>15535</v>
      </c>
      <c r="L4891" s="69" t="str">
        <f t="shared" si="461"/>
        <v>Aguardando rentabilidade</v>
      </c>
    </row>
    <row r="4892" spans="1:12" x14ac:dyDescent="0.25">
      <c r="A4892" s="39">
        <v>44177</v>
      </c>
      <c r="B4892" s="61">
        <f t="shared" si="456"/>
        <v>2020</v>
      </c>
      <c r="C4892" s="60" t="str">
        <f t="shared" si="457"/>
        <v>Dezembro</v>
      </c>
      <c r="D4892" s="40" t="s">
        <v>1928</v>
      </c>
      <c r="E4892" s="40" t="s">
        <v>5480</v>
      </c>
      <c r="F4892" s="41">
        <v>45866.11</v>
      </c>
      <c r="G4892" s="42">
        <v>42944.44</v>
      </c>
      <c r="H4892" s="64">
        <f t="shared" si="458"/>
        <v>-6.3699973684273603E-2</v>
      </c>
      <c r="I4892" s="65">
        <f t="shared" si="459"/>
        <v>-2921.6699999999983</v>
      </c>
      <c r="J4892" s="66" t="str">
        <f t="shared" si="460"/>
        <v>Pendente</v>
      </c>
      <c r="K4892" s="40" t="s">
        <v>15537</v>
      </c>
      <c r="L4892" s="69" t="str">
        <f t="shared" si="461"/>
        <v>Aguardando rentabilidade</v>
      </c>
    </row>
    <row r="4893" spans="1:12" ht="15" customHeight="1" x14ac:dyDescent="0.25">
      <c r="A4893" s="39">
        <v>45605</v>
      </c>
      <c r="B4893" s="61">
        <f t="shared" si="456"/>
        <v>2024</v>
      </c>
      <c r="C4893" s="60" t="str">
        <f t="shared" si="457"/>
        <v>Novembro</v>
      </c>
      <c r="D4893" s="40" t="s">
        <v>1924</v>
      </c>
      <c r="E4893" s="40" t="s">
        <v>3682</v>
      </c>
      <c r="F4893" s="41">
        <v>40344.089999999997</v>
      </c>
      <c r="G4893" s="42">
        <v>43975.06</v>
      </c>
      <c r="H4893" s="64">
        <f t="shared" si="458"/>
        <v>9.0000047094878119E-2</v>
      </c>
      <c r="I4893" s="65">
        <f t="shared" si="459"/>
        <v>3630.9700000000012</v>
      </c>
      <c r="J4893" s="66" t="str">
        <f t="shared" si="460"/>
        <v>Pendente</v>
      </c>
      <c r="K4893" s="40" t="s">
        <v>15533</v>
      </c>
      <c r="L4893" s="69" t="str">
        <f t="shared" si="461"/>
        <v>Rendimento estável</v>
      </c>
    </row>
    <row r="4894" spans="1:12" ht="15" customHeight="1" x14ac:dyDescent="0.25">
      <c r="A4894" s="39">
        <v>44562</v>
      </c>
      <c r="B4894" s="61">
        <f t="shared" si="456"/>
        <v>2022</v>
      </c>
      <c r="C4894" s="60" t="str">
        <f t="shared" si="457"/>
        <v>Janeiro</v>
      </c>
      <c r="D4894" s="40" t="s">
        <v>1926</v>
      </c>
      <c r="E4894" s="40" t="s">
        <v>5481</v>
      </c>
      <c r="F4894" s="41">
        <v>2889.65</v>
      </c>
      <c r="G4894" s="42">
        <v>2938.2</v>
      </c>
      <c r="H4894" s="64">
        <f t="shared" si="458"/>
        <v>1.6801342723167072E-2</v>
      </c>
      <c r="I4894" s="65">
        <f t="shared" si="459"/>
        <v>48.549999999999727</v>
      </c>
      <c r="J4894" s="66" t="str">
        <f t="shared" si="460"/>
        <v>Ativo</v>
      </c>
      <c r="K4894" s="40" t="s">
        <v>15535</v>
      </c>
      <c r="L4894" s="69" t="str">
        <f t="shared" si="461"/>
        <v>Aguardando rentabilidade</v>
      </c>
    </row>
    <row r="4895" spans="1:12" ht="15" customHeight="1" x14ac:dyDescent="0.25">
      <c r="A4895" s="39">
        <v>45077</v>
      </c>
      <c r="B4895" s="61">
        <f t="shared" si="456"/>
        <v>2023</v>
      </c>
      <c r="C4895" s="60" t="str">
        <f t="shared" si="457"/>
        <v>Maio</v>
      </c>
      <c r="D4895" s="40" t="s">
        <v>1927</v>
      </c>
      <c r="E4895" s="40" t="s">
        <v>5482</v>
      </c>
      <c r="F4895" s="41">
        <v>36769.39</v>
      </c>
      <c r="G4895" s="42">
        <v>43545.99</v>
      </c>
      <c r="H4895" s="64">
        <f t="shared" si="458"/>
        <v>0.18430003870066919</v>
      </c>
      <c r="I4895" s="65">
        <f t="shared" si="459"/>
        <v>6776.5999999999985</v>
      </c>
      <c r="J4895" s="66" t="str">
        <f t="shared" si="460"/>
        <v>Resgatado</v>
      </c>
      <c r="K4895" s="40" t="s">
        <v>15536</v>
      </c>
      <c r="L4895" s="69" t="str">
        <f t="shared" si="461"/>
        <v>Aplicação de Curto Prazo</v>
      </c>
    </row>
    <row r="4896" spans="1:12" ht="15" customHeight="1" x14ac:dyDescent="0.25">
      <c r="A4896" s="39">
        <v>45121</v>
      </c>
      <c r="B4896" s="61">
        <f t="shared" si="456"/>
        <v>2023</v>
      </c>
      <c r="C4896" s="60" t="str">
        <f t="shared" si="457"/>
        <v>Julho</v>
      </c>
      <c r="D4896" s="40" t="s">
        <v>1927</v>
      </c>
      <c r="E4896" s="40" t="s">
        <v>5347</v>
      </c>
      <c r="F4896" s="41">
        <v>26035.03</v>
      </c>
      <c r="G4896" s="42">
        <v>25264.39</v>
      </c>
      <c r="H4896" s="64">
        <f t="shared" si="458"/>
        <v>-2.9600119531262282E-2</v>
      </c>
      <c r="I4896" s="65">
        <f t="shared" si="459"/>
        <v>-770.63999999999942</v>
      </c>
      <c r="J4896" s="66" t="str">
        <f t="shared" si="460"/>
        <v>Ativo</v>
      </c>
      <c r="K4896" s="40" t="s">
        <v>15536</v>
      </c>
      <c r="L4896" s="69" t="str">
        <f t="shared" si="461"/>
        <v>Aguardando rentabilidade</v>
      </c>
    </row>
    <row r="4897" spans="1:12" ht="15" customHeight="1" x14ac:dyDescent="0.25">
      <c r="A4897" s="39">
        <v>44872</v>
      </c>
      <c r="B4897" s="61">
        <f t="shared" si="456"/>
        <v>2022</v>
      </c>
      <c r="C4897" s="60" t="str">
        <f t="shared" si="457"/>
        <v>Novembro</v>
      </c>
      <c r="D4897" s="40" t="s">
        <v>1927</v>
      </c>
      <c r="E4897" s="40" t="s">
        <v>3720</v>
      </c>
      <c r="F4897" s="41">
        <v>33570.839999999997</v>
      </c>
      <c r="G4897" s="42">
        <v>33117.629999999997</v>
      </c>
      <c r="H4897" s="64">
        <f t="shared" si="458"/>
        <v>-1.3500109023187956E-2</v>
      </c>
      <c r="I4897" s="65">
        <f t="shared" si="459"/>
        <v>-453.20999999999913</v>
      </c>
      <c r="J4897" s="66" t="str">
        <f t="shared" si="460"/>
        <v>Ativo</v>
      </c>
      <c r="K4897" s="40" t="s">
        <v>15536</v>
      </c>
      <c r="L4897" s="69" t="str">
        <f t="shared" si="461"/>
        <v>Aguardando rentabilidade</v>
      </c>
    </row>
    <row r="4898" spans="1:12" ht="15" customHeight="1" x14ac:dyDescent="0.25">
      <c r="A4898" s="39">
        <v>44540</v>
      </c>
      <c r="B4898" s="61">
        <f t="shared" si="456"/>
        <v>2021</v>
      </c>
      <c r="C4898" s="60" t="str">
        <f t="shared" si="457"/>
        <v>Dezembro</v>
      </c>
      <c r="D4898" s="40" t="s">
        <v>1926</v>
      </c>
      <c r="E4898" s="40" t="s">
        <v>5483</v>
      </c>
      <c r="F4898" s="41">
        <v>18909.38</v>
      </c>
      <c r="G4898" s="42">
        <v>21878.15</v>
      </c>
      <c r="H4898" s="64">
        <f t="shared" si="458"/>
        <v>0.15699985932907373</v>
      </c>
      <c r="I4898" s="65">
        <f t="shared" si="459"/>
        <v>2968.7700000000004</v>
      </c>
      <c r="J4898" s="66" t="str">
        <f t="shared" si="460"/>
        <v>Resgatado</v>
      </c>
      <c r="K4898" s="40" t="s">
        <v>15535</v>
      </c>
      <c r="L4898" s="69" t="str">
        <f t="shared" si="461"/>
        <v>Aplicação de Curto Prazo</v>
      </c>
    </row>
    <row r="4899" spans="1:12" ht="15" customHeight="1" x14ac:dyDescent="0.25">
      <c r="A4899" s="39">
        <v>45498</v>
      </c>
      <c r="B4899" s="61">
        <f t="shared" si="456"/>
        <v>2024</v>
      </c>
      <c r="C4899" s="60" t="str">
        <f t="shared" si="457"/>
        <v>Julho</v>
      </c>
      <c r="D4899" s="40" t="s">
        <v>1929</v>
      </c>
      <c r="E4899" s="40" t="s">
        <v>5484</v>
      </c>
      <c r="F4899" s="41">
        <v>38461.86</v>
      </c>
      <c r="G4899" s="42">
        <v>44177.29</v>
      </c>
      <c r="H4899" s="64">
        <f t="shared" si="458"/>
        <v>0.14859993770452079</v>
      </c>
      <c r="I4899" s="65">
        <f t="shared" si="459"/>
        <v>5715.43</v>
      </c>
      <c r="J4899" s="66" t="str">
        <f t="shared" si="460"/>
        <v>Pendente</v>
      </c>
      <c r="K4899" s="40" t="s">
        <v>15532</v>
      </c>
      <c r="L4899" s="69" t="str">
        <f t="shared" si="461"/>
        <v>Rendimento estável</v>
      </c>
    </row>
    <row r="4900" spans="1:12" ht="15" customHeight="1" x14ac:dyDescent="0.25">
      <c r="A4900" s="39">
        <v>44553</v>
      </c>
      <c r="B4900" s="61">
        <f t="shared" si="456"/>
        <v>2021</v>
      </c>
      <c r="C4900" s="60" t="str">
        <f t="shared" si="457"/>
        <v>Dezembro</v>
      </c>
      <c r="D4900" s="40" t="s">
        <v>1927</v>
      </c>
      <c r="E4900" s="40" t="s">
        <v>5485</v>
      </c>
      <c r="F4900" s="41">
        <v>643.13</v>
      </c>
      <c r="G4900" s="42">
        <v>622.36</v>
      </c>
      <c r="H4900" s="64">
        <f t="shared" si="458"/>
        <v>-3.2295181378570403E-2</v>
      </c>
      <c r="I4900" s="65">
        <f t="shared" si="459"/>
        <v>-20.769999999999982</v>
      </c>
      <c r="J4900" s="66" t="str">
        <f t="shared" si="460"/>
        <v>Ativo</v>
      </c>
      <c r="K4900" s="40" t="s">
        <v>15536</v>
      </c>
      <c r="L4900" s="69" t="str">
        <f t="shared" si="461"/>
        <v>Aguardando rentabilidade</v>
      </c>
    </row>
    <row r="4901" spans="1:12" ht="15" customHeight="1" x14ac:dyDescent="0.25">
      <c r="A4901" s="39">
        <v>45688</v>
      </c>
      <c r="B4901" s="61">
        <f t="shared" si="456"/>
        <v>2025</v>
      </c>
      <c r="C4901" s="60" t="str">
        <f t="shared" si="457"/>
        <v>Janeiro</v>
      </c>
      <c r="D4901" s="40" t="s">
        <v>1923</v>
      </c>
      <c r="E4901" s="40" t="s">
        <v>5486</v>
      </c>
      <c r="F4901" s="41">
        <v>13296.49</v>
      </c>
      <c r="G4901" s="42">
        <v>13414.83</v>
      </c>
      <c r="H4901" s="64">
        <f t="shared" si="458"/>
        <v>8.9000931824865168E-3</v>
      </c>
      <c r="I4901" s="65">
        <f t="shared" si="459"/>
        <v>118.34000000000015</v>
      </c>
      <c r="J4901" s="66" t="str">
        <f t="shared" si="460"/>
        <v>Ativo</v>
      </c>
      <c r="K4901" s="40" t="s">
        <v>15532</v>
      </c>
      <c r="L4901" s="69" t="str">
        <f t="shared" si="461"/>
        <v>Investimento de Longo Prazo</v>
      </c>
    </row>
    <row r="4902" spans="1:12" ht="15" customHeight="1" x14ac:dyDescent="0.25">
      <c r="A4902" s="39">
        <v>45638</v>
      </c>
      <c r="B4902" s="61">
        <f t="shared" si="456"/>
        <v>2024</v>
      </c>
      <c r="C4902" s="60" t="str">
        <f t="shared" si="457"/>
        <v>Dezembro</v>
      </c>
      <c r="D4902" s="40" t="s">
        <v>1928</v>
      </c>
      <c r="E4902" s="40" t="s">
        <v>2249</v>
      </c>
      <c r="F4902" s="41">
        <v>12140.72</v>
      </c>
      <c r="G4902" s="42">
        <v>14193.72</v>
      </c>
      <c r="H4902" s="64">
        <f t="shared" si="458"/>
        <v>0.16910034989687597</v>
      </c>
      <c r="I4902" s="65">
        <f t="shared" si="459"/>
        <v>2053</v>
      </c>
      <c r="J4902" s="66" t="str">
        <f t="shared" si="460"/>
        <v>Resgatado</v>
      </c>
      <c r="K4902" s="40" t="s">
        <v>15537</v>
      </c>
      <c r="L4902" s="69" t="str">
        <f t="shared" si="461"/>
        <v>Aplicação de Curto Prazo</v>
      </c>
    </row>
    <row r="4903" spans="1:12" ht="15" customHeight="1" x14ac:dyDescent="0.25">
      <c r="A4903" s="39">
        <v>45275</v>
      </c>
      <c r="B4903" s="61">
        <f t="shared" si="456"/>
        <v>2023</v>
      </c>
      <c r="C4903" s="60" t="str">
        <f t="shared" si="457"/>
        <v>Dezembro</v>
      </c>
      <c r="D4903" s="40" t="s">
        <v>1930</v>
      </c>
      <c r="E4903" s="40" t="s">
        <v>5248</v>
      </c>
      <c r="F4903" s="41">
        <v>26674.59</v>
      </c>
      <c r="G4903" s="42">
        <v>28397.77</v>
      </c>
      <c r="H4903" s="64">
        <f t="shared" si="458"/>
        <v>6.4600055708447637E-2</v>
      </c>
      <c r="I4903" s="65">
        <f t="shared" si="459"/>
        <v>1723.1800000000003</v>
      </c>
      <c r="J4903" s="66" t="str">
        <f t="shared" si="460"/>
        <v>Ativo</v>
      </c>
      <c r="K4903" s="40" t="s">
        <v>15538</v>
      </c>
      <c r="L4903" s="69" t="str">
        <f t="shared" si="461"/>
        <v>Aguardando rentabilidade</v>
      </c>
    </row>
    <row r="4904" spans="1:12" ht="15" customHeight="1" x14ac:dyDescent="0.25">
      <c r="A4904" s="39">
        <v>45442</v>
      </c>
      <c r="B4904" s="61">
        <f t="shared" si="456"/>
        <v>2024</v>
      </c>
      <c r="C4904" s="60" t="str">
        <f t="shared" si="457"/>
        <v>Maio</v>
      </c>
      <c r="D4904" s="40" t="s">
        <v>1930</v>
      </c>
      <c r="E4904" s="40" t="s">
        <v>5316</v>
      </c>
      <c r="F4904" s="41">
        <v>11881.41</v>
      </c>
      <c r="G4904" s="42">
        <v>10854.86</v>
      </c>
      <c r="H4904" s="64">
        <f t="shared" si="458"/>
        <v>-8.6399678152677101E-2</v>
      </c>
      <c r="I4904" s="65">
        <f t="shared" si="459"/>
        <v>-1026.5499999999993</v>
      </c>
      <c r="J4904" s="66" t="str">
        <f t="shared" si="460"/>
        <v>Pendente</v>
      </c>
      <c r="K4904" s="40" t="s">
        <v>15538</v>
      </c>
      <c r="L4904" s="69" t="str">
        <f t="shared" si="461"/>
        <v>Aguardando rentabilidade</v>
      </c>
    </row>
    <row r="4905" spans="1:12" x14ac:dyDescent="0.25">
      <c r="A4905" s="39">
        <v>43946</v>
      </c>
      <c r="B4905" s="61">
        <f t="shared" si="456"/>
        <v>2020</v>
      </c>
      <c r="C4905" s="60" t="str">
        <f t="shared" si="457"/>
        <v>Abril</v>
      </c>
      <c r="D4905" s="40" t="s">
        <v>1924</v>
      </c>
      <c r="E4905" s="40" t="s">
        <v>5487</v>
      </c>
      <c r="F4905" s="41">
        <v>34522.99</v>
      </c>
      <c r="G4905" s="42">
        <v>40996.050000000003</v>
      </c>
      <c r="H4905" s="64">
        <f t="shared" si="458"/>
        <v>0.18749998189612213</v>
      </c>
      <c r="I4905" s="65">
        <f t="shared" si="459"/>
        <v>6473.0600000000049</v>
      </c>
      <c r="J4905" s="66" t="str">
        <f t="shared" si="460"/>
        <v>Resgatado</v>
      </c>
      <c r="K4905" s="40" t="s">
        <v>15533</v>
      </c>
      <c r="L4905" s="69" t="str">
        <f t="shared" si="461"/>
        <v>Dividendos Recebidos</v>
      </c>
    </row>
    <row r="4906" spans="1:12" ht="15" customHeight="1" x14ac:dyDescent="0.25">
      <c r="A4906" s="39">
        <v>44262</v>
      </c>
      <c r="B4906" s="61">
        <f t="shared" si="456"/>
        <v>2021</v>
      </c>
      <c r="C4906" s="60" t="str">
        <f t="shared" si="457"/>
        <v>Março</v>
      </c>
      <c r="D4906" s="40" t="s">
        <v>1926</v>
      </c>
      <c r="E4906" s="40" t="s">
        <v>3432</v>
      </c>
      <c r="F4906" s="41">
        <v>6206.57</v>
      </c>
      <c r="G4906" s="42">
        <v>5683.98</v>
      </c>
      <c r="H4906" s="64">
        <f t="shared" si="458"/>
        <v>-8.4199485384036626E-2</v>
      </c>
      <c r="I4906" s="65">
        <f t="shared" si="459"/>
        <v>-522.59000000000015</v>
      </c>
      <c r="J4906" s="66" t="str">
        <f t="shared" si="460"/>
        <v>Pendente</v>
      </c>
      <c r="K4906" s="40" t="s">
        <v>15535</v>
      </c>
      <c r="L4906" s="69" t="str">
        <f t="shared" si="461"/>
        <v>Aguardando rentabilidade</v>
      </c>
    </row>
    <row r="4907" spans="1:12" ht="15" customHeight="1" x14ac:dyDescent="0.25">
      <c r="A4907" s="39">
        <v>45158</v>
      </c>
      <c r="B4907" s="61">
        <f t="shared" si="456"/>
        <v>2023</v>
      </c>
      <c r="C4907" s="60" t="str">
        <f t="shared" si="457"/>
        <v>Agosto</v>
      </c>
      <c r="D4907" s="40" t="s">
        <v>1929</v>
      </c>
      <c r="E4907" s="40" t="s">
        <v>5488</v>
      </c>
      <c r="F4907" s="41">
        <v>44734.85</v>
      </c>
      <c r="G4907" s="42">
        <v>46045.58</v>
      </c>
      <c r="H4907" s="64">
        <f t="shared" si="458"/>
        <v>2.9299975298900147E-2</v>
      </c>
      <c r="I4907" s="65">
        <f t="shared" si="459"/>
        <v>1310.7300000000032</v>
      </c>
      <c r="J4907" s="66" t="str">
        <f t="shared" si="460"/>
        <v>Ativo</v>
      </c>
      <c r="K4907" s="40" t="s">
        <v>15532</v>
      </c>
      <c r="L4907" s="69" t="str">
        <f t="shared" si="461"/>
        <v>Investimento de Longo Prazo</v>
      </c>
    </row>
    <row r="4908" spans="1:12" ht="15" customHeight="1" x14ac:dyDescent="0.25">
      <c r="A4908" s="39">
        <v>45565</v>
      </c>
      <c r="B4908" s="61">
        <f t="shared" si="456"/>
        <v>2024</v>
      </c>
      <c r="C4908" s="60" t="str">
        <f t="shared" si="457"/>
        <v>Setembro</v>
      </c>
      <c r="D4908" s="40" t="s">
        <v>1928</v>
      </c>
      <c r="E4908" s="40" t="s">
        <v>5489</v>
      </c>
      <c r="F4908" s="41">
        <v>28830.11</v>
      </c>
      <c r="G4908" s="42">
        <v>27152.2</v>
      </c>
      <c r="H4908" s="64">
        <f t="shared" si="458"/>
        <v>-5.8199916684327592E-2</v>
      </c>
      <c r="I4908" s="65">
        <f t="shared" si="459"/>
        <v>-1677.9099999999999</v>
      </c>
      <c r="J4908" s="66" t="str">
        <f t="shared" si="460"/>
        <v>Pendente</v>
      </c>
      <c r="K4908" s="40" t="s">
        <v>15537</v>
      </c>
      <c r="L4908" s="69" t="str">
        <f t="shared" si="461"/>
        <v>Aguardando rentabilidade</v>
      </c>
    </row>
    <row r="4909" spans="1:12" ht="15" customHeight="1" x14ac:dyDescent="0.25">
      <c r="A4909" s="39">
        <v>44999</v>
      </c>
      <c r="B4909" s="61">
        <f t="shared" si="456"/>
        <v>2023</v>
      </c>
      <c r="C4909" s="60" t="str">
        <f t="shared" si="457"/>
        <v>Março</v>
      </c>
      <c r="D4909" s="40" t="s">
        <v>1923</v>
      </c>
      <c r="E4909" s="40" t="s">
        <v>2733</v>
      </c>
      <c r="F4909" s="41">
        <v>34882.22</v>
      </c>
      <c r="G4909" s="42">
        <v>37505.360000000001</v>
      </c>
      <c r="H4909" s="64">
        <f t="shared" si="458"/>
        <v>7.519991560170193E-2</v>
      </c>
      <c r="I4909" s="65">
        <f t="shared" si="459"/>
        <v>2623.1399999999994</v>
      </c>
      <c r="J4909" s="66" t="str">
        <f t="shared" si="460"/>
        <v>Pendente</v>
      </c>
      <c r="K4909" s="40" t="s">
        <v>15532</v>
      </c>
      <c r="L4909" s="69" t="str">
        <f t="shared" si="461"/>
        <v>Rendimento estável</v>
      </c>
    </row>
    <row r="4910" spans="1:12" ht="15" customHeight="1" x14ac:dyDescent="0.25">
      <c r="A4910" s="39">
        <v>45263</v>
      </c>
      <c r="B4910" s="61">
        <f t="shared" si="456"/>
        <v>2023</v>
      </c>
      <c r="C4910" s="60" t="str">
        <f t="shared" si="457"/>
        <v>Dezembro</v>
      </c>
      <c r="D4910" s="40" t="s">
        <v>1926</v>
      </c>
      <c r="E4910" s="40" t="s">
        <v>4475</v>
      </c>
      <c r="F4910" s="41">
        <v>22695.94</v>
      </c>
      <c r="G4910" s="42">
        <v>23957.83</v>
      </c>
      <c r="H4910" s="64">
        <f t="shared" si="458"/>
        <v>5.5599812124988129E-2</v>
      </c>
      <c r="I4910" s="65">
        <f t="shared" si="459"/>
        <v>1261.8900000000031</v>
      </c>
      <c r="J4910" s="66" t="str">
        <f t="shared" si="460"/>
        <v>Ativo</v>
      </c>
      <c r="K4910" s="40" t="s">
        <v>15535</v>
      </c>
      <c r="L4910" s="69" t="str">
        <f t="shared" si="461"/>
        <v>Aguardando rentabilidade</v>
      </c>
    </row>
    <row r="4911" spans="1:12" ht="15" customHeight="1" x14ac:dyDescent="0.25">
      <c r="A4911" s="39">
        <v>45324</v>
      </c>
      <c r="B4911" s="61">
        <f t="shared" si="456"/>
        <v>2024</v>
      </c>
      <c r="C4911" s="60" t="str">
        <f t="shared" si="457"/>
        <v>Fevereiro</v>
      </c>
      <c r="D4911" s="40" t="s">
        <v>1926</v>
      </c>
      <c r="E4911" s="40" t="s">
        <v>2654</v>
      </c>
      <c r="F4911" s="41">
        <v>29872.29</v>
      </c>
      <c r="G4911" s="42">
        <v>33134.339999999997</v>
      </c>
      <c r="H4911" s="64">
        <f t="shared" si="458"/>
        <v>0.10919986382028279</v>
      </c>
      <c r="I4911" s="65">
        <f t="shared" si="459"/>
        <v>3262.0499999999956</v>
      </c>
      <c r="J4911" s="66" t="str">
        <f t="shared" si="460"/>
        <v>Pendente</v>
      </c>
      <c r="K4911" s="40" t="s">
        <v>15535</v>
      </c>
      <c r="L4911" s="69" t="str">
        <f t="shared" si="461"/>
        <v>Rendimento estável</v>
      </c>
    </row>
    <row r="4912" spans="1:12" x14ac:dyDescent="0.25">
      <c r="A4912" s="39">
        <v>43857</v>
      </c>
      <c r="B4912" s="61">
        <f t="shared" si="456"/>
        <v>2020</v>
      </c>
      <c r="C4912" s="60" t="str">
        <f t="shared" si="457"/>
        <v>Janeiro</v>
      </c>
      <c r="D4912" s="40" t="s">
        <v>1929</v>
      </c>
      <c r="E4912" s="40" t="s">
        <v>5490</v>
      </c>
      <c r="F4912" s="41">
        <v>35694.199999999997</v>
      </c>
      <c r="G4912" s="42">
        <v>38960.22</v>
      </c>
      <c r="H4912" s="64">
        <f t="shared" si="458"/>
        <v>9.1500019611029368E-2</v>
      </c>
      <c r="I4912" s="65">
        <f t="shared" si="459"/>
        <v>3266.0200000000041</v>
      </c>
      <c r="J4912" s="66" t="str">
        <f t="shared" si="460"/>
        <v>Pendente</v>
      </c>
      <c r="K4912" s="40" t="s">
        <v>15532</v>
      </c>
      <c r="L4912" s="69" t="str">
        <f t="shared" si="461"/>
        <v>Rendimento estável</v>
      </c>
    </row>
    <row r="4913" spans="1:12" ht="15" customHeight="1" x14ac:dyDescent="0.25">
      <c r="A4913" s="39">
        <v>44528</v>
      </c>
      <c r="B4913" s="61">
        <f t="shared" si="456"/>
        <v>2021</v>
      </c>
      <c r="C4913" s="60" t="str">
        <f t="shared" si="457"/>
        <v>Novembro</v>
      </c>
      <c r="D4913" s="40" t="s">
        <v>1924</v>
      </c>
      <c r="E4913" s="40" t="s">
        <v>4401</v>
      </c>
      <c r="F4913" s="41">
        <v>17301.88</v>
      </c>
      <c r="G4913" s="42">
        <v>19542.47</v>
      </c>
      <c r="H4913" s="64">
        <f t="shared" si="458"/>
        <v>0.12949980002173175</v>
      </c>
      <c r="I4913" s="65">
        <f t="shared" si="459"/>
        <v>2240.59</v>
      </c>
      <c r="J4913" s="66" t="str">
        <f t="shared" si="460"/>
        <v>Pendente</v>
      </c>
      <c r="K4913" s="40" t="s">
        <v>15533</v>
      </c>
      <c r="L4913" s="69" t="str">
        <f t="shared" si="461"/>
        <v>Rendimento estável</v>
      </c>
    </row>
    <row r="4914" spans="1:12" ht="15" customHeight="1" x14ac:dyDescent="0.25">
      <c r="A4914" s="39">
        <v>45403</v>
      </c>
      <c r="B4914" s="61">
        <f t="shared" si="456"/>
        <v>2024</v>
      </c>
      <c r="C4914" s="60" t="str">
        <f t="shared" si="457"/>
        <v>Abril</v>
      </c>
      <c r="D4914" s="40" t="s">
        <v>1928</v>
      </c>
      <c r="E4914" s="40" t="s">
        <v>3333</v>
      </c>
      <c r="F4914" s="41">
        <v>44574.32</v>
      </c>
      <c r="G4914" s="42">
        <v>43085.54</v>
      </c>
      <c r="H4914" s="64">
        <f t="shared" si="458"/>
        <v>-3.3399948669996508E-2</v>
      </c>
      <c r="I4914" s="65">
        <f t="shared" si="459"/>
        <v>-1488.7799999999988</v>
      </c>
      <c r="J4914" s="66" t="str">
        <f t="shared" si="460"/>
        <v>Ativo</v>
      </c>
      <c r="K4914" s="40" t="s">
        <v>15537</v>
      </c>
      <c r="L4914" s="69" t="str">
        <f t="shared" si="461"/>
        <v>Aguardando rentabilidade</v>
      </c>
    </row>
    <row r="4915" spans="1:12" ht="15" customHeight="1" x14ac:dyDescent="0.25">
      <c r="A4915" s="39">
        <v>44964</v>
      </c>
      <c r="B4915" s="61">
        <f t="shared" si="456"/>
        <v>2023</v>
      </c>
      <c r="C4915" s="60" t="str">
        <f t="shared" si="457"/>
        <v>Fevereiro</v>
      </c>
      <c r="D4915" s="40" t="s">
        <v>1929</v>
      </c>
      <c r="E4915" s="40" t="s">
        <v>3634</v>
      </c>
      <c r="F4915" s="41">
        <v>49041.66</v>
      </c>
      <c r="G4915" s="42">
        <v>49164.26</v>
      </c>
      <c r="H4915" s="64">
        <f t="shared" si="458"/>
        <v>2.4999153780683307E-3</v>
      </c>
      <c r="I4915" s="65">
        <f t="shared" si="459"/>
        <v>122.59999999999854</v>
      </c>
      <c r="J4915" s="66" t="str">
        <f t="shared" si="460"/>
        <v>Ativo</v>
      </c>
      <c r="K4915" s="40" t="s">
        <v>15532</v>
      </c>
      <c r="L4915" s="69" t="str">
        <f t="shared" si="461"/>
        <v>Investimento de Longo Prazo</v>
      </c>
    </row>
    <row r="4916" spans="1:12" ht="15" customHeight="1" x14ac:dyDescent="0.25">
      <c r="A4916" s="39">
        <v>44474</v>
      </c>
      <c r="B4916" s="61">
        <f t="shared" si="456"/>
        <v>2021</v>
      </c>
      <c r="C4916" s="60" t="str">
        <f t="shared" si="457"/>
        <v>Outubro</v>
      </c>
      <c r="D4916" s="40" t="s">
        <v>1926</v>
      </c>
      <c r="E4916" s="40" t="s">
        <v>5491</v>
      </c>
      <c r="F4916" s="41">
        <v>8773.1</v>
      </c>
      <c r="G4916" s="42">
        <v>10046.950000000001</v>
      </c>
      <c r="H4916" s="64">
        <f t="shared" si="458"/>
        <v>0.14519953038264699</v>
      </c>
      <c r="I4916" s="65">
        <f t="shared" si="459"/>
        <v>1273.8500000000004</v>
      </c>
      <c r="J4916" s="66" t="str">
        <f t="shared" si="460"/>
        <v>Pendente</v>
      </c>
      <c r="K4916" s="40" t="s">
        <v>15535</v>
      </c>
      <c r="L4916" s="69" t="str">
        <f t="shared" si="461"/>
        <v>Rendimento estável</v>
      </c>
    </row>
    <row r="4917" spans="1:12" ht="15" customHeight="1" x14ac:dyDescent="0.25">
      <c r="A4917" s="39">
        <v>44260</v>
      </c>
      <c r="B4917" s="61">
        <f t="shared" si="456"/>
        <v>2021</v>
      </c>
      <c r="C4917" s="60" t="str">
        <f t="shared" si="457"/>
        <v>Março</v>
      </c>
      <c r="D4917" s="40" t="s">
        <v>1927</v>
      </c>
      <c r="E4917" s="40" t="s">
        <v>4709</v>
      </c>
      <c r="F4917" s="41">
        <v>610.25</v>
      </c>
      <c r="G4917" s="42">
        <v>564.41999999999996</v>
      </c>
      <c r="H4917" s="64">
        <f t="shared" si="458"/>
        <v>-7.5100368701351977E-2</v>
      </c>
      <c r="I4917" s="65">
        <f t="shared" si="459"/>
        <v>-45.830000000000041</v>
      </c>
      <c r="J4917" s="66" t="str">
        <f t="shared" si="460"/>
        <v>Pendente</v>
      </c>
      <c r="K4917" s="40" t="s">
        <v>15536</v>
      </c>
      <c r="L4917" s="69" t="str">
        <f t="shared" si="461"/>
        <v>Aguardando rentabilidade</v>
      </c>
    </row>
    <row r="4918" spans="1:12" ht="15" customHeight="1" x14ac:dyDescent="0.25">
      <c r="A4918" s="39">
        <v>44305</v>
      </c>
      <c r="B4918" s="61">
        <f t="shared" si="456"/>
        <v>2021</v>
      </c>
      <c r="C4918" s="60" t="str">
        <f t="shared" si="457"/>
        <v>Abril</v>
      </c>
      <c r="D4918" s="40" t="s">
        <v>1930</v>
      </c>
      <c r="E4918" s="40" t="s">
        <v>2702</v>
      </c>
      <c r="F4918" s="41">
        <v>7068.57</v>
      </c>
      <c r="G4918" s="42">
        <v>7154.1</v>
      </c>
      <c r="H4918" s="64">
        <f t="shared" si="458"/>
        <v>1.2100042865813121E-2</v>
      </c>
      <c r="I4918" s="65">
        <f t="shared" si="459"/>
        <v>85.530000000000655</v>
      </c>
      <c r="J4918" s="66" t="str">
        <f t="shared" si="460"/>
        <v>Ativo</v>
      </c>
      <c r="K4918" s="40" t="s">
        <v>15538</v>
      </c>
      <c r="L4918" s="69" t="str">
        <f t="shared" si="461"/>
        <v>Aguardando rentabilidade</v>
      </c>
    </row>
    <row r="4919" spans="1:12" ht="15" customHeight="1" x14ac:dyDescent="0.25">
      <c r="A4919" s="39">
        <v>44749</v>
      </c>
      <c r="B4919" s="61">
        <f t="shared" si="456"/>
        <v>2022</v>
      </c>
      <c r="C4919" s="60" t="str">
        <f t="shared" si="457"/>
        <v>Julho</v>
      </c>
      <c r="D4919" s="40" t="s">
        <v>1925</v>
      </c>
      <c r="E4919" s="40" t="s">
        <v>5492</v>
      </c>
      <c r="F4919" s="41">
        <v>41590.9</v>
      </c>
      <c r="G4919" s="42">
        <v>45525.4</v>
      </c>
      <c r="H4919" s="64">
        <f t="shared" si="458"/>
        <v>9.460002067760015E-2</v>
      </c>
      <c r="I4919" s="65">
        <f t="shared" si="459"/>
        <v>3934.5</v>
      </c>
      <c r="J4919" s="66" t="str">
        <f t="shared" si="460"/>
        <v>Pendente</v>
      </c>
      <c r="K4919" s="40" t="s">
        <v>15534</v>
      </c>
      <c r="L4919" s="69" t="str">
        <f t="shared" si="461"/>
        <v>Rendimento estável</v>
      </c>
    </row>
    <row r="4920" spans="1:12" ht="15" customHeight="1" x14ac:dyDescent="0.25">
      <c r="A4920" s="39">
        <v>44404</v>
      </c>
      <c r="B4920" s="61">
        <f t="shared" si="456"/>
        <v>2021</v>
      </c>
      <c r="C4920" s="60" t="str">
        <f t="shared" si="457"/>
        <v>Julho</v>
      </c>
      <c r="D4920" s="40" t="s">
        <v>1928</v>
      </c>
      <c r="E4920" s="40" t="s">
        <v>5062</v>
      </c>
      <c r="F4920" s="41">
        <v>43142.66</v>
      </c>
      <c r="G4920" s="42">
        <v>50986</v>
      </c>
      <c r="H4920" s="64">
        <f t="shared" si="458"/>
        <v>0.18180010226536789</v>
      </c>
      <c r="I4920" s="65">
        <f t="shared" si="459"/>
        <v>7843.3399999999965</v>
      </c>
      <c r="J4920" s="66" t="str">
        <f t="shared" si="460"/>
        <v>Resgatado</v>
      </c>
      <c r="K4920" s="40" t="s">
        <v>15537</v>
      </c>
      <c r="L4920" s="69" t="str">
        <f t="shared" si="461"/>
        <v>Aplicação de Curto Prazo</v>
      </c>
    </row>
    <row r="4921" spans="1:12" ht="15" customHeight="1" x14ac:dyDescent="0.25">
      <c r="A4921" s="39">
        <v>44531</v>
      </c>
      <c r="B4921" s="61">
        <f t="shared" si="456"/>
        <v>2021</v>
      </c>
      <c r="C4921" s="60" t="str">
        <f t="shared" si="457"/>
        <v>Dezembro</v>
      </c>
      <c r="D4921" s="40" t="s">
        <v>1928</v>
      </c>
      <c r="E4921" s="40" t="s">
        <v>5493</v>
      </c>
      <c r="F4921" s="41">
        <v>9614.9500000000007</v>
      </c>
      <c r="G4921" s="42">
        <v>9359.19</v>
      </c>
      <c r="H4921" s="64">
        <f t="shared" si="458"/>
        <v>-2.6600242330953379E-2</v>
      </c>
      <c r="I4921" s="65">
        <f t="shared" si="459"/>
        <v>-255.76000000000022</v>
      </c>
      <c r="J4921" s="66" t="str">
        <f t="shared" si="460"/>
        <v>Ativo</v>
      </c>
      <c r="K4921" s="40" t="s">
        <v>15537</v>
      </c>
      <c r="L4921" s="69" t="str">
        <f t="shared" si="461"/>
        <v>Aguardando rentabilidade</v>
      </c>
    </row>
    <row r="4922" spans="1:12" ht="15" customHeight="1" x14ac:dyDescent="0.25">
      <c r="A4922" s="39">
        <v>45535</v>
      </c>
      <c r="B4922" s="61">
        <f t="shared" si="456"/>
        <v>2024</v>
      </c>
      <c r="C4922" s="60" t="str">
        <f t="shared" si="457"/>
        <v>Agosto</v>
      </c>
      <c r="D4922" s="40" t="s">
        <v>1924</v>
      </c>
      <c r="E4922" s="40" t="s">
        <v>3373</v>
      </c>
      <c r="F4922" s="41">
        <v>45342</v>
      </c>
      <c r="G4922" s="42">
        <v>41701.040000000001</v>
      </c>
      <c r="H4922" s="64">
        <f t="shared" si="458"/>
        <v>-8.0299942658021248E-2</v>
      </c>
      <c r="I4922" s="65">
        <f t="shared" si="459"/>
        <v>-3640.9599999999991</v>
      </c>
      <c r="J4922" s="66" t="str">
        <f t="shared" si="460"/>
        <v>Ativo</v>
      </c>
      <c r="K4922" s="40" t="s">
        <v>15533</v>
      </c>
      <c r="L4922" s="69" t="str">
        <f t="shared" si="461"/>
        <v>Investimento de Longo Prazo</v>
      </c>
    </row>
    <row r="4923" spans="1:12" ht="15" customHeight="1" x14ac:dyDescent="0.25">
      <c r="A4923" s="39">
        <v>44267</v>
      </c>
      <c r="B4923" s="61">
        <f t="shared" si="456"/>
        <v>2021</v>
      </c>
      <c r="C4923" s="60" t="str">
        <f t="shared" si="457"/>
        <v>Março</v>
      </c>
      <c r="D4923" s="40" t="s">
        <v>1930</v>
      </c>
      <c r="E4923" s="40" t="s">
        <v>5494</v>
      </c>
      <c r="F4923" s="41">
        <v>44382.12</v>
      </c>
      <c r="G4923" s="42">
        <v>43494.48</v>
      </c>
      <c r="H4923" s="64">
        <f t="shared" si="458"/>
        <v>-1.9999945924169447E-2</v>
      </c>
      <c r="I4923" s="65">
        <f t="shared" si="459"/>
        <v>-887.63999999999942</v>
      </c>
      <c r="J4923" s="66" t="str">
        <f t="shared" si="460"/>
        <v>Ativo</v>
      </c>
      <c r="K4923" s="40" t="s">
        <v>15538</v>
      </c>
      <c r="L4923" s="69" t="str">
        <f t="shared" si="461"/>
        <v>Aguardando rentabilidade</v>
      </c>
    </row>
    <row r="4924" spans="1:12" ht="15" customHeight="1" x14ac:dyDescent="0.25">
      <c r="A4924" s="39">
        <v>44656</v>
      </c>
      <c r="B4924" s="61">
        <f t="shared" si="456"/>
        <v>2022</v>
      </c>
      <c r="C4924" s="60" t="str">
        <f t="shared" si="457"/>
        <v>Abril</v>
      </c>
      <c r="D4924" s="40" t="s">
        <v>1923</v>
      </c>
      <c r="E4924" s="40" t="s">
        <v>4477</v>
      </c>
      <c r="F4924" s="41">
        <v>17034.150000000001</v>
      </c>
      <c r="G4924" s="42">
        <v>16615.11</v>
      </c>
      <c r="H4924" s="64">
        <f t="shared" si="458"/>
        <v>-2.4599994716496029E-2</v>
      </c>
      <c r="I4924" s="65">
        <f t="shared" si="459"/>
        <v>-419.04000000000087</v>
      </c>
      <c r="J4924" s="66" t="str">
        <f t="shared" si="460"/>
        <v>Ativo</v>
      </c>
      <c r="K4924" s="40" t="s">
        <v>15532</v>
      </c>
      <c r="L4924" s="69" t="str">
        <f t="shared" si="461"/>
        <v>Investimento de Longo Prazo</v>
      </c>
    </row>
    <row r="4925" spans="1:12" ht="15" customHeight="1" x14ac:dyDescent="0.25">
      <c r="A4925" s="39">
        <v>45898</v>
      </c>
      <c r="B4925" s="61">
        <f t="shared" si="456"/>
        <v>2025</v>
      </c>
      <c r="C4925" s="60" t="str">
        <f t="shared" si="457"/>
        <v>Agosto</v>
      </c>
      <c r="D4925" s="40" t="s">
        <v>1925</v>
      </c>
      <c r="E4925" s="40" t="s">
        <v>3514</v>
      </c>
      <c r="F4925" s="41">
        <v>30283.21</v>
      </c>
      <c r="G4925" s="42">
        <v>34489.550000000003</v>
      </c>
      <c r="H4925" s="64">
        <f t="shared" si="458"/>
        <v>0.13890007036902641</v>
      </c>
      <c r="I4925" s="65">
        <f t="shared" si="459"/>
        <v>4206.3400000000038</v>
      </c>
      <c r="J4925" s="66" t="str">
        <f t="shared" si="460"/>
        <v>Pendente</v>
      </c>
      <c r="K4925" s="40" t="s">
        <v>15534</v>
      </c>
      <c r="L4925" s="69" t="str">
        <f t="shared" si="461"/>
        <v>Rendimento estável</v>
      </c>
    </row>
    <row r="4926" spans="1:12" ht="15" customHeight="1" x14ac:dyDescent="0.25">
      <c r="A4926" s="39">
        <v>45626</v>
      </c>
      <c r="B4926" s="61">
        <f t="shared" si="456"/>
        <v>2024</v>
      </c>
      <c r="C4926" s="60" t="str">
        <f t="shared" si="457"/>
        <v>Novembro</v>
      </c>
      <c r="D4926" s="40" t="s">
        <v>1929</v>
      </c>
      <c r="E4926" s="40" t="s">
        <v>3052</v>
      </c>
      <c r="F4926" s="41">
        <v>932.26</v>
      </c>
      <c r="G4926" s="42">
        <v>1101.3699999999999</v>
      </c>
      <c r="H4926" s="64">
        <f t="shared" si="458"/>
        <v>0.18139789329157091</v>
      </c>
      <c r="I4926" s="65">
        <f t="shared" si="459"/>
        <v>169.1099999999999</v>
      </c>
      <c r="J4926" s="66" t="str">
        <f t="shared" si="460"/>
        <v>Resgatado</v>
      </c>
      <c r="K4926" s="40" t="s">
        <v>15532</v>
      </c>
      <c r="L4926" s="69" t="str">
        <f t="shared" si="461"/>
        <v>Dividendos Recebidos</v>
      </c>
    </row>
    <row r="4927" spans="1:12" x14ac:dyDescent="0.25">
      <c r="A4927" s="39">
        <v>44062</v>
      </c>
      <c r="B4927" s="61">
        <f t="shared" si="456"/>
        <v>2020</v>
      </c>
      <c r="C4927" s="60" t="str">
        <f t="shared" si="457"/>
        <v>Agosto</v>
      </c>
      <c r="D4927" s="40" t="s">
        <v>1928</v>
      </c>
      <c r="E4927" s="40" t="s">
        <v>3782</v>
      </c>
      <c r="F4927" s="41">
        <v>5808.52</v>
      </c>
      <c r="G4927" s="42">
        <v>6052.48</v>
      </c>
      <c r="H4927" s="64">
        <f t="shared" si="458"/>
        <v>4.2000371867532367E-2</v>
      </c>
      <c r="I4927" s="65">
        <f t="shared" si="459"/>
        <v>243.95999999999913</v>
      </c>
      <c r="J4927" s="66" t="str">
        <f t="shared" si="460"/>
        <v>Ativo</v>
      </c>
      <c r="K4927" s="40" t="s">
        <v>15537</v>
      </c>
      <c r="L4927" s="69" t="str">
        <f t="shared" si="461"/>
        <v>Aguardando rentabilidade</v>
      </c>
    </row>
    <row r="4928" spans="1:12" ht="15" customHeight="1" x14ac:dyDescent="0.25">
      <c r="A4928" s="39">
        <v>44355</v>
      </c>
      <c r="B4928" s="61">
        <f t="shared" si="456"/>
        <v>2021</v>
      </c>
      <c r="C4928" s="60" t="str">
        <f t="shared" si="457"/>
        <v>Junho</v>
      </c>
      <c r="D4928" s="40" t="s">
        <v>1925</v>
      </c>
      <c r="E4928" s="40" t="s">
        <v>3223</v>
      </c>
      <c r="F4928" s="41">
        <v>38224.97</v>
      </c>
      <c r="G4928" s="42">
        <v>39960.379999999997</v>
      </c>
      <c r="H4928" s="64">
        <f t="shared" si="458"/>
        <v>4.5399904826609314E-2</v>
      </c>
      <c r="I4928" s="65">
        <f t="shared" si="459"/>
        <v>1735.4099999999962</v>
      </c>
      <c r="J4928" s="66" t="str">
        <f t="shared" si="460"/>
        <v>Ativo</v>
      </c>
      <c r="K4928" s="40" t="s">
        <v>15534</v>
      </c>
      <c r="L4928" s="69" t="str">
        <f t="shared" si="461"/>
        <v>Aguardando rentabilidade</v>
      </c>
    </row>
    <row r="4929" spans="1:12" ht="15" customHeight="1" x14ac:dyDescent="0.25">
      <c r="A4929" s="39">
        <v>45806</v>
      </c>
      <c r="B4929" s="61">
        <f t="shared" si="456"/>
        <v>2025</v>
      </c>
      <c r="C4929" s="60" t="str">
        <f t="shared" si="457"/>
        <v>Maio</v>
      </c>
      <c r="D4929" s="40" t="s">
        <v>1926</v>
      </c>
      <c r="E4929" s="40" t="s">
        <v>5495</v>
      </c>
      <c r="F4929" s="41">
        <v>19876.86</v>
      </c>
      <c r="G4929" s="42">
        <v>17905.080000000002</v>
      </c>
      <c r="H4929" s="64">
        <f t="shared" si="458"/>
        <v>-9.9199773002375563E-2</v>
      </c>
      <c r="I4929" s="65">
        <f t="shared" si="459"/>
        <v>-1971.7799999999988</v>
      </c>
      <c r="J4929" s="66" t="str">
        <f t="shared" si="460"/>
        <v>Pendente</v>
      </c>
      <c r="K4929" s="40" t="s">
        <v>15535</v>
      </c>
      <c r="L4929" s="69" t="str">
        <f t="shared" si="461"/>
        <v>Aguardando rentabilidade</v>
      </c>
    </row>
    <row r="4930" spans="1:12" ht="15" customHeight="1" x14ac:dyDescent="0.25">
      <c r="A4930" s="39">
        <v>45015</v>
      </c>
      <c r="B4930" s="61">
        <f t="shared" ref="B4930:B4993" si="462">YEAR(A4930)</f>
        <v>2023</v>
      </c>
      <c r="C4930" s="60" t="str">
        <f t="shared" ref="C4930:C4993" si="463">PROPER(TEXT(A4930,"mmmm"))</f>
        <v>Março</v>
      </c>
      <c r="D4930" s="40" t="s">
        <v>1930</v>
      </c>
      <c r="E4930" s="40" t="s">
        <v>5496</v>
      </c>
      <c r="F4930" s="41">
        <v>11161.19</v>
      </c>
      <c r="G4930" s="42">
        <v>11126.59</v>
      </c>
      <c r="H4930" s="64">
        <f t="shared" ref="H4930:H4993" si="464">(G4930-F4930)/F4930</f>
        <v>-3.1000278644123399E-3</v>
      </c>
      <c r="I4930" s="65">
        <f t="shared" ref="I4930:I4993" si="465">G4930-F4930</f>
        <v>-34.600000000000364</v>
      </c>
      <c r="J4930" s="66" t="str">
        <f t="shared" ref="J4930:J4993" si="466">IF(AND(OR($D4930="Ações",$D4930="Criptomoedas",$D4930="ETFs",$D4930="Fundos",$D4930="Imóveis"),$H4930&lt;=-10%),"Resgatado",IF(AND(OR($D4930="Ações",$D4930="Criptomoedas",$D4930="ETFs",$D4930="Fundos",$D4930="Imóveis"),$H4930&lt;=-5%),"Pendente",IF(AND(OR($D4930="Ações",$D4930="Criptomoedas",$D4930="ETFs",$D4930="Fundos",$D4930="Imóveis"),$H4930&lt;=-3%),"Ativo",IF(AND(OR($D4930="Ações",$D4930="Criptomoedas",$D4930="ETFs",$D4930="Fundos",$D4930="Imóveis"),$H4930&lt;=7%),"Ativo",IF(AND(OR($D4930="Ações",$D4930="Criptomoedas",$D4930="ETFs",$D4930="Fundos",$D4930="Imóveis"),$H4930&lt;=15%),"Pendente",IF(AND(OR($D4930="Ações",$D4930="Criptomoedas",$D4930="ETFs",$D4930="Fundos",$D4930="Imóveis"),$H4930&lt;=20%),"Resgatado",IF(AND(OR($D4930="Poupança",$D4930="Renda Fixa",$D4930="Tesouro Direto"),$H4930&lt;=7%),"Ativo",IF(AND(OR($D4930="Poupança",$D4930="Renda Fixa",$D4930="Tesouro Direto"),$H4930&lt;=15%),"Pendente",IF(AND(OR($D4930="Poupança",$D4930="Renda Fixa",$D4930="Tesouro Direto"),$H4930&lt;=20%),"Resgatado","")))))))))</f>
        <v>Ativo</v>
      </c>
      <c r="K4930" s="40" t="s">
        <v>15538</v>
      </c>
      <c r="L4930" s="69" t="str">
        <f t="shared" ref="L4930:L4993" si="467">IF(AND(OR($D4930="Ações",$D4930="Criptomoedas",$D4930="ETFs",$D4930="Fundos",$D4930="Imóveis"),$H4930&lt;=-10%),"Resgate realizado",IF(AND(OR($D4930="Ações",$D4930="Criptomoedas",$D4930="ETFs",$D4930="Fundos",$D4930="Imóveis"),$H4930&lt;=-5%),"Aguardando rentabilidade",IF(AND(OR($D4930="Ações",$D4930="Criptomoedas",$D4930="ETFs",$D4930="Fundos",$D4930="Imóveis"),$H4930&lt;=-3%),"Aguardando rentabilidade",IF(AND(OR($D4930="Ações",$D4930="Criptomoedas",$D4930="ETFs",$D4930="Fundos",$D4930="Imóveis"),$H4930&lt;=7%),"Aguardando rentabilidade",IF(AND(OR($D4930="Ações",$D4930="Criptomoedas",$D4930="ETFs",$D4930="Fundos",$D4930="Imóveis"),$H4930&lt;=15%),"Rendimento estável",IF(AND(OR($D4930="Ações",$D4930="Criptomoedas",$D4930="ETFs",$D4930="Fundos",$D4930="Imóveis"),$H4930&lt;=20%),"Aplicação de Curto Prazo",IF(AND(OR($D4930="Poupança",$D4930="Renda Fixa",$D4930="Tesouro Direto"),$H4930&lt;=7%),"Investimento de Longo Prazo",IF(AND(OR($D4930="Poupança",$D4930="Renda Fixa",$D4930="Tesouro Direto"),$H4930&lt;=15%),"Rendimento estável",IF(AND(OR($D4930="Poupança",$D4930="Renda Fixa",$D4930="Tesouro Direto"),$H4930&lt;=20%),"Dividendos Recebidos","")))))))))</f>
        <v>Aguardando rentabilidade</v>
      </c>
    </row>
    <row r="4931" spans="1:12" ht="15" customHeight="1" x14ac:dyDescent="0.25">
      <c r="A4931" s="39">
        <v>45536</v>
      </c>
      <c r="B4931" s="61">
        <f t="shared" si="462"/>
        <v>2024</v>
      </c>
      <c r="C4931" s="60" t="str">
        <f t="shared" si="463"/>
        <v>Setembro</v>
      </c>
      <c r="D4931" s="40" t="s">
        <v>1925</v>
      </c>
      <c r="E4931" s="40" t="s">
        <v>5497</v>
      </c>
      <c r="F4931" s="41">
        <v>42371.199999999997</v>
      </c>
      <c r="G4931" s="42">
        <v>43375.4</v>
      </c>
      <c r="H4931" s="64">
        <f t="shared" si="464"/>
        <v>2.3700060418397506E-2</v>
      </c>
      <c r="I4931" s="65">
        <f t="shared" si="465"/>
        <v>1004.2000000000044</v>
      </c>
      <c r="J4931" s="66" t="str">
        <f t="shared" si="466"/>
        <v>Ativo</v>
      </c>
      <c r="K4931" s="40" t="s">
        <v>15534</v>
      </c>
      <c r="L4931" s="69" t="str">
        <f t="shared" si="467"/>
        <v>Aguardando rentabilidade</v>
      </c>
    </row>
    <row r="4932" spans="1:12" ht="15" customHeight="1" x14ac:dyDescent="0.25">
      <c r="A4932" s="39">
        <v>45764</v>
      </c>
      <c r="B4932" s="61">
        <f t="shared" si="462"/>
        <v>2025</v>
      </c>
      <c r="C4932" s="60" t="str">
        <f t="shared" si="463"/>
        <v>Abril</v>
      </c>
      <c r="D4932" s="40" t="s">
        <v>1929</v>
      </c>
      <c r="E4932" s="40" t="s">
        <v>4957</v>
      </c>
      <c r="F4932" s="41">
        <v>44594.11</v>
      </c>
      <c r="G4932" s="42">
        <v>41311.980000000003</v>
      </c>
      <c r="H4932" s="64">
        <f t="shared" si="464"/>
        <v>-7.3600078575399241E-2</v>
      </c>
      <c r="I4932" s="65">
        <f t="shared" si="465"/>
        <v>-3282.1299999999974</v>
      </c>
      <c r="J4932" s="66" t="str">
        <f t="shared" si="466"/>
        <v>Ativo</v>
      </c>
      <c r="K4932" s="40" t="s">
        <v>15532</v>
      </c>
      <c r="L4932" s="69" t="str">
        <f t="shared" si="467"/>
        <v>Investimento de Longo Prazo</v>
      </c>
    </row>
    <row r="4933" spans="1:12" ht="15" customHeight="1" x14ac:dyDescent="0.25">
      <c r="A4933" s="39">
        <v>44889</v>
      </c>
      <c r="B4933" s="61">
        <f t="shared" si="462"/>
        <v>2022</v>
      </c>
      <c r="C4933" s="60" t="str">
        <f t="shared" si="463"/>
        <v>Novembro</v>
      </c>
      <c r="D4933" s="40" t="s">
        <v>1928</v>
      </c>
      <c r="E4933" s="40" t="s">
        <v>5498</v>
      </c>
      <c r="F4933" s="41">
        <v>49329.2</v>
      </c>
      <c r="G4933" s="42">
        <v>47479.35</v>
      </c>
      <c r="H4933" s="64">
        <f t="shared" si="464"/>
        <v>-3.7500101359843635E-2</v>
      </c>
      <c r="I4933" s="65">
        <f t="shared" si="465"/>
        <v>-1849.8499999999985</v>
      </c>
      <c r="J4933" s="66" t="str">
        <f t="shared" si="466"/>
        <v>Ativo</v>
      </c>
      <c r="K4933" s="40" t="s">
        <v>15537</v>
      </c>
      <c r="L4933" s="69" t="str">
        <f t="shared" si="467"/>
        <v>Aguardando rentabilidade</v>
      </c>
    </row>
    <row r="4934" spans="1:12" ht="15" customHeight="1" x14ac:dyDescent="0.25">
      <c r="A4934" s="39">
        <v>44352</v>
      </c>
      <c r="B4934" s="61">
        <f t="shared" si="462"/>
        <v>2021</v>
      </c>
      <c r="C4934" s="60" t="str">
        <f t="shared" si="463"/>
        <v>Junho</v>
      </c>
      <c r="D4934" s="40" t="s">
        <v>1926</v>
      </c>
      <c r="E4934" s="40" t="s">
        <v>5213</v>
      </c>
      <c r="F4934" s="41">
        <v>22571.49</v>
      </c>
      <c r="G4934" s="42">
        <v>24140.21</v>
      </c>
      <c r="H4934" s="64">
        <f t="shared" si="464"/>
        <v>6.9500064018812993E-2</v>
      </c>
      <c r="I4934" s="65">
        <f t="shared" si="465"/>
        <v>1568.7199999999975</v>
      </c>
      <c r="J4934" s="66" t="str">
        <f t="shared" si="466"/>
        <v>Ativo</v>
      </c>
      <c r="K4934" s="40" t="s">
        <v>15535</v>
      </c>
      <c r="L4934" s="69" t="str">
        <f t="shared" si="467"/>
        <v>Aguardando rentabilidade</v>
      </c>
    </row>
    <row r="4935" spans="1:12" x14ac:dyDescent="0.25">
      <c r="A4935" s="39">
        <v>43852</v>
      </c>
      <c r="B4935" s="61">
        <f t="shared" si="462"/>
        <v>2020</v>
      </c>
      <c r="C4935" s="60" t="str">
        <f t="shared" si="463"/>
        <v>Janeiro</v>
      </c>
      <c r="D4935" s="40" t="s">
        <v>1923</v>
      </c>
      <c r="E4935" s="40" t="s">
        <v>2776</v>
      </c>
      <c r="F4935" s="41">
        <v>31434.799999999999</v>
      </c>
      <c r="G4935" s="42">
        <v>30787.24</v>
      </c>
      <c r="H4935" s="64">
        <f t="shared" si="464"/>
        <v>-2.0600099253057048E-2</v>
      </c>
      <c r="I4935" s="65">
        <f t="shared" si="465"/>
        <v>-647.55999999999767</v>
      </c>
      <c r="J4935" s="66" t="str">
        <f t="shared" si="466"/>
        <v>Ativo</v>
      </c>
      <c r="K4935" s="40" t="s">
        <v>15532</v>
      </c>
      <c r="L4935" s="69" t="str">
        <f t="shared" si="467"/>
        <v>Investimento de Longo Prazo</v>
      </c>
    </row>
    <row r="4936" spans="1:12" ht="15" customHeight="1" x14ac:dyDescent="0.25">
      <c r="A4936" s="39">
        <v>45163</v>
      </c>
      <c r="B4936" s="61">
        <f t="shared" si="462"/>
        <v>2023</v>
      </c>
      <c r="C4936" s="60" t="str">
        <f t="shared" si="463"/>
        <v>Agosto</v>
      </c>
      <c r="D4936" s="40" t="s">
        <v>1925</v>
      </c>
      <c r="E4936" s="40" t="s">
        <v>5499</v>
      </c>
      <c r="F4936" s="41">
        <v>35873.18</v>
      </c>
      <c r="G4936" s="42">
        <v>39647.040000000001</v>
      </c>
      <c r="H4936" s="64">
        <f t="shared" si="464"/>
        <v>0.10520004081043277</v>
      </c>
      <c r="I4936" s="65">
        <f t="shared" si="465"/>
        <v>3773.8600000000006</v>
      </c>
      <c r="J4936" s="66" t="str">
        <f t="shared" si="466"/>
        <v>Pendente</v>
      </c>
      <c r="K4936" s="40" t="s">
        <v>15534</v>
      </c>
      <c r="L4936" s="69" t="str">
        <f t="shared" si="467"/>
        <v>Rendimento estável</v>
      </c>
    </row>
    <row r="4937" spans="1:12" ht="15" customHeight="1" x14ac:dyDescent="0.25">
      <c r="A4937" s="39">
        <v>44381</v>
      </c>
      <c r="B4937" s="61">
        <f t="shared" si="462"/>
        <v>2021</v>
      </c>
      <c r="C4937" s="60" t="str">
        <f t="shared" si="463"/>
        <v>Julho</v>
      </c>
      <c r="D4937" s="40" t="s">
        <v>1928</v>
      </c>
      <c r="E4937" s="40" t="s">
        <v>5500</v>
      </c>
      <c r="F4937" s="41">
        <v>45273.98</v>
      </c>
      <c r="G4937" s="42">
        <v>48954.75</v>
      </c>
      <c r="H4937" s="64">
        <f t="shared" si="464"/>
        <v>8.1299898970666959E-2</v>
      </c>
      <c r="I4937" s="65">
        <f t="shared" si="465"/>
        <v>3680.7699999999968</v>
      </c>
      <c r="J4937" s="66" t="str">
        <f t="shared" si="466"/>
        <v>Pendente</v>
      </c>
      <c r="K4937" s="40" t="s">
        <v>15537</v>
      </c>
      <c r="L4937" s="69" t="str">
        <f t="shared" si="467"/>
        <v>Rendimento estável</v>
      </c>
    </row>
    <row r="4938" spans="1:12" ht="15" customHeight="1" x14ac:dyDescent="0.25">
      <c r="A4938" s="39">
        <v>44840</v>
      </c>
      <c r="B4938" s="61">
        <f t="shared" si="462"/>
        <v>2022</v>
      </c>
      <c r="C4938" s="60" t="str">
        <f t="shared" si="463"/>
        <v>Outubro</v>
      </c>
      <c r="D4938" s="40" t="s">
        <v>1923</v>
      </c>
      <c r="E4938" s="40" t="s">
        <v>4509</v>
      </c>
      <c r="F4938" s="41">
        <v>18936.38</v>
      </c>
      <c r="G4938" s="42">
        <v>20046.05</v>
      </c>
      <c r="H4938" s="64">
        <f t="shared" si="464"/>
        <v>5.8599901353901758E-2</v>
      </c>
      <c r="I4938" s="65">
        <f t="shared" si="465"/>
        <v>1109.6699999999983</v>
      </c>
      <c r="J4938" s="66" t="str">
        <f t="shared" si="466"/>
        <v>Ativo</v>
      </c>
      <c r="K4938" s="40" t="s">
        <v>15532</v>
      </c>
      <c r="L4938" s="69" t="str">
        <f t="shared" si="467"/>
        <v>Investimento de Longo Prazo</v>
      </c>
    </row>
    <row r="4939" spans="1:12" ht="15" customHeight="1" x14ac:dyDescent="0.25">
      <c r="A4939" s="39">
        <v>44639</v>
      </c>
      <c r="B4939" s="61">
        <f t="shared" si="462"/>
        <v>2022</v>
      </c>
      <c r="C4939" s="60" t="str">
        <f t="shared" si="463"/>
        <v>Março</v>
      </c>
      <c r="D4939" s="40" t="s">
        <v>1928</v>
      </c>
      <c r="E4939" s="40" t="s">
        <v>5501</v>
      </c>
      <c r="F4939" s="41">
        <v>16137.87</v>
      </c>
      <c r="G4939" s="42">
        <v>15339.05</v>
      </c>
      <c r="H4939" s="64">
        <f t="shared" si="464"/>
        <v>-4.9499717124998621E-2</v>
      </c>
      <c r="I4939" s="65">
        <f t="shared" si="465"/>
        <v>-798.82000000000153</v>
      </c>
      <c r="J4939" s="66" t="str">
        <f t="shared" si="466"/>
        <v>Ativo</v>
      </c>
      <c r="K4939" s="40" t="s">
        <v>15537</v>
      </c>
      <c r="L4939" s="69" t="str">
        <f t="shared" si="467"/>
        <v>Aguardando rentabilidade</v>
      </c>
    </row>
    <row r="4940" spans="1:12" ht="15" customHeight="1" x14ac:dyDescent="0.25">
      <c r="A4940" s="39">
        <v>44789</v>
      </c>
      <c r="B4940" s="61">
        <f t="shared" si="462"/>
        <v>2022</v>
      </c>
      <c r="C4940" s="60" t="str">
        <f t="shared" si="463"/>
        <v>Agosto</v>
      </c>
      <c r="D4940" s="40" t="s">
        <v>1928</v>
      </c>
      <c r="E4940" s="40" t="s">
        <v>4034</v>
      </c>
      <c r="F4940" s="41">
        <v>49820.82</v>
      </c>
      <c r="G4940" s="42">
        <v>54329.599999999999</v>
      </c>
      <c r="H4940" s="64">
        <f t="shared" si="464"/>
        <v>9.0499915497175662E-2</v>
      </c>
      <c r="I4940" s="65">
        <f t="shared" si="465"/>
        <v>4508.7799999999988</v>
      </c>
      <c r="J4940" s="66" t="str">
        <f t="shared" si="466"/>
        <v>Pendente</v>
      </c>
      <c r="K4940" s="40" t="s">
        <v>15537</v>
      </c>
      <c r="L4940" s="69" t="str">
        <f t="shared" si="467"/>
        <v>Rendimento estável</v>
      </c>
    </row>
    <row r="4941" spans="1:12" ht="15" customHeight="1" x14ac:dyDescent="0.25">
      <c r="A4941" s="39">
        <v>45620</v>
      </c>
      <c r="B4941" s="61">
        <f t="shared" si="462"/>
        <v>2024</v>
      </c>
      <c r="C4941" s="60" t="str">
        <f t="shared" si="463"/>
        <v>Novembro</v>
      </c>
      <c r="D4941" s="40" t="s">
        <v>1929</v>
      </c>
      <c r="E4941" s="40" t="s">
        <v>5502</v>
      </c>
      <c r="F4941" s="41">
        <v>38784.17</v>
      </c>
      <c r="G4941" s="42">
        <v>43418.879999999997</v>
      </c>
      <c r="H4941" s="64">
        <f t="shared" si="464"/>
        <v>0.11950004344556038</v>
      </c>
      <c r="I4941" s="65">
        <f t="shared" si="465"/>
        <v>4634.7099999999991</v>
      </c>
      <c r="J4941" s="66" t="str">
        <f t="shared" si="466"/>
        <v>Pendente</v>
      </c>
      <c r="K4941" s="40" t="s">
        <v>15532</v>
      </c>
      <c r="L4941" s="69" t="str">
        <f t="shared" si="467"/>
        <v>Rendimento estável</v>
      </c>
    </row>
    <row r="4942" spans="1:12" ht="15" customHeight="1" x14ac:dyDescent="0.25">
      <c r="A4942" s="39">
        <v>45104</v>
      </c>
      <c r="B4942" s="61">
        <f t="shared" si="462"/>
        <v>2023</v>
      </c>
      <c r="C4942" s="60" t="str">
        <f t="shared" si="463"/>
        <v>Junho</v>
      </c>
      <c r="D4942" s="40" t="s">
        <v>1927</v>
      </c>
      <c r="E4942" s="40" t="s">
        <v>5503</v>
      </c>
      <c r="F4942" s="41">
        <v>13477.75</v>
      </c>
      <c r="G4942" s="42">
        <v>13395.54</v>
      </c>
      <c r="H4942" s="64">
        <f t="shared" si="464"/>
        <v>-6.0996828105580776E-3</v>
      </c>
      <c r="I4942" s="65">
        <f t="shared" si="465"/>
        <v>-82.209999999999127</v>
      </c>
      <c r="J4942" s="66" t="str">
        <f t="shared" si="466"/>
        <v>Ativo</v>
      </c>
      <c r="K4942" s="40" t="s">
        <v>15536</v>
      </c>
      <c r="L4942" s="69" t="str">
        <f t="shared" si="467"/>
        <v>Aguardando rentabilidade</v>
      </c>
    </row>
    <row r="4943" spans="1:12" x14ac:dyDescent="0.25">
      <c r="A4943" s="39">
        <v>43911</v>
      </c>
      <c r="B4943" s="61">
        <f t="shared" si="462"/>
        <v>2020</v>
      </c>
      <c r="C4943" s="60" t="str">
        <f t="shared" si="463"/>
        <v>Março</v>
      </c>
      <c r="D4943" s="40" t="s">
        <v>1929</v>
      </c>
      <c r="E4943" s="40" t="s">
        <v>4747</v>
      </c>
      <c r="F4943" s="41">
        <v>18946.310000000001</v>
      </c>
      <c r="G4943" s="42">
        <v>20460.12</v>
      </c>
      <c r="H4943" s="64">
        <f t="shared" si="464"/>
        <v>7.9899991080057145E-2</v>
      </c>
      <c r="I4943" s="65">
        <f t="shared" si="465"/>
        <v>1513.8099999999977</v>
      </c>
      <c r="J4943" s="66" t="str">
        <f t="shared" si="466"/>
        <v>Pendente</v>
      </c>
      <c r="K4943" s="40" t="s">
        <v>15532</v>
      </c>
      <c r="L4943" s="69" t="str">
        <f t="shared" si="467"/>
        <v>Rendimento estável</v>
      </c>
    </row>
    <row r="4944" spans="1:12" ht="15" customHeight="1" x14ac:dyDescent="0.25">
      <c r="A4944" s="39">
        <v>44235</v>
      </c>
      <c r="B4944" s="61">
        <f t="shared" si="462"/>
        <v>2021</v>
      </c>
      <c r="C4944" s="60" t="str">
        <f t="shared" si="463"/>
        <v>Fevereiro</v>
      </c>
      <c r="D4944" s="40" t="s">
        <v>1928</v>
      </c>
      <c r="E4944" s="40" t="s">
        <v>5504</v>
      </c>
      <c r="F4944" s="41">
        <v>41490.14</v>
      </c>
      <c r="G4944" s="42">
        <v>44946.27</v>
      </c>
      <c r="H4944" s="64">
        <f t="shared" si="464"/>
        <v>8.3300032248625755E-2</v>
      </c>
      <c r="I4944" s="65">
        <f t="shared" si="465"/>
        <v>3456.1299999999974</v>
      </c>
      <c r="J4944" s="66" t="str">
        <f t="shared" si="466"/>
        <v>Pendente</v>
      </c>
      <c r="K4944" s="40" t="s">
        <v>15537</v>
      </c>
      <c r="L4944" s="69" t="str">
        <f t="shared" si="467"/>
        <v>Rendimento estável</v>
      </c>
    </row>
    <row r="4945" spans="1:12" x14ac:dyDescent="0.25">
      <c r="A4945" s="39">
        <v>44144</v>
      </c>
      <c r="B4945" s="61">
        <f t="shared" si="462"/>
        <v>2020</v>
      </c>
      <c r="C4945" s="60" t="str">
        <f t="shared" si="463"/>
        <v>Novembro</v>
      </c>
      <c r="D4945" s="40" t="s">
        <v>1926</v>
      </c>
      <c r="E4945" s="40" t="s">
        <v>5483</v>
      </c>
      <c r="F4945" s="41">
        <v>6147.07</v>
      </c>
      <c r="G4945" s="42">
        <v>7288.58</v>
      </c>
      <c r="H4945" s="64">
        <f t="shared" si="464"/>
        <v>0.18569985375146211</v>
      </c>
      <c r="I4945" s="65">
        <f t="shared" si="465"/>
        <v>1141.5100000000002</v>
      </c>
      <c r="J4945" s="66" t="str">
        <f t="shared" si="466"/>
        <v>Resgatado</v>
      </c>
      <c r="K4945" s="40" t="s">
        <v>15535</v>
      </c>
      <c r="L4945" s="69" t="str">
        <f t="shared" si="467"/>
        <v>Aplicação de Curto Prazo</v>
      </c>
    </row>
    <row r="4946" spans="1:12" ht="15" customHeight="1" x14ac:dyDescent="0.25">
      <c r="A4946" s="39">
        <v>44813</v>
      </c>
      <c r="B4946" s="61">
        <f t="shared" si="462"/>
        <v>2022</v>
      </c>
      <c r="C4946" s="60" t="str">
        <f t="shared" si="463"/>
        <v>Setembro</v>
      </c>
      <c r="D4946" s="40" t="s">
        <v>1925</v>
      </c>
      <c r="E4946" s="40" t="s">
        <v>3550</v>
      </c>
      <c r="F4946" s="41">
        <v>35968.32</v>
      </c>
      <c r="G4946" s="42">
        <v>42406.65</v>
      </c>
      <c r="H4946" s="64">
        <f t="shared" si="464"/>
        <v>0.17900002001761556</v>
      </c>
      <c r="I4946" s="65">
        <f t="shared" si="465"/>
        <v>6438.3300000000017</v>
      </c>
      <c r="J4946" s="66" t="str">
        <f t="shared" si="466"/>
        <v>Resgatado</v>
      </c>
      <c r="K4946" s="40" t="s">
        <v>15534</v>
      </c>
      <c r="L4946" s="69" t="str">
        <f t="shared" si="467"/>
        <v>Aplicação de Curto Prazo</v>
      </c>
    </row>
    <row r="4947" spans="1:12" ht="15" customHeight="1" x14ac:dyDescent="0.25">
      <c r="A4947" s="39">
        <v>44321</v>
      </c>
      <c r="B4947" s="61">
        <f t="shared" si="462"/>
        <v>2021</v>
      </c>
      <c r="C4947" s="60" t="str">
        <f t="shared" si="463"/>
        <v>Maio</v>
      </c>
      <c r="D4947" s="40" t="s">
        <v>1925</v>
      </c>
      <c r="E4947" s="40" t="s">
        <v>5505</v>
      </c>
      <c r="F4947" s="41">
        <v>23926.13</v>
      </c>
      <c r="G4947" s="42">
        <v>25328.2</v>
      </c>
      <c r="H4947" s="64">
        <f t="shared" si="464"/>
        <v>5.8599949093313446E-2</v>
      </c>
      <c r="I4947" s="65">
        <f t="shared" si="465"/>
        <v>1402.0699999999997</v>
      </c>
      <c r="J4947" s="66" t="str">
        <f t="shared" si="466"/>
        <v>Ativo</v>
      </c>
      <c r="K4947" s="40" t="s">
        <v>15534</v>
      </c>
      <c r="L4947" s="69" t="str">
        <f t="shared" si="467"/>
        <v>Aguardando rentabilidade</v>
      </c>
    </row>
    <row r="4948" spans="1:12" ht="15" customHeight="1" x14ac:dyDescent="0.25">
      <c r="A4948" s="39">
        <v>44622</v>
      </c>
      <c r="B4948" s="61">
        <f t="shared" si="462"/>
        <v>2022</v>
      </c>
      <c r="C4948" s="60" t="str">
        <f t="shared" si="463"/>
        <v>Março</v>
      </c>
      <c r="D4948" s="40" t="s">
        <v>1923</v>
      </c>
      <c r="E4948" s="40" t="s">
        <v>5388</v>
      </c>
      <c r="F4948" s="41">
        <v>42539.37</v>
      </c>
      <c r="G4948" s="42">
        <v>48924.53</v>
      </c>
      <c r="H4948" s="64">
        <f t="shared" si="464"/>
        <v>0.15010001323479863</v>
      </c>
      <c r="I4948" s="65">
        <f t="shared" si="465"/>
        <v>6385.1599999999962</v>
      </c>
      <c r="J4948" s="66" t="str">
        <f t="shared" si="466"/>
        <v>Resgatado</v>
      </c>
      <c r="K4948" s="40" t="s">
        <v>15532</v>
      </c>
      <c r="L4948" s="69" t="str">
        <f t="shared" si="467"/>
        <v>Dividendos Recebidos</v>
      </c>
    </row>
    <row r="4949" spans="1:12" x14ac:dyDescent="0.25">
      <c r="A4949" s="39">
        <v>44055</v>
      </c>
      <c r="B4949" s="61">
        <f t="shared" si="462"/>
        <v>2020</v>
      </c>
      <c r="C4949" s="60" t="str">
        <f t="shared" si="463"/>
        <v>Agosto</v>
      </c>
      <c r="D4949" s="40" t="s">
        <v>1928</v>
      </c>
      <c r="E4949" s="40" t="s">
        <v>5506</v>
      </c>
      <c r="F4949" s="41">
        <v>47896.1</v>
      </c>
      <c r="G4949" s="42">
        <v>49706.57</v>
      </c>
      <c r="H4949" s="64">
        <f t="shared" si="464"/>
        <v>3.7799946133401284E-2</v>
      </c>
      <c r="I4949" s="65">
        <f t="shared" si="465"/>
        <v>1810.4700000000012</v>
      </c>
      <c r="J4949" s="66" t="str">
        <f t="shared" si="466"/>
        <v>Ativo</v>
      </c>
      <c r="K4949" s="40" t="s">
        <v>15537</v>
      </c>
      <c r="L4949" s="69" t="str">
        <f t="shared" si="467"/>
        <v>Aguardando rentabilidade</v>
      </c>
    </row>
    <row r="4950" spans="1:12" ht="15" customHeight="1" x14ac:dyDescent="0.25">
      <c r="A4950" s="39">
        <v>45345</v>
      </c>
      <c r="B4950" s="61">
        <f t="shared" si="462"/>
        <v>2024</v>
      </c>
      <c r="C4950" s="60" t="str">
        <f t="shared" si="463"/>
        <v>Fevereiro</v>
      </c>
      <c r="D4950" s="40" t="s">
        <v>1927</v>
      </c>
      <c r="E4950" s="40" t="s">
        <v>4855</v>
      </c>
      <c r="F4950" s="41">
        <v>7704</v>
      </c>
      <c r="G4950" s="42">
        <v>7962.08</v>
      </c>
      <c r="H4950" s="64">
        <f t="shared" si="464"/>
        <v>3.3499480789200405E-2</v>
      </c>
      <c r="I4950" s="65">
        <f t="shared" si="465"/>
        <v>258.07999999999993</v>
      </c>
      <c r="J4950" s="66" t="str">
        <f t="shared" si="466"/>
        <v>Ativo</v>
      </c>
      <c r="K4950" s="40" t="s">
        <v>15536</v>
      </c>
      <c r="L4950" s="69" t="str">
        <f t="shared" si="467"/>
        <v>Aguardando rentabilidade</v>
      </c>
    </row>
    <row r="4951" spans="1:12" ht="15" customHeight="1" x14ac:dyDescent="0.25">
      <c r="A4951" s="39">
        <v>44256</v>
      </c>
      <c r="B4951" s="61">
        <f t="shared" si="462"/>
        <v>2021</v>
      </c>
      <c r="C4951" s="60" t="str">
        <f t="shared" si="463"/>
        <v>Março</v>
      </c>
      <c r="D4951" s="40" t="s">
        <v>1930</v>
      </c>
      <c r="E4951" s="40" t="s">
        <v>5507</v>
      </c>
      <c r="F4951" s="41">
        <v>994.72</v>
      </c>
      <c r="G4951" s="42">
        <v>917.03</v>
      </c>
      <c r="H4951" s="64">
        <f t="shared" si="464"/>
        <v>-7.8102380569406521E-2</v>
      </c>
      <c r="I4951" s="65">
        <f t="shared" si="465"/>
        <v>-77.690000000000055</v>
      </c>
      <c r="J4951" s="66" t="str">
        <f t="shared" si="466"/>
        <v>Pendente</v>
      </c>
      <c r="K4951" s="40" t="s">
        <v>15538</v>
      </c>
      <c r="L4951" s="69" t="str">
        <f t="shared" si="467"/>
        <v>Aguardando rentabilidade</v>
      </c>
    </row>
    <row r="4952" spans="1:12" x14ac:dyDescent="0.25">
      <c r="A4952" s="39">
        <v>44028</v>
      </c>
      <c r="B4952" s="61">
        <f t="shared" si="462"/>
        <v>2020</v>
      </c>
      <c r="C4952" s="60" t="str">
        <f t="shared" si="463"/>
        <v>Julho</v>
      </c>
      <c r="D4952" s="40" t="s">
        <v>1929</v>
      </c>
      <c r="E4952" s="40" t="s">
        <v>5508</v>
      </c>
      <c r="F4952" s="41">
        <v>10901.63</v>
      </c>
      <c r="G4952" s="42">
        <v>9991.34</v>
      </c>
      <c r="H4952" s="64">
        <f t="shared" si="464"/>
        <v>-8.3500357286020455E-2</v>
      </c>
      <c r="I4952" s="65">
        <f t="shared" si="465"/>
        <v>-910.28999999999905</v>
      </c>
      <c r="J4952" s="66" t="str">
        <f t="shared" si="466"/>
        <v>Ativo</v>
      </c>
      <c r="K4952" s="40" t="s">
        <v>15532</v>
      </c>
      <c r="L4952" s="69" t="str">
        <f t="shared" si="467"/>
        <v>Investimento de Longo Prazo</v>
      </c>
    </row>
    <row r="4953" spans="1:12" x14ac:dyDescent="0.25">
      <c r="A4953" s="39">
        <v>44045</v>
      </c>
      <c r="B4953" s="61">
        <f t="shared" si="462"/>
        <v>2020</v>
      </c>
      <c r="C4953" s="60" t="str">
        <f t="shared" si="463"/>
        <v>Agosto</v>
      </c>
      <c r="D4953" s="40" t="s">
        <v>1927</v>
      </c>
      <c r="E4953" s="40" t="s">
        <v>5509</v>
      </c>
      <c r="F4953" s="41">
        <v>48612.83</v>
      </c>
      <c r="G4953" s="42">
        <v>48039.199999999997</v>
      </c>
      <c r="H4953" s="64">
        <f t="shared" si="464"/>
        <v>-1.1799971324442635E-2</v>
      </c>
      <c r="I4953" s="65">
        <f t="shared" si="465"/>
        <v>-573.63000000000466</v>
      </c>
      <c r="J4953" s="66" t="str">
        <f t="shared" si="466"/>
        <v>Ativo</v>
      </c>
      <c r="K4953" s="40" t="s">
        <v>15536</v>
      </c>
      <c r="L4953" s="69" t="str">
        <f t="shared" si="467"/>
        <v>Aguardando rentabilidade</v>
      </c>
    </row>
    <row r="4954" spans="1:12" ht="15" customHeight="1" x14ac:dyDescent="0.25">
      <c r="A4954" s="39">
        <v>45811</v>
      </c>
      <c r="B4954" s="61">
        <f t="shared" si="462"/>
        <v>2025</v>
      </c>
      <c r="C4954" s="60" t="str">
        <f t="shared" si="463"/>
        <v>Junho</v>
      </c>
      <c r="D4954" s="40" t="s">
        <v>1929</v>
      </c>
      <c r="E4954" s="40" t="s">
        <v>3778</v>
      </c>
      <c r="F4954" s="41">
        <v>38776.01</v>
      </c>
      <c r="G4954" s="42">
        <v>44483.839999999997</v>
      </c>
      <c r="H4954" s="64">
        <f t="shared" si="464"/>
        <v>0.14720003424797948</v>
      </c>
      <c r="I4954" s="65">
        <f t="shared" si="465"/>
        <v>5707.8299999999945</v>
      </c>
      <c r="J4954" s="66" t="str">
        <f t="shared" si="466"/>
        <v>Pendente</v>
      </c>
      <c r="K4954" s="40" t="s">
        <v>15532</v>
      </c>
      <c r="L4954" s="69" t="str">
        <f t="shared" si="467"/>
        <v>Rendimento estável</v>
      </c>
    </row>
    <row r="4955" spans="1:12" ht="15" customHeight="1" x14ac:dyDescent="0.25">
      <c r="A4955" s="39">
        <v>44795</v>
      </c>
      <c r="B4955" s="61">
        <f t="shared" si="462"/>
        <v>2022</v>
      </c>
      <c r="C4955" s="60" t="str">
        <f t="shared" si="463"/>
        <v>Agosto</v>
      </c>
      <c r="D4955" s="40" t="s">
        <v>1923</v>
      </c>
      <c r="E4955" s="40" t="s">
        <v>5510</v>
      </c>
      <c r="F4955" s="41">
        <v>46828.13</v>
      </c>
      <c r="G4955" s="42">
        <v>49834.5</v>
      </c>
      <c r="H4955" s="64">
        <f t="shared" si="464"/>
        <v>6.4200086571896048E-2</v>
      </c>
      <c r="I4955" s="65">
        <f t="shared" si="465"/>
        <v>3006.3700000000026</v>
      </c>
      <c r="J4955" s="66" t="str">
        <f t="shared" si="466"/>
        <v>Ativo</v>
      </c>
      <c r="K4955" s="40" t="s">
        <v>15532</v>
      </c>
      <c r="L4955" s="69" t="str">
        <f t="shared" si="467"/>
        <v>Investimento de Longo Prazo</v>
      </c>
    </row>
    <row r="4956" spans="1:12" x14ac:dyDescent="0.25">
      <c r="A4956" s="39">
        <v>43961</v>
      </c>
      <c r="B4956" s="61">
        <f t="shared" si="462"/>
        <v>2020</v>
      </c>
      <c r="C4956" s="60" t="str">
        <f t="shared" si="463"/>
        <v>Maio</v>
      </c>
      <c r="D4956" s="40" t="s">
        <v>1924</v>
      </c>
      <c r="E4956" s="40" t="s">
        <v>5511</v>
      </c>
      <c r="F4956" s="41">
        <v>45128.17</v>
      </c>
      <c r="G4956" s="42">
        <v>50502.94</v>
      </c>
      <c r="H4956" s="64">
        <f t="shared" si="464"/>
        <v>0.11910010975406281</v>
      </c>
      <c r="I4956" s="65">
        <f t="shared" si="465"/>
        <v>5374.7700000000041</v>
      </c>
      <c r="J4956" s="66" t="str">
        <f t="shared" si="466"/>
        <v>Pendente</v>
      </c>
      <c r="K4956" s="40" t="s">
        <v>15533</v>
      </c>
      <c r="L4956" s="69" t="str">
        <f t="shared" si="467"/>
        <v>Rendimento estável</v>
      </c>
    </row>
    <row r="4957" spans="1:12" ht="15" customHeight="1" x14ac:dyDescent="0.25">
      <c r="A4957" s="39">
        <v>45505</v>
      </c>
      <c r="B4957" s="61">
        <f t="shared" si="462"/>
        <v>2024</v>
      </c>
      <c r="C4957" s="60" t="str">
        <f t="shared" si="463"/>
        <v>Agosto</v>
      </c>
      <c r="D4957" s="40" t="s">
        <v>1927</v>
      </c>
      <c r="E4957" s="40" t="s">
        <v>5512</v>
      </c>
      <c r="F4957" s="41">
        <v>25973.21</v>
      </c>
      <c r="G4957" s="42">
        <v>30360.09</v>
      </c>
      <c r="H4957" s="64">
        <f t="shared" si="464"/>
        <v>0.16890018599934323</v>
      </c>
      <c r="I4957" s="65">
        <f t="shared" si="465"/>
        <v>4386.880000000001</v>
      </c>
      <c r="J4957" s="66" t="str">
        <f t="shared" si="466"/>
        <v>Resgatado</v>
      </c>
      <c r="K4957" s="40" t="s">
        <v>15536</v>
      </c>
      <c r="L4957" s="69" t="str">
        <f t="shared" si="467"/>
        <v>Aplicação de Curto Prazo</v>
      </c>
    </row>
    <row r="4958" spans="1:12" ht="15" customHeight="1" x14ac:dyDescent="0.25">
      <c r="A4958" s="39">
        <v>45443</v>
      </c>
      <c r="B4958" s="61">
        <f t="shared" si="462"/>
        <v>2024</v>
      </c>
      <c r="C4958" s="60" t="str">
        <f t="shared" si="463"/>
        <v>Maio</v>
      </c>
      <c r="D4958" s="40" t="s">
        <v>1928</v>
      </c>
      <c r="E4958" s="40" t="s">
        <v>3208</v>
      </c>
      <c r="F4958" s="41">
        <v>14159.3</v>
      </c>
      <c r="G4958" s="42">
        <v>16143.02</v>
      </c>
      <c r="H4958" s="64">
        <f t="shared" si="464"/>
        <v>0.14010014619366787</v>
      </c>
      <c r="I4958" s="65">
        <f t="shared" si="465"/>
        <v>1983.7200000000012</v>
      </c>
      <c r="J4958" s="66" t="str">
        <f t="shared" si="466"/>
        <v>Pendente</v>
      </c>
      <c r="K4958" s="40" t="s">
        <v>15537</v>
      </c>
      <c r="L4958" s="69" t="str">
        <f t="shared" si="467"/>
        <v>Rendimento estável</v>
      </c>
    </row>
    <row r="4959" spans="1:12" ht="15" customHeight="1" x14ac:dyDescent="0.25">
      <c r="A4959" s="39">
        <v>44470</v>
      </c>
      <c r="B4959" s="61">
        <f t="shared" si="462"/>
        <v>2021</v>
      </c>
      <c r="C4959" s="60" t="str">
        <f t="shared" si="463"/>
        <v>Outubro</v>
      </c>
      <c r="D4959" s="40" t="s">
        <v>1928</v>
      </c>
      <c r="E4959" s="40" t="s">
        <v>5513</v>
      </c>
      <c r="F4959" s="41">
        <v>8609.7900000000009</v>
      </c>
      <c r="G4959" s="42">
        <v>8906.83</v>
      </c>
      <c r="H4959" s="64">
        <f t="shared" si="464"/>
        <v>3.4500260749681357E-2</v>
      </c>
      <c r="I4959" s="65">
        <f t="shared" si="465"/>
        <v>297.03999999999905</v>
      </c>
      <c r="J4959" s="66" t="str">
        <f t="shared" si="466"/>
        <v>Ativo</v>
      </c>
      <c r="K4959" s="40" t="s">
        <v>15537</v>
      </c>
      <c r="L4959" s="69" t="str">
        <f t="shared" si="467"/>
        <v>Aguardando rentabilidade</v>
      </c>
    </row>
    <row r="4960" spans="1:12" ht="15" customHeight="1" x14ac:dyDescent="0.25">
      <c r="A4960" s="39">
        <v>45166</v>
      </c>
      <c r="B4960" s="61">
        <f t="shared" si="462"/>
        <v>2023</v>
      </c>
      <c r="C4960" s="60" t="str">
        <f t="shared" si="463"/>
        <v>Agosto</v>
      </c>
      <c r="D4960" s="40" t="s">
        <v>1928</v>
      </c>
      <c r="E4960" s="40" t="s">
        <v>2722</v>
      </c>
      <c r="F4960" s="41">
        <v>21927.62</v>
      </c>
      <c r="G4960" s="42">
        <v>25164.14</v>
      </c>
      <c r="H4960" s="64">
        <f t="shared" si="464"/>
        <v>0.14760014994787399</v>
      </c>
      <c r="I4960" s="65">
        <f t="shared" si="465"/>
        <v>3236.5200000000004</v>
      </c>
      <c r="J4960" s="66" t="str">
        <f t="shared" si="466"/>
        <v>Pendente</v>
      </c>
      <c r="K4960" s="40" t="s">
        <v>15537</v>
      </c>
      <c r="L4960" s="69" t="str">
        <f t="shared" si="467"/>
        <v>Rendimento estável</v>
      </c>
    </row>
    <row r="4961" spans="1:12" ht="15" customHeight="1" x14ac:dyDescent="0.25">
      <c r="A4961" s="39">
        <v>45876</v>
      </c>
      <c r="B4961" s="61">
        <f t="shared" si="462"/>
        <v>2025</v>
      </c>
      <c r="C4961" s="60" t="str">
        <f t="shared" si="463"/>
        <v>Agosto</v>
      </c>
      <c r="D4961" s="40" t="s">
        <v>1929</v>
      </c>
      <c r="E4961" s="40" t="s">
        <v>5514</v>
      </c>
      <c r="F4961" s="41">
        <v>31754.12</v>
      </c>
      <c r="G4961" s="42">
        <v>36123.49</v>
      </c>
      <c r="H4961" s="64">
        <f t="shared" si="464"/>
        <v>0.13760009724722333</v>
      </c>
      <c r="I4961" s="65">
        <f t="shared" si="465"/>
        <v>4369.369999999999</v>
      </c>
      <c r="J4961" s="66" t="str">
        <f t="shared" si="466"/>
        <v>Pendente</v>
      </c>
      <c r="K4961" s="40" t="s">
        <v>15532</v>
      </c>
      <c r="L4961" s="69" t="str">
        <f t="shared" si="467"/>
        <v>Rendimento estável</v>
      </c>
    </row>
    <row r="4962" spans="1:12" ht="15" customHeight="1" x14ac:dyDescent="0.25">
      <c r="A4962" s="39">
        <v>45594</v>
      </c>
      <c r="B4962" s="61">
        <f t="shared" si="462"/>
        <v>2024</v>
      </c>
      <c r="C4962" s="60" t="str">
        <f t="shared" si="463"/>
        <v>Outubro</v>
      </c>
      <c r="D4962" s="40" t="s">
        <v>1925</v>
      </c>
      <c r="E4962" s="40" t="s">
        <v>5271</v>
      </c>
      <c r="F4962" s="41">
        <v>32386.41</v>
      </c>
      <c r="G4962" s="42">
        <v>30469.13</v>
      </c>
      <c r="H4962" s="64">
        <f t="shared" si="464"/>
        <v>-5.9200139811729641E-2</v>
      </c>
      <c r="I4962" s="65">
        <f t="shared" si="465"/>
        <v>-1917.2799999999988</v>
      </c>
      <c r="J4962" s="66" t="str">
        <f t="shared" si="466"/>
        <v>Pendente</v>
      </c>
      <c r="K4962" s="40" t="s">
        <v>15534</v>
      </c>
      <c r="L4962" s="69" t="str">
        <f t="shared" si="467"/>
        <v>Aguardando rentabilidade</v>
      </c>
    </row>
    <row r="4963" spans="1:12" x14ac:dyDescent="0.25">
      <c r="A4963" s="39">
        <v>44023</v>
      </c>
      <c r="B4963" s="61">
        <f t="shared" si="462"/>
        <v>2020</v>
      </c>
      <c r="C4963" s="60" t="str">
        <f t="shared" si="463"/>
        <v>Julho</v>
      </c>
      <c r="D4963" s="40" t="s">
        <v>1926</v>
      </c>
      <c r="E4963" s="40" t="s">
        <v>4247</v>
      </c>
      <c r="F4963" s="41">
        <v>49487.37</v>
      </c>
      <c r="G4963" s="42">
        <v>57435.040000000001</v>
      </c>
      <c r="H4963" s="64">
        <f t="shared" si="464"/>
        <v>0.16059996722396033</v>
      </c>
      <c r="I4963" s="65">
        <f t="shared" si="465"/>
        <v>7947.6699999999983</v>
      </c>
      <c r="J4963" s="66" t="str">
        <f t="shared" si="466"/>
        <v>Resgatado</v>
      </c>
      <c r="K4963" s="40" t="s">
        <v>15535</v>
      </c>
      <c r="L4963" s="69" t="str">
        <f t="shared" si="467"/>
        <v>Aplicação de Curto Prazo</v>
      </c>
    </row>
    <row r="4964" spans="1:12" ht="15" customHeight="1" x14ac:dyDescent="0.25">
      <c r="A4964" s="39">
        <v>45865</v>
      </c>
      <c r="B4964" s="61">
        <f t="shared" si="462"/>
        <v>2025</v>
      </c>
      <c r="C4964" s="60" t="str">
        <f t="shared" si="463"/>
        <v>Julho</v>
      </c>
      <c r="D4964" s="40" t="s">
        <v>1929</v>
      </c>
      <c r="E4964" s="40" t="s">
        <v>5515</v>
      </c>
      <c r="F4964" s="41">
        <v>21118.67</v>
      </c>
      <c r="G4964" s="42">
        <v>20588.59</v>
      </c>
      <c r="H4964" s="64">
        <f t="shared" si="464"/>
        <v>-2.5100065487078407E-2</v>
      </c>
      <c r="I4964" s="65">
        <f t="shared" si="465"/>
        <v>-530.07999999999811</v>
      </c>
      <c r="J4964" s="66" t="str">
        <f t="shared" si="466"/>
        <v>Ativo</v>
      </c>
      <c r="K4964" s="40" t="s">
        <v>15532</v>
      </c>
      <c r="L4964" s="69" t="str">
        <f t="shared" si="467"/>
        <v>Investimento de Longo Prazo</v>
      </c>
    </row>
    <row r="4965" spans="1:12" ht="15" customHeight="1" x14ac:dyDescent="0.25">
      <c r="A4965" s="39">
        <v>45389</v>
      </c>
      <c r="B4965" s="61">
        <f t="shared" si="462"/>
        <v>2024</v>
      </c>
      <c r="C4965" s="60" t="str">
        <f t="shared" si="463"/>
        <v>Abril</v>
      </c>
      <c r="D4965" s="40" t="s">
        <v>1924</v>
      </c>
      <c r="E4965" s="40" t="s">
        <v>5516</v>
      </c>
      <c r="F4965" s="41">
        <v>11110.51</v>
      </c>
      <c r="G4965" s="42">
        <v>10141.67</v>
      </c>
      <c r="H4965" s="64">
        <f t="shared" si="464"/>
        <v>-8.7200317537178773E-2</v>
      </c>
      <c r="I4965" s="65">
        <f t="shared" si="465"/>
        <v>-968.84000000000015</v>
      </c>
      <c r="J4965" s="66" t="str">
        <f t="shared" si="466"/>
        <v>Ativo</v>
      </c>
      <c r="K4965" s="40" t="s">
        <v>15533</v>
      </c>
      <c r="L4965" s="69" t="str">
        <f t="shared" si="467"/>
        <v>Investimento de Longo Prazo</v>
      </c>
    </row>
    <row r="4966" spans="1:12" ht="15" customHeight="1" x14ac:dyDescent="0.25">
      <c r="A4966" s="39">
        <v>44824</v>
      </c>
      <c r="B4966" s="61">
        <f t="shared" si="462"/>
        <v>2022</v>
      </c>
      <c r="C4966" s="60" t="str">
        <f t="shared" si="463"/>
        <v>Setembro</v>
      </c>
      <c r="D4966" s="40" t="s">
        <v>1930</v>
      </c>
      <c r="E4966" s="40" t="s">
        <v>5517</v>
      </c>
      <c r="F4966" s="41">
        <v>17335.599999999999</v>
      </c>
      <c r="G4966" s="42">
        <v>18725.919999999998</v>
      </c>
      <c r="H4966" s="64">
        <f t="shared" si="464"/>
        <v>8.0200281501649776E-2</v>
      </c>
      <c r="I4966" s="65">
        <f t="shared" si="465"/>
        <v>1390.3199999999997</v>
      </c>
      <c r="J4966" s="66" t="str">
        <f t="shared" si="466"/>
        <v>Pendente</v>
      </c>
      <c r="K4966" s="40" t="s">
        <v>15538</v>
      </c>
      <c r="L4966" s="69" t="str">
        <f t="shared" si="467"/>
        <v>Rendimento estável</v>
      </c>
    </row>
    <row r="4967" spans="1:12" x14ac:dyDescent="0.25">
      <c r="A4967" s="39">
        <v>43979</v>
      </c>
      <c r="B4967" s="61">
        <f t="shared" si="462"/>
        <v>2020</v>
      </c>
      <c r="C4967" s="60" t="str">
        <f t="shared" si="463"/>
        <v>Maio</v>
      </c>
      <c r="D4967" s="40" t="s">
        <v>1928</v>
      </c>
      <c r="E4967" s="40" t="s">
        <v>5083</v>
      </c>
      <c r="F4967" s="41">
        <v>19624.509999999998</v>
      </c>
      <c r="G4967" s="42">
        <v>17854.38</v>
      </c>
      <c r="H4967" s="64">
        <f t="shared" si="464"/>
        <v>-9.0199959132737456E-2</v>
      </c>
      <c r="I4967" s="65">
        <f t="shared" si="465"/>
        <v>-1770.1299999999974</v>
      </c>
      <c r="J4967" s="66" t="str">
        <f t="shared" si="466"/>
        <v>Pendente</v>
      </c>
      <c r="K4967" s="40" t="s">
        <v>15537</v>
      </c>
      <c r="L4967" s="69" t="str">
        <f t="shared" si="467"/>
        <v>Aguardando rentabilidade</v>
      </c>
    </row>
    <row r="4968" spans="1:12" ht="15" customHeight="1" x14ac:dyDescent="0.25">
      <c r="A4968" s="39">
        <v>44359</v>
      </c>
      <c r="B4968" s="61">
        <f t="shared" si="462"/>
        <v>2021</v>
      </c>
      <c r="C4968" s="60" t="str">
        <f t="shared" si="463"/>
        <v>Junho</v>
      </c>
      <c r="D4968" s="40" t="s">
        <v>1930</v>
      </c>
      <c r="E4968" s="40" t="s">
        <v>5518</v>
      </c>
      <c r="F4968" s="41">
        <v>46680.07</v>
      </c>
      <c r="G4968" s="42">
        <v>43207.07</v>
      </c>
      <c r="H4968" s="64">
        <f t="shared" si="464"/>
        <v>-7.4400059811392749E-2</v>
      </c>
      <c r="I4968" s="65">
        <f t="shared" si="465"/>
        <v>-3473</v>
      </c>
      <c r="J4968" s="66" t="str">
        <f t="shared" si="466"/>
        <v>Pendente</v>
      </c>
      <c r="K4968" s="40" t="s">
        <v>15538</v>
      </c>
      <c r="L4968" s="69" t="str">
        <f t="shared" si="467"/>
        <v>Aguardando rentabilidade</v>
      </c>
    </row>
    <row r="4969" spans="1:12" ht="15" customHeight="1" x14ac:dyDescent="0.25">
      <c r="A4969" s="39">
        <v>45748</v>
      </c>
      <c r="B4969" s="61">
        <f t="shared" si="462"/>
        <v>2025</v>
      </c>
      <c r="C4969" s="60" t="str">
        <f t="shared" si="463"/>
        <v>Abril</v>
      </c>
      <c r="D4969" s="40" t="s">
        <v>1929</v>
      </c>
      <c r="E4969" s="40" t="s">
        <v>5519</v>
      </c>
      <c r="F4969" s="41">
        <v>37317.18</v>
      </c>
      <c r="G4969" s="42">
        <v>35608.050000000003</v>
      </c>
      <c r="H4969" s="64">
        <f t="shared" si="464"/>
        <v>-4.5800084572306839E-2</v>
      </c>
      <c r="I4969" s="65">
        <f t="shared" si="465"/>
        <v>-1709.1299999999974</v>
      </c>
      <c r="J4969" s="66" t="str">
        <f t="shared" si="466"/>
        <v>Ativo</v>
      </c>
      <c r="K4969" s="40" t="s">
        <v>15532</v>
      </c>
      <c r="L4969" s="69" t="str">
        <f t="shared" si="467"/>
        <v>Investimento de Longo Prazo</v>
      </c>
    </row>
    <row r="4970" spans="1:12" ht="15" customHeight="1" x14ac:dyDescent="0.25">
      <c r="A4970" s="39">
        <v>45110</v>
      </c>
      <c r="B4970" s="61">
        <f t="shared" si="462"/>
        <v>2023</v>
      </c>
      <c r="C4970" s="60" t="str">
        <f t="shared" si="463"/>
        <v>Julho</v>
      </c>
      <c r="D4970" s="40" t="s">
        <v>1926</v>
      </c>
      <c r="E4970" s="40" t="s">
        <v>5520</v>
      </c>
      <c r="F4970" s="41">
        <v>3556.59</v>
      </c>
      <c r="G4970" s="42">
        <v>4167.97</v>
      </c>
      <c r="H4970" s="64">
        <f t="shared" si="464"/>
        <v>0.17190061266550266</v>
      </c>
      <c r="I4970" s="65">
        <f t="shared" si="465"/>
        <v>611.38000000000011</v>
      </c>
      <c r="J4970" s="66" t="str">
        <f t="shared" si="466"/>
        <v>Resgatado</v>
      </c>
      <c r="K4970" s="40" t="s">
        <v>15535</v>
      </c>
      <c r="L4970" s="69" t="str">
        <f t="shared" si="467"/>
        <v>Aplicação de Curto Prazo</v>
      </c>
    </row>
    <row r="4971" spans="1:12" ht="15" customHeight="1" x14ac:dyDescent="0.25">
      <c r="A4971" s="39">
        <v>45699</v>
      </c>
      <c r="B4971" s="61">
        <f t="shared" si="462"/>
        <v>2025</v>
      </c>
      <c r="C4971" s="60" t="str">
        <f t="shared" si="463"/>
        <v>Fevereiro</v>
      </c>
      <c r="D4971" s="40" t="s">
        <v>1929</v>
      </c>
      <c r="E4971" s="40" t="s">
        <v>2607</v>
      </c>
      <c r="F4971" s="41">
        <v>43899.02</v>
      </c>
      <c r="G4971" s="42">
        <v>40373.93</v>
      </c>
      <c r="H4971" s="64">
        <f t="shared" si="464"/>
        <v>-8.0299970249905275E-2</v>
      </c>
      <c r="I4971" s="65">
        <f t="shared" si="465"/>
        <v>-3525.0899999999965</v>
      </c>
      <c r="J4971" s="66" t="str">
        <f t="shared" si="466"/>
        <v>Ativo</v>
      </c>
      <c r="K4971" s="40" t="s">
        <v>15532</v>
      </c>
      <c r="L4971" s="69" t="str">
        <f t="shared" si="467"/>
        <v>Investimento de Longo Prazo</v>
      </c>
    </row>
    <row r="4972" spans="1:12" ht="15" customHeight="1" x14ac:dyDescent="0.25">
      <c r="A4972" s="39">
        <v>44327</v>
      </c>
      <c r="B4972" s="61">
        <f t="shared" si="462"/>
        <v>2021</v>
      </c>
      <c r="C4972" s="60" t="str">
        <f t="shared" si="463"/>
        <v>Maio</v>
      </c>
      <c r="D4972" s="40" t="s">
        <v>1926</v>
      </c>
      <c r="E4972" s="40" t="s">
        <v>5521</v>
      </c>
      <c r="F4972" s="41">
        <v>9044.41</v>
      </c>
      <c r="G4972" s="42">
        <v>10339.57</v>
      </c>
      <c r="H4972" s="64">
        <f t="shared" si="464"/>
        <v>0.14320005395597943</v>
      </c>
      <c r="I4972" s="65">
        <f t="shared" si="465"/>
        <v>1295.1599999999999</v>
      </c>
      <c r="J4972" s="66" t="str">
        <f t="shared" si="466"/>
        <v>Pendente</v>
      </c>
      <c r="K4972" s="40" t="s">
        <v>15535</v>
      </c>
      <c r="L4972" s="69" t="str">
        <f t="shared" si="467"/>
        <v>Rendimento estável</v>
      </c>
    </row>
    <row r="4973" spans="1:12" ht="15" customHeight="1" x14ac:dyDescent="0.25">
      <c r="A4973" s="39">
        <v>45697</v>
      </c>
      <c r="B4973" s="61">
        <f t="shared" si="462"/>
        <v>2025</v>
      </c>
      <c r="C4973" s="60" t="str">
        <f t="shared" si="463"/>
        <v>Fevereiro</v>
      </c>
      <c r="D4973" s="40" t="s">
        <v>1925</v>
      </c>
      <c r="E4973" s="40" t="s">
        <v>2461</v>
      </c>
      <c r="F4973" s="41">
        <v>19381.400000000001</v>
      </c>
      <c r="G4973" s="42">
        <v>18596.45</v>
      </c>
      <c r="H4973" s="64">
        <f t="shared" si="464"/>
        <v>-4.0500170266337863E-2</v>
      </c>
      <c r="I4973" s="65">
        <f t="shared" si="465"/>
        <v>-784.95000000000073</v>
      </c>
      <c r="J4973" s="66" t="str">
        <f t="shared" si="466"/>
        <v>Ativo</v>
      </c>
      <c r="K4973" s="40" t="s">
        <v>15534</v>
      </c>
      <c r="L4973" s="69" t="str">
        <f t="shared" si="467"/>
        <v>Aguardando rentabilidade</v>
      </c>
    </row>
    <row r="4974" spans="1:12" ht="15" customHeight="1" x14ac:dyDescent="0.25">
      <c r="A4974" s="39">
        <v>44672</v>
      </c>
      <c r="B4974" s="61">
        <f t="shared" si="462"/>
        <v>2022</v>
      </c>
      <c r="C4974" s="60" t="str">
        <f t="shared" si="463"/>
        <v>Abril</v>
      </c>
      <c r="D4974" s="40" t="s">
        <v>1926</v>
      </c>
      <c r="E4974" s="40" t="s">
        <v>2668</v>
      </c>
      <c r="F4974" s="41">
        <v>24135.599999999999</v>
      </c>
      <c r="G4974" s="42">
        <v>22127.52</v>
      </c>
      <c r="H4974" s="64">
        <f t="shared" si="464"/>
        <v>-8.3199920449460479E-2</v>
      </c>
      <c r="I4974" s="65">
        <f t="shared" si="465"/>
        <v>-2008.0799999999981</v>
      </c>
      <c r="J4974" s="66" t="str">
        <f t="shared" si="466"/>
        <v>Pendente</v>
      </c>
      <c r="K4974" s="40" t="s">
        <v>15535</v>
      </c>
      <c r="L4974" s="69" t="str">
        <f t="shared" si="467"/>
        <v>Aguardando rentabilidade</v>
      </c>
    </row>
    <row r="4975" spans="1:12" ht="15" customHeight="1" x14ac:dyDescent="0.25">
      <c r="A4975" s="39">
        <v>45912</v>
      </c>
      <c r="B4975" s="61">
        <f t="shared" si="462"/>
        <v>2025</v>
      </c>
      <c r="C4975" s="60" t="str">
        <f t="shared" si="463"/>
        <v>Setembro</v>
      </c>
      <c r="D4975" s="40" t="s">
        <v>1925</v>
      </c>
      <c r="E4975" s="40" t="s">
        <v>5522</v>
      </c>
      <c r="F4975" s="41">
        <v>5811.84</v>
      </c>
      <c r="G4975" s="42">
        <v>5835.09</v>
      </c>
      <c r="H4975" s="64">
        <f t="shared" si="464"/>
        <v>4.0004542451271882E-3</v>
      </c>
      <c r="I4975" s="65">
        <f t="shared" si="465"/>
        <v>23.25</v>
      </c>
      <c r="J4975" s="66" t="str">
        <f t="shared" si="466"/>
        <v>Ativo</v>
      </c>
      <c r="K4975" s="40" t="s">
        <v>15534</v>
      </c>
      <c r="L4975" s="69" t="str">
        <f t="shared" si="467"/>
        <v>Aguardando rentabilidade</v>
      </c>
    </row>
    <row r="4976" spans="1:12" ht="15" customHeight="1" x14ac:dyDescent="0.25">
      <c r="A4976" s="39">
        <v>44273</v>
      </c>
      <c r="B4976" s="61">
        <f t="shared" si="462"/>
        <v>2021</v>
      </c>
      <c r="C4976" s="60" t="str">
        <f t="shared" si="463"/>
        <v>Março</v>
      </c>
      <c r="D4976" s="40" t="s">
        <v>1925</v>
      </c>
      <c r="E4976" s="40" t="s">
        <v>5523</v>
      </c>
      <c r="F4976" s="41">
        <v>29344.74</v>
      </c>
      <c r="G4976" s="42">
        <v>34362.69</v>
      </c>
      <c r="H4976" s="64">
        <f t="shared" si="464"/>
        <v>0.17099998159806495</v>
      </c>
      <c r="I4976" s="65">
        <f t="shared" si="465"/>
        <v>5017.9500000000007</v>
      </c>
      <c r="J4976" s="66" t="str">
        <f t="shared" si="466"/>
        <v>Resgatado</v>
      </c>
      <c r="K4976" s="40" t="s">
        <v>15534</v>
      </c>
      <c r="L4976" s="69" t="str">
        <f t="shared" si="467"/>
        <v>Aplicação de Curto Prazo</v>
      </c>
    </row>
    <row r="4977" spans="1:12" ht="15" customHeight="1" x14ac:dyDescent="0.25">
      <c r="A4977" s="39">
        <v>44636</v>
      </c>
      <c r="B4977" s="61">
        <f t="shared" si="462"/>
        <v>2022</v>
      </c>
      <c r="C4977" s="60" t="str">
        <f t="shared" si="463"/>
        <v>Março</v>
      </c>
      <c r="D4977" s="40" t="s">
        <v>1930</v>
      </c>
      <c r="E4977" s="40" t="s">
        <v>3144</v>
      </c>
      <c r="F4977" s="41">
        <v>16959.88</v>
      </c>
      <c r="G4977" s="42">
        <v>16713.96</v>
      </c>
      <c r="H4977" s="64">
        <f t="shared" si="464"/>
        <v>-1.4500102595065642E-2</v>
      </c>
      <c r="I4977" s="65">
        <f t="shared" si="465"/>
        <v>-245.92000000000189</v>
      </c>
      <c r="J4977" s="66" t="str">
        <f t="shared" si="466"/>
        <v>Ativo</v>
      </c>
      <c r="K4977" s="40" t="s">
        <v>15538</v>
      </c>
      <c r="L4977" s="69" t="str">
        <f t="shared" si="467"/>
        <v>Aguardando rentabilidade</v>
      </c>
    </row>
    <row r="4978" spans="1:12" ht="15" customHeight="1" x14ac:dyDescent="0.25">
      <c r="A4978" s="39">
        <v>45417</v>
      </c>
      <c r="B4978" s="61">
        <f t="shared" si="462"/>
        <v>2024</v>
      </c>
      <c r="C4978" s="60" t="str">
        <f t="shared" si="463"/>
        <v>Maio</v>
      </c>
      <c r="D4978" s="40" t="s">
        <v>1929</v>
      </c>
      <c r="E4978" s="40" t="s">
        <v>3923</v>
      </c>
      <c r="F4978" s="41">
        <v>24060.91</v>
      </c>
      <c r="G4978" s="42">
        <v>24385.73</v>
      </c>
      <c r="H4978" s="64">
        <f t="shared" si="464"/>
        <v>1.3499905032685784E-2</v>
      </c>
      <c r="I4978" s="65">
        <f t="shared" si="465"/>
        <v>324.81999999999971</v>
      </c>
      <c r="J4978" s="66" t="str">
        <f t="shared" si="466"/>
        <v>Ativo</v>
      </c>
      <c r="K4978" s="40" t="s">
        <v>15532</v>
      </c>
      <c r="L4978" s="69" t="str">
        <f t="shared" si="467"/>
        <v>Investimento de Longo Prazo</v>
      </c>
    </row>
    <row r="4979" spans="1:12" x14ac:dyDescent="0.25">
      <c r="A4979" s="39">
        <v>44062</v>
      </c>
      <c r="B4979" s="61">
        <f t="shared" si="462"/>
        <v>2020</v>
      </c>
      <c r="C4979" s="60" t="str">
        <f t="shared" si="463"/>
        <v>Agosto</v>
      </c>
      <c r="D4979" s="40" t="s">
        <v>1923</v>
      </c>
      <c r="E4979" s="40" t="s">
        <v>5524</v>
      </c>
      <c r="F4979" s="41">
        <v>40401.58</v>
      </c>
      <c r="G4979" s="42">
        <v>47823.35</v>
      </c>
      <c r="H4979" s="64">
        <f t="shared" si="464"/>
        <v>0.18369999391112912</v>
      </c>
      <c r="I4979" s="65">
        <f t="shared" si="465"/>
        <v>7421.7699999999968</v>
      </c>
      <c r="J4979" s="66" t="str">
        <f t="shared" si="466"/>
        <v>Resgatado</v>
      </c>
      <c r="K4979" s="40" t="s">
        <v>15532</v>
      </c>
      <c r="L4979" s="69" t="str">
        <f t="shared" si="467"/>
        <v>Dividendos Recebidos</v>
      </c>
    </row>
    <row r="4980" spans="1:12" x14ac:dyDescent="0.25">
      <c r="A4980" s="39">
        <v>43928</v>
      </c>
      <c r="B4980" s="61">
        <f t="shared" si="462"/>
        <v>2020</v>
      </c>
      <c r="C4980" s="60" t="str">
        <f t="shared" si="463"/>
        <v>Abril</v>
      </c>
      <c r="D4980" s="40" t="s">
        <v>1925</v>
      </c>
      <c r="E4980" s="40" t="s">
        <v>3650</v>
      </c>
      <c r="F4980" s="41">
        <v>42318.71</v>
      </c>
      <c r="G4980" s="42">
        <v>45810</v>
      </c>
      <c r="H4980" s="64">
        <f t="shared" si="464"/>
        <v>8.2499915521999631E-2</v>
      </c>
      <c r="I4980" s="65">
        <f t="shared" si="465"/>
        <v>3491.2900000000009</v>
      </c>
      <c r="J4980" s="66" t="str">
        <f t="shared" si="466"/>
        <v>Pendente</v>
      </c>
      <c r="K4980" s="40" t="s">
        <v>15534</v>
      </c>
      <c r="L4980" s="69" t="str">
        <f t="shared" si="467"/>
        <v>Rendimento estável</v>
      </c>
    </row>
    <row r="4981" spans="1:12" ht="15" customHeight="1" x14ac:dyDescent="0.25">
      <c r="A4981" s="39">
        <v>44244</v>
      </c>
      <c r="B4981" s="61">
        <f t="shared" si="462"/>
        <v>2021</v>
      </c>
      <c r="C4981" s="60" t="str">
        <f t="shared" si="463"/>
        <v>Fevereiro</v>
      </c>
      <c r="D4981" s="40" t="s">
        <v>1924</v>
      </c>
      <c r="E4981" s="40" t="s">
        <v>2790</v>
      </c>
      <c r="F4981" s="41">
        <v>42089.85</v>
      </c>
      <c r="G4981" s="42">
        <v>47864.58</v>
      </c>
      <c r="H4981" s="64">
        <f t="shared" si="464"/>
        <v>0.13720006129743878</v>
      </c>
      <c r="I4981" s="65">
        <f t="shared" si="465"/>
        <v>5774.7300000000032</v>
      </c>
      <c r="J4981" s="66" t="str">
        <f t="shared" si="466"/>
        <v>Pendente</v>
      </c>
      <c r="K4981" s="40" t="s">
        <v>15533</v>
      </c>
      <c r="L4981" s="69" t="str">
        <f t="shared" si="467"/>
        <v>Rendimento estável</v>
      </c>
    </row>
    <row r="4982" spans="1:12" x14ac:dyDescent="0.25">
      <c r="A4982" s="39">
        <v>44141</v>
      </c>
      <c r="B4982" s="61">
        <f t="shared" si="462"/>
        <v>2020</v>
      </c>
      <c r="C4982" s="60" t="str">
        <f t="shared" si="463"/>
        <v>Novembro</v>
      </c>
      <c r="D4982" s="40" t="s">
        <v>1928</v>
      </c>
      <c r="E4982" s="40" t="s">
        <v>5525</v>
      </c>
      <c r="F4982" s="41">
        <v>5152.07</v>
      </c>
      <c r="G4982" s="42">
        <v>5951.67</v>
      </c>
      <c r="H4982" s="64">
        <f t="shared" si="464"/>
        <v>0.15519975466171856</v>
      </c>
      <c r="I4982" s="65">
        <f t="shared" si="465"/>
        <v>799.60000000000036</v>
      </c>
      <c r="J4982" s="66" t="str">
        <f t="shared" si="466"/>
        <v>Resgatado</v>
      </c>
      <c r="K4982" s="40" t="s">
        <v>15537</v>
      </c>
      <c r="L4982" s="69" t="str">
        <f t="shared" si="467"/>
        <v>Aplicação de Curto Prazo</v>
      </c>
    </row>
    <row r="4983" spans="1:12" ht="15" customHeight="1" x14ac:dyDescent="0.25">
      <c r="A4983" s="39">
        <v>44605</v>
      </c>
      <c r="B4983" s="61">
        <f t="shared" si="462"/>
        <v>2022</v>
      </c>
      <c r="C4983" s="60" t="str">
        <f t="shared" si="463"/>
        <v>Fevereiro</v>
      </c>
      <c r="D4983" s="40" t="s">
        <v>1924</v>
      </c>
      <c r="E4983" s="40" t="s">
        <v>3023</v>
      </c>
      <c r="F4983" s="41">
        <v>46856.91</v>
      </c>
      <c r="G4983" s="42">
        <v>52634.37</v>
      </c>
      <c r="H4983" s="64">
        <f t="shared" si="464"/>
        <v>0.12330006396068367</v>
      </c>
      <c r="I4983" s="65">
        <f t="shared" si="465"/>
        <v>5777.4599999999991</v>
      </c>
      <c r="J4983" s="66" t="str">
        <f t="shared" si="466"/>
        <v>Pendente</v>
      </c>
      <c r="K4983" s="40" t="s">
        <v>15533</v>
      </c>
      <c r="L4983" s="69" t="str">
        <f t="shared" si="467"/>
        <v>Rendimento estável</v>
      </c>
    </row>
    <row r="4984" spans="1:12" ht="15" customHeight="1" x14ac:dyDescent="0.25">
      <c r="A4984" s="39">
        <v>45058</v>
      </c>
      <c r="B4984" s="61">
        <f t="shared" si="462"/>
        <v>2023</v>
      </c>
      <c r="C4984" s="60" t="str">
        <f t="shared" si="463"/>
        <v>Maio</v>
      </c>
      <c r="D4984" s="40" t="s">
        <v>1923</v>
      </c>
      <c r="E4984" s="40" t="s">
        <v>5526</v>
      </c>
      <c r="F4984" s="41">
        <v>24446.66</v>
      </c>
      <c r="G4984" s="42">
        <v>25549.200000000001</v>
      </c>
      <c r="H4984" s="64">
        <f t="shared" si="464"/>
        <v>4.509982140709614E-2</v>
      </c>
      <c r="I4984" s="65">
        <f t="shared" si="465"/>
        <v>1102.5400000000009</v>
      </c>
      <c r="J4984" s="66" t="str">
        <f t="shared" si="466"/>
        <v>Ativo</v>
      </c>
      <c r="K4984" s="40" t="s">
        <v>15532</v>
      </c>
      <c r="L4984" s="69" t="str">
        <f t="shared" si="467"/>
        <v>Investimento de Longo Prazo</v>
      </c>
    </row>
    <row r="4985" spans="1:12" ht="15" customHeight="1" x14ac:dyDescent="0.25">
      <c r="A4985" s="39">
        <v>45461</v>
      </c>
      <c r="B4985" s="61">
        <f t="shared" si="462"/>
        <v>2024</v>
      </c>
      <c r="C4985" s="60" t="str">
        <f t="shared" si="463"/>
        <v>Junho</v>
      </c>
      <c r="D4985" s="40" t="s">
        <v>1930</v>
      </c>
      <c r="E4985" s="40" t="s">
        <v>4562</v>
      </c>
      <c r="F4985" s="41">
        <v>19391.939999999999</v>
      </c>
      <c r="G4985" s="42">
        <v>18668.62</v>
      </c>
      <c r="H4985" s="64">
        <f t="shared" si="464"/>
        <v>-3.7300032900266802E-2</v>
      </c>
      <c r="I4985" s="65">
        <f t="shared" si="465"/>
        <v>-723.31999999999971</v>
      </c>
      <c r="J4985" s="66" t="str">
        <f t="shared" si="466"/>
        <v>Ativo</v>
      </c>
      <c r="K4985" s="40" t="s">
        <v>15538</v>
      </c>
      <c r="L4985" s="69" t="str">
        <f t="shared" si="467"/>
        <v>Aguardando rentabilidade</v>
      </c>
    </row>
    <row r="4986" spans="1:12" ht="15" customHeight="1" x14ac:dyDescent="0.25">
      <c r="A4986" s="39">
        <v>44566</v>
      </c>
      <c r="B4986" s="61">
        <f t="shared" si="462"/>
        <v>2022</v>
      </c>
      <c r="C4986" s="60" t="str">
        <f t="shared" si="463"/>
        <v>Janeiro</v>
      </c>
      <c r="D4986" s="40" t="s">
        <v>1924</v>
      </c>
      <c r="E4986" s="40" t="s">
        <v>2217</v>
      </c>
      <c r="F4986" s="41">
        <v>18770.29</v>
      </c>
      <c r="G4986" s="42">
        <v>19851.46</v>
      </c>
      <c r="H4986" s="64">
        <f t="shared" si="464"/>
        <v>5.7600069045283704E-2</v>
      </c>
      <c r="I4986" s="65">
        <f t="shared" si="465"/>
        <v>1081.1699999999983</v>
      </c>
      <c r="J4986" s="66" t="str">
        <f t="shared" si="466"/>
        <v>Ativo</v>
      </c>
      <c r="K4986" s="40" t="s">
        <v>15533</v>
      </c>
      <c r="L4986" s="69" t="str">
        <f t="shared" si="467"/>
        <v>Investimento de Longo Prazo</v>
      </c>
    </row>
    <row r="4987" spans="1:12" ht="15" customHeight="1" x14ac:dyDescent="0.25">
      <c r="A4987" s="39">
        <v>45282</v>
      </c>
      <c r="B4987" s="61">
        <f t="shared" si="462"/>
        <v>2023</v>
      </c>
      <c r="C4987" s="60" t="str">
        <f t="shared" si="463"/>
        <v>Dezembro</v>
      </c>
      <c r="D4987" s="40" t="s">
        <v>1924</v>
      </c>
      <c r="E4987" s="40" t="s">
        <v>5246</v>
      </c>
      <c r="F4987" s="41">
        <v>37814.67</v>
      </c>
      <c r="G4987" s="42">
        <v>39694.06</v>
      </c>
      <c r="H4987" s="64">
        <f t="shared" si="464"/>
        <v>4.9700023826731783E-2</v>
      </c>
      <c r="I4987" s="65">
        <f t="shared" si="465"/>
        <v>1879.3899999999994</v>
      </c>
      <c r="J4987" s="66" t="str">
        <f t="shared" si="466"/>
        <v>Ativo</v>
      </c>
      <c r="K4987" s="40" t="s">
        <v>15533</v>
      </c>
      <c r="L4987" s="69" t="str">
        <f t="shared" si="467"/>
        <v>Investimento de Longo Prazo</v>
      </c>
    </row>
    <row r="4988" spans="1:12" ht="15" customHeight="1" x14ac:dyDescent="0.25">
      <c r="A4988" s="39">
        <v>44485</v>
      </c>
      <c r="B4988" s="61">
        <f t="shared" si="462"/>
        <v>2021</v>
      </c>
      <c r="C4988" s="60" t="str">
        <f t="shared" si="463"/>
        <v>Outubro</v>
      </c>
      <c r="D4988" s="40" t="s">
        <v>1930</v>
      </c>
      <c r="E4988" s="40" t="s">
        <v>5527</v>
      </c>
      <c r="F4988" s="41">
        <v>32646.46</v>
      </c>
      <c r="G4988" s="42">
        <v>37252.879999999997</v>
      </c>
      <c r="H4988" s="64">
        <f t="shared" si="464"/>
        <v>0.14110013765657894</v>
      </c>
      <c r="I4988" s="65">
        <f t="shared" si="465"/>
        <v>4606.4199999999983</v>
      </c>
      <c r="J4988" s="66" t="str">
        <f t="shared" si="466"/>
        <v>Pendente</v>
      </c>
      <c r="K4988" s="40" t="s">
        <v>15538</v>
      </c>
      <c r="L4988" s="69" t="str">
        <f t="shared" si="467"/>
        <v>Rendimento estável</v>
      </c>
    </row>
    <row r="4989" spans="1:12" ht="15" customHeight="1" x14ac:dyDescent="0.25">
      <c r="A4989" s="39">
        <v>45839</v>
      </c>
      <c r="B4989" s="61">
        <f t="shared" si="462"/>
        <v>2025</v>
      </c>
      <c r="C4989" s="60" t="str">
        <f t="shared" si="463"/>
        <v>Julho</v>
      </c>
      <c r="D4989" s="40" t="s">
        <v>1930</v>
      </c>
      <c r="E4989" s="40" t="s">
        <v>5528</v>
      </c>
      <c r="F4989" s="41">
        <v>17942.78</v>
      </c>
      <c r="G4989" s="42">
        <v>16577.330000000002</v>
      </c>
      <c r="H4989" s="64">
        <f t="shared" si="464"/>
        <v>-7.6100247564758486E-2</v>
      </c>
      <c r="I4989" s="65">
        <f t="shared" si="465"/>
        <v>-1365.4499999999971</v>
      </c>
      <c r="J4989" s="66" t="str">
        <f t="shared" si="466"/>
        <v>Pendente</v>
      </c>
      <c r="K4989" s="40" t="s">
        <v>15538</v>
      </c>
      <c r="L4989" s="69" t="str">
        <f t="shared" si="467"/>
        <v>Aguardando rentabilidade</v>
      </c>
    </row>
    <row r="4990" spans="1:12" ht="15" customHeight="1" x14ac:dyDescent="0.25">
      <c r="A4990" s="39">
        <v>45506</v>
      </c>
      <c r="B4990" s="61">
        <f t="shared" si="462"/>
        <v>2024</v>
      </c>
      <c r="C4990" s="60" t="str">
        <f t="shared" si="463"/>
        <v>Agosto</v>
      </c>
      <c r="D4990" s="40" t="s">
        <v>1928</v>
      </c>
      <c r="E4990" s="40" t="s">
        <v>5529</v>
      </c>
      <c r="F4990" s="41">
        <v>24283.200000000001</v>
      </c>
      <c r="G4990" s="42">
        <v>24963.13</v>
      </c>
      <c r="H4990" s="64">
        <f t="shared" si="464"/>
        <v>2.8000016472293613E-2</v>
      </c>
      <c r="I4990" s="65">
        <f t="shared" si="465"/>
        <v>679.93000000000029</v>
      </c>
      <c r="J4990" s="66" t="str">
        <f t="shared" si="466"/>
        <v>Ativo</v>
      </c>
      <c r="K4990" s="40" t="s">
        <v>15537</v>
      </c>
      <c r="L4990" s="69" t="str">
        <f t="shared" si="467"/>
        <v>Aguardando rentabilidade</v>
      </c>
    </row>
    <row r="4991" spans="1:12" ht="15" customHeight="1" x14ac:dyDescent="0.25">
      <c r="A4991" s="39">
        <v>45278</v>
      </c>
      <c r="B4991" s="61">
        <f t="shared" si="462"/>
        <v>2023</v>
      </c>
      <c r="C4991" s="60" t="str">
        <f t="shared" si="463"/>
        <v>Dezembro</v>
      </c>
      <c r="D4991" s="40" t="s">
        <v>1929</v>
      </c>
      <c r="E4991" s="40" t="s">
        <v>5530</v>
      </c>
      <c r="F4991" s="41">
        <v>9166.7000000000007</v>
      </c>
      <c r="G4991" s="42">
        <v>10772.71</v>
      </c>
      <c r="H4991" s="64">
        <f t="shared" si="464"/>
        <v>0.17520045381653138</v>
      </c>
      <c r="I4991" s="65">
        <f t="shared" si="465"/>
        <v>1606.0099999999984</v>
      </c>
      <c r="J4991" s="66" t="str">
        <f t="shared" si="466"/>
        <v>Resgatado</v>
      </c>
      <c r="K4991" s="40" t="s">
        <v>15532</v>
      </c>
      <c r="L4991" s="69" t="str">
        <f t="shared" si="467"/>
        <v>Dividendos Recebidos</v>
      </c>
    </row>
    <row r="4992" spans="1:12" ht="15" customHeight="1" x14ac:dyDescent="0.25">
      <c r="A4992" s="39">
        <v>45489</v>
      </c>
      <c r="B4992" s="61">
        <f t="shared" si="462"/>
        <v>2024</v>
      </c>
      <c r="C4992" s="60" t="str">
        <f t="shared" si="463"/>
        <v>Julho</v>
      </c>
      <c r="D4992" s="40" t="s">
        <v>1928</v>
      </c>
      <c r="E4992" s="40" t="s">
        <v>5030</v>
      </c>
      <c r="F4992" s="41">
        <v>22488.01</v>
      </c>
      <c r="G4992" s="42">
        <v>21696.43</v>
      </c>
      <c r="H4992" s="64">
        <f t="shared" si="464"/>
        <v>-3.5200091070752733E-2</v>
      </c>
      <c r="I4992" s="65">
        <f t="shared" si="465"/>
        <v>-791.57999999999811</v>
      </c>
      <c r="J4992" s="66" t="str">
        <f t="shared" si="466"/>
        <v>Ativo</v>
      </c>
      <c r="K4992" s="40" t="s">
        <v>15537</v>
      </c>
      <c r="L4992" s="69" t="str">
        <f t="shared" si="467"/>
        <v>Aguardando rentabilidade</v>
      </c>
    </row>
    <row r="4993" spans="1:12" x14ac:dyDescent="0.25">
      <c r="A4993" s="39">
        <v>43862</v>
      </c>
      <c r="B4993" s="61">
        <f t="shared" si="462"/>
        <v>2020</v>
      </c>
      <c r="C4993" s="60" t="str">
        <f t="shared" si="463"/>
        <v>Fevereiro</v>
      </c>
      <c r="D4993" s="40" t="s">
        <v>1927</v>
      </c>
      <c r="E4993" s="40" t="s">
        <v>4858</v>
      </c>
      <c r="F4993" s="41">
        <v>31362.12</v>
      </c>
      <c r="G4993" s="42">
        <v>35056.58</v>
      </c>
      <c r="H4993" s="64">
        <f t="shared" si="464"/>
        <v>0.11780007218899752</v>
      </c>
      <c r="I4993" s="65">
        <f t="shared" si="465"/>
        <v>3694.4600000000028</v>
      </c>
      <c r="J4993" s="66" t="str">
        <f t="shared" si="466"/>
        <v>Pendente</v>
      </c>
      <c r="K4993" s="40" t="s">
        <v>15536</v>
      </c>
      <c r="L4993" s="69" t="str">
        <f t="shared" si="467"/>
        <v>Rendimento estável</v>
      </c>
    </row>
    <row r="4994" spans="1:12" ht="15" customHeight="1" x14ac:dyDescent="0.25">
      <c r="A4994" s="39">
        <v>44840</v>
      </c>
      <c r="B4994" s="61">
        <f t="shared" ref="B4994:B5001" si="468">YEAR(A4994)</f>
        <v>2022</v>
      </c>
      <c r="C4994" s="60" t="str">
        <f t="shared" ref="C4994:C5001" si="469">PROPER(TEXT(A4994,"mmmm"))</f>
        <v>Outubro</v>
      </c>
      <c r="D4994" s="40" t="s">
        <v>1926</v>
      </c>
      <c r="E4994" s="40" t="s">
        <v>5531</v>
      </c>
      <c r="F4994" s="41">
        <v>2493.27</v>
      </c>
      <c r="G4994" s="42">
        <v>2632.64</v>
      </c>
      <c r="H4994" s="64">
        <f t="shared" ref="H4994:H5001" si="470">(G4994-F4994)/F4994</f>
        <v>5.5898478704672939E-2</v>
      </c>
      <c r="I4994" s="65">
        <f t="shared" ref="I4994:I5001" si="471">G4994-F4994</f>
        <v>139.36999999999989</v>
      </c>
      <c r="J4994" s="66" t="str">
        <f t="shared" ref="J4994:J5001" si="472">IF(AND(OR($D4994="Ações",$D4994="Criptomoedas",$D4994="ETFs",$D4994="Fundos",$D4994="Imóveis"),$H4994&lt;=-10%),"Resgatado",IF(AND(OR($D4994="Ações",$D4994="Criptomoedas",$D4994="ETFs",$D4994="Fundos",$D4994="Imóveis"),$H4994&lt;=-5%),"Pendente",IF(AND(OR($D4994="Ações",$D4994="Criptomoedas",$D4994="ETFs",$D4994="Fundos",$D4994="Imóveis"),$H4994&lt;=-3%),"Ativo",IF(AND(OR($D4994="Ações",$D4994="Criptomoedas",$D4994="ETFs",$D4994="Fundos",$D4994="Imóveis"),$H4994&lt;=7%),"Ativo",IF(AND(OR($D4994="Ações",$D4994="Criptomoedas",$D4994="ETFs",$D4994="Fundos",$D4994="Imóveis"),$H4994&lt;=15%),"Pendente",IF(AND(OR($D4994="Ações",$D4994="Criptomoedas",$D4994="ETFs",$D4994="Fundos",$D4994="Imóveis"),$H4994&lt;=20%),"Resgatado",IF(AND(OR($D4994="Poupança",$D4994="Renda Fixa",$D4994="Tesouro Direto"),$H4994&lt;=7%),"Ativo",IF(AND(OR($D4994="Poupança",$D4994="Renda Fixa",$D4994="Tesouro Direto"),$H4994&lt;=15%),"Pendente",IF(AND(OR($D4994="Poupança",$D4994="Renda Fixa",$D4994="Tesouro Direto"),$H4994&lt;=20%),"Resgatado","")))))))))</f>
        <v>Ativo</v>
      </c>
      <c r="K4994" s="40" t="s">
        <v>15535</v>
      </c>
      <c r="L4994" s="69" t="str">
        <f t="shared" ref="L4994:L5001" si="473">IF(AND(OR($D4994="Ações",$D4994="Criptomoedas",$D4994="ETFs",$D4994="Fundos",$D4994="Imóveis"),$H4994&lt;=-10%),"Resgate realizado",IF(AND(OR($D4994="Ações",$D4994="Criptomoedas",$D4994="ETFs",$D4994="Fundos",$D4994="Imóveis"),$H4994&lt;=-5%),"Aguardando rentabilidade",IF(AND(OR($D4994="Ações",$D4994="Criptomoedas",$D4994="ETFs",$D4994="Fundos",$D4994="Imóveis"),$H4994&lt;=-3%),"Aguardando rentabilidade",IF(AND(OR($D4994="Ações",$D4994="Criptomoedas",$D4994="ETFs",$D4994="Fundos",$D4994="Imóveis"),$H4994&lt;=7%),"Aguardando rentabilidade",IF(AND(OR($D4994="Ações",$D4994="Criptomoedas",$D4994="ETFs",$D4994="Fundos",$D4994="Imóveis"),$H4994&lt;=15%),"Rendimento estável",IF(AND(OR($D4994="Ações",$D4994="Criptomoedas",$D4994="ETFs",$D4994="Fundos",$D4994="Imóveis"),$H4994&lt;=20%),"Aplicação de Curto Prazo",IF(AND(OR($D4994="Poupança",$D4994="Renda Fixa",$D4994="Tesouro Direto"),$H4994&lt;=7%),"Investimento de Longo Prazo",IF(AND(OR($D4994="Poupança",$D4994="Renda Fixa",$D4994="Tesouro Direto"),$H4994&lt;=15%),"Rendimento estável",IF(AND(OR($D4994="Poupança",$D4994="Renda Fixa",$D4994="Tesouro Direto"),$H4994&lt;=20%),"Dividendos Recebidos","")))))))))</f>
        <v>Aguardando rentabilidade</v>
      </c>
    </row>
    <row r="4995" spans="1:12" ht="15" customHeight="1" x14ac:dyDescent="0.25">
      <c r="A4995" s="39">
        <v>45059</v>
      </c>
      <c r="B4995" s="61">
        <f t="shared" si="468"/>
        <v>2023</v>
      </c>
      <c r="C4995" s="60" t="str">
        <f t="shared" si="469"/>
        <v>Maio</v>
      </c>
      <c r="D4995" s="40" t="s">
        <v>1928</v>
      </c>
      <c r="E4995" s="40" t="s">
        <v>3981</v>
      </c>
      <c r="F4995" s="41">
        <v>10916.12</v>
      </c>
      <c r="G4995" s="42">
        <v>12431.28</v>
      </c>
      <c r="H4995" s="64">
        <f t="shared" si="470"/>
        <v>0.13880023304983818</v>
      </c>
      <c r="I4995" s="65">
        <f t="shared" si="471"/>
        <v>1515.1599999999999</v>
      </c>
      <c r="J4995" s="66" t="str">
        <f t="shared" si="472"/>
        <v>Pendente</v>
      </c>
      <c r="K4995" s="40" t="s">
        <v>15537</v>
      </c>
      <c r="L4995" s="69" t="str">
        <f t="shared" si="473"/>
        <v>Rendimento estável</v>
      </c>
    </row>
    <row r="4996" spans="1:12" ht="15" customHeight="1" x14ac:dyDescent="0.25">
      <c r="A4996" s="39">
        <v>44794</v>
      </c>
      <c r="B4996" s="61">
        <f t="shared" si="468"/>
        <v>2022</v>
      </c>
      <c r="C4996" s="60" t="str">
        <f t="shared" si="469"/>
        <v>Agosto</v>
      </c>
      <c r="D4996" s="40" t="s">
        <v>1928</v>
      </c>
      <c r="E4996" s="40" t="s">
        <v>5532</v>
      </c>
      <c r="F4996" s="41">
        <v>22645.45</v>
      </c>
      <c r="G4996" s="42">
        <v>22337.47</v>
      </c>
      <c r="H4996" s="64">
        <f t="shared" si="470"/>
        <v>-1.3600083018884568E-2</v>
      </c>
      <c r="I4996" s="65">
        <f t="shared" si="471"/>
        <v>-307.97999999999956</v>
      </c>
      <c r="J4996" s="66" t="str">
        <f t="shared" si="472"/>
        <v>Ativo</v>
      </c>
      <c r="K4996" s="40" t="s">
        <v>15537</v>
      </c>
      <c r="L4996" s="69" t="str">
        <f t="shared" si="473"/>
        <v>Aguardando rentabilidade</v>
      </c>
    </row>
    <row r="4997" spans="1:12" ht="15" customHeight="1" x14ac:dyDescent="0.25">
      <c r="A4997" s="39">
        <v>45617</v>
      </c>
      <c r="B4997" s="61">
        <f t="shared" si="468"/>
        <v>2024</v>
      </c>
      <c r="C4997" s="60" t="str">
        <f t="shared" si="469"/>
        <v>Novembro</v>
      </c>
      <c r="D4997" s="40" t="s">
        <v>1923</v>
      </c>
      <c r="E4997" s="40" t="s">
        <v>5533</v>
      </c>
      <c r="F4997" s="41">
        <v>6918.62</v>
      </c>
      <c r="G4997" s="42">
        <v>6707.6</v>
      </c>
      <c r="H4997" s="64">
        <f t="shared" si="470"/>
        <v>-3.0500302083363379E-2</v>
      </c>
      <c r="I4997" s="65">
        <f t="shared" si="471"/>
        <v>-211.01999999999953</v>
      </c>
      <c r="J4997" s="66" t="str">
        <f t="shared" si="472"/>
        <v>Ativo</v>
      </c>
      <c r="K4997" s="40" t="s">
        <v>15532</v>
      </c>
      <c r="L4997" s="69" t="str">
        <f t="shared" si="473"/>
        <v>Investimento de Longo Prazo</v>
      </c>
    </row>
    <row r="4998" spans="1:12" ht="15" customHeight="1" x14ac:dyDescent="0.25">
      <c r="A4998" s="39">
        <v>44757</v>
      </c>
      <c r="B4998" s="61">
        <f t="shared" si="468"/>
        <v>2022</v>
      </c>
      <c r="C4998" s="60" t="str">
        <f t="shared" si="469"/>
        <v>Julho</v>
      </c>
      <c r="D4998" s="40" t="s">
        <v>1923</v>
      </c>
      <c r="E4998" s="40" t="s">
        <v>5534</v>
      </c>
      <c r="F4998" s="41">
        <v>27960.16</v>
      </c>
      <c r="G4998" s="42">
        <v>26534.19</v>
      </c>
      <c r="H4998" s="64">
        <f t="shared" si="470"/>
        <v>-5.1000065807921026E-2</v>
      </c>
      <c r="I4998" s="65">
        <f t="shared" si="471"/>
        <v>-1425.9700000000012</v>
      </c>
      <c r="J4998" s="66" t="str">
        <f t="shared" si="472"/>
        <v>Ativo</v>
      </c>
      <c r="K4998" s="40" t="s">
        <v>15532</v>
      </c>
      <c r="L4998" s="69" t="str">
        <f t="shared" si="473"/>
        <v>Investimento de Longo Prazo</v>
      </c>
    </row>
    <row r="4999" spans="1:12" x14ac:dyDescent="0.25">
      <c r="A4999" s="39">
        <v>43968</v>
      </c>
      <c r="B4999" s="61">
        <f t="shared" si="468"/>
        <v>2020</v>
      </c>
      <c r="C4999" s="60" t="str">
        <f t="shared" si="469"/>
        <v>Maio</v>
      </c>
      <c r="D4999" s="40" t="s">
        <v>1925</v>
      </c>
      <c r="E4999" s="40" t="s">
        <v>5535</v>
      </c>
      <c r="F4999" s="41">
        <v>25908.23</v>
      </c>
      <c r="G4999" s="42">
        <v>25905.64</v>
      </c>
      <c r="H4999" s="64">
        <f t="shared" si="470"/>
        <v>-9.9968234032203111E-5</v>
      </c>
      <c r="I4999" s="65">
        <f t="shared" si="471"/>
        <v>-2.5900000000001455</v>
      </c>
      <c r="J4999" s="66" t="str">
        <f t="shared" si="472"/>
        <v>Ativo</v>
      </c>
      <c r="K4999" s="40" t="s">
        <v>15534</v>
      </c>
      <c r="L4999" s="69" t="str">
        <f t="shared" si="473"/>
        <v>Aguardando rentabilidade</v>
      </c>
    </row>
    <row r="5000" spans="1:12" ht="15" customHeight="1" x14ac:dyDescent="0.25">
      <c r="A5000" s="39">
        <v>45781</v>
      </c>
      <c r="B5000" s="61">
        <f t="shared" si="468"/>
        <v>2025</v>
      </c>
      <c r="C5000" s="60" t="str">
        <f t="shared" si="469"/>
        <v>Maio</v>
      </c>
      <c r="D5000" s="40" t="s">
        <v>1930</v>
      </c>
      <c r="E5000" s="40" t="s">
        <v>5536</v>
      </c>
      <c r="F5000" s="41">
        <v>36155.1</v>
      </c>
      <c r="G5000" s="42">
        <v>33316.92</v>
      </c>
      <c r="H5000" s="64">
        <f t="shared" si="470"/>
        <v>-7.8500128612560893E-2</v>
      </c>
      <c r="I5000" s="65">
        <f t="shared" si="471"/>
        <v>-2838.1800000000003</v>
      </c>
      <c r="J5000" s="66" t="str">
        <f t="shared" si="472"/>
        <v>Pendente</v>
      </c>
      <c r="K5000" s="40" t="s">
        <v>15538</v>
      </c>
      <c r="L5000" s="69" t="str">
        <f t="shared" si="473"/>
        <v>Aguardando rentabilidade</v>
      </c>
    </row>
    <row r="5001" spans="1:12" ht="15" customHeight="1" x14ac:dyDescent="0.25">
      <c r="A5001" s="47">
        <v>45762</v>
      </c>
      <c r="B5001" s="63">
        <f t="shared" si="468"/>
        <v>2025</v>
      </c>
      <c r="C5001" s="60" t="str">
        <f t="shared" si="469"/>
        <v>Abril</v>
      </c>
      <c r="D5001" s="48" t="s">
        <v>1928</v>
      </c>
      <c r="E5001" s="48" t="s">
        <v>3234</v>
      </c>
      <c r="F5001" s="49">
        <v>39693.35</v>
      </c>
      <c r="G5001" s="50">
        <v>40848.43</v>
      </c>
      <c r="H5001" s="64">
        <f t="shared" si="470"/>
        <v>2.9100088553876198E-2</v>
      </c>
      <c r="I5001" s="65">
        <f t="shared" si="471"/>
        <v>1155.0800000000017</v>
      </c>
      <c r="J5001" s="66" t="str">
        <f t="shared" si="472"/>
        <v>Ativo</v>
      </c>
      <c r="K5001" s="48" t="s">
        <v>15537</v>
      </c>
      <c r="L5001" s="69" t="str">
        <f t="shared" si="473"/>
        <v>Aguardando rentabilidade</v>
      </c>
    </row>
  </sheetData>
  <sheetProtection password="C9EC" sheet="1" objects="1" scenarios="1" selectLockedCells="1" selectUnlockedCells="1"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U24"/>
  <sheetViews>
    <sheetView showGridLines="0" zoomScale="80" zoomScaleNormal="80" workbookViewId="0">
      <selection activeCell="A28" sqref="A28"/>
    </sheetView>
  </sheetViews>
  <sheetFormatPr defaultRowHeight="15" x14ac:dyDescent="0.25"/>
  <cols>
    <col min="1" max="1" width="20.5703125" bestFit="1" customWidth="1"/>
    <col min="2" max="2" width="29.42578125" customWidth="1"/>
    <col min="4" max="4" width="20.5703125" bestFit="1" customWidth="1"/>
    <col min="5" max="5" width="30" bestFit="1" customWidth="1"/>
    <col min="6" max="6" width="25.85546875" bestFit="1" customWidth="1"/>
    <col min="7" max="7" width="11.7109375" customWidth="1"/>
    <col min="8" max="8" width="20.5703125" bestFit="1" customWidth="1"/>
    <col min="9" max="9" width="19.85546875" bestFit="1" customWidth="1"/>
    <col min="11" max="11" width="22.140625" bestFit="1" customWidth="1"/>
    <col min="12" max="12" width="27.28515625" customWidth="1"/>
    <col min="14" max="14" width="26.28515625" customWidth="1"/>
    <col min="15" max="15" width="22.140625" customWidth="1"/>
    <col min="16" max="16" width="10.5703125" customWidth="1"/>
    <col min="17" max="17" width="11.5703125" customWidth="1"/>
    <col min="18" max="18" width="12.140625" customWidth="1"/>
    <col min="19" max="19" width="5.5703125" bestFit="1" customWidth="1"/>
    <col min="20" max="20" width="6.140625" bestFit="1" customWidth="1"/>
    <col min="21" max="21" width="7.140625" bestFit="1" customWidth="1"/>
    <col min="22" max="22" width="8.42578125" customWidth="1"/>
    <col min="23" max="23" width="6.28515625" customWidth="1"/>
    <col min="24" max="24" width="10.42578125" bestFit="1" customWidth="1"/>
    <col min="25" max="25" width="6.140625" customWidth="1"/>
    <col min="26" max="26" width="7.140625" customWidth="1"/>
    <col min="27" max="27" width="10.140625" bestFit="1" customWidth="1"/>
    <col min="28" max="28" width="10.7109375" bestFit="1" customWidth="1"/>
  </cols>
  <sheetData>
    <row r="2" spans="1:21" x14ac:dyDescent="0.25">
      <c r="A2" s="17" t="s">
        <v>15569</v>
      </c>
      <c r="B2" s="14" t="s">
        <v>15562</v>
      </c>
      <c r="C2" s="14"/>
      <c r="D2" s="14" t="s">
        <v>15561</v>
      </c>
      <c r="E2" s="18" t="s">
        <v>5</v>
      </c>
      <c r="F2" s="14" t="s">
        <v>15563</v>
      </c>
    </row>
    <row r="3" spans="1:21" x14ac:dyDescent="0.25">
      <c r="B3" s="15">
        <f>AVERAGE(B8:B15)</f>
        <v>5.1069831190243116E-2</v>
      </c>
      <c r="C3" s="3"/>
      <c r="D3" s="9">
        <f>SUM($E$8:$E$15)</f>
        <v>126891907.05999999</v>
      </c>
      <c r="E3" s="16">
        <f>SUM($F$8:$F$15)</f>
        <v>133284602.65999998</v>
      </c>
      <c r="F3" s="16">
        <f>$E$3-$D$3</f>
        <v>6392695.599999994</v>
      </c>
      <c r="G3" s="2"/>
    </row>
    <row r="4" spans="1:21" x14ac:dyDescent="0.25">
      <c r="B4" s="15"/>
      <c r="C4" s="3"/>
      <c r="D4" s="9"/>
      <c r="E4" s="16"/>
      <c r="F4" s="16"/>
    </row>
    <row r="5" spans="1:21" x14ac:dyDescent="0.25">
      <c r="B5" s="13"/>
      <c r="D5" s="11"/>
      <c r="E5" s="12"/>
      <c r="F5" s="12"/>
    </row>
    <row r="6" spans="1:21" x14ac:dyDescent="0.25">
      <c r="A6" s="18" t="s">
        <v>15564</v>
      </c>
      <c r="D6" s="14" t="s">
        <v>15565</v>
      </c>
      <c r="E6" s="8"/>
      <c r="H6" s="14" t="s">
        <v>15566</v>
      </c>
      <c r="K6" s="14" t="s">
        <v>15568</v>
      </c>
      <c r="N6" s="14" t="s">
        <v>15567</v>
      </c>
    </row>
    <row r="7" spans="1:21" x14ac:dyDescent="0.25">
      <c r="A7" s="4" t="s">
        <v>15540</v>
      </c>
      <c r="B7" s="6" t="s">
        <v>15542</v>
      </c>
      <c r="D7" s="4" t="s">
        <v>15540</v>
      </c>
      <c r="E7" t="s">
        <v>15543</v>
      </c>
      <c r="F7" t="s">
        <v>15544</v>
      </c>
      <c r="H7" s="4" t="s">
        <v>15540</v>
      </c>
      <c r="I7" s="2" t="s">
        <v>15545</v>
      </c>
      <c r="K7" s="24" t="s">
        <v>15540</v>
      </c>
      <c r="L7" s="25" t="s">
        <v>15544</v>
      </c>
      <c r="N7" s="4" t="s">
        <v>15542</v>
      </c>
      <c r="O7" s="4" t="s">
        <v>15560</v>
      </c>
    </row>
    <row r="8" spans="1:21" x14ac:dyDescent="0.25">
      <c r="A8" s="3" t="s">
        <v>1930</v>
      </c>
      <c r="B8" s="6">
        <v>4.6576585817620662E-2</v>
      </c>
      <c r="D8" s="3" t="s">
        <v>1930</v>
      </c>
      <c r="E8" s="5">
        <v>15466992.68999999</v>
      </c>
      <c r="F8" s="5">
        <v>16152912.469999991</v>
      </c>
      <c r="H8" s="3" t="s">
        <v>15530</v>
      </c>
      <c r="I8" s="2">
        <v>2323</v>
      </c>
      <c r="K8" s="26" t="s">
        <v>1929</v>
      </c>
      <c r="L8" s="25">
        <v>17769996.31000001</v>
      </c>
      <c r="N8" s="7" t="s">
        <v>15540</v>
      </c>
      <c r="O8" t="s">
        <v>15530</v>
      </c>
      <c r="P8" t="s">
        <v>15529</v>
      </c>
      <c r="Q8" t="s">
        <v>15531</v>
      </c>
      <c r="R8" t="s">
        <v>15541</v>
      </c>
      <c r="S8" s="19"/>
      <c r="T8" s="21"/>
      <c r="U8" s="21"/>
    </row>
    <row r="9" spans="1:21" x14ac:dyDescent="0.25">
      <c r="A9" s="3" t="s">
        <v>1925</v>
      </c>
      <c r="B9" s="6">
        <v>5.247676668727936E-2</v>
      </c>
      <c r="D9" s="3" t="s">
        <v>1925</v>
      </c>
      <c r="E9" s="5">
        <v>16061892.250000002</v>
      </c>
      <c r="F9" s="5">
        <v>16889126.509999998</v>
      </c>
      <c r="H9" s="3" t="s">
        <v>15529</v>
      </c>
      <c r="I9" s="2">
        <v>1830</v>
      </c>
      <c r="K9" s="26" t="s">
        <v>1927</v>
      </c>
      <c r="L9" s="25">
        <v>16900495.11999999</v>
      </c>
      <c r="N9" s="3" t="s">
        <v>15548</v>
      </c>
      <c r="O9" s="6">
        <v>1.1396665163203473E-3</v>
      </c>
      <c r="P9" s="6">
        <v>5.9525055116388378E-2</v>
      </c>
      <c r="Q9" s="6">
        <v>0.17559881396520019</v>
      </c>
      <c r="R9" s="6">
        <v>5.0431815384570339E-2</v>
      </c>
      <c r="S9" s="19"/>
      <c r="T9" s="21"/>
      <c r="U9" s="21"/>
    </row>
    <row r="10" spans="1:21" x14ac:dyDescent="0.25">
      <c r="A10" s="3" t="s">
        <v>1928</v>
      </c>
      <c r="B10" s="6">
        <v>5.3571402615712041E-2</v>
      </c>
      <c r="D10" s="3" t="s">
        <v>1928</v>
      </c>
      <c r="E10" s="5">
        <v>15638944.750000009</v>
      </c>
      <c r="F10" s="5">
        <v>16490967.72000001</v>
      </c>
      <c r="H10" s="3" t="s">
        <v>15531</v>
      </c>
      <c r="I10" s="2">
        <v>847</v>
      </c>
      <c r="K10" s="26" t="s">
        <v>1925</v>
      </c>
      <c r="L10" s="25">
        <v>16889126.509999998</v>
      </c>
      <c r="N10" s="3" t="s">
        <v>15549</v>
      </c>
      <c r="O10" s="6">
        <v>-6.4649668262725963E-3</v>
      </c>
      <c r="P10" s="6">
        <v>4.9839485052341641E-2</v>
      </c>
      <c r="Q10" s="6">
        <v>0.17215513210464087</v>
      </c>
      <c r="R10" s="6">
        <v>5.0056745197600679E-2</v>
      </c>
      <c r="S10" s="19"/>
      <c r="T10" s="21"/>
      <c r="U10" s="21"/>
    </row>
    <row r="11" spans="1:21" x14ac:dyDescent="0.25">
      <c r="A11" s="3" t="s">
        <v>1926</v>
      </c>
      <c r="B11" s="6">
        <v>5.1780423626851924E-2</v>
      </c>
      <c r="D11" s="3" t="s">
        <v>1926</v>
      </c>
      <c r="E11" s="5">
        <v>16031808.26999999</v>
      </c>
      <c r="F11" s="5">
        <v>16851049.030000001</v>
      </c>
      <c r="N11" s="3" t="s">
        <v>15553</v>
      </c>
      <c r="O11" s="6">
        <v>-5.5365648882735596E-3</v>
      </c>
      <c r="P11" s="6">
        <v>5.8058047986863703E-2</v>
      </c>
      <c r="Q11" s="6">
        <v>0.17707307482838971</v>
      </c>
      <c r="R11" s="6">
        <v>4.511627967974887E-2</v>
      </c>
      <c r="S11" s="19"/>
      <c r="T11" s="21"/>
      <c r="U11" s="21"/>
    </row>
    <row r="12" spans="1:21" x14ac:dyDescent="0.25">
      <c r="A12" s="3" t="s">
        <v>1927</v>
      </c>
      <c r="B12" s="6">
        <v>5.0087635306406669E-2</v>
      </c>
      <c r="D12" s="3" t="s">
        <v>1927</v>
      </c>
      <c r="E12" s="5">
        <v>16125053.990000013</v>
      </c>
      <c r="F12" s="5">
        <v>16900495.11999999</v>
      </c>
      <c r="N12" s="3" t="s">
        <v>15557</v>
      </c>
      <c r="O12" s="6">
        <v>2.9634391968869677E-3</v>
      </c>
      <c r="P12" s="6">
        <v>6.2416061572968438E-2</v>
      </c>
      <c r="Q12" s="6">
        <v>0.17640461783455064</v>
      </c>
      <c r="R12" s="6">
        <v>5.3392272217549011E-2</v>
      </c>
      <c r="S12" s="19"/>
      <c r="T12" s="21"/>
      <c r="U12" s="21"/>
    </row>
    <row r="13" spans="1:21" x14ac:dyDescent="0.25">
      <c r="A13" s="3" t="s">
        <v>1929</v>
      </c>
      <c r="B13" s="6">
        <v>5.3695324748852816E-2</v>
      </c>
      <c r="D13" s="3" t="s">
        <v>1929</v>
      </c>
      <c r="E13" s="5">
        <v>16817174.41</v>
      </c>
      <c r="F13" s="5">
        <v>17769996.31000001</v>
      </c>
      <c r="N13" s="3" t="s">
        <v>15552</v>
      </c>
      <c r="O13" s="6">
        <v>4.4682501560423533E-4</v>
      </c>
      <c r="P13" s="6">
        <v>6.6440435136332979E-2</v>
      </c>
      <c r="Q13" s="6">
        <v>0.17741494546367226</v>
      </c>
      <c r="R13" s="6">
        <v>5.5783024692180175E-2</v>
      </c>
      <c r="S13" s="19"/>
      <c r="T13" s="21"/>
      <c r="U13" s="21"/>
    </row>
    <row r="14" spans="1:21" x14ac:dyDescent="0.25">
      <c r="A14" s="3" t="s">
        <v>1923</v>
      </c>
      <c r="B14" s="6">
        <v>5.0350995695291119E-2</v>
      </c>
      <c r="D14" s="3" t="s">
        <v>1923</v>
      </c>
      <c r="E14" s="5">
        <v>14833905.83</v>
      </c>
      <c r="F14" s="5">
        <v>15584484.059999987</v>
      </c>
      <c r="N14" s="3" t="s">
        <v>15555</v>
      </c>
      <c r="O14" s="6">
        <v>-8.4149658687535274E-4</v>
      </c>
      <c r="P14" s="6">
        <v>5.0278062009175187E-2</v>
      </c>
      <c r="Q14" s="6">
        <v>0.17620681900975846</v>
      </c>
      <c r="R14" s="6">
        <v>5.2342326425732055E-2</v>
      </c>
      <c r="S14" s="19"/>
      <c r="T14" s="21"/>
      <c r="U14" s="21"/>
    </row>
    <row r="15" spans="1:21" x14ac:dyDescent="0.25">
      <c r="A15" s="3" t="s">
        <v>1924</v>
      </c>
      <c r="B15" s="6">
        <v>5.0019515023930296E-2</v>
      </c>
      <c r="D15" s="3" t="s">
        <v>1924</v>
      </c>
      <c r="E15" s="5">
        <v>15916134.869999995</v>
      </c>
      <c r="F15" s="5">
        <v>16645571.439999999</v>
      </c>
      <c r="N15" s="3" t="s">
        <v>15550</v>
      </c>
      <c r="O15" s="6">
        <v>-2.4074451208649832E-3</v>
      </c>
      <c r="P15" s="6">
        <v>6.0432534084376655E-2</v>
      </c>
      <c r="Q15" s="6">
        <v>0.17297149904047324</v>
      </c>
      <c r="R15" s="6">
        <v>5.2656994265447572E-2</v>
      </c>
      <c r="S15" s="19"/>
      <c r="T15" s="21"/>
      <c r="U15" s="21"/>
    </row>
    <row r="16" spans="1:21" x14ac:dyDescent="0.25">
      <c r="N16" s="3" t="s">
        <v>15558</v>
      </c>
      <c r="O16" s="6">
        <v>-2.5513148570133477E-3</v>
      </c>
      <c r="P16" s="6">
        <v>6.4726108843579058E-2</v>
      </c>
      <c r="Q16" s="6">
        <v>0.17472564976331198</v>
      </c>
      <c r="R16" s="6">
        <v>4.9856038748455948E-2</v>
      </c>
      <c r="S16" s="19"/>
      <c r="T16" s="21"/>
      <c r="U16" s="21"/>
    </row>
    <row r="17" spans="5:21" x14ac:dyDescent="0.25">
      <c r="N17" s="3" t="s">
        <v>15551</v>
      </c>
      <c r="O17" s="6">
        <v>-3.7435075481547626E-3</v>
      </c>
      <c r="P17" s="6">
        <v>6.8276869376004204E-2</v>
      </c>
      <c r="Q17" s="6">
        <v>0.17694692495411693</v>
      </c>
      <c r="R17" s="6">
        <v>4.8132799449495688E-2</v>
      </c>
      <c r="S17" s="19"/>
      <c r="T17" s="21"/>
      <c r="U17" s="21"/>
    </row>
    <row r="18" spans="5:21" x14ac:dyDescent="0.25">
      <c r="N18" s="3" t="s">
        <v>15554</v>
      </c>
      <c r="O18" s="6">
        <v>1.9168830646666379E-4</v>
      </c>
      <c r="P18" s="6">
        <v>6.3327883882987435E-2</v>
      </c>
      <c r="Q18" s="6">
        <v>0.17301831761501563</v>
      </c>
      <c r="R18" s="6">
        <v>5.0740807093903079E-2</v>
      </c>
      <c r="S18" s="19"/>
      <c r="T18" s="21"/>
      <c r="U18" s="21"/>
    </row>
    <row r="19" spans="5:21" x14ac:dyDescent="0.25">
      <c r="N19" s="3" t="s">
        <v>15556</v>
      </c>
      <c r="O19" s="6">
        <v>2.1219163983984806E-3</v>
      </c>
      <c r="P19" s="6">
        <v>5.8065377375608448E-2</v>
      </c>
      <c r="Q19" s="6">
        <v>0.17555935614580939</v>
      </c>
      <c r="R19" s="6">
        <v>5.297371878651469E-2</v>
      </c>
      <c r="S19" s="19"/>
      <c r="T19" s="21"/>
      <c r="U19" s="21"/>
    </row>
    <row r="20" spans="5:21" x14ac:dyDescent="0.25">
      <c r="E20" s="10"/>
      <c r="N20" s="3" t="s">
        <v>15559</v>
      </c>
      <c r="O20" s="6">
        <v>-1.8496370747322687E-3</v>
      </c>
      <c r="P20" s="6">
        <v>6.2383399685843957E-2</v>
      </c>
      <c r="Q20" s="6">
        <v>0.17464169589952372</v>
      </c>
      <c r="R20" s="6">
        <v>5.2959131197738735E-2</v>
      </c>
      <c r="S20" s="19"/>
      <c r="T20" s="21"/>
    </row>
    <row r="22" spans="5:21" x14ac:dyDescent="0.25">
      <c r="Q22" s="20"/>
    </row>
    <row r="23" spans="5:21" x14ac:dyDescent="0.25">
      <c r="Q23" s="20"/>
    </row>
    <row r="24" spans="5:21" x14ac:dyDescent="0.25">
      <c r="P24" s="21"/>
    </row>
  </sheetData>
  <sheetProtection password="C9EC" sheet="1" objects="1" scenarios="1" pivotTables="0"/>
  <conditionalFormatting sqref="K7">
    <cfRule type="top10" dxfId="25" priority="2" rank="3"/>
  </conditionalFormatting>
  <conditionalFormatting sqref="K8:K15">
    <cfRule type="top10" dxfId="24" priority="1" rank="3"/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negative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Tabela_Dinâmica!N7:N7</xm:f>
              <xm:sqref>H19</xm:sqref>
            </x14:sparkline>
          </x14:sparklines>
        </x14:sparklineGroup>
        <x14:sparklineGroup displayEmptyCellsAs="gap" negative="1">
          <x14:colorSeries theme="9" tint="-0.499984740745262"/>
          <x14:colorNegative theme="4"/>
          <x14:colorAxis rgb="FF000000"/>
          <x14:colorMarkers theme="9" tint="-0.499984740745262"/>
          <x14:colorFirst theme="9" tint="0.39997558519241921"/>
          <x14:colorLast theme="9" tint="0.39997558519241921"/>
          <x14:colorHigh theme="9"/>
          <x14:colorLow theme="9"/>
          <x14:sparklines>
            <x14:sparkline>
              <xm:f>Tabela_Dinâmica!O9:O9</xm:f>
              <xm:sqref>S9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FJ50"/>
  <sheetViews>
    <sheetView showGridLines="0" tabSelected="1" zoomScale="67" zoomScaleNormal="67" workbookViewId="0">
      <selection activeCell="AD1" sqref="AD1"/>
    </sheetView>
  </sheetViews>
  <sheetFormatPr defaultRowHeight="15" x14ac:dyDescent="0.25"/>
  <cols>
    <col min="11" max="12" width="10.42578125" bestFit="1" customWidth="1"/>
    <col min="18" max="18" width="10.42578125" bestFit="1" customWidth="1"/>
    <col min="22" max="22" width="10.42578125" bestFit="1" customWidth="1"/>
    <col min="166" max="166" width="115" bestFit="1" customWidth="1"/>
  </cols>
  <sheetData>
    <row r="1" spans="2:166" x14ac:dyDescent="0.25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30"/>
      <c r="R1" s="29"/>
      <c r="S1" s="29"/>
      <c r="T1" s="29"/>
      <c r="U1" s="29"/>
      <c r="V1" s="29"/>
      <c r="W1" s="29"/>
      <c r="X1" s="29"/>
      <c r="Y1" s="29"/>
      <c r="Z1" s="29"/>
    </row>
    <row r="2" spans="2:166" ht="21" x14ac:dyDescent="0.35">
      <c r="P2" s="23"/>
      <c r="R2" s="28"/>
    </row>
    <row r="3" spans="2:166" x14ac:dyDescent="0.25">
      <c r="K3" s="22"/>
      <c r="Q3" s="27"/>
    </row>
    <row r="5" spans="2:166" ht="92.25" x14ac:dyDescent="0.25">
      <c r="FJ5" s="33">
        <f>Tabela_Dinâmica!D3</f>
        <v>126891907.05999999</v>
      </c>
    </row>
    <row r="7" spans="2:166" ht="92.25" x14ac:dyDescent="0.25">
      <c r="H7" s="3"/>
      <c r="FJ7" s="33">
        <f>Tabela_Dinâmica!F3</f>
        <v>6392695.599999994</v>
      </c>
    </row>
    <row r="9" spans="2:166" ht="92.25" x14ac:dyDescent="0.25">
      <c r="FJ9" s="32">
        <f>Tabela_Dinâmica!E3</f>
        <v>133284602.65999998</v>
      </c>
    </row>
    <row r="11" spans="2:166" ht="92.25" x14ac:dyDescent="0.25">
      <c r="FJ11" s="34">
        <f>Tabela_Dinâmica!B3</f>
        <v>5.1069831190243116E-2</v>
      </c>
    </row>
    <row r="39" spans="5:26" x14ac:dyDescent="0.25"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50" spans="5:26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</sheetData>
  <sheetProtection password="C9EC" sheet="1" objects="1" scenarios="1" selectLockedCells="1" selectUnlockedCells="1"/>
  <conditionalFormatting sqref="K3">
    <cfRule type="iconSet" priority="48">
      <iconSet iconSet="5Arrows" showValue="0">
        <cfvo type="percent" val="0"/>
        <cfvo type="formula" val="0" gte="0"/>
        <cfvo type="formula" val="0" gte="0"/>
        <cfvo type="formula" val="0" gte="0"/>
        <cfvo type="formula" val="0" gte="0"/>
      </iconSet>
    </cfRule>
    <cfRule type="iconSet" priority="51">
      <iconSet>
        <cfvo type="percent" val="0"/>
        <cfvo type="formula" val="0" gte="0"/>
        <cfvo type="formula" val="0" gte="0"/>
      </iconSet>
    </cfRule>
  </conditionalFormatting>
  <conditionalFormatting sqref="R2">
    <cfRule type="iconSet" priority="47">
      <iconSet iconSet="3Arrows" showValue="0">
        <cfvo type="percent" val="0"/>
        <cfvo type="formula" val="0"/>
        <cfvo type="formula" val="0"/>
      </iconSet>
    </cfRule>
  </conditionalFormatting>
  <conditionalFormatting sqref="Q3">
    <cfRule type="colorScale" priority="45">
      <colorScale>
        <cfvo type="percent" val="0"/>
        <cfvo type="num" val="0"/>
        <color rgb="FFF8696B"/>
        <color rgb="FF63BE7B"/>
      </colorScale>
    </cfRule>
  </conditionalFormatting>
  <conditionalFormatting sqref="FJ9">
    <cfRule type="cellIs" dxfId="3" priority="10" operator="lessThan">
      <formula>#REF!</formula>
    </cfRule>
    <cfRule type="cellIs" dxfId="2" priority="11" operator="greaterThanOrEqual">
      <formula>0</formula>
    </cfRule>
  </conditionalFormatting>
  <conditionalFormatting sqref="FJ7">
    <cfRule type="expression" dxfId="1" priority="2">
      <formula>$FJ$9&lt;$FJ$5</formula>
    </cfRule>
  </conditionalFormatting>
  <conditionalFormatting sqref="FJ11">
    <cfRule type="expression" dxfId="0" priority="1">
      <formula>$FJ$9&lt;$FJ$5</formula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negative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Tabela_Dinâmica!N7:N7</xm:f>
              <xm:sqref>L39</xm:sqref>
            </x14:sparkline>
          </x14:sparklines>
        </x14:sparklineGroup>
      </x14:sparklineGroup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showGridLines="0" showRowColHeaders="0" zoomScaleNormal="100" workbookViewId="0">
      <selection activeCell="A23" sqref="A23"/>
    </sheetView>
  </sheetViews>
  <sheetFormatPr defaultRowHeight="15" x14ac:dyDescent="0.25"/>
  <sheetData/>
  <sheetProtection password="C9EC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Planilha_Original</vt:lpstr>
      <vt:lpstr>Análise</vt:lpstr>
      <vt:lpstr>Tabela_Dinâmica</vt:lpstr>
      <vt:lpstr>Dashboard</vt:lpstr>
      <vt:lpstr>Relatório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katy</cp:lastModifiedBy>
  <dcterms:created xsi:type="dcterms:W3CDTF">2025-11-11T14:08:25Z</dcterms:created>
  <dcterms:modified xsi:type="dcterms:W3CDTF">2025-12-04T17:41:23Z</dcterms:modified>
</cp:coreProperties>
</file>